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D623F7FF-D22E-4004-95D9-19A29357570F}" xr6:coauthVersionLast="45" xr6:coauthVersionMax="47" xr10:uidLastSave="{00000000-0000-0000-0000-000000000000}"/>
  <bookViews>
    <workbookView xWindow="2430" yWindow="675" windowWidth="21600" windowHeight="11385" activeTab="5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Form-Luminico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</author>
  </authors>
  <commentList>
    <comment ref="F14" authorId="0" shapeId="0" xr:uid="{2FF482D4-8F59-443C-95EF-D4ECB6F996F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funciona sólo para 50%</t>
        </r>
      </text>
    </comment>
    <comment ref="F16" authorId="0" shapeId="0" xr:uid="{72C0534E-B3FB-4E64-9C8E-C2EFD5E1AA1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Es la reflejancia ideal del techo: 70%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<sst xmlns="http://schemas.openxmlformats.org/spreadsheetml/2006/main" count="1027" uniqueCount="302">
  <si>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</si>
  <si>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</si>
  <si>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</si>
  <si>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</si>
  <si>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</si>
  <si>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</si>
  <si>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</si>
  <si>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</si>
  <si>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</si>
  <si>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</si>
  <si>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</si>
  <si>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</si>
  <si>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</si>
  <si>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</si>
  <si>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</si>
  <si>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</si>
  <si>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</si>
  <si>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</si>
  <si>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</si>
  <si>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</si>
  <si>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</si>
  <si>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</si>
  <si>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</si>
  <si>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</si>
  <si>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</si>
  <si>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</si>
  <si>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</si>
  <si>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</si>
  <si>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</si>
  <si>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</si>
  <si>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</si>
  <si>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</si>
  <si>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</si>
  <si>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</si>
  <si>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</si>
  <si>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</si>
  <si>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</si>
  <si>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</si>
  <si>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</si>
  <si>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</si>
  <si>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</si>
  <si>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</si>
  <si>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</si>
  <si>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</si>
  <si>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</si>
  <si>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</si>
  <si>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</si>
  <si>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</si>
  <si>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</si>
  <si>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</si>
  <si>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</si>
  <si>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</si>
  <si>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</si>
  <si>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</si>
  <si>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</si>
  <si>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</si>
  <si>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</si>
  <si>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</si>
  <si>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</si>
  <si>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</si>
  <si>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</si>
  <si>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</si>
  <si>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</si>
  <si>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</si>
  <si>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</si>
  <si>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</si>
  <si>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</si>
  <si>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</si>
  <si>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</si>
  <si>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</si>
  <si>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</si>
  <si>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</si>
  <si>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</si>
  <si>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</si>
  <si>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</si>
  <si>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</si>
  <si>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</si>
  <si>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</si>
  <si>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</si>
  <si>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</si>
  <si>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</si>
  <si>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</si>
  <si>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</si>
  <si>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</si>
  <si>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</si>
  <si>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</si>
  <si>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</si>
  <si>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</si>
  <si>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</si>
  <si>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</si>
  <si>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</si>
  <si>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</si>
  <si>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</si>
  <si>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</si>
  <si>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</si>
  <si>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</si>
  <si>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</si>
  <si>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</si>
  <si>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</si>
  <si>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</si>
  <si>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</si>
  <si>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</si>
  <si>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</si>
  <si>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</si>
  <si>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</si>
  <si>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</si>
  <si>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</si>
  <si>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</si>
  <si>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</si>
  <si>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</si>
  <si>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</si>
  <si>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</si>
  <si>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</si>
  <si>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</si>
  <si>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</si>
  <si>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</si>
  <si>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</si>
  <si>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</si>
  <si>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</si>
  <si>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</si>
  <si>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</si>
  <si>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</si>
  <si>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</si>
  <si>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</si>
  <si>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</si>
  <si>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</si>
  <si>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</si>
  <si>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</si>
  <si>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</si>
  <si>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</si>
  <si>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</si>
  <si>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</si>
  <si>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</si>
  <si>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</si>
  <si>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</si>
  <si>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</si>
  <si>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</si>
  <si>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</si>
  <si>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</si>
  <si>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</si>
  <si>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</si>
  <si>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</si>
  <si>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</si>
  <si>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</si>
  <si>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</si>
  <si>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</si>
  <si>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</si>
  <si>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</si>
  <si>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</si>
  <si>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</si>
  <si>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</si>
  <si>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</si>
  <si>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</si>
  <si>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</si>
  <si>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</si>
  <si>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</si>
  <si>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</si>
  <si>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</si>
  <si>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</si>
  <si>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</si>
  <si>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</si>
  <si>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</si>
  <si>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</si>
  <si>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</si>
  <si>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</si>
  <si>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</si>
  <si>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</si>
  <si>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</si>
  <si>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</si>
  <si>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</si>
  <si>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</si>
  <si>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</si>
  <si>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</si>
  <si>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</si>
  <si>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</si>
  <si>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</si>
  <si>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</si>
  <si>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</si>
  <si>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</si>
  <si>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</si>
  <si>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</si>
  <si>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</si>
  <si>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</si>
  <si>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</si>
  <si>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</si>
  <si>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</si>
  <si>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</si>
  <si>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</si>
  <si>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</si>
  <si>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</si>
  <si>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</si>
  <si>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</si>
  <si>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</si>
  <si>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</si>
  <si>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</si>
  <si>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</si>
  <si>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</si>
  <si>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</si>
  <si>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</si>
  <si>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</si>
  <si>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</si>
  <si>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</si>
  <si>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</si>
  <si>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</si>
  <si>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</si>
  <si>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</si>
  <si>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</si>
  <si>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</si>
  <si>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</si>
  <si>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</si>
  <si>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</si>
  <si>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</si>
  <si>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</si>
  <si>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</si>
  <si>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</si>
  <si>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</si>
  <si>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</si>
  <si>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</si>
  <si>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</si>
  <si>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</si>
  <si>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</si>
  <si>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</si>
  <si>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</si>
  <si>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</si>
  <si>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</si>
  <si>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</si>
  <si>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</si>
  <si>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</si>
  <si>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</si>
  <si>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</si>
  <si>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</si>
  <si>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</si>
  <si>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</si>
  <si>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</si>
  <si>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</si>
  <si>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</si>
  <si>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</si>
  <si>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</si>
  <si>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</si>
  <si>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</si>
  <si>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</si>
  <si>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</si>
  <si>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</si>
  <si>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</si>
  <si>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</si>
  <si>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</si>
  <si>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</si>
  <si>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</si>
  <si>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</si>
  <si>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</si>
  <si>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</si>
  <si>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</si>
  <si>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</si>
  <si>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</si>
  <si>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</si>
  <si>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</si>
  <si>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</si>
  <si>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</si>
  <si>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</si>
  <si>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</si>
  <si>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</si>
  <si>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</si>
  <si>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</si>
  <si>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</si>
  <si>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</si>
  <si>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</si>
  <si>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</si>
  <si>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</si>
  <si>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</si>
  <si>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</si>
  <si>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</si>
  <si>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</si>
  <si>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</si>
  <si>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</si>
  <si>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</si>
  <si>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</si>
  <si>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</si>
  <si>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</si>
  <si>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</si>
  <si>
    <t>TIPO DE CIELO</t>
  </si>
  <si>
    <t>[1]: Lima Metropolitana; [2]: otro lugar</t>
  </si>
  <si>
    <t>NÚMERO DE VENTANAS</t>
  </si>
  <si>
    <t>[1]: una ventana; [2]: dos ventanas</t>
  </si>
  <si>
    <t>Ventana tipo (a)</t>
  </si>
  <si>
    <t>L: ancho [m]=</t>
  </si>
  <si>
    <t>H: alto [m]=</t>
  </si>
  <si>
    <t>Z: alféizar [m]=</t>
  </si>
  <si>
    <t>DISEÑO</t>
  </si>
  <si>
    <t>D: distancia de la ventana al punto P [m]=</t>
  </si>
  <si>
    <t>E: espesor de la pared de la ventana [m]=</t>
  </si>
  <si>
    <t>altura del plano de trabajo [m]=</t>
  </si>
  <si>
    <t>DIMENSIONAMIENTO DE LA HABITACIÓN</t>
  </si>
  <si>
    <t>Lb: largo habit [m]=</t>
  </si>
  <si>
    <t>Ab: ancho habit [m]=</t>
  </si>
  <si>
    <t>Reflejancia de muro</t>
  </si>
  <si>
    <t>Reflejancia de piso</t>
  </si>
  <si>
    <t>Reflejancia de techo</t>
  </si>
  <si>
    <t>Factor de mantenimiento</t>
  </si>
  <si>
    <t>% del vano ocupado por la carpintería</t>
  </si>
  <si>
    <t>% del vano ocupado por las obstrucciones</t>
  </si>
  <si>
    <t>Transmitancia lumínica del vidrio</t>
  </si>
  <si>
    <r>
      <t>E</t>
    </r>
    <r>
      <rPr>
        <b/>
        <vertAlign val="subscript"/>
        <sz val="11"/>
        <color theme="1"/>
        <rFont val="Calibri"/>
        <family val="2"/>
      </rPr>
      <t>ext</t>
    </r>
    <r>
      <rPr>
        <b/>
        <sz val="11"/>
        <color theme="1"/>
        <rFont val="Calibri"/>
        <family val="2"/>
      </rPr>
      <t xml:space="preserve"> [luxes]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</si>
</sst>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vertAlign val="subscript"/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5" fillId="0" borderId="0" applyFont="0" applyFill="0" applyBorder="0" applyAlignment="0" applyProtection="0"/>
  </cellStyleXfs>
  <cellXfs count="111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0" fontId="8" fillId="24" borderId="1" xfId="0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0" fillId="24" borderId="0" xfId="0" applyFill="1" applyAlignment="1">
      <alignment vertical="center"/>
    </xf>
    <xf numFmtId="0" fontId="8" fillId="24" borderId="20" xfId="0" applyFont="1" applyFill="1" applyBorder="1" applyAlignment="1" applyProtection="1">
      <alignment horizontal="right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 hidden="1"/>
    </xf>
    <xf numFmtId="165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2" fontId="3" fillId="3" borderId="1" xfId="0" applyNumberFormat="1" applyFont="1" applyFill="1" applyBorder="1" applyAlignment="1" applyProtection="1">
      <alignment horizontal="center" vertical="center"/>
      <protection locked="0" hidden="1"/>
    </xf>
    <xf numFmtId="2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0" fontId="1" fillId="24" borderId="0" xfId="0" applyFont="1" applyFill="1" applyAlignment="1" applyProtection="1">
      <alignment vertical="center"/>
      <protection hidden="1"/>
    </xf>
    <xf numFmtId="0" fontId="0" fillId="24" borderId="0" xfId="0" applyFill="1" applyAlignment="1" applyProtection="1">
      <alignment vertical="center"/>
      <protection hidden="1"/>
    </xf>
    <xf numFmtId="165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8" fillId="24" borderId="1" xfId="0" applyFont="1" applyFill="1" applyBorder="1" applyAlignment="1" applyProtection="1">
      <alignment horizontal="right" vertical="center"/>
      <protection hidden="1"/>
    </xf>
    <xf numFmtId="9" fontId="1" fillId="24" borderId="1" xfId="2" applyFont="1" applyFill="1" applyBorder="1" applyAlignment="1" applyProtection="1">
      <alignment horizontal="center" vertical="center"/>
      <protection locked="0" hidden="1"/>
    </xf>
    <xf numFmtId="9" fontId="1" fillId="3" borderId="1" xfId="2" applyFont="1" applyFill="1" applyBorder="1" applyAlignment="1" applyProtection="1">
      <alignment horizontal="center" vertical="center"/>
      <protection locked="0" hidden="1"/>
    </xf>
    <xf numFmtId="9" fontId="1" fillId="24" borderId="20" xfId="2" applyFont="1" applyFill="1" applyBorder="1" applyAlignment="1" applyProtection="1">
      <alignment horizontal="center" vertical="center"/>
      <protection locked="0" hidden="1"/>
    </xf>
    <xf numFmtId="0" fontId="26" fillId="24" borderId="1" xfId="0" applyFont="1" applyFill="1" applyBorder="1" applyAlignment="1" applyProtection="1">
      <alignment horizontal="right" vertical="center"/>
      <protection hidden="1"/>
    </xf>
    <xf numFmtId="0" fontId="15" fillId="24" borderId="1" xfId="0" applyFont="1" applyFill="1" applyBorder="1" applyAlignment="1" applyProtection="1">
      <alignment horizontal="right" vertical="center"/>
      <protection hidden="1"/>
    </xf>
    <xf numFmtId="3" fontId="1" fillId="3" borderId="1" xfId="0" applyNumberFormat="1" applyFont="1" applyFill="1" applyBorder="1" applyAlignment="1" applyProtection="1">
      <alignment horizontal="center" vertical="center"/>
      <protection locked="0" hidden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3" borderId="21" xfId="0" applyFont="1" applyFill="1" applyBorder="1" applyAlignment="1" applyProtection="1">
      <alignment horizontal="center" vertical="center"/>
      <protection hidden="1"/>
    </xf>
    <xf numFmtId="0" fontId="1" fillId="23" borderId="22" xfId="0" applyFont="1" applyFill="1" applyBorder="1" applyAlignment="1" applyProtection="1">
      <alignment horizontal="center" vertical="center"/>
      <protection hidden="1"/>
    </xf>
    <xf numFmtId="0" fontId="1" fillId="23" borderId="1" xfId="0" applyFont="1" applyFill="1" applyBorder="1" applyAlignment="1" applyProtection="1">
      <alignment horizontal="center" vertical="center"/>
      <protection hidden="1"/>
    </xf>
    <xf numFmtId="0" fontId="8" fillId="24" borderId="21" xfId="0" applyFont="1" applyFill="1" applyBorder="1" applyAlignment="1">
      <alignment horizontal="center" vertical="center"/>
    </xf>
    <xf numFmtId="0" fontId="8" fillId="24" borderId="22" xfId="0" applyFont="1" applyFill="1" applyBorder="1" applyAlignment="1">
      <alignment horizontal="center" vertical="center"/>
    </xf>
  </cellXfs>
  <cellStyles count="3">
    <cellStyle name="Normal" xfId="0" builtinId="0"/>
    <cellStyle name="Normal 2 2" xfId="1" xr:uid="{CA90E7E1-4729-468B-B0E6-40F5ED3C237F}"/>
    <cellStyle name="Porcentaje" xfId="2" builtinId="5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5</xdr:row>
      <xdr:rowOff>9525</xdr:rowOff>
    </xdr:from>
    <xdr:to>
      <xdr:col>9</xdr:col>
      <xdr:colOff>447675</xdr:colOff>
      <xdr:row>15</xdr:row>
      <xdr:rowOff>23133</xdr:rowOff>
    </xdr:to>
    <xdr:pic>
      <xdr:nvPicPr>
        <xdr:cNvPr id="2" name="37 Imagen">
          <a:extLst>
            <a:ext uri="{FF2B5EF4-FFF2-40B4-BE49-F238E27FC236}">
              <a16:creationId xmlns:a16="http://schemas.microsoft.com/office/drawing/2014/main" id="{EDD336A2-D8C3-4465-8E05-15A0A358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9050" y="1000125"/>
          <a:ext cx="1933575" cy="1918608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C:\storage\Condensadores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4" zoomScale="82" zoomScaleNormal="82" workbookViewId="0">
      <selection activeCell="E29" sqref="E2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7.85546875" bestFit="1" customWidth="1"/>
    <col min="17" max="17" width="38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100" t="s">
        <v>79</v>
      </c>
      <c r="C2" s="100"/>
      <c r="D2" s="100"/>
      <c r="E2" s="100"/>
      <c r="F2" s="100"/>
      <c r="G2" s="100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41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100" t="s">
        <v>14</v>
      </c>
      <c r="C25" s="100"/>
      <c r="D25" s="100"/>
      <c r="E25" s="100"/>
      <c r="F25" s="100"/>
      <c r="G25" s="100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97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98"/>
      <c r="O38" s="43" t="s">
        <v>110</v>
      </c>
    </row>
    <row r="39" spans="2:15" x14ac:dyDescent="0.25">
      <c r="B39" s="35" t="s">
        <v>101</v>
      </c>
      <c r="C39" s="48">
        <v>0.44</v>
      </c>
      <c r="D39" s="99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97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98"/>
      <c r="O46" s="43" t="s">
        <v>117</v>
      </c>
    </row>
    <row r="47" spans="2:15" x14ac:dyDescent="0.25">
      <c r="B47" s="35" t="s">
        <v>89</v>
      </c>
      <c r="C47" s="49">
        <v>0.3</v>
      </c>
      <c r="D47" s="99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97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98"/>
      <c r="O58" s="43" t="s">
        <v>129</v>
      </c>
    </row>
    <row r="59" spans="2:15" x14ac:dyDescent="0.25">
      <c r="B59" s="35" t="s">
        <v>89</v>
      </c>
      <c r="C59" s="45">
        <v>0.44</v>
      </c>
      <c r="D59" s="99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97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98"/>
      <c r="O70" s="43" t="s">
        <v>141</v>
      </c>
    </row>
    <row r="71" spans="2:15" x14ac:dyDescent="0.25">
      <c r="B71" s="35" t="s">
        <v>88</v>
      </c>
      <c r="C71" s="45">
        <v>0.44</v>
      </c>
      <c r="D71" s="99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7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8"/>
      <c r="O78" s="43" t="s">
        <v>149</v>
      </c>
    </row>
    <row r="79" spans="2:15" x14ac:dyDescent="0.25">
      <c r="B79" s="35" t="s">
        <v>203</v>
      </c>
      <c r="C79" s="48">
        <v>1</v>
      </c>
      <c r="D79" s="99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7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8"/>
      <c r="O86" s="43" t="s">
        <v>157</v>
      </c>
    </row>
    <row r="87" spans="2:15" x14ac:dyDescent="0.25">
      <c r="B87" s="35" t="s">
        <v>203</v>
      </c>
      <c r="C87" s="48">
        <v>1</v>
      </c>
      <c r="D87" s="99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7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8"/>
      <c r="O94" s="43" t="s">
        <v>165</v>
      </c>
    </row>
    <row r="95" spans="2:15" x14ac:dyDescent="0.25">
      <c r="B95" s="35" t="s">
        <v>93</v>
      </c>
      <c r="C95" s="48">
        <v>1</v>
      </c>
      <c r="D95" s="99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7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8"/>
      <c r="O102" s="43" t="s">
        <v>173</v>
      </c>
    </row>
    <row r="103" spans="2:15" x14ac:dyDescent="0.25">
      <c r="B103" s="35" t="s">
        <v>198</v>
      </c>
      <c r="C103" s="48">
        <v>1</v>
      </c>
      <c r="D103" s="99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7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8"/>
      <c r="O110" s="43" t="s">
        <v>181</v>
      </c>
    </row>
    <row r="111" spans="2:15" x14ac:dyDescent="0.25">
      <c r="B111" s="35" t="s">
        <v>119</v>
      </c>
      <c r="C111" s="48">
        <v>1</v>
      </c>
      <c r="D111" s="99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7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8"/>
      <c r="O118" s="43" t="s">
        <v>189</v>
      </c>
    </row>
    <row r="119" spans="2:15" x14ac:dyDescent="0.25">
      <c r="B119" s="35" t="s">
        <v>200</v>
      </c>
      <c r="C119" s="48">
        <v>1</v>
      </c>
      <c r="D119" s="99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7">
        <v>23.1</v>
      </c>
    </row>
    <row r="138" spans="1:15" x14ac:dyDescent="0.25">
      <c r="B138" s="35" t="s">
        <v>198</v>
      </c>
      <c r="C138" s="48">
        <v>1</v>
      </c>
      <c r="D138" s="98"/>
    </row>
    <row r="139" spans="1:15" x14ac:dyDescent="0.25">
      <c r="B139" s="35" t="s">
        <v>200</v>
      </c>
      <c r="C139" s="48">
        <v>1</v>
      </c>
      <c r="D139" s="99"/>
    </row>
    <row r="142" spans="1:15" ht="21" x14ac:dyDescent="0.25">
      <c r="A142" s="78">
        <v>1.3</v>
      </c>
      <c r="B142" s="100" t="s">
        <v>269</v>
      </c>
      <c r="C142" s="100"/>
      <c r="D142" s="100"/>
      <c r="E142" s="100"/>
      <c r="F142" s="100"/>
      <c r="G142" s="100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97">
        <f>1.2*2.1</f>
        <v>2.52</v>
      </c>
    </row>
    <row r="153" spans="2:4" x14ac:dyDescent="0.25">
      <c r="B153" s="35" t="s">
        <v>90</v>
      </c>
      <c r="C153" s="48">
        <v>0.44</v>
      </c>
      <c r="D153" s="98"/>
    </row>
    <row r="154" spans="2:4" x14ac:dyDescent="0.25">
      <c r="B154" s="35" t="s">
        <v>101</v>
      </c>
      <c r="C154" s="48">
        <v>0.44</v>
      </c>
      <c r="D154" s="99"/>
    </row>
  </sheetData>
  <mergeCells count="15">
    <mergeCell ref="D69:D71"/>
    <mergeCell ref="B2:G2"/>
    <mergeCell ref="B25:G25"/>
    <mergeCell ref="D37:D39"/>
    <mergeCell ref="D45:D47"/>
    <mergeCell ref="D57:D59"/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101" t="s">
        <v>268</v>
      </c>
      <c r="B1" s="101"/>
      <c r="C1" s="101"/>
      <c r="D1" s="101"/>
      <c r="E1" s="101"/>
      <c r="F1" s="101"/>
      <c r="G1" s="101"/>
    </row>
    <row r="2" spans="1:17" ht="39.75" customHeight="1" x14ac:dyDescent="0.35">
      <c r="A2" s="78" t="s">
        <v>267</v>
      </c>
      <c r="B2" s="100" t="s">
        <v>79</v>
      </c>
      <c r="C2" s="100"/>
      <c r="D2" s="100"/>
      <c r="E2" s="100"/>
      <c r="F2" s="100"/>
      <c r="G2" s="100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100" t="s">
        <v>265</v>
      </c>
      <c r="C25" s="100"/>
      <c r="D25" s="100"/>
      <c r="E25" s="100"/>
      <c r="F25" s="100"/>
      <c r="G25" s="100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97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98"/>
      <c r="O38" s="43" t="s">
        <v>110</v>
      </c>
    </row>
    <row r="39" spans="2:15" x14ac:dyDescent="0.25">
      <c r="B39" s="35" t="s">
        <v>270</v>
      </c>
      <c r="C39" s="48">
        <v>0.44</v>
      </c>
      <c r="D39" s="99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97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98"/>
      <c r="O46" s="43" t="s">
        <v>117</v>
      </c>
    </row>
    <row r="47" spans="2:15" x14ac:dyDescent="0.25">
      <c r="B47" s="35" t="s">
        <v>89</v>
      </c>
      <c r="C47" s="48">
        <v>0.3</v>
      </c>
      <c r="D47" s="99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97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98"/>
      <c r="O58" s="43" t="s">
        <v>129</v>
      </c>
    </row>
    <row r="59" spans="2:15" x14ac:dyDescent="0.25">
      <c r="B59" s="35" t="s">
        <v>89</v>
      </c>
      <c r="C59" s="48">
        <v>0.44</v>
      </c>
      <c r="D59" s="99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97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98"/>
      <c r="O70" s="43" t="s">
        <v>141</v>
      </c>
    </row>
    <row r="71" spans="2:15" x14ac:dyDescent="0.25">
      <c r="B71" s="35" t="s">
        <v>88</v>
      </c>
      <c r="C71" s="48">
        <v>0.44</v>
      </c>
      <c r="D71" s="99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7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8"/>
      <c r="O78" s="43" t="s">
        <v>149</v>
      </c>
    </row>
    <row r="79" spans="2:15" x14ac:dyDescent="0.25">
      <c r="B79" s="35" t="s">
        <v>203</v>
      </c>
      <c r="C79" s="48">
        <v>1</v>
      </c>
      <c r="D79" s="99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7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8"/>
      <c r="O86" s="43" t="s">
        <v>157</v>
      </c>
    </row>
    <row r="87" spans="2:15" x14ac:dyDescent="0.25">
      <c r="B87" s="35" t="s">
        <v>203</v>
      </c>
      <c r="C87" s="48">
        <v>1</v>
      </c>
      <c r="D87" s="99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7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8"/>
      <c r="O94" s="43" t="s">
        <v>165</v>
      </c>
    </row>
    <row r="95" spans="2:15" x14ac:dyDescent="0.25">
      <c r="B95" s="35" t="s">
        <v>93</v>
      </c>
      <c r="C95" s="48">
        <v>1</v>
      </c>
      <c r="D95" s="99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7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8"/>
      <c r="O102" s="43" t="s">
        <v>173</v>
      </c>
    </row>
    <row r="103" spans="2:15" x14ac:dyDescent="0.25">
      <c r="B103" s="35" t="s">
        <v>198</v>
      </c>
      <c r="C103" s="48">
        <v>1</v>
      </c>
      <c r="D103" s="99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7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8"/>
      <c r="O110" s="43" t="s">
        <v>181</v>
      </c>
    </row>
    <row r="111" spans="2:15" x14ac:dyDescent="0.25">
      <c r="B111" s="35" t="s">
        <v>119</v>
      </c>
      <c r="C111" s="48">
        <v>1</v>
      </c>
      <c r="D111" s="99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7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8"/>
      <c r="O118" s="43" t="s">
        <v>189</v>
      </c>
    </row>
    <row r="119" spans="2:15" x14ac:dyDescent="0.25">
      <c r="B119" s="35" t="s">
        <v>200</v>
      </c>
      <c r="C119" s="48">
        <v>1</v>
      </c>
      <c r="D119" s="99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7">
        <v>23.1</v>
      </c>
    </row>
    <row r="138" spans="1:15" x14ac:dyDescent="0.25">
      <c r="B138" s="35" t="s">
        <v>198</v>
      </c>
      <c r="C138" s="48">
        <v>1</v>
      </c>
      <c r="D138" s="98"/>
    </row>
    <row r="139" spans="1:15" x14ac:dyDescent="0.25">
      <c r="B139" s="35" t="s">
        <v>200</v>
      </c>
      <c r="C139" s="48">
        <v>1</v>
      </c>
      <c r="D139" s="99"/>
    </row>
    <row r="142" spans="1:15" ht="21" x14ac:dyDescent="0.35">
      <c r="A142" s="1" t="s">
        <v>258</v>
      </c>
      <c r="B142" s="100" t="s">
        <v>257</v>
      </c>
      <c r="C142" s="100"/>
      <c r="D142" s="100"/>
      <c r="E142" s="100"/>
      <c r="F142" s="100"/>
      <c r="G142" s="100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97">
        <f>1.2*2.1</f>
        <v>2.52</v>
      </c>
    </row>
    <row r="153" spans="2:8" x14ac:dyDescent="0.25">
      <c r="B153" s="35" t="s">
        <v>90</v>
      </c>
      <c r="C153" s="48">
        <v>0.44</v>
      </c>
      <c r="D153" s="98"/>
    </row>
    <row r="154" spans="2:8" x14ac:dyDescent="0.25">
      <c r="B154" s="35" t="s">
        <v>101</v>
      </c>
      <c r="C154" s="48">
        <v>0.44</v>
      </c>
      <c r="D154" s="99"/>
    </row>
  </sheetData>
  <mergeCells count="16">
    <mergeCell ref="D57:D59"/>
    <mergeCell ref="A1:G1"/>
    <mergeCell ref="B2:G2"/>
    <mergeCell ref="B25:G25"/>
    <mergeCell ref="D37:D39"/>
    <mergeCell ref="D45:D47"/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100" t="s">
        <v>225</v>
      </c>
      <c r="C2" s="100"/>
      <c r="D2" s="100"/>
      <c r="E2" s="100"/>
      <c r="F2" s="100"/>
      <c r="G2" s="100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100" t="s">
        <v>243</v>
      </c>
      <c r="C16" s="100"/>
      <c r="D16" s="100"/>
      <c r="E16" s="100"/>
      <c r="F16" s="100"/>
      <c r="G16" s="100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100" t="s">
        <v>245</v>
      </c>
      <c r="C25" s="100"/>
      <c r="D25" s="100"/>
      <c r="E25" s="100"/>
      <c r="F25" s="100"/>
      <c r="G25" s="100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97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98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99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97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98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99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100" t="s">
        <v>254</v>
      </c>
      <c r="C49" s="100"/>
      <c r="D49" s="100"/>
      <c r="E49" s="100"/>
      <c r="F49" s="100"/>
      <c r="G49" s="100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97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98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99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97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98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99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97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98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99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97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98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99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D68:D70"/>
    <mergeCell ref="D74:D76"/>
    <mergeCell ref="D80:D82"/>
    <mergeCell ref="D44:D46"/>
    <mergeCell ref="B49:G49"/>
    <mergeCell ref="B2:G2"/>
    <mergeCell ref="B16:G16"/>
    <mergeCell ref="B25:G25"/>
    <mergeCell ref="D34:D36"/>
    <mergeCell ref="D58:D60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100" t="s">
        <v>271</v>
      </c>
      <c r="C2" s="100"/>
      <c r="D2" s="100"/>
      <c r="E2" s="100"/>
      <c r="F2" s="100"/>
      <c r="G2" s="100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97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98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99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97">
        <f>1.2*2.1</f>
        <v>2.52</v>
      </c>
    </row>
    <row r="22" spans="1:7" x14ac:dyDescent="0.25">
      <c r="B22" s="75" t="s">
        <v>88</v>
      </c>
      <c r="C22" s="48">
        <v>0.44</v>
      </c>
      <c r="D22" s="98"/>
    </row>
    <row r="23" spans="1:7" x14ac:dyDescent="0.25">
      <c r="B23" s="75" t="s">
        <v>91</v>
      </c>
      <c r="C23" s="48">
        <v>0.44</v>
      </c>
      <c r="D23" s="99"/>
    </row>
    <row r="26" spans="1:7" ht="21" x14ac:dyDescent="0.3">
      <c r="A26" s="33" t="s">
        <v>275</v>
      </c>
      <c r="B26" s="100" t="s">
        <v>276</v>
      </c>
      <c r="C26" s="100"/>
      <c r="D26" s="100"/>
      <c r="E26" s="100"/>
      <c r="F26" s="100"/>
      <c r="G26" s="100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97">
        <f>1.2*2.1</f>
        <v>2.52</v>
      </c>
    </row>
    <row r="40" spans="1:7" x14ac:dyDescent="0.25">
      <c r="B40" s="75" t="s">
        <v>88</v>
      </c>
      <c r="C40" s="48">
        <v>0.44</v>
      </c>
      <c r="D40" s="98"/>
    </row>
    <row r="41" spans="1:7" x14ac:dyDescent="0.25">
      <c r="B41" s="75" t="s">
        <v>91</v>
      </c>
      <c r="C41" s="48">
        <v>0.44</v>
      </c>
      <c r="D41" s="99"/>
    </row>
    <row r="44" spans="1:7" ht="21" x14ac:dyDescent="0.3">
      <c r="A44" s="33" t="s">
        <v>277</v>
      </c>
      <c r="B44" s="100" t="s">
        <v>278</v>
      </c>
      <c r="C44" s="100"/>
      <c r="D44" s="100"/>
      <c r="E44" s="100"/>
      <c r="F44" s="100"/>
      <c r="G44" s="100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97">
        <f>1.2*2.1</f>
        <v>2.52</v>
      </c>
    </row>
    <row r="52" spans="2:4" x14ac:dyDescent="0.25">
      <c r="B52" s="75" t="s">
        <v>90</v>
      </c>
      <c r="C52" s="48">
        <v>0.44</v>
      </c>
      <c r="D52" s="98"/>
    </row>
    <row r="53" spans="2:4" x14ac:dyDescent="0.25">
      <c r="B53" s="75" t="s">
        <v>91</v>
      </c>
      <c r="C53" s="48">
        <v>0.44</v>
      </c>
      <c r="D53" s="99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102" t="s">
        <v>76</v>
      </c>
      <c r="C6" s="103"/>
      <c r="D6" s="32">
        <v>7</v>
      </c>
      <c r="J6" s="31" t="s">
        <v>75</v>
      </c>
      <c r="L6" s="30" t="s">
        <v>74</v>
      </c>
    </row>
    <row r="7" spans="2:12" ht="15.75" thickBot="1" x14ac:dyDescent="0.3">
      <c r="B7" s="104" t="s">
        <v>73</v>
      </c>
      <c r="C7" s="105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B4:I20"/>
  <sheetViews>
    <sheetView tabSelected="1" topLeftCell="B1" workbookViewId="0">
      <selection activeCell="D5" sqref="D5"/>
    </sheetView>
  </sheetViews>
  <sheetFormatPr baseColWidth="10" defaultRowHeight="15" x14ac:dyDescent="0.25"/>
  <cols>
    <col min="2" max="2" width="21.140625" customWidth="1"/>
    <col min="5" max="5" width="35.7109375" customWidth="1"/>
  </cols>
  <sheetData>
    <row r="4" spans="2:9" ht="18" x14ac:dyDescent="0.25">
      <c r="B4" s="106" t="s">
        <v>279</v>
      </c>
      <c r="C4" s="107"/>
      <c r="E4" s="106" t="s">
        <v>287</v>
      </c>
      <c r="F4" s="107"/>
      <c r="H4" s="95" t="s">
        <v>301</v>
      </c>
      <c r="I4" s="96">
        <v>12026</v>
      </c>
    </row>
    <row r="5" spans="2:9" x14ac:dyDescent="0.25">
      <c r="B5" s="109" t="s">
        <v>280</v>
      </c>
      <c r="C5" s="110"/>
      <c r="E5" s="82" t="s">
        <v>288</v>
      </c>
      <c r="F5" s="86">
        <v>4</v>
      </c>
    </row>
    <row r="6" spans="2:9" x14ac:dyDescent="0.25">
      <c r="B6" s="79"/>
      <c r="C6" s="80">
        <v>2</v>
      </c>
      <c r="E6" s="82" t="s">
        <v>289</v>
      </c>
      <c r="F6" s="86">
        <v>0.2</v>
      </c>
    </row>
    <row r="7" spans="2:9" x14ac:dyDescent="0.25">
      <c r="B7" s="81"/>
      <c r="C7" s="81"/>
      <c r="E7" s="82" t="s">
        <v>290</v>
      </c>
      <c r="F7" s="86">
        <v>0.7</v>
      </c>
    </row>
    <row r="8" spans="2:9" x14ac:dyDescent="0.25">
      <c r="B8" s="106" t="s">
        <v>281</v>
      </c>
      <c r="C8" s="107"/>
      <c r="E8" s="87"/>
      <c r="F8" s="88"/>
    </row>
    <row r="9" spans="2:9" x14ac:dyDescent="0.25">
      <c r="B9" s="109" t="s">
        <v>282</v>
      </c>
      <c r="C9" s="110"/>
      <c r="E9" s="81"/>
      <c r="F9" s="81"/>
    </row>
    <row r="10" spans="2:9" x14ac:dyDescent="0.25">
      <c r="B10" s="79"/>
      <c r="C10" s="80">
        <v>2</v>
      </c>
      <c r="E10" s="108" t="s">
        <v>291</v>
      </c>
      <c r="F10" s="108"/>
    </row>
    <row r="11" spans="2:9" x14ac:dyDescent="0.25">
      <c r="B11" s="81"/>
      <c r="C11" s="81"/>
      <c r="E11" s="82" t="s">
        <v>292</v>
      </c>
      <c r="F11" s="89">
        <v>6</v>
      </c>
    </row>
    <row r="12" spans="2:9" x14ac:dyDescent="0.25">
      <c r="B12" s="106" t="s">
        <v>283</v>
      </c>
      <c r="C12" s="107"/>
      <c r="E12" s="82" t="s">
        <v>293</v>
      </c>
      <c r="F12" s="89">
        <v>8</v>
      </c>
    </row>
    <row r="13" spans="2:9" x14ac:dyDescent="0.25">
      <c r="B13" s="82" t="s">
        <v>284</v>
      </c>
      <c r="C13" s="83">
        <v>5.5</v>
      </c>
      <c r="E13" s="81"/>
      <c r="F13" s="81"/>
    </row>
    <row r="14" spans="2:9" x14ac:dyDescent="0.25">
      <c r="B14" s="82" t="s">
        <v>285</v>
      </c>
      <c r="C14" s="84">
        <v>2</v>
      </c>
      <c r="E14" s="90" t="s">
        <v>294</v>
      </c>
      <c r="F14" s="91">
        <v>0.5</v>
      </c>
    </row>
    <row r="15" spans="2:9" x14ac:dyDescent="0.25">
      <c r="B15" s="82" t="s">
        <v>286</v>
      </c>
      <c r="C15" s="85">
        <v>0.8</v>
      </c>
      <c r="E15" s="90" t="s">
        <v>295</v>
      </c>
      <c r="F15" s="92">
        <v>0.2</v>
      </c>
    </row>
    <row r="16" spans="2:9" x14ac:dyDescent="0.25">
      <c r="B16" s="81"/>
      <c r="C16" s="81"/>
      <c r="E16" s="90" t="s">
        <v>296</v>
      </c>
      <c r="F16" s="91">
        <v>0.7</v>
      </c>
    </row>
    <row r="17" spans="2:6" x14ac:dyDescent="0.25">
      <c r="B17" s="106" t="str">
        <f>IF(C10=1,"","Ventana tipo (b)")</f>
        <v>Ventana tipo (b)</v>
      </c>
      <c r="C17" s="107"/>
      <c r="E17" s="90" t="s">
        <v>297</v>
      </c>
      <c r="F17" s="93">
        <v>0.8</v>
      </c>
    </row>
    <row r="18" spans="2:6" x14ac:dyDescent="0.25">
      <c r="B18" s="82" t="str">
        <f>IF(C10=1,"","L1: ancho [m]=")</f>
        <v>L1: ancho [m]=</v>
      </c>
      <c r="C18" s="83">
        <v>4.5</v>
      </c>
      <c r="E18" s="90" t="s">
        <v>298</v>
      </c>
      <c r="F18" s="92">
        <v>0.1</v>
      </c>
    </row>
    <row r="19" spans="2:6" x14ac:dyDescent="0.25">
      <c r="B19" s="82" t="str">
        <f>IF(C10=1,"","H1: alto [m]=")</f>
        <v>H1: alto [m]=</v>
      </c>
      <c r="C19" s="84">
        <v>0.6</v>
      </c>
      <c r="E19" s="90" t="s">
        <v>299</v>
      </c>
      <c r="F19" s="92">
        <v>0.02</v>
      </c>
    </row>
    <row r="20" spans="2:6" x14ac:dyDescent="0.25">
      <c r="B20" s="82" t="str">
        <f>IF(C10=1,"","Z1: alféizar [m]=")</f>
        <v>Z1: alféizar [m]=</v>
      </c>
      <c r="C20" s="85">
        <v>2.2000000000000002</v>
      </c>
      <c r="E20" s="94" t="s">
        <v>300</v>
      </c>
      <c r="F20" s="92">
        <v>0.85</v>
      </c>
    </row>
  </sheetData>
  <mergeCells count="8">
    <mergeCell ref="B12:C12"/>
    <mergeCell ref="B17:C17"/>
    <mergeCell ref="E4:F4"/>
    <mergeCell ref="E10:F10"/>
    <mergeCell ref="B4:C4"/>
    <mergeCell ref="B5:C5"/>
    <mergeCell ref="B8:C8"/>
    <mergeCell ref="B9:C9"/>
  </mergeCells>
  <dataValidations count="3">
    <dataValidation type="whole" allowBlank="1" showInputMessage="1" showErrorMessage="1" sqref="C6" xr:uid="{0422A868-B710-447C-9916-240F48F21084}">
      <formula1>1</formula1>
      <formula2>2</formula2>
    </dataValidation>
    <dataValidation type="whole" allowBlank="1" showInputMessage="1" showErrorMessage="1" error="sólo para 1 ó 2 ventanas" sqref="C10" xr:uid="{3D07A15E-54E6-4E53-A1F1-20483E4D643E}">
      <formula1>1</formula1>
      <formula2>2</formula2>
    </dataValidation>
    <dataValidation type="custom" allowBlank="1" showInputMessage="1" showErrorMessage="1" sqref="F14" xr:uid="{C54F6871-4C55-438C-AB04-D617430A397A}">
      <formula1>0.5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Form-Luminico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2022-06-21T02:08:08Z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