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835" windowHeight="97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4" i="1" l="1"/>
  <c r="D40" i="1" l="1"/>
  <c r="H44" i="1"/>
  <c r="G44" i="1"/>
  <c r="F44" i="1"/>
  <c r="E44" i="1"/>
  <c r="D44" i="1"/>
  <c r="H43" i="1"/>
  <c r="G43" i="1"/>
  <c r="F43" i="1"/>
  <c r="E43" i="1"/>
  <c r="D43" i="1"/>
  <c r="H41" i="1"/>
  <c r="G41" i="1"/>
  <c r="F41" i="1"/>
  <c r="E41" i="1"/>
  <c r="D41" i="1"/>
  <c r="H40" i="1"/>
  <c r="G40" i="1"/>
  <c r="F40" i="1"/>
  <c r="E40" i="1"/>
  <c r="H38" i="1"/>
  <c r="G38" i="1"/>
  <c r="F38" i="1"/>
  <c r="E38" i="1"/>
  <c r="D38" i="1"/>
  <c r="H37" i="1"/>
  <c r="G37" i="1"/>
  <c r="F37" i="1"/>
  <c r="E37" i="1"/>
  <c r="D37" i="1"/>
  <c r="H35" i="1"/>
  <c r="G35" i="1"/>
  <c r="F35" i="1"/>
  <c r="E35" i="1"/>
  <c r="D35" i="1"/>
  <c r="H34" i="1"/>
  <c r="G34" i="1"/>
  <c r="F34" i="1"/>
  <c r="E34" i="1"/>
  <c r="D34" i="1"/>
  <c r="C44" i="1"/>
  <c r="C43" i="1"/>
  <c r="C41" i="1"/>
  <c r="C40" i="1"/>
  <c r="C38" i="1"/>
  <c r="C37" i="1"/>
  <c r="C35" i="1"/>
  <c r="C34" i="1"/>
  <c r="B44" i="1"/>
  <c r="B43" i="1"/>
  <c r="B41" i="1"/>
  <c r="B40" i="1"/>
  <c r="B38" i="1"/>
  <c r="B37" i="1"/>
  <c r="B35" i="1"/>
  <c r="I19" i="1"/>
  <c r="F46" i="1" l="1"/>
  <c r="I44" i="1"/>
  <c r="I43" i="1"/>
  <c r="I41" i="1"/>
  <c r="I40" i="1"/>
  <c r="I38" i="1"/>
  <c r="I37" i="1"/>
  <c r="I35" i="1"/>
  <c r="I34" i="1"/>
  <c r="H25" i="1"/>
  <c r="H23" i="1"/>
  <c r="G23" i="1"/>
  <c r="F23" i="1"/>
  <c r="E23" i="1"/>
  <c r="D23" i="1"/>
  <c r="C23" i="1"/>
  <c r="B23" i="1"/>
  <c r="G25" i="1"/>
  <c r="F25" i="1"/>
  <c r="E25" i="1"/>
  <c r="D25" i="1"/>
  <c r="C25" i="1"/>
  <c r="B25" i="1"/>
  <c r="H29" i="1"/>
  <c r="H28" i="1"/>
  <c r="H26" i="1"/>
  <c r="H22" i="1"/>
  <c r="H20" i="1"/>
  <c r="H19" i="1"/>
  <c r="E29" i="1"/>
  <c r="E28" i="1"/>
  <c r="E26" i="1"/>
  <c r="E22" i="1"/>
  <c r="E20" i="1"/>
  <c r="I20" i="1" s="1"/>
  <c r="E19" i="1"/>
  <c r="C29" i="1"/>
  <c r="C28" i="1"/>
  <c r="C26" i="1"/>
  <c r="C22" i="1"/>
  <c r="I22" i="1" s="1"/>
  <c r="C20" i="1"/>
  <c r="C19" i="1"/>
  <c r="B29" i="1"/>
  <c r="B28" i="1"/>
  <c r="B26" i="1"/>
  <c r="B22" i="1"/>
  <c r="B20" i="1"/>
  <c r="B19" i="1"/>
  <c r="I29" i="1"/>
  <c r="I28" i="1"/>
  <c r="I26" i="1"/>
  <c r="I14" i="1"/>
  <c r="I13" i="1"/>
  <c r="I11" i="1"/>
  <c r="I10" i="1"/>
  <c r="I8" i="1"/>
  <c r="I7" i="1"/>
  <c r="I5" i="1"/>
  <c r="I4" i="1"/>
  <c r="I23" i="1" l="1"/>
  <c r="I25" i="1"/>
</calcChain>
</file>

<file path=xl/sharedStrings.xml><?xml version="1.0" encoding="utf-8"?>
<sst xmlns="http://schemas.openxmlformats.org/spreadsheetml/2006/main" count="66" uniqueCount="26">
  <si>
    <t>EARLY VOTING TOTALS BY PRECINCT</t>
  </si>
  <si>
    <t>UNITED STATES SENATOR</t>
  </si>
  <si>
    <t>TED CRUZ</t>
  </si>
  <si>
    <t>DAVID DEWHURST</t>
  </si>
  <si>
    <t>RAILROAD COMMISSIONER</t>
  </si>
  <si>
    <t>WARREN CHISUM</t>
  </si>
  <si>
    <t>CHRISTI CRADDICK</t>
  </si>
  <si>
    <t>RAILROAD COMMISSIONER, UNEXPIRED TERM</t>
  </si>
  <si>
    <t>BARRY SMITHERMAN</t>
  </si>
  <si>
    <t>GREG PARKER</t>
  </si>
  <si>
    <t>JOHN DEVINE</t>
  </si>
  <si>
    <t>DAVID MEDINA</t>
  </si>
  <si>
    <t>0101</t>
  </si>
  <si>
    <t>0102</t>
  </si>
  <si>
    <t>0201</t>
  </si>
  <si>
    <t>0202</t>
  </si>
  <si>
    <t>0301</t>
  </si>
  <si>
    <t>0401</t>
  </si>
  <si>
    <t>0402</t>
  </si>
  <si>
    <t>TOTAL</t>
  </si>
  <si>
    <t>JUSTICE, SUPREME COURT,               PLACE 4</t>
  </si>
  <si>
    <t>ELECTION DAY TOTALS BY PRECINCT</t>
  </si>
  <si>
    <t>COMBINED ELECTION DAY TOTALS BY PRECINCT</t>
  </si>
  <si>
    <t>ELECTION DAY VOTERS:</t>
  </si>
  <si>
    <t># OF EARLY VOTERS:</t>
  </si>
  <si>
    <t># OF TOTAL VOTERS: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</si>
</sst>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/>
    </xf>
    <xf numFmtId="0" fontId="3" fillId="2" borderId="1" xfId="0" applyFont="1" applyFill="1" applyBorder="1"/>
    <xf numFmtId="0" fontId="3" fillId="0" borderId="1" xfId="0" applyFont="1" applyBorder="1"/>
    <xf numFmtId="0" fontId="2" fillId="3" borderId="0" xfId="0" applyFont="1" applyFill="1" applyBorder="1"/>
    <xf numFmtId="0" fontId="3" fillId="3" borderId="0" xfId="0" applyFont="1" applyFill="1" applyBorder="1"/>
    <xf numFmtId="0" fontId="0" fillId="0" borderId="2" xfId="0" applyBorder="1" applyAlignment="1">
      <alignment wrapText="1"/>
    </xf>
    <xf numFmtId="0" fontId="5" fillId="0" borderId="3" xfId="0" applyFont="1" applyBorder="1" applyAlignment="1">
      <alignment horizontal="center" vertical="center" wrapText="1"/>
    </xf>
    <xf numFmtId="0" fontId="3" fillId="0" borderId="0" xfId="0" applyFont="1" applyFill="1" applyBorder="1"/>
    <xf numFmtId="0" fontId="0" fillId="0" borderId="0" xfId="0" applyBorder="1"/>
    <xf numFmtId="49" fontId="2" fillId="0" borderId="0" xfId="0" applyNumberFormat="1" applyFont="1" applyBorder="1"/>
    <xf numFmtId="0" fontId="0" fillId="0" borderId="0" xfId="0" applyBorder="1" applyAlignment="1">
      <alignment wrapText="1"/>
    </xf>
    <xf numFmtId="0" fontId="0" fillId="3" borderId="1" xfId="0" applyFill="1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zoomScale="85" zoomScaleNormal="85" workbookViewId="0">
      <selection activeCell="U46" sqref="U46"/>
    </sheetView>
  </sheetViews>
  <sheetFormatPr defaultRowHeight="15" x14ac:dyDescent="0.25"/>
  <cols>
    <col min="1" max="1" width="28.7109375" style="14" customWidth="1"/>
    <col min="2" max="16384" width="9.140625" style="14"/>
  </cols>
  <sheetData>
    <row r="1" spans="1:11" ht="18.75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11" s="15" customFormat="1" ht="21" x14ac:dyDescent="0.35">
      <c r="A2" s="3"/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</row>
    <row r="3" spans="1:11" ht="21" x14ac:dyDescent="0.35">
      <c r="A3" s="4" t="s">
        <v>1</v>
      </c>
      <c r="B3" s="7"/>
      <c r="C3" s="7"/>
      <c r="D3" s="7"/>
      <c r="E3" s="7"/>
      <c r="F3" s="7"/>
      <c r="G3" s="7"/>
      <c r="H3" s="7"/>
      <c r="I3" s="7"/>
    </row>
    <row r="4" spans="1:11" ht="21" x14ac:dyDescent="0.35">
      <c r="A4" s="1" t="s">
        <v>2</v>
      </c>
      <c r="B4" s="8">
        <v>13</v>
      </c>
      <c r="C4" s="8">
        <v>28</v>
      </c>
      <c r="D4" s="8">
        <v>8</v>
      </c>
      <c r="E4" s="8">
        <v>7</v>
      </c>
      <c r="F4" s="8">
        <v>10</v>
      </c>
      <c r="G4" s="8">
        <v>15</v>
      </c>
      <c r="H4" s="8">
        <v>0</v>
      </c>
      <c r="I4" s="8">
        <f>SUM(B4:H4)</f>
        <v>81</v>
      </c>
    </row>
    <row r="5" spans="1:11" ht="21" x14ac:dyDescent="0.35">
      <c r="A5" s="1" t="s">
        <v>3</v>
      </c>
      <c r="B5" s="8">
        <v>17</v>
      </c>
      <c r="C5" s="8">
        <v>70</v>
      </c>
      <c r="D5" s="8">
        <v>5</v>
      </c>
      <c r="E5" s="8">
        <v>1</v>
      </c>
      <c r="F5" s="8">
        <v>22</v>
      </c>
      <c r="G5" s="8">
        <v>34</v>
      </c>
      <c r="H5" s="8">
        <v>1</v>
      </c>
      <c r="I5" s="8">
        <f>SUM(B5:H5)</f>
        <v>150</v>
      </c>
    </row>
    <row r="6" spans="1:11" ht="21" x14ac:dyDescent="0.35">
      <c r="A6" s="4" t="s">
        <v>4</v>
      </c>
      <c r="B6" s="7"/>
      <c r="C6" s="7"/>
      <c r="D6" s="7"/>
      <c r="E6" s="7"/>
      <c r="F6" s="7"/>
      <c r="G6" s="7"/>
      <c r="H6" s="7"/>
      <c r="I6" s="7"/>
    </row>
    <row r="7" spans="1:11" ht="21" x14ac:dyDescent="0.35">
      <c r="A7" s="1" t="s">
        <v>5</v>
      </c>
      <c r="B7" s="8">
        <v>14</v>
      </c>
      <c r="C7" s="8">
        <v>39</v>
      </c>
      <c r="D7" s="8">
        <v>7</v>
      </c>
      <c r="E7" s="8">
        <v>3</v>
      </c>
      <c r="F7" s="8">
        <v>10</v>
      </c>
      <c r="G7" s="8">
        <v>19</v>
      </c>
      <c r="H7" s="8">
        <v>1</v>
      </c>
      <c r="I7" s="8">
        <f>SUM(B7:H7)</f>
        <v>93</v>
      </c>
    </row>
    <row r="8" spans="1:11" ht="21" x14ac:dyDescent="0.35">
      <c r="A8" s="1" t="s">
        <v>6</v>
      </c>
      <c r="B8" s="8">
        <v>14</v>
      </c>
      <c r="C8" s="8">
        <v>50</v>
      </c>
      <c r="D8" s="8">
        <v>4</v>
      </c>
      <c r="E8" s="8">
        <v>5</v>
      </c>
      <c r="F8" s="8">
        <v>20</v>
      </c>
      <c r="G8" s="8">
        <v>28</v>
      </c>
      <c r="H8" s="8">
        <v>0</v>
      </c>
      <c r="I8" s="8">
        <f>SUM(B8:H8)</f>
        <v>121</v>
      </c>
    </row>
    <row r="9" spans="1:11" ht="31.5" x14ac:dyDescent="0.35">
      <c r="A9" s="5" t="s">
        <v>7</v>
      </c>
      <c r="B9" s="7"/>
      <c r="C9" s="7"/>
      <c r="D9" s="7"/>
      <c r="E9" s="7"/>
      <c r="F9" s="7"/>
      <c r="G9" s="7"/>
      <c r="H9" s="7"/>
      <c r="I9" s="7"/>
      <c r="K9" s="13"/>
    </row>
    <row r="10" spans="1:11" ht="21" x14ac:dyDescent="0.35">
      <c r="A10" s="2" t="s">
        <v>8</v>
      </c>
      <c r="B10" s="8">
        <v>21</v>
      </c>
      <c r="C10" s="8">
        <v>74</v>
      </c>
      <c r="D10" s="8">
        <v>11</v>
      </c>
      <c r="E10" s="8">
        <v>4</v>
      </c>
      <c r="F10" s="8">
        <v>24</v>
      </c>
      <c r="G10" s="8">
        <v>33</v>
      </c>
      <c r="H10" s="8">
        <v>1</v>
      </c>
      <c r="I10" s="8">
        <f t="shared" ref="I10:I11" si="0">SUM(B10:H10)</f>
        <v>168</v>
      </c>
    </row>
    <row r="11" spans="1:11" ht="21" x14ac:dyDescent="0.35">
      <c r="A11" s="1" t="s">
        <v>9</v>
      </c>
      <c r="B11" s="8">
        <v>7</v>
      </c>
      <c r="C11" s="8">
        <v>16</v>
      </c>
      <c r="D11" s="8">
        <v>0</v>
      </c>
      <c r="E11" s="8">
        <v>4</v>
      </c>
      <c r="F11" s="8">
        <v>5</v>
      </c>
      <c r="G11" s="8">
        <v>10</v>
      </c>
      <c r="H11" s="8">
        <v>0</v>
      </c>
      <c r="I11" s="8">
        <f t="shared" si="0"/>
        <v>42</v>
      </c>
    </row>
    <row r="12" spans="1:11" ht="31.5" x14ac:dyDescent="0.35">
      <c r="A12" s="5" t="s">
        <v>20</v>
      </c>
      <c r="B12" s="7"/>
      <c r="C12" s="7"/>
      <c r="D12" s="7"/>
      <c r="E12" s="7"/>
      <c r="F12" s="7"/>
      <c r="G12" s="7"/>
      <c r="H12" s="7"/>
      <c r="I12" s="7"/>
    </row>
    <row r="13" spans="1:11" ht="21" x14ac:dyDescent="0.35">
      <c r="A13" s="1" t="s">
        <v>10</v>
      </c>
      <c r="B13" s="8">
        <v>21</v>
      </c>
      <c r="C13" s="8">
        <v>61</v>
      </c>
      <c r="D13" s="8">
        <v>7</v>
      </c>
      <c r="E13" s="8">
        <v>4</v>
      </c>
      <c r="F13" s="8">
        <v>14</v>
      </c>
      <c r="G13" s="8">
        <v>26</v>
      </c>
      <c r="H13" s="8">
        <v>0</v>
      </c>
      <c r="I13" s="8">
        <f t="shared" ref="I13:I14" si="1">SUM(B13:H13)</f>
        <v>133</v>
      </c>
    </row>
    <row r="14" spans="1:11" ht="21" x14ac:dyDescent="0.35">
      <c r="A14" s="1" t="s">
        <v>11</v>
      </c>
      <c r="B14" s="8">
        <v>9</v>
      </c>
      <c r="C14" s="8">
        <v>28</v>
      </c>
      <c r="D14" s="8">
        <v>4</v>
      </c>
      <c r="E14" s="8">
        <v>4</v>
      </c>
      <c r="F14" s="8">
        <v>17</v>
      </c>
      <c r="G14" s="8">
        <v>17</v>
      </c>
      <c r="H14" s="8">
        <v>1</v>
      </c>
      <c r="I14" s="8">
        <f t="shared" si="1"/>
        <v>80</v>
      </c>
    </row>
    <row r="15" spans="1:11" ht="3.75" customHeight="1" x14ac:dyDescent="0.25">
      <c r="A15" s="17"/>
      <c r="B15" s="17"/>
      <c r="C15" s="17"/>
      <c r="D15" s="17"/>
      <c r="E15" s="17"/>
      <c r="F15" s="17"/>
      <c r="G15" s="17"/>
      <c r="H15" s="17"/>
      <c r="I15" s="17"/>
    </row>
    <row r="16" spans="1:11" ht="18.75" x14ac:dyDescent="0.3">
      <c r="A16" s="18" t="s">
        <v>21</v>
      </c>
      <c r="B16" s="18"/>
      <c r="C16" s="18"/>
      <c r="D16" s="18"/>
      <c r="E16" s="18"/>
      <c r="F16" s="18"/>
      <c r="G16" s="18"/>
      <c r="H16" s="18"/>
      <c r="I16" s="18"/>
    </row>
    <row r="17" spans="1:9" ht="21" x14ac:dyDescent="0.35">
      <c r="A17" s="3"/>
      <c r="B17" s="6" t="s">
        <v>12</v>
      </c>
      <c r="C17" s="6" t="s">
        <v>13</v>
      </c>
      <c r="D17" s="6" t="s">
        <v>14</v>
      </c>
      <c r="E17" s="6" t="s">
        <v>15</v>
      </c>
      <c r="F17" s="6" t="s">
        <v>16</v>
      </c>
      <c r="G17" s="6" t="s">
        <v>17</v>
      </c>
      <c r="H17" s="6" t="s">
        <v>18</v>
      </c>
      <c r="I17" s="6" t="s">
        <v>19</v>
      </c>
    </row>
    <row r="18" spans="1:9" ht="21" x14ac:dyDescent="0.35">
      <c r="A18" s="4" t="s">
        <v>1</v>
      </c>
      <c r="B18" s="7"/>
      <c r="C18" s="7"/>
      <c r="D18" s="7"/>
      <c r="E18" s="7"/>
      <c r="F18" s="7"/>
      <c r="G18" s="7"/>
      <c r="H18" s="7"/>
      <c r="I18" s="7"/>
    </row>
    <row r="19" spans="1:9" ht="21" x14ac:dyDescent="0.35">
      <c r="A19" s="1" t="s">
        <v>2</v>
      </c>
      <c r="B19" s="8">
        <f>8+3</f>
        <v>11</v>
      </c>
      <c r="C19" s="8">
        <f>13+41</f>
        <v>54</v>
      </c>
      <c r="D19" s="8">
        <v>5</v>
      </c>
      <c r="E19" s="8">
        <f>2+9</f>
        <v>11</v>
      </c>
      <c r="F19" s="8">
        <v>14</v>
      </c>
      <c r="G19" s="8">
        <v>23</v>
      </c>
      <c r="H19" s="8">
        <f>2+12</f>
        <v>14</v>
      </c>
      <c r="I19" s="8">
        <f>SUM(B19:H19)</f>
        <v>132</v>
      </c>
    </row>
    <row r="20" spans="1:9" ht="21" x14ac:dyDescent="0.35">
      <c r="A20" s="1" t="s">
        <v>3</v>
      </c>
      <c r="B20" s="8">
        <f>8+1</f>
        <v>9</v>
      </c>
      <c r="C20" s="8">
        <f>16+36</f>
        <v>52</v>
      </c>
      <c r="D20" s="8">
        <v>9</v>
      </c>
      <c r="E20" s="8">
        <f>3+8</f>
        <v>11</v>
      </c>
      <c r="F20" s="8">
        <v>6</v>
      </c>
      <c r="G20" s="8">
        <v>21</v>
      </c>
      <c r="H20" s="8">
        <f>0+1</f>
        <v>1</v>
      </c>
      <c r="I20" s="8">
        <f>SUM(B20:H20)</f>
        <v>109</v>
      </c>
    </row>
    <row r="21" spans="1:9" ht="21" x14ac:dyDescent="0.35">
      <c r="A21" s="4" t="s">
        <v>4</v>
      </c>
      <c r="B21" s="7"/>
      <c r="C21" s="7"/>
      <c r="D21" s="7"/>
      <c r="E21" s="7"/>
      <c r="F21" s="7"/>
      <c r="G21" s="7"/>
      <c r="H21" s="7"/>
      <c r="I21" s="7"/>
    </row>
    <row r="22" spans="1:9" ht="21" x14ac:dyDescent="0.35">
      <c r="A22" s="1" t="s">
        <v>5</v>
      </c>
      <c r="B22" s="8">
        <f>5+3</f>
        <v>8</v>
      </c>
      <c r="C22" s="8">
        <f>14+24</f>
        <v>38</v>
      </c>
      <c r="D22" s="8">
        <v>3</v>
      </c>
      <c r="E22" s="8">
        <f>6+3</f>
        <v>9</v>
      </c>
      <c r="F22" s="8">
        <v>9</v>
      </c>
      <c r="G22" s="8">
        <v>22</v>
      </c>
      <c r="H22" s="8">
        <f>1+0</f>
        <v>1</v>
      </c>
      <c r="I22" s="8">
        <f t="shared" ref="I22:I23" si="2">SUM(B22:H22)</f>
        <v>90</v>
      </c>
    </row>
    <row r="23" spans="1:9" ht="21" x14ac:dyDescent="0.35">
      <c r="A23" s="1" t="s">
        <v>6</v>
      </c>
      <c r="B23" s="8">
        <f>9+0</f>
        <v>9</v>
      </c>
      <c r="C23" s="8">
        <f>46+13</f>
        <v>59</v>
      </c>
      <c r="D23" s="8">
        <f>0+9</f>
        <v>9</v>
      </c>
      <c r="E23" s="8">
        <f>1+11</f>
        <v>12</v>
      </c>
      <c r="F23" s="8">
        <f>0+9</f>
        <v>9</v>
      </c>
      <c r="G23" s="8">
        <f>0+20</f>
        <v>20</v>
      </c>
      <c r="H23" s="8">
        <f>0+13</f>
        <v>13</v>
      </c>
      <c r="I23" s="8">
        <f t="shared" si="2"/>
        <v>131</v>
      </c>
    </row>
    <row r="24" spans="1:9" ht="31.5" x14ac:dyDescent="0.35">
      <c r="A24" s="5" t="s">
        <v>7</v>
      </c>
      <c r="B24" s="7"/>
      <c r="C24" s="7"/>
      <c r="D24" s="7"/>
      <c r="E24" s="7"/>
      <c r="F24" s="7"/>
      <c r="G24" s="7"/>
      <c r="H24" s="7"/>
      <c r="I24" s="7"/>
    </row>
    <row r="25" spans="1:9" ht="21" x14ac:dyDescent="0.35">
      <c r="A25" s="2" t="s">
        <v>8</v>
      </c>
      <c r="B25" s="8">
        <f>11+4</f>
        <v>15</v>
      </c>
      <c r="C25" s="8">
        <f>19+46</f>
        <v>65</v>
      </c>
      <c r="D25" s="8">
        <f>0+11</f>
        <v>11</v>
      </c>
      <c r="E25" s="8">
        <f>4+13</f>
        <v>17</v>
      </c>
      <c r="F25" s="8">
        <f>0+12</f>
        <v>12</v>
      </c>
      <c r="G25" s="8">
        <f>0+29</f>
        <v>29</v>
      </c>
      <c r="H25" s="8">
        <f>1+8</f>
        <v>9</v>
      </c>
      <c r="I25" s="8">
        <f t="shared" ref="I25:I26" si="3">SUM(B25:H25)</f>
        <v>158</v>
      </c>
    </row>
    <row r="26" spans="1:9" ht="21" x14ac:dyDescent="0.35">
      <c r="A26" s="1" t="s">
        <v>9</v>
      </c>
      <c r="B26" s="8">
        <f>2+0</f>
        <v>2</v>
      </c>
      <c r="C26" s="8">
        <f>6+20</f>
        <v>26</v>
      </c>
      <c r="D26" s="8">
        <v>3</v>
      </c>
      <c r="E26" s="8">
        <f>1+4</f>
        <v>5</v>
      </c>
      <c r="F26" s="8">
        <v>5</v>
      </c>
      <c r="G26" s="8">
        <v>10</v>
      </c>
      <c r="H26" s="8">
        <f>0+4</f>
        <v>4</v>
      </c>
      <c r="I26" s="8">
        <f t="shared" si="3"/>
        <v>55</v>
      </c>
    </row>
    <row r="27" spans="1:9" ht="31.5" x14ac:dyDescent="0.35">
      <c r="A27" s="5" t="s">
        <v>20</v>
      </c>
      <c r="B27" s="7"/>
      <c r="C27" s="7"/>
      <c r="D27" s="7"/>
      <c r="E27" s="7"/>
      <c r="F27" s="7"/>
      <c r="G27" s="7"/>
      <c r="H27" s="7"/>
      <c r="I27" s="7"/>
    </row>
    <row r="28" spans="1:9" ht="21" x14ac:dyDescent="0.35">
      <c r="A28" s="1" t="s">
        <v>10</v>
      </c>
      <c r="B28" s="8">
        <f>9+3</f>
        <v>12</v>
      </c>
      <c r="C28" s="8">
        <f>17+39</f>
        <v>56</v>
      </c>
      <c r="D28" s="8">
        <v>6</v>
      </c>
      <c r="E28" s="8">
        <f>0+12</f>
        <v>12</v>
      </c>
      <c r="F28" s="8">
        <v>9</v>
      </c>
      <c r="G28" s="8">
        <v>24</v>
      </c>
      <c r="H28" s="8">
        <f>0+8</f>
        <v>8</v>
      </c>
      <c r="I28" s="8">
        <f t="shared" ref="I28:I29" si="4">SUM(B28:H28)</f>
        <v>127</v>
      </c>
    </row>
    <row r="29" spans="1:9" ht="21" x14ac:dyDescent="0.35">
      <c r="A29" s="1" t="s">
        <v>11</v>
      </c>
      <c r="B29" s="8">
        <f>3+1</f>
        <v>4</v>
      </c>
      <c r="C29" s="8">
        <f>6+27</f>
        <v>33</v>
      </c>
      <c r="D29" s="8">
        <v>6</v>
      </c>
      <c r="E29" s="8">
        <f>4+5</f>
        <v>9</v>
      </c>
      <c r="F29" s="8">
        <v>10</v>
      </c>
      <c r="G29" s="8">
        <v>16</v>
      </c>
      <c r="H29" s="8">
        <f>0+5</f>
        <v>5</v>
      </c>
      <c r="I29" s="8">
        <f t="shared" si="4"/>
        <v>83</v>
      </c>
    </row>
    <row r="30" spans="1:9" ht="3.7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</row>
    <row r="31" spans="1:9" ht="18.75" x14ac:dyDescent="0.3">
      <c r="A31" s="18" t="s">
        <v>22</v>
      </c>
      <c r="B31" s="18"/>
      <c r="C31" s="18"/>
      <c r="D31" s="18"/>
      <c r="E31" s="18"/>
      <c r="F31" s="18"/>
      <c r="G31" s="18"/>
      <c r="H31" s="18"/>
      <c r="I31" s="18"/>
    </row>
    <row r="32" spans="1:9" ht="21" x14ac:dyDescent="0.35">
      <c r="A32" s="3"/>
      <c r="B32" s="6" t="s">
        <v>12</v>
      </c>
      <c r="C32" s="6" t="s">
        <v>13</v>
      </c>
      <c r="D32" s="6" t="s">
        <v>14</v>
      </c>
      <c r="E32" s="6" t="s">
        <v>15</v>
      </c>
      <c r="F32" s="6" t="s">
        <v>16</v>
      </c>
      <c r="G32" s="6" t="s">
        <v>17</v>
      </c>
      <c r="H32" s="6" t="s">
        <v>18</v>
      </c>
      <c r="I32" s="6" t="s">
        <v>19</v>
      </c>
    </row>
    <row r="33" spans="1:10" ht="21" x14ac:dyDescent="0.35">
      <c r="A33" s="4" t="s">
        <v>1</v>
      </c>
      <c r="B33" s="7"/>
      <c r="C33" s="7"/>
      <c r="D33" s="7"/>
      <c r="E33" s="7"/>
      <c r="F33" s="7"/>
      <c r="G33" s="7"/>
      <c r="H33" s="7"/>
      <c r="I33" s="7"/>
    </row>
    <row r="34" spans="1:10" ht="21" x14ac:dyDescent="0.35">
      <c r="A34" s="1" t="s">
        <v>2</v>
      </c>
      <c r="B34" s="8">
        <f>B4+B19</f>
        <v>24</v>
      </c>
      <c r="C34" s="8">
        <f>C4+C19</f>
        <v>82</v>
      </c>
      <c r="D34" s="8">
        <f t="shared" ref="D34:H34" si="5">D4+D19</f>
        <v>13</v>
      </c>
      <c r="E34" s="8">
        <f t="shared" si="5"/>
        <v>18</v>
      </c>
      <c r="F34" s="8">
        <f t="shared" si="5"/>
        <v>24</v>
      </c>
      <c r="G34" s="8">
        <f t="shared" si="5"/>
        <v>38</v>
      </c>
      <c r="H34" s="8">
        <f t="shared" si="5"/>
        <v>14</v>
      </c>
      <c r="I34" s="8">
        <f>SUM(B34:H34)</f>
        <v>213</v>
      </c>
      <c r="J34" s="13"/>
    </row>
    <row r="35" spans="1:10" ht="21" x14ac:dyDescent="0.35">
      <c r="A35" s="1" t="s">
        <v>3</v>
      </c>
      <c r="B35" s="8">
        <f>B5+B20</f>
        <v>26</v>
      </c>
      <c r="C35" s="8">
        <f>C5+C20</f>
        <v>122</v>
      </c>
      <c r="D35" s="8">
        <f t="shared" ref="D35:H35" si="6">D5+D20</f>
        <v>14</v>
      </c>
      <c r="E35" s="8">
        <f t="shared" si="6"/>
        <v>12</v>
      </c>
      <c r="F35" s="8">
        <f t="shared" si="6"/>
        <v>28</v>
      </c>
      <c r="G35" s="8">
        <f t="shared" si="6"/>
        <v>55</v>
      </c>
      <c r="H35" s="8">
        <f t="shared" si="6"/>
        <v>2</v>
      </c>
      <c r="I35" s="8">
        <f>SUM(B35:H35)</f>
        <v>259</v>
      </c>
      <c r="J35" s="13"/>
    </row>
    <row r="36" spans="1:10" ht="21" x14ac:dyDescent="0.35">
      <c r="A36" s="4" t="s">
        <v>4</v>
      </c>
      <c r="B36" s="7"/>
      <c r="C36" s="7"/>
      <c r="D36" s="7"/>
      <c r="E36" s="7"/>
      <c r="F36" s="7"/>
      <c r="G36" s="7"/>
      <c r="H36" s="7"/>
      <c r="I36" s="7"/>
    </row>
    <row r="37" spans="1:10" ht="21" x14ac:dyDescent="0.35">
      <c r="A37" s="1" t="s">
        <v>5</v>
      </c>
      <c r="B37" s="8">
        <f>B7+B22</f>
        <v>22</v>
      </c>
      <c r="C37" s="8">
        <f>C7+C22</f>
        <v>77</v>
      </c>
      <c r="D37" s="8">
        <f t="shared" ref="D37:H37" si="7">D7+D22</f>
        <v>10</v>
      </c>
      <c r="E37" s="8">
        <f t="shared" si="7"/>
        <v>12</v>
      </c>
      <c r="F37" s="8">
        <f t="shared" si="7"/>
        <v>19</v>
      </c>
      <c r="G37" s="8">
        <f t="shared" si="7"/>
        <v>41</v>
      </c>
      <c r="H37" s="8">
        <f t="shared" si="7"/>
        <v>2</v>
      </c>
      <c r="I37" s="8">
        <f t="shared" ref="I37:I38" si="8">SUM(B37:H37)</f>
        <v>183</v>
      </c>
      <c r="J37" s="13"/>
    </row>
    <row r="38" spans="1:10" ht="21" x14ac:dyDescent="0.35">
      <c r="A38" s="1" t="s">
        <v>6</v>
      </c>
      <c r="B38" s="8">
        <f>B8+B23</f>
        <v>23</v>
      </c>
      <c r="C38" s="8">
        <f>C8+C23</f>
        <v>109</v>
      </c>
      <c r="D38" s="8">
        <f t="shared" ref="D38:H38" si="9">D8+D23</f>
        <v>13</v>
      </c>
      <c r="E38" s="8">
        <f t="shared" si="9"/>
        <v>17</v>
      </c>
      <c r="F38" s="8">
        <f t="shared" si="9"/>
        <v>29</v>
      </c>
      <c r="G38" s="8">
        <f t="shared" si="9"/>
        <v>48</v>
      </c>
      <c r="H38" s="8">
        <f t="shared" si="9"/>
        <v>13</v>
      </c>
      <c r="I38" s="8">
        <f t="shared" si="8"/>
        <v>252</v>
      </c>
      <c r="J38" s="13"/>
    </row>
    <row r="39" spans="1:10" ht="31.5" x14ac:dyDescent="0.35">
      <c r="A39" s="5" t="s">
        <v>7</v>
      </c>
      <c r="B39" s="7"/>
      <c r="C39" s="7"/>
      <c r="D39" s="7"/>
      <c r="E39" s="7"/>
      <c r="F39" s="7"/>
      <c r="G39" s="7"/>
      <c r="H39" s="7"/>
      <c r="I39" s="7"/>
    </row>
    <row r="40" spans="1:10" ht="21" x14ac:dyDescent="0.35">
      <c r="A40" s="2" t="s">
        <v>8</v>
      </c>
      <c r="B40" s="8">
        <f>B10+B25</f>
        <v>36</v>
      </c>
      <c r="C40" s="8">
        <f>C10+C25</f>
        <v>139</v>
      </c>
      <c r="D40" s="8">
        <f>D10+D25</f>
        <v>22</v>
      </c>
      <c r="E40" s="8">
        <f t="shared" ref="E40:H40" si="10">E10+E25</f>
        <v>21</v>
      </c>
      <c r="F40" s="8">
        <f t="shared" si="10"/>
        <v>36</v>
      </c>
      <c r="G40" s="8">
        <f t="shared" si="10"/>
        <v>62</v>
      </c>
      <c r="H40" s="8">
        <f t="shared" si="10"/>
        <v>10</v>
      </c>
      <c r="I40" s="8">
        <f t="shared" ref="I40:I41" si="11">SUM(B40:H40)</f>
        <v>326</v>
      </c>
      <c r="J40" s="13"/>
    </row>
    <row r="41" spans="1:10" ht="21" x14ac:dyDescent="0.35">
      <c r="A41" s="1" t="s">
        <v>9</v>
      </c>
      <c r="B41" s="8">
        <f>B11+B26</f>
        <v>9</v>
      </c>
      <c r="C41" s="8">
        <f>C11+C26</f>
        <v>42</v>
      </c>
      <c r="D41" s="8">
        <f t="shared" ref="D41:H41" si="12">D11+D26</f>
        <v>3</v>
      </c>
      <c r="E41" s="8">
        <f t="shared" si="12"/>
        <v>9</v>
      </c>
      <c r="F41" s="8">
        <f t="shared" si="12"/>
        <v>10</v>
      </c>
      <c r="G41" s="8">
        <f t="shared" si="12"/>
        <v>20</v>
      </c>
      <c r="H41" s="8">
        <f t="shared" si="12"/>
        <v>4</v>
      </c>
      <c r="I41" s="8">
        <f t="shared" si="11"/>
        <v>97</v>
      </c>
      <c r="J41" s="13"/>
    </row>
    <row r="42" spans="1:10" ht="31.5" x14ac:dyDescent="0.35">
      <c r="A42" s="5" t="s">
        <v>20</v>
      </c>
      <c r="B42" s="7"/>
      <c r="C42" s="7"/>
      <c r="D42" s="7"/>
      <c r="E42" s="7"/>
      <c r="F42" s="7"/>
      <c r="G42" s="7"/>
      <c r="H42" s="7"/>
      <c r="I42" s="7"/>
    </row>
    <row r="43" spans="1:10" ht="21" x14ac:dyDescent="0.35">
      <c r="A43" s="1" t="s">
        <v>10</v>
      </c>
      <c r="B43" s="8">
        <f>B13+B28</f>
        <v>33</v>
      </c>
      <c r="C43" s="8">
        <f>C13+C28</f>
        <v>117</v>
      </c>
      <c r="D43" s="8">
        <f t="shared" ref="D43:H43" si="13">D13+D28</f>
        <v>13</v>
      </c>
      <c r="E43" s="8">
        <f t="shared" si="13"/>
        <v>16</v>
      </c>
      <c r="F43" s="8">
        <f t="shared" si="13"/>
        <v>23</v>
      </c>
      <c r="G43" s="8">
        <f t="shared" si="13"/>
        <v>50</v>
      </c>
      <c r="H43" s="8">
        <f t="shared" si="13"/>
        <v>8</v>
      </c>
      <c r="I43" s="8">
        <f t="shared" ref="I43:I44" si="14">SUM(B43:H43)</f>
        <v>260</v>
      </c>
      <c r="J43" s="13"/>
    </row>
    <row r="44" spans="1:10" ht="21" x14ac:dyDescent="0.35">
      <c r="A44" s="1" t="s">
        <v>11</v>
      </c>
      <c r="B44" s="8">
        <f>B14+B29</f>
        <v>13</v>
      </c>
      <c r="C44" s="8">
        <f>C14+C29</f>
        <v>61</v>
      </c>
      <c r="D44" s="8">
        <f t="shared" ref="D44:H44" si="15">D14+D29</f>
        <v>10</v>
      </c>
      <c r="E44" s="8">
        <f t="shared" si="15"/>
        <v>13</v>
      </c>
      <c r="F44" s="8">
        <f t="shared" si="15"/>
        <v>27</v>
      </c>
      <c r="G44" s="8">
        <f t="shared" si="15"/>
        <v>33</v>
      </c>
      <c r="H44" s="8">
        <f t="shared" si="15"/>
        <v>6</v>
      </c>
      <c r="I44" s="8">
        <f t="shared" si="14"/>
        <v>163</v>
      </c>
      <c r="J44" s="13"/>
    </row>
    <row r="45" spans="1:10" ht="3.75" customHeight="1" x14ac:dyDescent="0.35">
      <c r="A45" s="9"/>
      <c r="B45" s="10"/>
      <c r="C45" s="10"/>
      <c r="D45" s="10"/>
      <c r="E45" s="10"/>
      <c r="F45" s="10"/>
      <c r="G45" s="10"/>
      <c r="H45" s="10"/>
      <c r="I45" s="10"/>
    </row>
    <row r="46" spans="1:10" ht="45.75" customHeight="1" x14ac:dyDescent="0.25">
      <c r="B46" s="11" t="s">
        <v>24</v>
      </c>
      <c r="C46" s="12">
        <v>232</v>
      </c>
      <c r="D46" s="16"/>
      <c r="E46" s="11" t="s">
        <v>23</v>
      </c>
      <c r="F46" s="12">
        <f>51+190</f>
        <v>241</v>
      </c>
      <c r="G46" s="16"/>
      <c r="H46" s="11" t="s">
        <v>25</v>
      </c>
      <c r="I46" s="12">
        <v>473</v>
      </c>
    </row>
    <row r="47" spans="1:10" ht="33.75" customHeight="1" x14ac:dyDescent="0.25"/>
  </sheetData>
  <mergeCells count="3">
    <mergeCell ref="A1:I1"/>
    <mergeCell ref="A16:I16"/>
    <mergeCell ref="A31:I31"/>
  </mergeCells>
  <pageMargins left="0" right="0" top="0" bottom="0" header="0" footer="0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ctsi</dc:creator>
  <cp:lastModifiedBy>ctsi</cp:lastModifiedBy>
  <cp:lastPrinted>2012-08-01T13:44:59Z</cp:lastPrinted>
  <dcterms:created xsi:type="dcterms:W3CDTF">2012-08-01T12:01:03Z</dcterms:created>
  <dcterms:modified xsi:type="dcterms:W3CDTF">2012-08-01T14:27:36Z</dcterms:modified>
</cp:coreProperties>
</file>