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anban" sheetId="1" r:id="rId4"/>
    <sheet state="visible" name="Summary" sheetId="2" r:id="rId5"/>
    <sheet state="visible" name="RecordBook" sheetId="3" r:id="rId6"/>
    <sheet state="visible" name="Help" sheetId="4" r:id="rId7"/>
  </sheets>
  <definedNames>
    <definedName name="list_role">Summary!$A$3:$A$16</definedName>
    <definedName name="list_type">Kanban!$C$61:$C$65</definedName>
    <definedName name="valuevx">Kanban!$J$65</definedName>
    <definedName name="list_priority">Kanban!$G$61:$G$65</definedName>
  </definedNames>
  <calcPr/>
  <extLst>
    <ext uri="GoogleSheetsCustomDataVersion2">
      <go:sheetsCustomData xmlns:go="http://customooxmlschemas.google.com/" r:id="rId8" roundtripDataChecksum="zpzCISro0P+48CPQoNJb6yeGd4wGOFogld1VuWg/3IY="/>
    </ext>
  </extLst>
</workbook>
</file>

<file path=xl/comments1.xml><?xml version="1.0" encoding="utf-8"?>
<comments xmlns:r="http://schemas.openxmlformats.org/officeDocument/2006/relationships" xmlns="http://schemas.openxmlformats.org/spreadsheetml/2006/main">
  <authors>
    <author/>
  </authors>
  <commentList>
    <comment authorId="0" ref="I3">
      <text>
        <t xml:space="preserve">======
ID#AAAAuaElfa8
Actual Hours    (2023-03-31 17:50:03)
You can use this column to keep track of the actual time spent on a task.</t>
      </text>
    </comment>
    <comment authorId="0" ref="H3">
      <text>
        <t xml:space="preserve">======
ID#AAAAuZ6078U
Estimated Effort Points    (2023-03-31 17:50:03)
Enter the estimated effort, in terms of points or hours, that you have budgeted or allocated to this task.</t>
      </text>
    </comment>
    <comment authorId="0" ref="D3">
      <text>
        <t xml:space="preserve">======
ID#AAAAuZ6078Q
    (2023-03-31 17:50:03)
This can be a person responsible for the task or the role for describing the user story.
USER STORY: As a [role], I want [feature] so that [reason].</t>
      </text>
    </comment>
  </commentList>
  <extLst>
    <ext uri="GoogleSheetsCustomDataVersion2">
      <go:sheetsCustomData xmlns:go="http://customooxmlschemas.google.com/" r:id="rId1" roundtripDataSignature="AMtx7mgDan+I6RxBbKaTI68wLOFh5fe+/g=="/>
    </ext>
  </extLst>
</comments>
</file>

<file path=xl/sharedStrings.xml><?xml version="1.0" encoding="utf-8"?>
<sst xmlns="http://schemas.openxmlformats.org/spreadsheetml/2006/main" count="297" uniqueCount="165">
  <si>
    <r>
      <rPr>
        <rFont val="Arial"/>
        <b/>
        <color rgb="FFFFFFFF"/>
        <sz val="28.0"/>
      </rPr>
      <t xml:space="preserve">Kanban </t>
    </r>
    <r>
      <rPr>
        <rFont val="Arial"/>
        <color rgb="FFFFFFFF"/>
        <sz val="28.0"/>
      </rPr>
      <t>Board</t>
    </r>
  </si>
  <si>
    <t>Sprint Start Date</t>
  </si>
  <si>
    <t>Days</t>
  </si>
  <si>
    <t>Progress</t>
  </si>
  <si>
    <t>Type</t>
  </si>
  <si>
    <t>Who / Role</t>
  </si>
  <si>
    <t>Feature or Activity</t>
  </si>
  <si>
    <t>Reason</t>
  </si>
  <si>
    <t>Priority</t>
  </si>
  <si>
    <t>Pts</t>
  </si>
  <si>
    <t>Hrs</t>
  </si>
  <si>
    <t>Details</t>
  </si>
  <si>
    <t xml:space="preserve">😴 </t>
  </si>
  <si>
    <t>Backlog</t>
  </si>
  <si>
    <t xml:space="preserve"> ^</t>
  </si>
  <si>
    <t xml:space="preserve"> Hide backlog items above this row</t>
  </si>
  <si>
    <t xml:space="preserve">^ </t>
  </si>
  <si>
    <t>Update</t>
  </si>
  <si>
    <t>All</t>
  </si>
  <si>
    <t>Create skeleton to book list</t>
  </si>
  <si>
    <t>To have a better user experience</t>
  </si>
  <si>
    <t>Low</t>
  </si>
  <si>
    <t>Change navigator to router</t>
  </si>
  <si>
    <t>?</t>
  </si>
  <si>
    <t>{42}</t>
  </si>
  <si>
    <t>😐</t>
  </si>
  <si>
    <t>To Do</t>
  </si>
  <si>
    <t>Feature</t>
  </si>
  <si>
    <t>As user I want to sort the books by category</t>
  </si>
  <si>
    <t>To find books I may like</t>
  </si>
  <si>
    <t>One category at a time</t>
  </si>
  <si>
    <t>As user I want to see the progres of the download</t>
  </si>
  <si>
    <t>As user I want to edit my profile</t>
  </si>
  <si>
    <t>To customice it</t>
  </si>
  <si>
    <t>Medium</t>
  </si>
  <si>
    <t>Be able to get categories with and without list of book</t>
  </si>
  <si>
    <t>Convert code fragments into separate widgets</t>
  </si>
  <si>
    <t>Update search</t>
  </si>
  <si>
    <t>To search by author</t>
  </si>
  <si>
    <t>As User I want to be able to create a new Topic in a forum</t>
  </si>
  <si>
    <t>To discuss about something</t>
  </si>
  <si>
    <t>As user i want to be able to create a comment in a forum's Topic</t>
  </si>
  <si>
    <t>To say my opinion of the topic</t>
  </si>
  <si>
    <t>Check logout by token</t>
  </si>
  <si>
    <t>Create custom Page</t>
  </si>
  <si>
    <t>😃</t>
  </si>
  <si>
    <t>In Progress</t>
  </si>
  <si>
    <t>Update error messages in flutter app</t>
  </si>
  <si>
    <t>To display only the message</t>
  </si>
  <si>
    <t>High</t>
  </si>
  <si>
    <t>😅</t>
  </si>
  <si>
    <t>Test / Verify</t>
  </si>
  <si>
    <t>© 2017 Vertex42.com</t>
  </si>
  <si>
    <t>😎</t>
  </si>
  <si>
    <t>Done</t>
  </si>
  <si>
    <t>As user I want to be able to login</t>
  </si>
  <si>
    <t>To access the content</t>
  </si>
  <si>
    <t>Do login with username and password</t>
  </si>
  <si>
    <t>As user I want to be able to register</t>
  </si>
  <si>
    <t>1,5</t>
  </si>
  <si>
    <t>As user I want to see all the books</t>
  </si>
  <si>
    <t>To access all the content</t>
  </si>
  <si>
    <t>Show books in infinite list</t>
  </si>
  <si>
    <t>As user I want to download a book</t>
  </si>
  <si>
    <t>So I can read it</t>
  </si>
  <si>
    <t>As user I want to see one book in detail</t>
  </si>
  <si>
    <t>To see everything about that book</t>
  </si>
  <si>
    <t>As user i want to log out</t>
  </si>
  <si>
    <t>As user I want to see my profile</t>
  </si>
  <si>
    <t>As a user I want to upload a book</t>
  </si>
  <si>
    <t>So other users can read it</t>
  </si>
  <si>
    <t>As user I want to bookmark a book</t>
  </si>
  <si>
    <t>So i can access the book easyer later</t>
  </si>
  <si>
    <t>As user I want to see my bookmarks</t>
  </si>
  <si>
    <t>To access them faster</t>
  </si>
  <si>
    <t>As user I want to see my uploaded books</t>
  </si>
  <si>
    <t>Implement refresh token</t>
  </si>
  <si>
    <t>To use the app correctly</t>
  </si>
  <si>
    <t>Add RefreshIndicator to lists</t>
  </si>
  <si>
    <t>To be able to recharge the books and bookmarks</t>
  </si>
  <si>
    <t>As user I want to search the books</t>
  </si>
  <si>
    <t>To find specific books</t>
  </si>
  <si>
    <t>As user I want to change my avatar</t>
  </si>
  <si>
    <t>As user I want to leave comments in books</t>
  </si>
  <si>
    <t>To say my opinion of the book</t>
  </si>
  <si>
    <t>Save image when uploading a book</t>
  </si>
  <si>
    <t>To see the portrait of a book when you browse the books</t>
  </si>
  <si>
    <t>Fix Register</t>
  </si>
  <si>
    <t>Research</t>
  </si>
  <si>
    <t>Why i get double book: Lorica Segmentata</t>
  </si>
  <si>
    <t>Because i get it double</t>
  </si>
  <si>
    <t>Create endpoint to get user info</t>
  </si>
  <si>
    <t>To display user name in comments</t>
  </si>
  <si>
    <t>As admin i want to login via web</t>
  </si>
  <si>
    <t>To do admin stuff</t>
  </si>
  <si>
    <t>As admin i want to see a list of all books</t>
  </si>
  <si>
    <t>As admin I want to edit and delete a book</t>
  </si>
  <si>
    <t>Because that's what admis do i gess</t>
  </si>
  <si>
    <t>As admin I want to see all users</t>
  </si>
  <si>
    <t>To managed them</t>
  </si>
  <si>
    <t>As admin I want to manage users</t>
  </si>
  <si>
    <t>As admin I want to log out</t>
  </si>
  <si>
    <t>To keep the site secure</t>
  </si>
  <si>
    <t>API doc</t>
  </si>
  <si>
    <t>As admin I want to register user as normal and admin users</t>
  </si>
  <si>
    <t>Total This Sprint</t>
  </si>
  <si>
    <r>
      <rPr>
        <rFont val="Arial"/>
        <b/>
        <color rgb="FF434343"/>
      </rPr>
      <t xml:space="preserve">TYPE
</t>
    </r>
    <r>
      <rPr>
        <rFont val="Arial"/>
        <b val="0"/>
        <color rgb="FF434343"/>
      </rPr>
      <t>LEGEND</t>
    </r>
  </si>
  <si>
    <r>
      <rPr>
        <rFont val="Arial"/>
        <b/>
        <color rgb="FF434343"/>
        <sz val="11.0"/>
      </rPr>
      <t xml:space="preserve">SPRINT CHART
</t>
    </r>
    <r>
      <rPr>
        <rFont val="Arial"/>
        <b val="0"/>
        <color rgb="FF434343"/>
        <sz val="11.0"/>
      </rPr>
      <t>LEGEND</t>
    </r>
  </si>
  <si>
    <r>
      <rPr>
        <rFont val="Arial"/>
        <b/>
        <color rgb="FF434343"/>
      </rPr>
      <t>PRIORITY</t>
    </r>
    <r>
      <rPr>
        <rFont val="Arial"/>
        <b val="0"/>
        <color rgb="FF434343"/>
      </rPr>
      <t xml:space="preserve"> LEGEND</t>
    </r>
  </si>
  <si>
    <t>Kanban Board Template © 2017 Vertex42.com</t>
  </si>
  <si>
    <r>
      <rPr>
        <rFont val="Arial"/>
        <color rgb="FF434343"/>
        <sz val="14.0"/>
      </rPr>
      <t xml:space="preserve">⚐ </t>
    </r>
    <r>
      <rPr>
        <rFont val="Arial"/>
        <color rgb="FF434343"/>
        <sz val="12.0"/>
      </rPr>
      <t xml:space="preserve">  days in sprint</t>
    </r>
  </si>
  <si>
    <t>https://www.vertex42.com/ExcelTemplates/agile-kanban-board.html</t>
  </si>
  <si>
    <t>Content</t>
  </si>
  <si>
    <r>
      <rPr>
        <rFont val="Arial"/>
        <color rgb="FF434343"/>
        <sz val="14.0"/>
      </rPr>
      <t xml:space="preserve">⚑ </t>
    </r>
    <r>
      <rPr>
        <rFont val="Arial"/>
        <color rgb="FF434343"/>
        <sz val="12.0"/>
      </rPr>
      <t xml:space="preserve">  progress</t>
    </r>
  </si>
  <si>
    <t>⌛   current day</t>
  </si>
  <si>
    <t>[42]</t>
  </si>
  <si>
    <t>Task</t>
  </si>
  <si>
    <t>🏁   finish / end</t>
  </si>
  <si>
    <r>
      <rPr>
        <rFont val="Arial"/>
        <b/>
        <color rgb="FF434343"/>
      </rPr>
      <t>PROGRESS</t>
    </r>
    <r>
      <rPr>
        <rFont val="Arial"/>
        <b val="0"/>
        <color rgb="FF434343"/>
      </rPr>
      <t xml:space="preserve"> CALCULATIONS</t>
    </r>
  </si>
  <si>
    <t>Progress:</t>
  </si>
  <si>
    <t>Complete:</t>
  </si>
  <si>
    <t>Time:</t>
  </si>
  <si>
    <t>Summary</t>
  </si>
  <si>
    <t>Pts (Not Done)</t>
  </si>
  <si>
    <t>Pts (Done)</t>
  </si>
  <si>
    <t>Name 1</t>
  </si>
  <si>
    <t>Name 2</t>
  </si>
  <si>
    <t>Name 3</t>
  </si>
  <si>
    <t>Name 4</t>
  </si>
  <si>
    <t>Name 5</t>
  </si>
  <si>
    <t>Name 6</t>
  </si>
  <si>
    <t>Name 7</t>
  </si>
  <si>
    <t>Sprint Record Book</t>
  </si>
  <si>
    <t>Sprint Days</t>
  </si>
  <si>
    <t>Pts Planned</t>
  </si>
  <si>
    <t>Pts Done</t>
  </si>
  <si>
    <t>Velocity</t>
  </si>
  <si>
    <t>Most Notable Achievements</t>
  </si>
  <si>
    <t>HELP</t>
  </si>
  <si>
    <t>Copyright &amp; Terms of Use (Limited Private Sharing)</t>
  </si>
  <si>
    <t>This spreadsheet, including all worksheets and associated content is copyrighted. Do not submit copies or modifications of this template to any website or online template gallery. Please review the following license agreement to learn how you may or may not use this template. Thank you.</t>
  </si>
  <si>
    <t>License Agreement</t>
  </si>
  <si>
    <t>https://www.vertex42.com/licensing/EULA_privateuse.html</t>
  </si>
  <si>
    <t>About This Template</t>
  </si>
  <si>
    <t>This worksheet was designed as an online collaborative Kanban board for use in Agile Project Management where the team members may be working remotely. Instead of columns for Backlog, To Do, In Progress, Testing, and Done, the spreadsheet uses horizontal lanes. Rows within the worksheet represent cards or sticky notes. Create new "cards" by inserting rows. Move cards between lanes by dragging and dropping the entire row.</t>
  </si>
  <si>
    <t>Create New Cards / Tasks</t>
  </si>
  <si>
    <t>Just insert a new row below or above an existing card or task. Note: In Google Sheets, when you insert a row above or below the selected line, the formatting in the newly inserted row is based on the row you have selected.</t>
  </si>
  <si>
    <t>Move Cards to new Lanes</t>
  </si>
  <si>
    <t>Select the row, then drag and drop the row by dragging the row number (the row number on the far left of the spreadsheet).</t>
  </si>
  <si>
    <t>Show/Hide rows</t>
  </si>
  <si>
    <t>You'll probably want to show/hide the rows in the Backlog. You can do that by just selecting the rows, right-clicking on the row numbers, and selecting Hide Rows. Google Sheets will display up/down arrows when rows are hidden, so to show them, click on the arrows.</t>
  </si>
  <si>
    <t>Sprint Progress Chart</t>
  </si>
  <si>
    <t>The progress bar at the top of the worksheet is called a "sprint progress chart" and represents the number of days in the sprint. Filled-in flags represent the progress in terms of % complete and the hourglass shows what day it is.</t>
  </si>
  <si>
    <t>Summary Worksheet</t>
  </si>
  <si>
    <t>The Summary worksheet tab can be used for (1) editing the list of names or roles that show up in the drop-down data validation lists and (2) summarizing the number of points currently assigned to each person or role.</t>
  </si>
  <si>
    <t>After Each Sprint</t>
  </si>
  <si>
    <t>1) Update the RecordBook worksheet with the results of the sprint.</t>
  </si>
  <si>
    <t>2) Create a copy of this spreadsheet and rename the copy based on the date of the sprint (e.g. "Sprint - 2017 11 27") and store the copy in an archived folder. You could duplicate the Kanban worksheet instead and rename the duplicate to store previous sprints within the same workbook.</t>
  </si>
  <si>
    <t>3) Begin a new sprint by removing the tasks in the Done section and adding, moving and reprioritizing the tasks that you will focus on for the next sprint.</t>
  </si>
  <si>
    <t>IMPORTANT note about File Sharing via Google Sheets</t>
  </si>
  <si>
    <t>When sharing the spreadsheet with somebody else, share it with a specific email address only (i.e. an email associated with a Google Account). Using the "Public on the web" or "Anyone with the link" option can comprise the security of your information and will also be a violation of the terms of use for this template.</t>
  </si>
  <si>
    <t>Do not use the "Public on the Web" option</t>
  </si>
  <si>
    <t>Do not use the "Anyone with the link" option</t>
  </si>
  <si>
    <t>Like this Template?</t>
  </si>
  <si>
    <t>Share the following link to vertex42.com via email, facebook, linkedin, etc. You may share this spreadsheet among your team members and management, but to recommend the template to people outside your company, please only share the link to vertex42.com, not the actual spreadsheet. Thank you!</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</si>
</sst>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0.0%"/>
    <numFmt numFmtId="166" formatCode="0.0"/>
  </numFmts>
  <fonts count="46">
    <font>
      <sz val="11.0"/>
      <color rgb="FF000000"/>
      <name val="Calibri"/>
      <scheme val="minor"/>
    </font>
    <font>
      <b/>
      <sz val="14.0"/>
      <color rgb="FFCFE2F3"/>
      <name val="Arial"/>
    </font>
    <font>
      <sz val="28.0"/>
      <color rgb="FFFFFFFF"/>
      <name val="Arial"/>
    </font>
    <font>
      <b/>
      <sz val="14.0"/>
      <color rgb="FF9FC5E8"/>
      <name val="Arial"/>
    </font>
    <font>
      <b/>
      <sz val="11.0"/>
      <color rgb="FFCFE2F3"/>
      <name val="Arial"/>
    </font>
    <font>
      <color rgb="FFCFE2F3"/>
      <name val="Arial"/>
    </font>
    <font>
      <sz val="11.0"/>
      <color rgb="FFCFE2F3"/>
      <name val="Arial"/>
    </font>
    <font>
      <sz val="14.0"/>
      <color rgb="FFFFFFFF"/>
      <name val="Arial"/>
    </font>
    <font>
      <sz val="10.0"/>
      <color rgb="FF6FA8DC"/>
      <name val="Arial"/>
    </font>
    <font>
      <color rgb="FF2D3538"/>
      <name val="Arial"/>
    </font>
    <font>
      <sz val="11.0"/>
      <color rgb="FF2D3538"/>
      <name val="Arial"/>
    </font>
    <font>
      <b/>
      <sz val="14.0"/>
      <color rgb="FFFFFFFF"/>
      <name val="Arial"/>
    </font>
    <font>
      <b/>
      <sz val="18.0"/>
      <color rgb="FFFFFFFF"/>
      <name val="Arial"/>
    </font>
    <font>
      <sz val="11.0"/>
      <color theme="1"/>
      <name val="Calibri"/>
    </font>
    <font>
      <b/>
      <sz val="14.0"/>
      <color rgb="FF666666"/>
      <name val="Arial"/>
    </font>
    <font>
      <sz val="8.0"/>
      <color rgb="FF666666"/>
      <name val="Arial"/>
    </font>
    <font>
      <sz val="9.0"/>
      <color rgb="FF434343"/>
      <name val="Arial"/>
    </font>
    <font>
      <sz val="10.0"/>
      <color rgb="FF434343"/>
      <name val="Arial"/>
    </font>
    <font>
      <b/>
      <sz val="10.0"/>
      <color rgb="FF434343"/>
      <name val="Arial"/>
    </font>
    <font>
      <sz val="6.0"/>
      <color rgb="FFEFEFEF"/>
      <name val="Arial"/>
    </font>
    <font>
      <sz val="14.0"/>
      <color rgb="FF2D3538"/>
      <name val="Arial"/>
    </font>
    <font>
      <sz val="14.0"/>
      <color rgb="FF9FC5E8"/>
      <name val="Arial"/>
    </font>
    <font>
      <b/>
      <sz val="14.0"/>
      <color rgb="FF2D3538"/>
      <name val="Arial"/>
    </font>
    <font>
      <sz val="8.0"/>
      <color rgb="FF2D5389"/>
      <name val="Arial"/>
    </font>
    <font>
      <sz val="14.0"/>
      <color rgb="FFB6D7A8"/>
      <name val="Arial"/>
    </font>
    <font>
      <sz val="18.0"/>
      <color rgb="FFFFFFFF"/>
      <name val="Arial"/>
    </font>
    <font>
      <color theme="1"/>
      <name val="Arial"/>
    </font>
    <font>
      <sz val="8.0"/>
      <color rgb="FF6FA8DC"/>
      <name val="Arial"/>
    </font>
    <font>
      <color rgb="FF434343"/>
      <name val="Arial"/>
    </font>
    <font>
      <b/>
      <color rgb="FF434343"/>
      <name val="Arial"/>
    </font>
    <font>
      <b/>
      <sz val="11.0"/>
      <color rgb="FF434343"/>
      <name val="Arial"/>
    </font>
    <font>
      <sz val="12.0"/>
      <color rgb="FF434343"/>
      <name val="Arial"/>
    </font>
    <font>
      <sz val="6.0"/>
      <color rgb="FFD9D9D9"/>
      <name val="Arial"/>
    </font>
    <font>
      <u/>
      <sz val="9.0"/>
      <color rgb="FF666666"/>
      <name val="Arial"/>
    </font>
    <font>
      <sz val="11.0"/>
      <color rgb="FF434343"/>
      <name val="Arial"/>
    </font>
    <font>
      <sz val="27.0"/>
      <color rgb="FFFFFFFF"/>
      <name val="Arial"/>
    </font>
    <font>
      <b/>
      <color rgb="FF9FC5E8"/>
      <name val="Arial"/>
    </font>
    <font>
      <sz val="10.0"/>
      <color rgb="FFFFFFFF"/>
      <name val="Arial"/>
    </font>
    <font>
      <u/>
      <sz val="12.0"/>
      <color rgb="FF1155CC"/>
      <name val="Arial"/>
    </font>
    <font>
      <u/>
      <color rgb="FF1155CC"/>
      <name val="Arial"/>
    </font>
    <font>
      <b/>
      <sz val="12.0"/>
      <color rgb="FF305992"/>
      <name val="Arial"/>
    </font>
    <font>
      <b/>
      <color theme="1"/>
      <name val="Arial"/>
    </font>
    <font>
      <u/>
      <sz val="12.0"/>
      <color rgb="FF0000FF"/>
      <name val="Arial"/>
    </font>
    <font>
      <b/>
      <sz val="12.0"/>
      <color theme="1"/>
      <name val="Arial"/>
    </font>
    <font>
      <sz val="11.0"/>
      <color theme="1"/>
      <name val="Arial"/>
    </font>
    <font>
      <color rgb="FFFF0000"/>
      <name val="Arial"/>
    </font>
  </fonts>
  <fills count="11">
    <fill>
      <patternFill patternType="none"/>
    </fill>
    <fill>
      <patternFill patternType="lightGray"/>
    </fill>
    <fill>
      <patternFill patternType="solid">
        <fgColor rgb="FF3969AD"/>
        <bgColor rgb="FF3969AD"/>
      </patternFill>
    </fill>
    <fill>
      <patternFill patternType="solid">
        <fgColor rgb="FF2D5389"/>
        <bgColor rgb="FF2D5389"/>
      </patternFill>
    </fill>
    <fill>
      <patternFill patternType="solid">
        <fgColor rgb="FFEFEFEF"/>
        <bgColor rgb="FFEFEFEF"/>
      </patternFill>
    </fill>
    <fill>
      <patternFill patternType="solid">
        <fgColor rgb="FF666666"/>
        <bgColor rgb="FF666666"/>
      </patternFill>
    </fill>
    <fill>
      <patternFill patternType="solid">
        <fgColor rgb="FFCCCCCC"/>
        <bgColor rgb="FFCCCCCC"/>
      </patternFill>
    </fill>
    <fill>
      <patternFill patternType="solid">
        <fgColor rgb="FFFFFFFF"/>
        <bgColor rgb="FFFFFFFF"/>
      </patternFill>
    </fill>
    <fill>
      <patternFill patternType="solid">
        <fgColor rgb="FF227347"/>
        <bgColor rgb="FF227347"/>
      </patternFill>
    </fill>
    <fill>
      <patternFill patternType="solid">
        <fgColor rgb="FFD9D9D9"/>
        <bgColor rgb="FFD9D9D9"/>
      </patternFill>
    </fill>
    <fill>
      <patternFill patternType="solid">
        <fgColor rgb="FFF3F3F3"/>
        <bgColor rgb="FFF3F3F3"/>
      </patternFill>
    </fill>
  </fills>
  <borders count="20">
    <border/>
    <border>
      <bottom style="thin">
        <color rgb="FF3969AD"/>
      </bottom>
    </border>
    <border>
      <bottom style="thick">
        <color rgb="FFEFEFEF"/>
      </bottom>
    </border>
    <border>
      <top style="thick">
        <color rgb="FFEFEFEF"/>
      </top>
      <bottom style="thick">
        <color rgb="FFEFEFEF"/>
      </bottom>
    </border>
    <border>
      <right/>
      <top style="thick">
        <color rgb="FFEFEFEF"/>
      </top>
      <bottom style="thick">
        <color rgb="FFEFEFEF"/>
      </bottom>
    </border>
    <border>
      <left/>
      <right/>
      <top style="thick">
        <color rgb="FFEFEFEF"/>
      </top>
      <bottom style="thick">
        <color rgb="FFEFEFEF"/>
      </bottom>
    </border>
    <border>
      <right style="thick">
        <color rgb="FFEFEFEF"/>
      </right>
    </border>
    <border>
      <left style="thick">
        <color rgb="FFEFEFEF"/>
      </left>
      <top style="thick">
        <color rgb="FFEFEFEF"/>
      </top>
      <bottom style="thick">
        <color rgb="FFEFEFEF"/>
      </bottom>
    </border>
    <border>
      <left/>
      <top style="thick">
        <color rgb="FFEFEFEF"/>
      </top>
      <bottom style="thick">
        <color rgb="FFEFEFEF"/>
      </bottom>
    </border>
    <border>
      <top style="thick">
        <color rgb="FFEFEFEF"/>
      </top>
    </border>
    <border>
      <left style="thick">
        <color rgb="FFD9D9D9"/>
      </left>
      <right style="thick">
        <color rgb="FFD9D9D9"/>
      </right>
      <top style="thick">
        <color rgb="FFD9D9D9"/>
      </top>
      <bottom style="thick">
        <color rgb="FFD9D9D9"/>
      </bottom>
    </border>
    <border>
      <left style="thick">
        <color rgb="FFD9D9D9"/>
      </left>
      <right style="thick">
        <color rgb="FFD9D9D9"/>
      </right>
      <top style="thick">
        <color rgb="FFD9D9D9"/>
      </top>
      <bottom style="thick">
        <color rgb="FFCCCCCC"/>
      </bottom>
    </border>
    <border>
      <left style="thick">
        <color rgb="FFD9D9D9"/>
      </left>
      <top style="thick">
        <color rgb="FFD9D9D9"/>
      </top>
      <bottom style="thick">
        <color rgb="FFD9D9D9"/>
      </bottom>
    </border>
    <border>
      <right style="thick">
        <color rgb="FFD9D9D9"/>
      </right>
      <top style="thick">
        <color rgb="FFD9D9D9"/>
      </top>
      <bottom style="thick">
        <color rgb="FFD9D9D9"/>
      </bottom>
    </border>
    <border>
      <left style="thick">
        <color rgb="FFCCCCCC"/>
      </left>
      <right style="thick">
        <color rgb="FFCCCCCC"/>
      </right>
      <bottom style="thick">
        <color rgb="FFCCCCCC"/>
      </bottom>
    </border>
    <border>
      <left style="thick">
        <color rgb="FFD9D9D9"/>
      </left>
      <right style="thick">
        <color rgb="FFD9D9D9"/>
      </right>
      <top style="thick">
        <color rgb="FFD9D9D9"/>
      </top>
    </border>
    <border>
      <left style="thick">
        <color rgb="FFCCCCCC"/>
      </left>
      <right style="thick">
        <color rgb="FFCCCCCC"/>
      </right>
      <top style="thick">
        <color rgb="FFCCCCCC"/>
      </top>
      <bottom style="thick">
        <color rgb="FFCCCCCC"/>
      </bottom>
    </border>
    <border>
      <left style="thick">
        <color rgb="FFD9D9D9"/>
      </left>
      <right style="thick">
        <color rgb="FFD9D9D9"/>
      </right>
      <bottom style="thick">
        <color rgb="FFD9D9D9"/>
      </bottom>
    </border>
    <border>
      <right/>
    </border>
    <border>
      <bottom style="thin">
        <color rgb="FFD9D9D9"/>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2" fontId="1" numFmtId="0" xfId="0" applyAlignment="1" applyFill="1" applyFont="1">
      <alignment vertical="center"/>
    </xf>
    <xf borderId="0" fillId="2" fontId="2" numFmtId="0" xfId="0" applyAlignment="1" applyFont="1">
      <alignment horizontal="left" readingOrder="0" vertical="center"/>
    </xf>
    <xf borderId="0" fillId="2" fontId="3" numFmtId="0" xfId="0" applyAlignment="1" applyFont="1">
      <alignment horizontal="center" vertical="bottom"/>
    </xf>
    <xf borderId="0" fillId="2" fontId="4" numFmtId="0" xfId="0" applyAlignment="1" applyFont="1">
      <alignment vertical="center"/>
    </xf>
    <xf borderId="0" fillId="2" fontId="5" numFmtId="0" xfId="0" applyAlignment="1" applyFont="1">
      <alignment vertical="center"/>
    </xf>
    <xf borderId="0" fillId="2" fontId="6" numFmtId="0" xfId="0" applyAlignment="1" applyFont="1">
      <alignment vertical="top"/>
    </xf>
    <xf borderId="0" fillId="2" fontId="7" numFmtId="164" xfId="0" applyAlignment="1" applyFont="1" applyNumberFormat="1">
      <alignment horizontal="center" vertical="top"/>
    </xf>
    <xf borderId="0" fillId="2" fontId="7" numFmtId="0" xfId="0" applyAlignment="1" applyFont="1">
      <alignment horizontal="center" vertical="top"/>
    </xf>
    <xf borderId="0" fillId="2" fontId="7" numFmtId="165" xfId="0" applyAlignment="1" applyFont="1" applyNumberFormat="1">
      <alignment horizontal="center" vertical="top"/>
    </xf>
    <xf borderId="0" fillId="2" fontId="7" numFmtId="0" xfId="0" applyAlignment="1" applyFont="1">
      <alignment horizontal="left" vertical="top"/>
    </xf>
    <xf borderId="1" fillId="3" fontId="8" numFmtId="0" xfId="0" applyAlignment="1" applyBorder="1" applyFill="1" applyFont="1">
      <alignment horizontal="center" vertical="center"/>
    </xf>
    <xf borderId="1" fillId="3" fontId="8" numFmtId="0" xfId="0" applyAlignment="1" applyBorder="1" applyFont="1">
      <alignment vertical="center"/>
    </xf>
    <xf borderId="2" fillId="4" fontId="9" numFmtId="0" xfId="0" applyAlignment="1" applyBorder="1" applyFill="1" applyFont="1">
      <alignment vertical="center"/>
    </xf>
    <xf borderId="3" fillId="4" fontId="10" numFmtId="0" xfId="0" applyAlignment="1" applyBorder="1" applyFont="1">
      <alignment vertical="center"/>
    </xf>
    <xf borderId="3" fillId="4" fontId="10" numFmtId="0" xfId="0" applyAlignment="1" applyBorder="1" applyFont="1">
      <alignment horizontal="center" vertical="center"/>
    </xf>
    <xf borderId="4" fillId="5" fontId="11" numFmtId="0" xfId="0" applyAlignment="1" applyBorder="1" applyFill="1" applyFont="1">
      <alignment horizontal="center" vertical="center"/>
    </xf>
    <xf borderId="4" fillId="5" fontId="12" numFmtId="0" xfId="0" applyAlignment="1" applyBorder="1" applyFont="1">
      <alignment vertical="center"/>
    </xf>
    <xf borderId="5" fillId="5" fontId="7" numFmtId="0" xfId="0" applyAlignment="1" applyBorder="1" applyFont="1">
      <alignment vertical="center"/>
    </xf>
    <xf borderId="5" fillId="5" fontId="7" numFmtId="0" xfId="0" applyAlignment="1" applyBorder="1" applyFont="1">
      <alignment horizontal="center" vertical="center"/>
    </xf>
    <xf borderId="5" fillId="5" fontId="11" numFmtId="0" xfId="0" applyAlignment="1" applyBorder="1" applyFont="1">
      <alignment horizontal="center" vertical="center"/>
    </xf>
    <xf borderId="6" fillId="4" fontId="13" numFmtId="0" xfId="0" applyBorder="1" applyFont="1"/>
    <xf borderId="3" fillId="4" fontId="13" numFmtId="0" xfId="0" applyBorder="1" applyFont="1"/>
    <xf borderId="3" fillId="6" fontId="14" numFmtId="0" xfId="0" applyBorder="1" applyFill="1" applyFont="1"/>
    <xf borderId="4" fillId="6" fontId="15" numFmtId="0" xfId="0" applyAlignment="1" applyBorder="1" applyFont="1">
      <alignment shrinkToFit="0" vertical="top" wrapText="0"/>
    </xf>
    <xf borderId="3" fillId="6" fontId="13" numFmtId="0" xfId="0" applyBorder="1" applyFont="1"/>
    <xf borderId="3" fillId="6" fontId="14" numFmtId="0" xfId="0" applyAlignment="1" applyBorder="1" applyFont="1">
      <alignment horizontal="right"/>
    </xf>
    <xf borderId="0" fillId="4" fontId="13" numFmtId="0" xfId="0" applyFont="1"/>
    <xf borderId="3" fillId="4" fontId="16" numFmtId="0" xfId="0" applyAlignment="1" applyBorder="1" applyFont="1">
      <alignment horizontal="center" vertical="center"/>
    </xf>
    <xf borderId="7" fillId="4" fontId="16" numFmtId="0" xfId="0" applyAlignment="1" applyBorder="1" applyFont="1">
      <alignment horizontal="center" vertical="center"/>
    </xf>
    <xf borderId="3" fillId="7" fontId="17" numFmtId="0" xfId="0" applyAlignment="1" applyBorder="1" applyFill="1" applyFont="1">
      <alignment horizontal="center" readingOrder="0" vertical="center"/>
    </xf>
    <xf borderId="3" fillId="7" fontId="16" numFmtId="0" xfId="0" applyAlignment="1" applyBorder="1" applyFont="1">
      <alignment horizontal="center" readingOrder="0" vertical="center"/>
    </xf>
    <xf borderId="3" fillId="7" fontId="18" numFmtId="0" xfId="0" applyAlignment="1" applyBorder="1" applyFont="1">
      <alignment readingOrder="0" shrinkToFit="0" vertical="center" wrapText="1"/>
    </xf>
    <xf borderId="3" fillId="7" fontId="16" numFmtId="0" xfId="0" applyAlignment="1" applyBorder="1" applyFont="1">
      <alignment readingOrder="0" shrinkToFit="0" vertical="center" wrapText="1"/>
    </xf>
    <xf borderId="3" fillId="7" fontId="16" numFmtId="0" xfId="0" applyAlignment="1" applyBorder="1" applyFont="1">
      <alignment horizontal="center" vertical="center"/>
    </xf>
    <xf borderId="3" fillId="7" fontId="16" numFmtId="0" xfId="0" applyAlignment="1" applyBorder="1" applyFont="1">
      <alignment shrinkToFit="0" vertical="center" wrapText="1"/>
    </xf>
    <xf borderId="3" fillId="4" fontId="16" numFmtId="0" xfId="0" applyAlignment="1" applyBorder="1" applyFont="1">
      <alignment vertical="center"/>
    </xf>
    <xf borderId="0" fillId="4" fontId="16" numFmtId="0" xfId="0" applyAlignment="1" applyFont="1">
      <alignment vertical="center"/>
    </xf>
    <xf borderId="3" fillId="4" fontId="9" numFmtId="0" xfId="0" applyAlignment="1" applyBorder="1" applyFont="1">
      <alignment vertical="center"/>
    </xf>
    <xf borderId="7" fillId="4" fontId="10" numFmtId="0" xfId="0" applyAlignment="1" applyBorder="1" applyFont="1">
      <alignment horizontal="center" vertical="center"/>
    </xf>
    <xf borderId="3" fillId="4" fontId="19" numFmtId="0" xfId="0" applyAlignment="1" applyBorder="1" applyFont="1">
      <alignment vertical="bottom"/>
    </xf>
    <xf borderId="0" fillId="4" fontId="9" numFmtId="0" xfId="0" applyAlignment="1" applyFont="1">
      <alignment vertical="center"/>
    </xf>
    <xf borderId="3" fillId="4" fontId="20" numFmtId="0" xfId="0" applyAlignment="1" applyBorder="1" applyFont="1">
      <alignment vertical="center"/>
    </xf>
    <xf borderId="4" fillId="2" fontId="11" numFmtId="0" xfId="0" applyAlignment="1" applyBorder="1" applyFont="1">
      <alignment horizontal="center" vertical="center"/>
    </xf>
    <xf borderId="4" fillId="2" fontId="12" numFmtId="0" xfId="0" applyAlignment="1" applyBorder="1" applyFont="1">
      <alignment vertical="center"/>
    </xf>
    <xf borderId="5" fillId="2" fontId="7" numFmtId="0" xfId="0" applyAlignment="1" applyBorder="1" applyFont="1">
      <alignment vertical="center"/>
    </xf>
    <xf borderId="5" fillId="2" fontId="7" numFmtId="0" xfId="0" applyAlignment="1" applyBorder="1" applyFont="1">
      <alignment horizontal="center" vertical="center"/>
    </xf>
    <xf borderId="5" fillId="2" fontId="21" numFmtId="166" xfId="0" applyAlignment="1" applyBorder="1" applyFont="1" applyNumberFormat="1">
      <alignment horizontal="center" vertical="center"/>
    </xf>
    <xf borderId="8" fillId="2" fontId="7" numFmtId="0" xfId="0" applyAlignment="1" applyBorder="1" applyFont="1">
      <alignment horizontal="center" vertical="center"/>
    </xf>
    <xf borderId="0" fillId="4" fontId="10" numFmtId="0" xfId="0" applyAlignment="1" applyFont="1">
      <alignment vertical="center"/>
    </xf>
    <xf borderId="3" fillId="4" fontId="22" numFmtId="0" xfId="0" applyAlignment="1" applyBorder="1" applyFont="1">
      <alignment vertical="center"/>
    </xf>
    <xf borderId="3" fillId="4" fontId="20" numFmtId="0" xfId="0" applyAlignment="1" applyBorder="1" applyFont="1">
      <alignment horizontal="center" vertical="center"/>
    </xf>
    <xf borderId="8" fillId="2" fontId="23" numFmtId="0" xfId="0" applyAlignment="1" applyBorder="1" applyFont="1">
      <alignment horizontal="right" vertical="center"/>
    </xf>
    <xf borderId="3" fillId="4" fontId="22" numFmtId="0" xfId="0" applyAlignment="1" applyBorder="1" applyFont="1">
      <alignment horizontal="center" vertical="center"/>
    </xf>
    <xf borderId="4" fillId="8" fontId="11" numFmtId="0" xfId="0" applyAlignment="1" applyBorder="1" applyFill="1" applyFont="1">
      <alignment horizontal="center" vertical="center"/>
    </xf>
    <xf borderId="4" fillId="8" fontId="12" numFmtId="0" xfId="0" applyAlignment="1" applyBorder="1" applyFont="1">
      <alignment vertical="center"/>
    </xf>
    <xf borderId="5" fillId="8" fontId="7" numFmtId="0" xfId="0" applyAlignment="1" applyBorder="1" applyFont="1">
      <alignment vertical="center"/>
    </xf>
    <xf borderId="5" fillId="8" fontId="7" numFmtId="0" xfId="0" applyAlignment="1" applyBorder="1" applyFont="1">
      <alignment horizontal="center" vertical="center"/>
    </xf>
    <xf borderId="5" fillId="8" fontId="24" numFmtId="0" xfId="0" applyAlignment="1" applyBorder="1" applyFont="1">
      <alignment horizontal="center" vertical="center"/>
    </xf>
    <xf borderId="8" fillId="8" fontId="7" numFmtId="0" xfId="0" applyAlignment="1" applyBorder="1" applyFont="1">
      <alignment horizontal="center" vertical="center"/>
    </xf>
    <xf borderId="0" fillId="7" fontId="16" numFmtId="0" xfId="0" applyAlignment="1" applyFont="1">
      <alignment horizontal="left" readingOrder="0" vertical="center"/>
    </xf>
    <xf borderId="3" fillId="4" fontId="25" numFmtId="0" xfId="0" applyAlignment="1" applyBorder="1" applyFont="1">
      <alignment horizontal="center" vertical="center"/>
    </xf>
    <xf borderId="7" fillId="4" fontId="25" numFmtId="0" xfId="0" applyAlignment="1" applyBorder="1" applyFont="1">
      <alignment horizontal="center" vertical="center"/>
    </xf>
    <xf borderId="4" fillId="2" fontId="25" numFmtId="0" xfId="0" applyAlignment="1" applyBorder="1" applyFont="1">
      <alignment vertical="center"/>
    </xf>
    <xf borderId="5" fillId="2" fontId="25" numFmtId="0" xfId="0" applyAlignment="1" applyBorder="1" applyFont="1">
      <alignment vertical="center"/>
    </xf>
    <xf borderId="5" fillId="2" fontId="25" numFmtId="0" xfId="0" applyAlignment="1" applyBorder="1" applyFont="1">
      <alignment horizontal="center" vertical="center"/>
    </xf>
    <xf borderId="5" fillId="2" fontId="7" numFmtId="166" xfId="0" applyAlignment="1" applyBorder="1" applyFont="1" applyNumberFormat="1">
      <alignment horizontal="center" vertical="center"/>
    </xf>
    <xf borderId="8" fillId="2" fontId="25" numFmtId="0" xfId="0" applyAlignment="1" applyBorder="1" applyFont="1">
      <alignment horizontal="center" vertical="center"/>
    </xf>
    <xf borderId="3" fillId="4" fontId="25" numFmtId="0" xfId="0" applyAlignment="1" applyBorder="1" applyFont="1">
      <alignment vertical="center"/>
    </xf>
    <xf borderId="0" fillId="4" fontId="25" numFmtId="0" xfId="0" applyAlignment="1" applyFont="1">
      <alignment vertical="center"/>
    </xf>
    <xf borderId="9" fillId="4" fontId="26" numFmtId="0" xfId="0" applyAlignment="1" applyBorder="1" applyFont="1">
      <alignment vertical="center"/>
    </xf>
    <xf borderId="9" fillId="4" fontId="27" numFmtId="0" xfId="0" applyAlignment="1" applyBorder="1" applyFont="1">
      <alignment horizontal="right" vertical="center"/>
    </xf>
    <xf borderId="0" fillId="4" fontId="26" numFmtId="0" xfId="0" applyAlignment="1" applyFont="1">
      <alignment vertical="center"/>
    </xf>
    <xf borderId="10" fillId="9" fontId="28" numFmtId="0" xfId="0" applyAlignment="1" applyBorder="1" applyFill="1" applyFont="1">
      <alignment vertical="center"/>
    </xf>
    <xf borderId="10" fillId="9" fontId="29" numFmtId="0" xfId="0" applyAlignment="1" applyBorder="1" applyFont="1">
      <alignment vertical="center"/>
    </xf>
    <xf borderId="10" fillId="9" fontId="28" numFmtId="0" xfId="0" applyAlignment="1" applyBorder="1" applyFont="1">
      <alignment horizontal="right" vertical="center"/>
    </xf>
    <xf borderId="10" fillId="9" fontId="18" numFmtId="0" xfId="0" applyAlignment="1" applyBorder="1" applyFont="1">
      <alignment horizontal="right" vertical="bottom"/>
    </xf>
    <xf borderId="0" fillId="9" fontId="28" numFmtId="0" xfId="0" applyAlignment="1" applyFont="1">
      <alignment vertical="center"/>
    </xf>
    <xf borderId="10" fillId="9" fontId="29" numFmtId="0" xfId="0" applyAlignment="1" applyBorder="1" applyFont="1">
      <alignment horizontal="center" readingOrder="0" vertical="center"/>
    </xf>
    <xf borderId="10" fillId="9" fontId="28" numFmtId="0" xfId="0" applyAlignment="1" applyBorder="1" applyFont="1">
      <alignment horizontal="center" vertical="center"/>
    </xf>
    <xf borderId="11" fillId="9" fontId="30" numFmtId="0" xfId="0" applyAlignment="1" applyBorder="1" applyFont="1">
      <alignment horizontal="center" vertical="center"/>
    </xf>
    <xf borderId="12" fillId="9" fontId="17" numFmtId="0" xfId="0" applyAlignment="1" applyBorder="1" applyFont="1">
      <alignment horizontal="center" vertical="center"/>
    </xf>
    <xf borderId="13" fillId="9" fontId="17" numFmtId="0" xfId="0" applyAlignment="1" applyBorder="1" applyFont="1">
      <alignment horizontal="center" vertical="center"/>
    </xf>
    <xf borderId="14" fillId="6" fontId="31" numFmtId="0" xfId="0" applyAlignment="1" applyBorder="1" applyFont="1">
      <alignment vertical="center"/>
    </xf>
    <xf borderId="10" fillId="9" fontId="17" numFmtId="0" xfId="0" applyAlignment="1" applyBorder="1" applyFont="1">
      <alignment horizontal="center" vertical="center"/>
    </xf>
    <xf borderId="10" fillId="9" fontId="32" numFmtId="0" xfId="0" applyAlignment="1" applyBorder="1" applyFont="1">
      <alignment horizontal="right" vertical="bottom"/>
    </xf>
    <xf borderId="10" fillId="9" fontId="33" numFmtId="0" xfId="0" applyAlignment="1" applyBorder="1" applyFont="1">
      <alignment horizontal="right" vertical="top"/>
    </xf>
    <xf borderId="15" fillId="9" fontId="28" numFmtId="0" xfId="0" applyAlignment="1" applyBorder="1" applyFont="1">
      <alignment vertical="center"/>
    </xf>
    <xf borderId="12" fillId="9" fontId="28" numFmtId="0" xfId="0" applyAlignment="1" applyBorder="1" applyFont="1">
      <alignment vertical="center"/>
    </xf>
    <xf borderId="15" fillId="9" fontId="29" numFmtId="0" xfId="0" applyAlignment="1" applyBorder="1" applyFont="1">
      <alignment vertical="center"/>
    </xf>
    <xf borderId="13" fillId="9" fontId="28" numFmtId="0" xfId="0" applyAlignment="1" applyBorder="1" applyFont="1">
      <alignment vertical="center"/>
    </xf>
    <xf borderId="10" fillId="9" fontId="30" numFmtId="0" xfId="0" applyAlignment="1" applyBorder="1" applyFont="1">
      <alignment vertical="center"/>
    </xf>
    <xf borderId="10" fillId="9" fontId="30" numFmtId="0" xfId="0" applyAlignment="1" applyBorder="1" applyFont="1">
      <alignment vertical="bottom"/>
    </xf>
    <xf borderId="16" fillId="6" fontId="18" numFmtId="0" xfId="0" applyAlignment="1" applyBorder="1" applyFont="1">
      <alignment horizontal="right" vertical="center"/>
    </xf>
    <xf borderId="16" fillId="6" fontId="17" numFmtId="10" xfId="0" applyAlignment="1" applyBorder="1" applyFont="1" applyNumberFormat="1">
      <alignment horizontal="center" vertical="center"/>
    </xf>
    <xf borderId="16" fillId="6" fontId="17" numFmtId="0" xfId="0" applyAlignment="1" applyBorder="1" applyFont="1">
      <alignment vertical="center"/>
    </xf>
    <xf borderId="10" fillId="9" fontId="34" numFmtId="0" xfId="0" applyAlignment="1" applyBorder="1" applyFont="1">
      <alignment vertical="center"/>
    </xf>
    <xf borderId="12" fillId="9" fontId="28" numFmtId="0" xfId="0" applyAlignment="1" applyBorder="1" applyFont="1">
      <alignment horizontal="right" vertical="center"/>
    </xf>
    <xf borderId="16" fillId="6" fontId="17" numFmtId="0" xfId="0" applyAlignment="1" applyBorder="1" applyFont="1">
      <alignment horizontal="center" vertical="center"/>
    </xf>
    <xf borderId="17" fillId="9" fontId="28" numFmtId="0" xfId="0" applyAlignment="1" applyBorder="1" applyFont="1">
      <alignment vertical="center"/>
    </xf>
    <xf borderId="18" fillId="2" fontId="35" numFmtId="0" xfId="0" applyAlignment="1" applyBorder="1" applyFont="1">
      <alignment shrinkToFit="0" vertical="center" wrapText="0"/>
    </xf>
    <xf borderId="0" fillId="2" fontId="35" numFmtId="0" xfId="0" applyAlignment="1" applyFont="1">
      <alignment vertical="center"/>
    </xf>
    <xf borderId="0" fillId="0" fontId="13" numFmtId="0" xfId="0" applyAlignment="1" applyFont="1">
      <alignment vertical="center"/>
    </xf>
    <xf borderId="0" fillId="3" fontId="36" numFmtId="0" xfId="0" applyAlignment="1" applyFont="1">
      <alignment horizontal="center" vertical="center"/>
    </xf>
    <xf borderId="0" fillId="3" fontId="36" numFmtId="0" xfId="0" applyAlignment="1" applyFont="1">
      <alignment vertical="center"/>
    </xf>
    <xf borderId="19" fillId="0" fontId="13" numFmtId="0" xfId="0" applyAlignment="1" applyBorder="1" applyFont="1">
      <alignment vertical="center"/>
    </xf>
    <xf borderId="19" fillId="0" fontId="13" numFmtId="0" xfId="0" applyAlignment="1" applyBorder="1" applyFont="1">
      <alignment horizontal="center" vertical="center"/>
    </xf>
    <xf borderId="19" fillId="10" fontId="13" numFmtId="0" xfId="0" applyAlignment="1" applyBorder="1" applyFill="1" applyFont="1">
      <alignment horizontal="center" vertical="center"/>
    </xf>
    <xf borderId="19" fillId="0" fontId="13" numFmtId="164" xfId="0" applyAlignment="1" applyBorder="1" applyFont="1" applyNumberFormat="1">
      <alignment vertical="center"/>
    </xf>
    <xf borderId="19" fillId="0" fontId="13" numFmtId="164" xfId="0" applyAlignment="1" applyBorder="1" applyFont="1" applyNumberFormat="1">
      <alignment horizontal="center" vertical="center"/>
    </xf>
    <xf borderId="0" fillId="2" fontId="25" numFmtId="0" xfId="0" applyAlignment="1" applyFont="1">
      <alignment shrinkToFit="0" vertical="center" wrapText="0"/>
    </xf>
    <xf borderId="0" fillId="2" fontId="37" numFmtId="0" xfId="0" applyAlignment="1" applyFont="1">
      <alignment horizontal="right" shrinkToFit="0" vertical="center" wrapText="0"/>
    </xf>
    <xf borderId="0" fillId="0" fontId="38" numFmtId="0" xfId="0" applyAlignment="1" applyFont="1">
      <alignment shrinkToFit="0" vertical="bottom" wrapText="0"/>
    </xf>
    <xf borderId="0" fillId="0" fontId="39" numFmtId="0" xfId="0" applyAlignment="1" applyFont="1">
      <alignment horizontal="right" vertical="bottom"/>
    </xf>
    <xf borderId="0" fillId="0" fontId="40" numFmtId="0" xfId="0" applyAlignment="1" applyFont="1">
      <alignment vertical="bottom"/>
    </xf>
    <xf borderId="0" fillId="0" fontId="26" numFmtId="0" xfId="0" applyAlignment="1" applyFont="1">
      <alignment vertical="top"/>
    </xf>
    <xf borderId="0" fillId="0" fontId="26" numFmtId="0" xfId="0" applyAlignment="1" applyFont="1">
      <alignment shrinkToFit="0" vertical="bottom" wrapText="1"/>
    </xf>
    <xf borderId="0" fillId="0" fontId="41" numFmtId="0" xfId="0" applyAlignment="1" applyFont="1">
      <alignment shrinkToFit="0" vertical="bottom" wrapText="1"/>
    </xf>
    <xf borderId="0" fillId="0" fontId="42" numFmtId="0" xfId="0" applyAlignment="1" applyFont="1">
      <alignment shrinkToFit="0" vertical="bottom" wrapText="0"/>
    </xf>
    <xf borderId="0" fillId="0" fontId="43" numFmtId="0" xfId="0" applyAlignment="1" applyFont="1">
      <alignment vertical="bottom"/>
    </xf>
    <xf borderId="0" fillId="0" fontId="26" numFmtId="0" xfId="0" applyAlignment="1" applyFont="1">
      <alignment vertical="bottom"/>
    </xf>
    <xf borderId="0" fillId="0" fontId="44" numFmtId="0" xfId="0" applyAlignment="1" applyFont="1">
      <alignment shrinkToFit="0" vertical="bottom" wrapText="1"/>
    </xf>
    <xf borderId="0" fillId="0" fontId="26" numFmtId="0" xfId="0" applyAlignment="1" applyFont="1">
      <alignment horizontal="right" vertical="top"/>
    </xf>
    <xf borderId="0" fillId="0" fontId="41" numFmtId="0" xfId="0" applyAlignment="1" applyFont="1">
      <alignment vertical="top"/>
    </xf>
    <xf borderId="0" fillId="0" fontId="45" numFmtId="0" xfId="0" applyAlignment="1" applyFont="1">
      <alignment vertical="top"/>
    </xf>
  </cellXfs>
  <cellStyles count="1">
    <cellStyle xfId="0" name="Normal" builtinId="0"/>
  </cellStyles>
  <dxfs count="15">
    <dxf>
      <font/>
      <fill>
        <patternFill patternType="solid">
          <fgColor rgb="FFD9D2E9"/>
          <bgColor rgb="FFD9D2E9"/>
        </patternFill>
      </fill>
      <border/>
    </dxf>
    <dxf>
      <font/>
      <fill>
        <patternFill patternType="solid">
          <fgColor rgb="FF9FC5E8"/>
          <bgColor rgb="FF9FC5E8"/>
        </patternFill>
      </fill>
      <border/>
    </dxf>
    <dxf>
      <font/>
      <fill>
        <patternFill patternType="solid">
          <fgColor rgb="FFB6D7A8"/>
          <bgColor rgb="FFB6D7A8"/>
        </patternFill>
      </fill>
      <border/>
    </dxf>
    <dxf>
      <font/>
      <fill>
        <patternFill patternType="solid">
          <fgColor rgb="FFF9CB9C"/>
          <bgColor rgb="FFF9CB9C"/>
        </patternFill>
      </fill>
      <border/>
    </dxf>
    <dxf>
      <font/>
      <fill>
        <patternFill patternType="solid">
          <fgColor rgb="FFEA9999"/>
          <bgColor rgb="FFEA9999"/>
        </patternFill>
      </fill>
      <border/>
    </dxf>
    <dxf>
      <font>
        <color rgb="FF7F7F7F"/>
      </font>
      <fill>
        <patternFill patternType="solid">
          <fgColor rgb="FFF9F9F9"/>
          <bgColor rgb="FFF9F9F9"/>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
      <font/>
      <fill>
        <patternFill patternType="solid">
          <fgColor rgb="FFB4A7D6"/>
          <bgColor rgb="FFB4A7D6"/>
        </patternFill>
      </fill>
      <border/>
    </dxf>
    <dxf>
      <font/>
      <fill>
        <patternFill patternType="solid">
          <fgColor rgb="FF6FA8DC"/>
          <bgColor rgb="FF6FA8DC"/>
        </patternFill>
      </fill>
      <border/>
    </dxf>
    <dxf>
      <font/>
      <fill>
        <patternFill patternType="solid">
          <fgColor rgb="FF93C47D"/>
          <bgColor rgb="FF93C47D"/>
        </patternFill>
      </fill>
      <border/>
    </dxf>
    <dxf>
      <font/>
      <fill>
        <patternFill patternType="solid">
          <fgColor rgb="FFF6B26B"/>
          <bgColor rgb="FFF6B26B"/>
        </patternFill>
      </fill>
      <border/>
    </dxf>
    <dxf>
      <font/>
      <fill>
        <patternFill patternType="solid">
          <fgColor rgb="FFE06666"/>
          <bgColor rgb="FFE06666"/>
        </patternFill>
      </fill>
      <border/>
    </dxf>
    <dxf>
      <font/>
      <fill>
        <patternFill patternType="solid">
          <fgColor rgb="FF8E7CC3"/>
          <bgColor rgb="FF8E7CC3"/>
        </patternFill>
      </fill>
      <border/>
    </dxf>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2552700</xdr:colOff>
      <xdr:row>0</xdr:row>
      <xdr:rowOff>47625</xdr:rowOff>
    </xdr:from>
    <xdr:ext cx="676275" cy="676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vertex42.com/ExcelTemplates/agile-kanban-board.html"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vertex42.com/ExcelTemplates/agile-kanban-board.html" TargetMode="External"/><Relationship Id="rId2" Type="http://schemas.openxmlformats.org/officeDocument/2006/relationships/hyperlink" Target="https://www.vertex42.com/licensing/EULA_privateuse.html" TargetMode="External"/><Relationship Id="rId3" Type="http://schemas.openxmlformats.org/officeDocument/2006/relationships/hyperlink" Target="https://www.vertex42.com/ExcelTemplates/agile-kanban-board.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4.0"/>
    <col customWidth="1" min="2" max="2" width="1.57"/>
    <col customWidth="1" min="3" max="3" width="13.0"/>
    <col customWidth="1" min="4" max="4" width="10.43"/>
    <col customWidth="1" min="5" max="5" width="24.43"/>
    <col customWidth="1" min="6" max="6" width="31.71"/>
    <col customWidth="1" min="7" max="7" width="11.57"/>
    <col customWidth="1" min="8" max="9" width="7.86"/>
    <col customWidth="1" min="10" max="10" width="48.71"/>
    <col customWidth="1" min="11" max="12" width="5.57"/>
  </cols>
  <sheetData>
    <row r="1" ht="30.0" customHeight="1">
      <c r="A1" s="1"/>
      <c r="B1" s="1"/>
      <c r="C1" s="2" t="s">
        <v>0</v>
      </c>
      <c r="F1" s="3" t="s">
        <v>1</v>
      </c>
      <c r="G1" s="3" t="s">
        <v>2</v>
      </c>
      <c r="H1" s="3" t="s">
        <v>3</v>
      </c>
      <c r="J1" s="4"/>
      <c r="K1" s="5"/>
      <c r="L1" s="5"/>
    </row>
    <row r="2" ht="30.0" customHeight="1">
      <c r="A2" s="6"/>
      <c r="B2" s="6"/>
      <c r="F2" s="7">
        <v>43073.0</v>
      </c>
      <c r="G2" s="8">
        <v>14.0</v>
      </c>
      <c r="H2" s="9">
        <f>H67</f>
        <v>0.7464788732</v>
      </c>
      <c r="J2" s="10" t="str">
        <f>I67</f>
        <v>⚑⚑⚑⚑⚑⚑⚑⚑⚑⚑⚐⚐⚐⚐⌛🏁</v>
      </c>
      <c r="K2" s="6"/>
      <c r="L2" s="6"/>
    </row>
    <row r="3" ht="18.75" customHeight="1">
      <c r="A3" s="11"/>
      <c r="B3" s="11"/>
      <c r="C3" s="11" t="s">
        <v>4</v>
      </c>
      <c r="D3" s="11" t="s">
        <v>5</v>
      </c>
      <c r="E3" s="11" t="s">
        <v>6</v>
      </c>
      <c r="F3" s="11" t="s">
        <v>7</v>
      </c>
      <c r="G3" s="11" t="s">
        <v>8</v>
      </c>
      <c r="H3" s="11" t="s">
        <v>9</v>
      </c>
      <c r="I3" s="11" t="s">
        <v>10</v>
      </c>
      <c r="J3" s="11" t="s">
        <v>11</v>
      </c>
      <c r="K3" s="12"/>
      <c r="L3" s="12"/>
    </row>
    <row r="4" ht="9.75" customHeight="1">
      <c r="A4" s="13"/>
      <c r="B4" s="13"/>
      <c r="C4" s="13"/>
      <c r="D4" s="13"/>
      <c r="E4" s="13"/>
      <c r="F4" s="13"/>
      <c r="G4" s="13"/>
      <c r="H4" s="13"/>
      <c r="I4" s="13"/>
      <c r="J4" s="13"/>
      <c r="K4" s="13"/>
      <c r="L4" s="13"/>
    </row>
    <row r="5" ht="33.75" customHeight="1">
      <c r="A5" s="14"/>
      <c r="B5" s="15"/>
      <c r="C5" s="16" t="s">
        <v>12</v>
      </c>
      <c r="D5" s="17" t="s">
        <v>13</v>
      </c>
      <c r="E5" s="18"/>
      <c r="F5" s="18"/>
      <c r="G5" s="19"/>
      <c r="H5" s="20"/>
      <c r="I5" s="20"/>
      <c r="J5" s="20"/>
      <c r="K5" s="14"/>
      <c r="L5" s="14"/>
    </row>
    <row r="6" ht="16.5" customHeight="1">
      <c r="A6" s="21"/>
      <c r="B6" s="22"/>
      <c r="C6" s="23" t="s">
        <v>14</v>
      </c>
      <c r="D6" s="24" t="s">
        <v>15</v>
      </c>
      <c r="E6" s="25"/>
      <c r="F6" s="25"/>
      <c r="G6" s="25"/>
      <c r="H6" s="25"/>
      <c r="I6" s="25"/>
      <c r="J6" s="26" t="s">
        <v>16</v>
      </c>
      <c r="K6" s="27"/>
      <c r="L6" s="27"/>
    </row>
    <row r="7" ht="30.0" customHeight="1">
      <c r="A7" s="28"/>
      <c r="B7" s="29"/>
      <c r="C7" s="30" t="s">
        <v>17</v>
      </c>
      <c r="D7" s="31" t="s">
        <v>18</v>
      </c>
      <c r="E7" s="32" t="s">
        <v>19</v>
      </c>
      <c r="F7" s="33" t="s">
        <v>20</v>
      </c>
      <c r="G7" s="30" t="s">
        <v>21</v>
      </c>
      <c r="H7" s="31">
        <v>1.0</v>
      </c>
      <c r="I7" s="34"/>
      <c r="J7" s="35"/>
      <c r="K7" s="36"/>
      <c r="L7" s="37"/>
    </row>
    <row r="8" ht="30.0" customHeight="1">
      <c r="A8" s="28"/>
      <c r="B8" s="29"/>
      <c r="C8" s="30" t="s">
        <v>17</v>
      </c>
      <c r="D8" s="31" t="s">
        <v>18</v>
      </c>
      <c r="E8" s="32" t="s">
        <v>22</v>
      </c>
      <c r="F8" s="33"/>
      <c r="G8" s="30" t="s">
        <v>21</v>
      </c>
      <c r="H8" s="31" t="s">
        <v>23</v>
      </c>
      <c r="I8" s="34"/>
      <c r="J8" s="33"/>
      <c r="K8" s="36"/>
      <c r="L8" s="37"/>
    </row>
    <row r="9">
      <c r="A9" s="38"/>
      <c r="B9" s="39"/>
      <c r="C9" s="38"/>
      <c r="D9" s="38"/>
      <c r="E9" s="38"/>
      <c r="F9" s="38"/>
      <c r="G9" s="38"/>
      <c r="H9" s="38"/>
      <c r="I9" s="38"/>
      <c r="J9" s="38"/>
      <c r="K9" s="40" t="s">
        <v>24</v>
      </c>
      <c r="L9" s="41"/>
    </row>
    <row r="10" ht="33.75" customHeight="1">
      <c r="A10" s="42"/>
      <c r="B10" s="39"/>
      <c r="C10" s="43" t="s">
        <v>25</v>
      </c>
      <c r="D10" s="44" t="s">
        <v>26</v>
      </c>
      <c r="E10" s="45"/>
      <c r="F10" s="45"/>
      <c r="G10" s="46"/>
      <c r="H10" s="47">
        <f t="shared" ref="H10:I10" si="1">SUBTOTAL(9,OFFSET(H10,1,0):OFFSET(H22,-1,0))</f>
        <v>17</v>
      </c>
      <c r="I10" s="47">
        <f t="shared" si="1"/>
        <v>0</v>
      </c>
      <c r="J10" s="48"/>
      <c r="K10" s="14"/>
      <c r="L10" s="49"/>
    </row>
    <row r="11" ht="30.0" customHeight="1">
      <c r="A11" s="28"/>
      <c r="B11" s="29"/>
      <c r="C11" s="30" t="s">
        <v>27</v>
      </c>
      <c r="D11" s="31" t="s">
        <v>18</v>
      </c>
      <c r="E11" s="32" t="s">
        <v>28</v>
      </c>
      <c r="F11" s="33" t="s">
        <v>29</v>
      </c>
      <c r="G11" s="30" t="s">
        <v>21</v>
      </c>
      <c r="H11" s="31">
        <v>2.0</v>
      </c>
      <c r="I11" s="34"/>
      <c r="J11" s="33" t="s">
        <v>30</v>
      </c>
      <c r="K11" s="36"/>
      <c r="L11" s="37"/>
    </row>
    <row r="12" ht="30.0" customHeight="1">
      <c r="A12" s="28"/>
      <c r="B12" s="29"/>
      <c r="C12" s="30" t="s">
        <v>27</v>
      </c>
      <c r="D12" s="31" t="s">
        <v>18</v>
      </c>
      <c r="E12" s="32" t="s">
        <v>31</v>
      </c>
      <c r="F12" s="33"/>
      <c r="G12" s="30" t="s">
        <v>21</v>
      </c>
      <c r="H12" s="31">
        <v>1.5</v>
      </c>
      <c r="I12" s="34"/>
      <c r="J12" s="33"/>
      <c r="K12" s="36"/>
      <c r="L12" s="37"/>
    </row>
    <row r="13" ht="30.0" customHeight="1">
      <c r="A13" s="28"/>
      <c r="B13" s="29"/>
      <c r="C13" s="30" t="s">
        <v>27</v>
      </c>
      <c r="D13" s="31" t="s">
        <v>18</v>
      </c>
      <c r="E13" s="32" t="s">
        <v>32</v>
      </c>
      <c r="F13" s="33" t="s">
        <v>33</v>
      </c>
      <c r="G13" s="30" t="s">
        <v>34</v>
      </c>
      <c r="H13" s="31">
        <v>1.0</v>
      </c>
      <c r="I13" s="34"/>
      <c r="J13" s="33"/>
      <c r="K13" s="36"/>
      <c r="L13" s="37"/>
    </row>
    <row r="14" ht="30.0" customHeight="1">
      <c r="A14" s="28"/>
      <c r="B14" s="29"/>
      <c r="C14" s="30" t="s">
        <v>17</v>
      </c>
      <c r="D14" s="31" t="s">
        <v>18</v>
      </c>
      <c r="E14" s="32" t="s">
        <v>35</v>
      </c>
      <c r="F14" s="33"/>
      <c r="G14" s="30" t="s">
        <v>21</v>
      </c>
      <c r="H14" s="31">
        <v>1.0</v>
      </c>
      <c r="I14" s="34"/>
      <c r="J14" s="33"/>
      <c r="K14" s="36"/>
      <c r="L14" s="37"/>
    </row>
    <row r="15" ht="30.0" customHeight="1">
      <c r="A15" s="28"/>
      <c r="B15" s="29"/>
      <c r="C15" s="30" t="s">
        <v>17</v>
      </c>
      <c r="D15" s="31" t="s">
        <v>18</v>
      </c>
      <c r="E15" s="32" t="s">
        <v>36</v>
      </c>
      <c r="F15" s="33"/>
      <c r="G15" s="30" t="s">
        <v>21</v>
      </c>
      <c r="H15" s="31">
        <v>1.5</v>
      </c>
      <c r="I15" s="34"/>
      <c r="J15" s="33"/>
      <c r="K15" s="36"/>
      <c r="L15" s="37"/>
    </row>
    <row r="16" ht="30.0" customHeight="1">
      <c r="A16" s="28"/>
      <c r="B16" s="29"/>
      <c r="C16" s="30" t="s">
        <v>17</v>
      </c>
      <c r="D16" s="31" t="s">
        <v>18</v>
      </c>
      <c r="E16" s="32" t="s">
        <v>37</v>
      </c>
      <c r="F16" s="33" t="s">
        <v>38</v>
      </c>
      <c r="G16" s="30" t="s">
        <v>21</v>
      </c>
      <c r="H16" s="31"/>
      <c r="I16" s="34"/>
      <c r="J16" s="33"/>
      <c r="K16" s="36"/>
      <c r="L16" s="37"/>
    </row>
    <row r="17" ht="30.0" customHeight="1">
      <c r="A17" s="28"/>
      <c r="B17" s="29"/>
      <c r="C17" s="30" t="s">
        <v>27</v>
      </c>
      <c r="D17" s="31" t="s">
        <v>18</v>
      </c>
      <c r="E17" s="32" t="s">
        <v>39</v>
      </c>
      <c r="F17" s="33" t="s">
        <v>40</v>
      </c>
      <c r="G17" s="30" t="s">
        <v>21</v>
      </c>
      <c r="H17" s="31">
        <v>4.0</v>
      </c>
      <c r="I17" s="34"/>
      <c r="J17" s="33"/>
      <c r="K17" s="36"/>
      <c r="L17" s="37"/>
    </row>
    <row r="18" ht="30.0" customHeight="1">
      <c r="A18" s="28"/>
      <c r="B18" s="29"/>
      <c r="C18" s="30" t="s">
        <v>27</v>
      </c>
      <c r="D18" s="31" t="s">
        <v>18</v>
      </c>
      <c r="E18" s="32" t="s">
        <v>41</v>
      </c>
      <c r="F18" s="33" t="s">
        <v>42</v>
      </c>
      <c r="G18" s="30" t="s">
        <v>21</v>
      </c>
      <c r="H18" s="31">
        <v>2.0</v>
      </c>
      <c r="I18" s="34"/>
      <c r="J18" s="33"/>
      <c r="K18" s="36"/>
      <c r="L18" s="37"/>
    </row>
    <row r="19" ht="30.0" customHeight="1">
      <c r="A19" s="28"/>
      <c r="B19" s="29"/>
      <c r="C19" s="30" t="s">
        <v>17</v>
      </c>
      <c r="D19" s="31" t="s">
        <v>18</v>
      </c>
      <c r="E19" s="32" t="s">
        <v>43</v>
      </c>
      <c r="F19" s="33"/>
      <c r="G19" s="30" t="s">
        <v>34</v>
      </c>
      <c r="H19" s="31">
        <v>2.0</v>
      </c>
      <c r="I19" s="34"/>
      <c r="J19" s="33"/>
      <c r="K19" s="36"/>
      <c r="L19" s="37"/>
    </row>
    <row r="20" ht="30.0" customHeight="1">
      <c r="A20" s="28"/>
      <c r="B20" s="29"/>
      <c r="C20" s="30" t="s">
        <v>17</v>
      </c>
      <c r="D20" s="31" t="s">
        <v>18</v>
      </c>
      <c r="E20" s="32" t="s">
        <v>44</v>
      </c>
      <c r="F20" s="33"/>
      <c r="G20" s="30" t="s">
        <v>34</v>
      </c>
      <c r="H20" s="31">
        <v>2.0</v>
      </c>
      <c r="I20" s="34"/>
      <c r="J20" s="33"/>
      <c r="K20" s="36"/>
      <c r="L20" s="37"/>
    </row>
    <row r="21">
      <c r="A21" s="42"/>
      <c r="B21" s="39"/>
      <c r="C21" s="50"/>
      <c r="D21" s="42"/>
      <c r="E21" s="42"/>
      <c r="F21" s="42"/>
      <c r="G21" s="51"/>
      <c r="H21" s="51"/>
      <c r="I21" s="51"/>
      <c r="J21" s="51"/>
      <c r="K21" s="14"/>
      <c r="L21" s="49"/>
    </row>
    <row r="22" ht="33.75" customHeight="1">
      <c r="A22" s="42"/>
      <c r="B22" s="39"/>
      <c r="C22" s="43" t="s">
        <v>45</v>
      </c>
      <c r="D22" s="44" t="s">
        <v>46</v>
      </c>
      <c r="E22" s="45"/>
      <c r="F22" s="45"/>
      <c r="G22" s="46"/>
      <c r="H22" s="47">
        <f t="shared" ref="H22:I22" si="2">SUBTOTAL(9,OFFSET(H22,1,0):OFFSET(H25,-1,0))</f>
        <v>1</v>
      </c>
      <c r="I22" s="47">
        <f t="shared" si="2"/>
        <v>0</v>
      </c>
      <c r="J22" s="48"/>
      <c r="K22" s="14"/>
      <c r="L22" s="49"/>
    </row>
    <row r="23" ht="30.0" customHeight="1">
      <c r="A23" s="28"/>
      <c r="B23" s="29"/>
      <c r="C23" s="30" t="s">
        <v>17</v>
      </c>
      <c r="D23" s="31" t="s">
        <v>18</v>
      </c>
      <c r="E23" s="32" t="s">
        <v>47</v>
      </c>
      <c r="F23" s="33" t="s">
        <v>48</v>
      </c>
      <c r="G23" s="30" t="s">
        <v>49</v>
      </c>
      <c r="H23" s="31">
        <v>1.0</v>
      </c>
      <c r="I23" s="34"/>
      <c r="J23" s="33"/>
      <c r="K23" s="36"/>
      <c r="L23" s="37"/>
    </row>
    <row r="24">
      <c r="A24" s="42"/>
      <c r="B24" s="39"/>
      <c r="C24" s="50"/>
      <c r="D24" s="42"/>
      <c r="E24" s="42"/>
      <c r="F24" s="42"/>
      <c r="G24" s="51"/>
      <c r="H24" s="51"/>
      <c r="I24" s="51"/>
      <c r="J24" s="51"/>
      <c r="K24" s="14"/>
      <c r="L24" s="49"/>
    </row>
    <row r="25" ht="33.75" customHeight="1">
      <c r="A25" s="42"/>
      <c r="B25" s="39"/>
      <c r="C25" s="43" t="s">
        <v>50</v>
      </c>
      <c r="D25" s="44" t="s">
        <v>51</v>
      </c>
      <c r="E25" s="45"/>
      <c r="F25" s="45"/>
      <c r="G25" s="46"/>
      <c r="H25" s="47">
        <f t="shared" ref="H25:I25" si="3">SUBTOTAL(9,OFFSET(H25,1,0):OFFSET(H27,-1,0))</f>
        <v>0</v>
      </c>
      <c r="I25" s="47">
        <f t="shared" si="3"/>
        <v>0</v>
      </c>
      <c r="J25" s="52" t="s">
        <v>52</v>
      </c>
      <c r="K25" s="14"/>
      <c r="L25" s="49"/>
    </row>
    <row r="26" ht="15.75" customHeight="1">
      <c r="A26" s="42"/>
      <c r="B26" s="39"/>
      <c r="C26" s="50"/>
      <c r="D26" s="50"/>
      <c r="E26" s="50"/>
      <c r="F26" s="50"/>
      <c r="G26" s="53"/>
      <c r="H26" s="53"/>
      <c r="I26" s="53"/>
      <c r="J26" s="53"/>
      <c r="K26" s="14"/>
      <c r="L26" s="49"/>
    </row>
    <row r="27" ht="33.75" customHeight="1">
      <c r="A27" s="42"/>
      <c r="B27" s="39"/>
      <c r="C27" s="54" t="s">
        <v>53</v>
      </c>
      <c r="D27" s="55" t="s">
        <v>54</v>
      </c>
      <c r="E27" s="56"/>
      <c r="F27" s="56"/>
      <c r="G27" s="57"/>
      <c r="H27" s="58">
        <f t="shared" ref="H27:I27" si="4">SUBTOTAL(9,OFFSET(H27,1,0):OFFSET(H57,-1,0))</f>
        <v>53</v>
      </c>
      <c r="I27" s="58">
        <f t="shared" si="4"/>
        <v>0</v>
      </c>
      <c r="J27" s="59"/>
      <c r="K27" s="14"/>
      <c r="L27" s="49"/>
    </row>
    <row r="28" ht="30.0" customHeight="1">
      <c r="A28" s="28"/>
      <c r="B28" s="29"/>
      <c r="C28" s="30" t="s">
        <v>27</v>
      </c>
      <c r="D28" s="31" t="s">
        <v>18</v>
      </c>
      <c r="E28" s="32" t="s">
        <v>55</v>
      </c>
      <c r="F28" s="33" t="s">
        <v>56</v>
      </c>
      <c r="G28" s="30" t="s">
        <v>49</v>
      </c>
      <c r="H28" s="31">
        <v>3.0</v>
      </c>
      <c r="I28" s="34"/>
      <c r="J28" s="33" t="s">
        <v>57</v>
      </c>
      <c r="K28" s="36"/>
      <c r="L28" s="37"/>
    </row>
    <row r="29" ht="30.0" customHeight="1">
      <c r="A29" s="28"/>
      <c r="B29" s="29"/>
      <c r="C29" s="30" t="s">
        <v>27</v>
      </c>
      <c r="D29" s="31" t="s">
        <v>18</v>
      </c>
      <c r="E29" s="32" t="s">
        <v>58</v>
      </c>
      <c r="F29" s="33" t="s">
        <v>56</v>
      </c>
      <c r="G29" s="30" t="s">
        <v>49</v>
      </c>
      <c r="H29" s="31" t="s">
        <v>59</v>
      </c>
      <c r="I29" s="34"/>
      <c r="J29" s="35"/>
      <c r="K29" s="36"/>
      <c r="L29" s="37"/>
    </row>
    <row r="30" ht="30.0" customHeight="1">
      <c r="A30" s="28"/>
      <c r="B30" s="29"/>
      <c r="C30" s="30" t="s">
        <v>27</v>
      </c>
      <c r="D30" s="31" t="s">
        <v>18</v>
      </c>
      <c r="E30" s="32" t="s">
        <v>60</v>
      </c>
      <c r="F30" s="33" t="s">
        <v>61</v>
      </c>
      <c r="G30" s="30" t="s">
        <v>49</v>
      </c>
      <c r="H30" s="31">
        <v>2.5</v>
      </c>
      <c r="I30" s="34"/>
      <c r="J30" s="33" t="s">
        <v>62</v>
      </c>
      <c r="K30" s="36"/>
      <c r="L30" s="37"/>
    </row>
    <row r="31" ht="30.0" customHeight="1">
      <c r="A31" s="28"/>
      <c r="B31" s="29"/>
      <c r="C31" s="30" t="s">
        <v>27</v>
      </c>
      <c r="D31" s="31" t="s">
        <v>18</v>
      </c>
      <c r="E31" s="32" t="s">
        <v>63</v>
      </c>
      <c r="F31" s="33" t="s">
        <v>64</v>
      </c>
      <c r="G31" s="30" t="s">
        <v>49</v>
      </c>
      <c r="H31" s="31">
        <v>2.0</v>
      </c>
      <c r="I31" s="34"/>
      <c r="J31" s="33"/>
      <c r="K31" s="36"/>
      <c r="L31" s="37"/>
    </row>
    <row r="32" ht="30.0" customHeight="1">
      <c r="A32" s="28"/>
      <c r="B32" s="29"/>
      <c r="C32" s="30" t="s">
        <v>27</v>
      </c>
      <c r="D32" s="31" t="s">
        <v>18</v>
      </c>
      <c r="E32" s="32" t="s">
        <v>65</v>
      </c>
      <c r="F32" s="33" t="s">
        <v>66</v>
      </c>
      <c r="G32" s="30" t="s">
        <v>49</v>
      </c>
      <c r="H32" s="31">
        <v>1.5</v>
      </c>
      <c r="I32" s="34"/>
      <c r="J32" s="33"/>
      <c r="K32" s="36"/>
      <c r="L32" s="37"/>
    </row>
    <row r="33" ht="30.0" customHeight="1">
      <c r="A33" s="28"/>
      <c r="B33" s="29"/>
      <c r="C33" s="30" t="s">
        <v>27</v>
      </c>
      <c r="D33" s="31" t="s">
        <v>18</v>
      </c>
      <c r="E33" s="32" t="s">
        <v>67</v>
      </c>
      <c r="F33" s="33"/>
      <c r="G33" s="30" t="s">
        <v>49</v>
      </c>
      <c r="H33" s="31">
        <v>0.5</v>
      </c>
      <c r="I33" s="34"/>
      <c r="J33" s="33"/>
      <c r="K33" s="36"/>
      <c r="L33" s="37"/>
    </row>
    <row r="34" ht="30.0" customHeight="1">
      <c r="A34" s="28"/>
      <c r="B34" s="29"/>
      <c r="C34" s="30" t="s">
        <v>27</v>
      </c>
      <c r="D34" s="31" t="s">
        <v>18</v>
      </c>
      <c r="E34" s="32" t="s">
        <v>68</v>
      </c>
      <c r="F34" s="33"/>
      <c r="G34" s="30" t="s">
        <v>49</v>
      </c>
      <c r="H34" s="31">
        <v>2.0</v>
      </c>
      <c r="I34" s="34"/>
      <c r="J34" s="33"/>
      <c r="K34" s="36"/>
      <c r="L34" s="37"/>
    </row>
    <row r="35" ht="30.0" customHeight="1">
      <c r="A35" s="28"/>
      <c r="B35" s="29"/>
      <c r="C35" s="30" t="s">
        <v>27</v>
      </c>
      <c r="D35" s="31" t="s">
        <v>18</v>
      </c>
      <c r="E35" s="32" t="s">
        <v>69</v>
      </c>
      <c r="F35" s="33" t="s">
        <v>70</v>
      </c>
      <c r="G35" s="30" t="s">
        <v>49</v>
      </c>
      <c r="H35" s="31">
        <v>3.0</v>
      </c>
      <c r="I35" s="34"/>
      <c r="J35" s="33"/>
      <c r="K35" s="36"/>
      <c r="L35" s="37"/>
    </row>
    <row r="36" ht="30.0" customHeight="1">
      <c r="A36" s="28"/>
      <c r="B36" s="29"/>
      <c r="C36" s="30" t="s">
        <v>27</v>
      </c>
      <c r="D36" s="31" t="s">
        <v>18</v>
      </c>
      <c r="E36" s="32" t="s">
        <v>71</v>
      </c>
      <c r="F36" s="33" t="s">
        <v>72</v>
      </c>
      <c r="G36" s="30" t="s">
        <v>34</v>
      </c>
      <c r="H36" s="31">
        <v>2.0</v>
      </c>
      <c r="I36" s="34"/>
      <c r="J36" s="33"/>
      <c r="K36" s="36"/>
      <c r="L36" s="37"/>
    </row>
    <row r="37" ht="30.0" customHeight="1">
      <c r="A37" s="28"/>
      <c r="B37" s="29"/>
      <c r="C37" s="30" t="s">
        <v>27</v>
      </c>
      <c r="D37" s="31" t="s">
        <v>18</v>
      </c>
      <c r="E37" s="32" t="s">
        <v>73</v>
      </c>
      <c r="F37" s="33" t="s">
        <v>74</v>
      </c>
      <c r="G37" s="30" t="s">
        <v>49</v>
      </c>
      <c r="H37" s="31">
        <v>1.5</v>
      </c>
      <c r="I37" s="34"/>
      <c r="J37" s="33"/>
      <c r="K37" s="36"/>
      <c r="L37" s="37"/>
    </row>
    <row r="38" ht="30.0" customHeight="1">
      <c r="A38" s="28"/>
      <c r="B38" s="29"/>
      <c r="C38" s="30" t="s">
        <v>27</v>
      </c>
      <c r="D38" s="31" t="s">
        <v>18</v>
      </c>
      <c r="E38" s="32" t="s">
        <v>75</v>
      </c>
      <c r="F38" s="33" t="s">
        <v>74</v>
      </c>
      <c r="G38" s="30" t="s">
        <v>34</v>
      </c>
      <c r="H38" s="31">
        <v>1.5</v>
      </c>
      <c r="I38" s="34"/>
      <c r="J38" s="33"/>
      <c r="K38" s="36"/>
      <c r="L38" s="37"/>
    </row>
    <row r="39" ht="30.0" customHeight="1">
      <c r="A39" s="28"/>
      <c r="B39" s="29"/>
      <c r="C39" s="30" t="s">
        <v>17</v>
      </c>
      <c r="D39" s="31" t="s">
        <v>18</v>
      </c>
      <c r="E39" s="32" t="s">
        <v>76</v>
      </c>
      <c r="F39" s="60" t="s">
        <v>77</v>
      </c>
      <c r="G39" s="30" t="s">
        <v>49</v>
      </c>
      <c r="H39" s="31">
        <v>3.0</v>
      </c>
      <c r="I39" s="34"/>
      <c r="J39" s="33"/>
      <c r="K39" s="36"/>
      <c r="L39" s="37"/>
    </row>
    <row r="40" ht="30.0" customHeight="1">
      <c r="A40" s="28"/>
      <c r="B40" s="29"/>
      <c r="C40" s="30" t="s">
        <v>17</v>
      </c>
      <c r="D40" s="31" t="s">
        <v>18</v>
      </c>
      <c r="E40" s="32" t="s">
        <v>78</v>
      </c>
      <c r="F40" s="60" t="s">
        <v>79</v>
      </c>
      <c r="G40" s="30" t="s">
        <v>34</v>
      </c>
      <c r="H40" s="31">
        <v>2.0</v>
      </c>
      <c r="I40" s="34"/>
      <c r="J40" s="33"/>
      <c r="K40" s="36"/>
      <c r="L40" s="37"/>
    </row>
    <row r="41" ht="30.0" customHeight="1">
      <c r="A41" s="28"/>
      <c r="B41" s="29"/>
      <c r="C41" s="30" t="s">
        <v>27</v>
      </c>
      <c r="D41" s="31" t="s">
        <v>18</v>
      </c>
      <c r="E41" s="32" t="s">
        <v>80</v>
      </c>
      <c r="F41" s="33" t="s">
        <v>81</v>
      </c>
      <c r="G41" s="30" t="s">
        <v>34</v>
      </c>
      <c r="H41" s="31">
        <v>2.0</v>
      </c>
      <c r="I41" s="34"/>
      <c r="J41" s="35"/>
      <c r="K41" s="36"/>
      <c r="L41" s="37"/>
    </row>
    <row r="42" ht="30.0" customHeight="1">
      <c r="A42" s="28"/>
      <c r="B42" s="29"/>
      <c r="C42" s="30" t="s">
        <v>27</v>
      </c>
      <c r="D42" s="31" t="s">
        <v>18</v>
      </c>
      <c r="E42" s="32" t="s">
        <v>82</v>
      </c>
      <c r="F42" s="33" t="s">
        <v>33</v>
      </c>
      <c r="G42" s="30" t="s">
        <v>34</v>
      </c>
      <c r="H42" s="31">
        <v>2.0</v>
      </c>
      <c r="I42" s="34"/>
      <c r="J42" s="33"/>
      <c r="K42" s="36"/>
      <c r="L42" s="37"/>
    </row>
    <row r="43" ht="30.0" customHeight="1">
      <c r="A43" s="28"/>
      <c r="B43" s="29"/>
      <c r="C43" s="30" t="s">
        <v>27</v>
      </c>
      <c r="D43" s="31" t="s">
        <v>18</v>
      </c>
      <c r="E43" s="32" t="s">
        <v>83</v>
      </c>
      <c r="F43" s="33" t="s">
        <v>84</v>
      </c>
      <c r="G43" s="30" t="s">
        <v>49</v>
      </c>
      <c r="H43" s="31">
        <v>3.0</v>
      </c>
      <c r="I43" s="34"/>
      <c r="J43" s="33"/>
      <c r="K43" s="36"/>
      <c r="L43" s="37"/>
    </row>
    <row r="44" ht="30.0" customHeight="1">
      <c r="A44" s="28"/>
      <c r="B44" s="29"/>
      <c r="C44" s="30" t="s">
        <v>17</v>
      </c>
      <c r="D44" s="31" t="s">
        <v>18</v>
      </c>
      <c r="E44" s="32" t="s">
        <v>85</v>
      </c>
      <c r="F44" s="33" t="s">
        <v>86</v>
      </c>
      <c r="G44" s="30" t="s">
        <v>49</v>
      </c>
      <c r="H44" s="31">
        <v>1.0</v>
      </c>
      <c r="I44" s="34"/>
      <c r="J44" s="33"/>
      <c r="K44" s="36"/>
      <c r="L44" s="37"/>
    </row>
    <row r="45" ht="30.0" customHeight="1">
      <c r="A45" s="28"/>
      <c r="B45" s="29"/>
      <c r="C45" s="30" t="s">
        <v>17</v>
      </c>
      <c r="D45" s="31" t="s">
        <v>18</v>
      </c>
      <c r="E45" s="32" t="s">
        <v>87</v>
      </c>
      <c r="F45" s="33"/>
      <c r="G45" s="30" t="s">
        <v>49</v>
      </c>
      <c r="H45" s="31">
        <v>1.0</v>
      </c>
      <c r="I45" s="34"/>
      <c r="J45" s="33"/>
      <c r="K45" s="36"/>
      <c r="L45" s="37"/>
    </row>
    <row r="46" ht="30.0" customHeight="1">
      <c r="A46" s="28"/>
      <c r="B46" s="29"/>
      <c r="C46" s="30" t="s">
        <v>88</v>
      </c>
      <c r="D46" s="31" t="s">
        <v>18</v>
      </c>
      <c r="E46" s="32" t="s">
        <v>89</v>
      </c>
      <c r="F46" s="33" t="s">
        <v>90</v>
      </c>
      <c r="G46" s="30" t="s">
        <v>49</v>
      </c>
      <c r="H46" s="31">
        <v>1.0</v>
      </c>
      <c r="I46" s="34"/>
      <c r="J46" s="33"/>
      <c r="K46" s="36"/>
      <c r="L46" s="37"/>
    </row>
    <row r="47" ht="30.0" customHeight="1">
      <c r="A47" s="28"/>
      <c r="B47" s="29"/>
      <c r="C47" s="30" t="s">
        <v>17</v>
      </c>
      <c r="D47" s="31" t="s">
        <v>18</v>
      </c>
      <c r="E47" s="32" t="s">
        <v>91</v>
      </c>
      <c r="F47" s="33" t="s">
        <v>92</v>
      </c>
      <c r="G47" s="30" t="s">
        <v>49</v>
      </c>
      <c r="H47" s="31">
        <v>1.0</v>
      </c>
      <c r="I47" s="34"/>
      <c r="J47" s="33"/>
      <c r="K47" s="36"/>
      <c r="L47" s="37"/>
    </row>
    <row r="48" ht="30.0" customHeight="1">
      <c r="A48" s="28"/>
      <c r="B48" s="29"/>
      <c r="C48" s="30" t="s">
        <v>27</v>
      </c>
      <c r="D48" s="31" t="s">
        <v>18</v>
      </c>
      <c r="E48" s="32" t="s">
        <v>93</v>
      </c>
      <c r="F48" s="33" t="s">
        <v>94</v>
      </c>
      <c r="G48" s="30" t="s">
        <v>49</v>
      </c>
      <c r="H48" s="31">
        <v>2.0</v>
      </c>
      <c r="I48" s="34"/>
      <c r="J48" s="33"/>
      <c r="K48" s="36"/>
      <c r="L48" s="37"/>
    </row>
    <row r="49" ht="30.0" customHeight="1">
      <c r="A49" s="28"/>
      <c r="B49" s="29"/>
      <c r="C49" s="30" t="s">
        <v>27</v>
      </c>
      <c r="D49" s="31" t="s">
        <v>18</v>
      </c>
      <c r="E49" s="32" t="s">
        <v>95</v>
      </c>
      <c r="F49" s="33"/>
      <c r="G49" s="30" t="s">
        <v>49</v>
      </c>
      <c r="H49" s="31">
        <v>2.0</v>
      </c>
      <c r="I49" s="34"/>
      <c r="J49" s="33"/>
      <c r="K49" s="36"/>
      <c r="L49" s="37"/>
    </row>
    <row r="50" ht="30.0" customHeight="1">
      <c r="A50" s="28"/>
      <c r="B50" s="29"/>
      <c r="C50" s="30" t="s">
        <v>27</v>
      </c>
      <c r="D50" s="31" t="s">
        <v>18</v>
      </c>
      <c r="E50" s="32" t="s">
        <v>96</v>
      </c>
      <c r="F50" s="33" t="s">
        <v>97</v>
      </c>
      <c r="G50" s="30" t="s">
        <v>49</v>
      </c>
      <c r="H50" s="31">
        <v>2.5</v>
      </c>
      <c r="I50" s="34"/>
      <c r="J50" s="33"/>
      <c r="K50" s="36"/>
      <c r="L50" s="37"/>
    </row>
    <row r="51" ht="30.0" customHeight="1">
      <c r="A51" s="28"/>
      <c r="B51" s="29"/>
      <c r="C51" s="30" t="s">
        <v>27</v>
      </c>
      <c r="D51" s="31" t="s">
        <v>18</v>
      </c>
      <c r="E51" s="32" t="s">
        <v>98</v>
      </c>
      <c r="F51" s="33" t="s">
        <v>99</v>
      </c>
      <c r="G51" s="30" t="s">
        <v>49</v>
      </c>
      <c r="H51" s="31">
        <v>3.0</v>
      </c>
      <c r="I51" s="34"/>
      <c r="J51" s="33"/>
      <c r="K51" s="36"/>
      <c r="L51" s="37"/>
    </row>
    <row r="52" ht="30.0" customHeight="1">
      <c r="A52" s="28"/>
      <c r="B52" s="29"/>
      <c r="C52" s="30" t="s">
        <v>27</v>
      </c>
      <c r="D52" s="31" t="s">
        <v>18</v>
      </c>
      <c r="E52" s="32" t="s">
        <v>100</v>
      </c>
      <c r="F52" s="33" t="s">
        <v>97</v>
      </c>
      <c r="G52" s="30" t="s">
        <v>49</v>
      </c>
      <c r="H52" s="31">
        <v>2.0</v>
      </c>
      <c r="I52" s="34"/>
      <c r="J52" s="33"/>
      <c r="K52" s="36"/>
      <c r="L52" s="37"/>
    </row>
    <row r="53" ht="30.0" customHeight="1">
      <c r="A53" s="28"/>
      <c r="B53" s="29"/>
      <c r="C53" s="30" t="s">
        <v>27</v>
      </c>
      <c r="D53" s="31" t="s">
        <v>18</v>
      </c>
      <c r="E53" s="32" t="s">
        <v>101</v>
      </c>
      <c r="F53" s="33" t="s">
        <v>102</v>
      </c>
      <c r="G53" s="30" t="s">
        <v>49</v>
      </c>
      <c r="H53" s="31">
        <v>1.0</v>
      </c>
      <c r="I53" s="34"/>
      <c r="J53" s="33"/>
      <c r="K53" s="36"/>
      <c r="L53" s="37"/>
    </row>
    <row r="54" ht="30.0" customHeight="1">
      <c r="A54" s="28"/>
      <c r="B54" s="29"/>
      <c r="C54" s="30" t="s">
        <v>17</v>
      </c>
      <c r="D54" s="31" t="s">
        <v>18</v>
      </c>
      <c r="E54" s="32" t="s">
        <v>103</v>
      </c>
      <c r="F54" s="33"/>
      <c r="G54" s="30" t="s">
        <v>49</v>
      </c>
      <c r="H54" s="31">
        <v>3.0</v>
      </c>
      <c r="I54" s="34"/>
      <c r="J54" s="33"/>
      <c r="K54" s="36"/>
      <c r="L54" s="37"/>
    </row>
    <row r="55" ht="30.0" customHeight="1">
      <c r="A55" s="28"/>
      <c r="B55" s="29"/>
      <c r="C55" s="30" t="s">
        <v>27</v>
      </c>
      <c r="D55" s="31" t="s">
        <v>18</v>
      </c>
      <c r="E55" s="32" t="s">
        <v>104</v>
      </c>
      <c r="F55" s="33"/>
      <c r="G55" s="30" t="s">
        <v>49</v>
      </c>
      <c r="H55" s="31">
        <v>2.0</v>
      </c>
      <c r="I55" s="34"/>
      <c r="J55" s="33"/>
      <c r="K55" s="36"/>
      <c r="L55" s="37"/>
    </row>
    <row r="56" ht="15.75" customHeight="1">
      <c r="A56" s="42"/>
      <c r="B56" s="39"/>
      <c r="C56" s="50"/>
      <c r="D56" s="50"/>
      <c r="E56" s="50"/>
      <c r="F56" s="50"/>
      <c r="G56" s="53"/>
      <c r="H56" s="53"/>
      <c r="I56" s="53"/>
      <c r="J56" s="53"/>
      <c r="K56" s="14"/>
      <c r="L56" s="49"/>
    </row>
    <row r="57" ht="33.75" customHeight="1">
      <c r="A57" s="61"/>
      <c r="B57" s="62"/>
      <c r="C57" s="63"/>
      <c r="D57" s="63" t="s">
        <v>105</v>
      </c>
      <c r="E57" s="64"/>
      <c r="F57" s="64"/>
      <c r="G57" s="65"/>
      <c r="H57" s="66">
        <f t="shared" ref="H57:I57" si="5">SUBTOTAL(9,H10:OFFSET(H57,-1,0))</f>
        <v>71</v>
      </c>
      <c r="I57" s="66">
        <f t="shared" si="5"/>
        <v>0</v>
      </c>
      <c r="J57" s="67"/>
      <c r="K57" s="68"/>
      <c r="L57" s="69"/>
    </row>
    <row r="58" ht="37.5" customHeight="1">
      <c r="A58" s="70"/>
      <c r="B58" s="70"/>
      <c r="C58" s="70"/>
      <c r="D58" s="70"/>
      <c r="E58" s="70"/>
      <c r="F58" s="70"/>
      <c r="G58" s="70"/>
      <c r="H58" s="70"/>
      <c r="I58" s="70"/>
      <c r="J58" s="71"/>
      <c r="K58" s="70"/>
      <c r="L58" s="72"/>
    </row>
    <row r="59" ht="15.75" customHeight="1">
      <c r="A59" s="73"/>
      <c r="B59" s="73"/>
      <c r="C59" s="74"/>
      <c r="D59" s="73"/>
      <c r="E59" s="73"/>
      <c r="F59" s="75"/>
      <c r="G59" s="74"/>
      <c r="H59" s="73"/>
      <c r="I59" s="73"/>
      <c r="J59" s="76"/>
      <c r="K59" s="73"/>
      <c r="L59" s="77"/>
    </row>
    <row r="60" ht="26.25" customHeight="1">
      <c r="A60" s="73"/>
      <c r="B60" s="73"/>
      <c r="C60" s="78" t="s">
        <v>106</v>
      </c>
      <c r="D60" s="79"/>
      <c r="E60" s="80" t="s">
        <v>107</v>
      </c>
      <c r="F60" s="75"/>
      <c r="G60" s="74" t="s">
        <v>108</v>
      </c>
      <c r="H60" s="73"/>
      <c r="I60" s="73"/>
      <c r="J60" s="76" t="s">
        <v>109</v>
      </c>
      <c r="K60" s="73"/>
      <c r="L60" s="77"/>
    </row>
    <row r="61" ht="23.25" customHeight="1">
      <c r="A61" s="73"/>
      <c r="B61" s="81"/>
      <c r="C61" s="82" t="s">
        <v>27</v>
      </c>
      <c r="D61" s="73"/>
      <c r="E61" s="83" t="s">
        <v>110</v>
      </c>
      <c r="F61" s="75"/>
      <c r="G61" s="84" t="s">
        <v>49</v>
      </c>
      <c r="H61" s="85"/>
      <c r="I61" s="73"/>
      <c r="J61" s="86" t="s">
        <v>111</v>
      </c>
      <c r="K61" s="73"/>
      <c r="L61" s="77"/>
    </row>
    <row r="62" ht="23.25" customHeight="1">
      <c r="A62" s="73"/>
      <c r="B62" s="81"/>
      <c r="C62" s="82" t="s">
        <v>112</v>
      </c>
      <c r="D62" s="73"/>
      <c r="E62" s="83" t="s">
        <v>113</v>
      </c>
      <c r="F62" s="75"/>
      <c r="G62" s="84" t="s">
        <v>34</v>
      </c>
      <c r="H62" s="73"/>
      <c r="I62" s="73"/>
      <c r="J62" s="73"/>
      <c r="K62" s="73"/>
      <c r="L62" s="77"/>
    </row>
    <row r="63" ht="23.25" customHeight="1">
      <c r="A63" s="73"/>
      <c r="B63" s="81"/>
      <c r="C63" s="82" t="s">
        <v>17</v>
      </c>
      <c r="D63" s="73"/>
      <c r="E63" s="83" t="s">
        <v>114</v>
      </c>
      <c r="F63" s="73"/>
      <c r="G63" s="84" t="s">
        <v>21</v>
      </c>
      <c r="H63" s="85" t="s">
        <v>115</v>
      </c>
      <c r="I63" s="73"/>
      <c r="J63" s="73"/>
      <c r="K63" s="73"/>
      <c r="L63" s="77"/>
    </row>
    <row r="64" ht="23.25" customHeight="1">
      <c r="A64" s="73"/>
      <c r="B64" s="81"/>
      <c r="C64" s="82" t="s">
        <v>116</v>
      </c>
      <c r="D64" s="73"/>
      <c r="E64" s="83" t="s">
        <v>117</v>
      </c>
      <c r="F64" s="73"/>
      <c r="G64" s="73"/>
      <c r="H64" s="73"/>
      <c r="I64" s="73"/>
      <c r="J64" s="73"/>
      <c r="K64" s="73"/>
      <c r="L64" s="77"/>
    </row>
    <row r="65" ht="23.25" customHeight="1">
      <c r="A65" s="73"/>
      <c r="B65" s="81"/>
      <c r="C65" s="82" t="s">
        <v>88</v>
      </c>
      <c r="D65" s="73"/>
      <c r="E65" s="83"/>
      <c r="F65" s="73"/>
      <c r="G65" s="87"/>
      <c r="H65" s="87"/>
      <c r="I65" s="87"/>
      <c r="J65" s="87"/>
      <c r="K65" s="73"/>
      <c r="L65" s="77"/>
    </row>
    <row r="66" ht="23.25" customHeight="1">
      <c r="A66" s="73"/>
      <c r="B66" s="73"/>
      <c r="C66" s="73"/>
      <c r="D66" s="73"/>
      <c r="E66" s="73"/>
      <c r="F66" s="88"/>
      <c r="G66" s="89" t="s">
        <v>118</v>
      </c>
      <c r="H66" s="87"/>
      <c r="I66" s="87"/>
      <c r="J66" s="87"/>
      <c r="K66" s="90"/>
      <c r="L66" s="77"/>
    </row>
    <row r="67" ht="23.25" customHeight="1">
      <c r="A67" s="91"/>
      <c r="B67" s="91"/>
      <c r="C67" s="92"/>
      <c r="D67" s="73"/>
      <c r="E67" s="73"/>
      <c r="F67" s="88"/>
      <c r="G67" s="93" t="s">
        <v>119</v>
      </c>
      <c r="H67" s="94">
        <f>H27/H57</f>
        <v>0.7464788732</v>
      </c>
      <c r="I67" s="95" t="str">
        <f>REPT("⚑",MIN(H69,H68)) &amp; REPT("⚐",MAX(0,H69-H68)) &amp; "⌛" &amp; REPT("⚑",MAX(0,H68-H69)) &amp; REPT("⚐",G2-MAX(H69,H68)) &amp; "🏁"</f>
        <v>⚑⚑⚑⚑⚑⚑⚑⚑⚑⚑⚐⚐⚐⚐⌛🏁</v>
      </c>
      <c r="J67" s="95"/>
      <c r="K67" s="90"/>
      <c r="L67" s="77"/>
    </row>
    <row r="68" ht="23.25" customHeight="1">
      <c r="A68" s="96"/>
      <c r="B68" s="96"/>
      <c r="C68" s="96"/>
      <c r="D68" s="73"/>
      <c r="E68" s="73"/>
      <c r="F68" s="97"/>
      <c r="G68" s="93" t="s">
        <v>120</v>
      </c>
      <c r="H68" s="98">
        <f>ROUND(H67*G2,0)</f>
        <v>10</v>
      </c>
      <c r="I68" s="95"/>
      <c r="J68" s="95"/>
      <c r="K68" s="90"/>
      <c r="L68" s="77"/>
    </row>
    <row r="69" ht="23.25" customHeight="1">
      <c r="A69" s="73"/>
      <c r="B69" s="73"/>
      <c r="C69" s="73"/>
      <c r="D69" s="73"/>
      <c r="E69" s="73"/>
      <c r="F69" s="97"/>
      <c r="G69" s="93" t="s">
        <v>121</v>
      </c>
      <c r="H69" s="98">
        <f>IF(TODAY()&lt;F2,0,IF(TODAY()&gt;(F2+G2),G2,TODAY()-F2))</f>
        <v>14</v>
      </c>
      <c r="I69" s="95"/>
      <c r="J69" s="95"/>
      <c r="K69" s="90"/>
      <c r="L69" s="77"/>
    </row>
    <row r="70" ht="15.75" customHeight="1">
      <c r="A70" s="73"/>
      <c r="B70" s="73"/>
      <c r="C70" s="73"/>
      <c r="D70" s="73"/>
      <c r="E70" s="73"/>
      <c r="F70" s="73"/>
      <c r="G70" s="99"/>
      <c r="H70" s="99"/>
      <c r="I70" s="99"/>
      <c r="J70" s="99"/>
      <c r="K70" s="73"/>
      <c r="L70" s="77"/>
    </row>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sheetData>
  <mergeCells count="3">
    <mergeCell ref="C1:E2"/>
    <mergeCell ref="H1:I1"/>
    <mergeCell ref="H2:I2"/>
  </mergeCells>
  <conditionalFormatting sqref="C1">
    <cfRule type="cellIs" dxfId="0" priority="1" operator="equal">
      <formula>#REF!</formula>
    </cfRule>
  </conditionalFormatting>
  <conditionalFormatting sqref="C3">
    <cfRule type="cellIs" dxfId="1" priority="2" operator="equal">
      <formula>$C$69</formula>
    </cfRule>
  </conditionalFormatting>
  <conditionalFormatting sqref="C3">
    <cfRule type="cellIs" dxfId="2" priority="3" operator="equal">
      <formula>$C$60</formula>
    </cfRule>
  </conditionalFormatting>
  <conditionalFormatting sqref="C3">
    <cfRule type="cellIs" dxfId="3" priority="4" operator="equal">
      <formula>$C$61</formula>
    </cfRule>
  </conditionalFormatting>
  <conditionalFormatting sqref="C3">
    <cfRule type="cellIs" dxfId="4" priority="5" operator="equal">
      <formula>$C$62</formula>
    </cfRule>
  </conditionalFormatting>
  <conditionalFormatting sqref="C3">
    <cfRule type="cellIs" dxfId="0" priority="6" operator="equal">
      <formula>$C$63</formula>
    </cfRule>
  </conditionalFormatting>
  <conditionalFormatting sqref="G1:G70">
    <cfRule type="cellIs" dxfId="5" priority="7" operator="equal">
      <formula>$G$63</formula>
    </cfRule>
  </conditionalFormatting>
  <conditionalFormatting sqref="G1:G70">
    <cfRule type="cellIs" dxfId="6" priority="8" operator="equal">
      <formula>$G$62</formula>
    </cfRule>
  </conditionalFormatting>
  <conditionalFormatting sqref="G1:G70">
    <cfRule type="cellIs" dxfId="7" priority="9" operator="equal">
      <formula>$G$61</formula>
    </cfRule>
  </conditionalFormatting>
  <conditionalFormatting sqref="C3:C4 A4:B4 C6:C9 C11:C20 C23 C28:C66 G59:G60 G66 C69:C70">
    <cfRule type="cellIs" dxfId="1" priority="10" operator="equal">
      <formula>$C$61</formula>
    </cfRule>
  </conditionalFormatting>
  <conditionalFormatting sqref="C3:C4 A4:B4 C6:C9 C11:C20 C23 C28:C66 G59:G60 G66 C69:C70">
    <cfRule type="cellIs" dxfId="2" priority="11" operator="equal">
      <formula>$C$62</formula>
    </cfRule>
  </conditionalFormatting>
  <conditionalFormatting sqref="C3:C4 A4:B4 C6:C9 C11:C20 C23 C28:C66 G59:G60 G66 C69:C70">
    <cfRule type="cellIs" dxfId="3" priority="12" operator="equal">
      <formula>$C$63</formula>
    </cfRule>
  </conditionalFormatting>
  <conditionalFormatting sqref="C3:C4 A4:B4 C6:C9 C11:C20 C23 C28:C66 G59:G60 G66 C69:C70">
    <cfRule type="cellIs" dxfId="4" priority="13" operator="equal">
      <formula>$C$64</formula>
    </cfRule>
  </conditionalFormatting>
  <conditionalFormatting sqref="C65">
    <cfRule type="notContainsBlanks" dxfId="8" priority="14">
      <formula>LEN(TRIM(C65))&gt;0</formula>
    </cfRule>
  </conditionalFormatting>
  <conditionalFormatting sqref="C1:C70 A4:B4 G59:G60 J59:J61 G66">
    <cfRule type="cellIs" dxfId="0" priority="15" operator="equal">
      <formula>$C$65</formula>
    </cfRule>
  </conditionalFormatting>
  <conditionalFormatting sqref="B1:B70">
    <cfRule type="expression" dxfId="9" priority="16">
      <formula>(C1=$C$61)</formula>
    </cfRule>
  </conditionalFormatting>
  <conditionalFormatting sqref="B1:B70">
    <cfRule type="expression" dxfId="10" priority="17">
      <formula>(C1=$C$62)</formula>
    </cfRule>
  </conditionalFormatting>
  <conditionalFormatting sqref="B1:B70">
    <cfRule type="expression" dxfId="11" priority="18">
      <formula>(C1=$C$63)</formula>
    </cfRule>
  </conditionalFormatting>
  <conditionalFormatting sqref="B1:B70">
    <cfRule type="expression" dxfId="12" priority="19">
      <formula>(C1=$C$64)</formula>
    </cfRule>
  </conditionalFormatting>
  <conditionalFormatting sqref="B1:B70">
    <cfRule type="expression" dxfId="13" priority="20">
      <formula>(C1=$C$65)</formula>
    </cfRule>
  </conditionalFormatting>
  <conditionalFormatting sqref="E3">
    <cfRule type="containsText" dxfId="14" priority="21" operator="containsText" text="Vertex42.com">
      <formula>NOT(ISERROR(SEARCH(("Vertex42.com"),(E3))))</formula>
    </cfRule>
  </conditionalFormatting>
  <dataValidations>
    <dataValidation type="list" allowBlank="1" sqref="D7:D8 D11:D20 D23 D28:D55">
      <formula1>list_role</formula1>
    </dataValidation>
    <dataValidation type="list" allowBlank="1" showErrorMessage="1" sqref="C7:C8 C11:C20 C23 C28:C55">
      <formula1>list_type</formula1>
    </dataValidation>
    <dataValidation type="list" allowBlank="1" showErrorMessage="1" sqref="G7:G8 G11:G20 G23 G28:G55">
      <formula1>list_priority</formula1>
    </dataValidation>
  </dataValidations>
  <hyperlinks>
    <hyperlink r:id="rId2" ref="J61"/>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2.0" topLeftCell="A3" activePane="bottomLeft" state="frozen"/>
      <selection activeCell="B4" sqref="B4" pane="bottomLeft"/>
    </sheetView>
  </sheetViews>
  <sheetFormatPr customHeight="1" defaultColWidth="14.43" defaultRowHeight="15.0"/>
  <cols>
    <col customWidth="1" min="1" max="1" width="18.86"/>
    <col customWidth="1" min="2" max="3" width="17.14"/>
    <col customWidth="1" min="4" max="4" width="51.86"/>
    <col customWidth="1" min="5" max="6" width="14.43"/>
  </cols>
  <sheetData>
    <row r="1" ht="40.5" customHeight="1">
      <c r="A1" s="100" t="s">
        <v>122</v>
      </c>
      <c r="B1" s="101"/>
      <c r="C1" s="101"/>
      <c r="D1" s="101"/>
      <c r="E1" s="102"/>
    </row>
    <row r="2" ht="21.0" customHeight="1">
      <c r="A2" s="103" t="s">
        <v>5</v>
      </c>
      <c r="B2" s="103" t="s">
        <v>123</v>
      </c>
      <c r="C2" s="103" t="s">
        <v>124</v>
      </c>
      <c r="D2" s="104"/>
      <c r="E2" s="102"/>
    </row>
    <row r="3" hidden="1">
      <c r="A3" s="105"/>
      <c r="B3" s="105"/>
      <c r="C3" s="105"/>
      <c r="D3" s="105"/>
      <c r="E3" s="102"/>
    </row>
    <row r="4" ht="21.0" customHeight="1">
      <c r="A4" s="106" t="s">
        <v>18</v>
      </c>
      <c r="B4" s="107">
        <f>SUMIFS(Kanban!$H$10:$H$26,Kanban!$D$10:$D$26,A4)</f>
        <v>18</v>
      </c>
      <c r="C4" s="107">
        <f>SUMIFS(Kanban!$H$27:$H$56,Kanban!$D$27:$D$56,A4)</f>
        <v>53</v>
      </c>
      <c r="D4" s="105"/>
      <c r="E4" s="102"/>
    </row>
    <row r="5" ht="21.0" customHeight="1">
      <c r="A5" s="106" t="s">
        <v>125</v>
      </c>
      <c r="B5" s="107">
        <f>SUMIFS(Kanban!$H$10:$H$26,Kanban!$D$10:$D$26,A5)</f>
        <v>0</v>
      </c>
      <c r="C5" s="107">
        <f>SUMIFS(Kanban!$H$27:$H$56,Kanban!$D$27:$D$56,A5)</f>
        <v>0</v>
      </c>
      <c r="D5" s="105"/>
      <c r="E5" s="102"/>
    </row>
    <row r="6" ht="21.0" customHeight="1">
      <c r="A6" s="106" t="s">
        <v>126</v>
      </c>
      <c r="B6" s="107">
        <f>SUMIFS(Kanban!$H$10:$H$26,Kanban!$D$10:$D$26,A6)</f>
        <v>0</v>
      </c>
      <c r="C6" s="107">
        <f>SUMIFS(Kanban!$H$27:$H$56,Kanban!$D$27:$D$56,A6)</f>
        <v>0</v>
      </c>
      <c r="D6" s="105"/>
      <c r="E6" s="102"/>
    </row>
    <row r="7" ht="21.0" customHeight="1">
      <c r="A7" s="106" t="s">
        <v>127</v>
      </c>
      <c r="B7" s="107">
        <f>SUMIFS(Kanban!$H$10:$H$26,Kanban!$D$10:$D$26,A7)</f>
        <v>0</v>
      </c>
      <c r="C7" s="107">
        <f>SUMIFS(Kanban!$H$27:$H$56,Kanban!$D$27:$D$56,A7)</f>
        <v>0</v>
      </c>
      <c r="D7" s="105"/>
      <c r="E7" s="102"/>
    </row>
    <row r="8" ht="21.0" customHeight="1">
      <c r="A8" s="106" t="s">
        <v>128</v>
      </c>
      <c r="B8" s="107">
        <f>SUMIFS(Kanban!$H$10:$H$26,Kanban!$D$10:$D$26,A8)</f>
        <v>0</v>
      </c>
      <c r="C8" s="107">
        <f>SUMIFS(Kanban!$H$27:$H$56,Kanban!$D$27:$D$56,A8)</f>
        <v>0</v>
      </c>
      <c r="D8" s="105"/>
      <c r="E8" s="102"/>
    </row>
    <row r="9" ht="21.0" customHeight="1">
      <c r="A9" s="106" t="s">
        <v>129</v>
      </c>
      <c r="B9" s="107">
        <f>SUMIFS(Kanban!$H$10:$H$26,Kanban!$D$10:$D$26,A9)</f>
        <v>0</v>
      </c>
      <c r="C9" s="107">
        <f>SUMIFS(Kanban!$H$27:$H$56,Kanban!$D$27:$D$56,A9)</f>
        <v>0</v>
      </c>
      <c r="D9" s="105"/>
      <c r="E9" s="102"/>
    </row>
    <row r="10" ht="21.0" customHeight="1">
      <c r="A10" s="106" t="s">
        <v>130</v>
      </c>
      <c r="B10" s="107">
        <f>SUMIFS(Kanban!$H$10:$H$26,Kanban!$D$10:$D$26,A10)</f>
        <v>0</v>
      </c>
      <c r="C10" s="107">
        <f>SUMIFS(Kanban!$H$27:$H$56,Kanban!$D$27:$D$56,A10)</f>
        <v>0</v>
      </c>
      <c r="D10" s="105"/>
      <c r="E10" s="102"/>
    </row>
    <row r="11" ht="21.0" customHeight="1">
      <c r="A11" s="106" t="s">
        <v>131</v>
      </c>
      <c r="B11" s="107">
        <f>SUMIFS(Kanban!$H$10:$H$26,Kanban!$D$10:$D$26,A11)</f>
        <v>0</v>
      </c>
      <c r="C11" s="107">
        <f>SUMIFS(Kanban!$H$27:$H$56,Kanban!$D$27:$D$56,A11)</f>
        <v>0</v>
      </c>
      <c r="D11" s="105"/>
      <c r="E11" s="102"/>
    </row>
    <row r="12" ht="21.0" customHeight="1">
      <c r="A12" s="106"/>
      <c r="B12" s="107">
        <f>SUMIFS(Kanban!$H$10:$H$26,Kanban!$D$10:$D$26,A12)</f>
        <v>0</v>
      </c>
      <c r="C12" s="107">
        <f>SUMIFS(Kanban!$H$27:$H$56,Kanban!$D$27:$D$56,A12)</f>
        <v>0</v>
      </c>
      <c r="D12" s="105"/>
      <c r="E12" s="102"/>
    </row>
    <row r="13" ht="21.0" customHeight="1">
      <c r="A13" s="106"/>
      <c r="B13" s="107">
        <f>SUMIFS(Kanban!$H$10:$H$26,Kanban!$D$10:$D$26,A13)</f>
        <v>0</v>
      </c>
      <c r="C13" s="107">
        <f>SUMIFS(Kanban!$H$27:$H$56,Kanban!$D$27:$D$56,A13)</f>
        <v>0</v>
      </c>
      <c r="D13" s="105"/>
      <c r="E13" s="102"/>
    </row>
    <row r="14" ht="21.0" customHeight="1">
      <c r="A14" s="106"/>
      <c r="B14" s="107">
        <f>SUMIFS(Kanban!$H$10:$H$26,Kanban!$D$10:$D$26,A14)</f>
        <v>0</v>
      </c>
      <c r="C14" s="107">
        <f>SUMIFS(Kanban!$H$27:$H$56,Kanban!$D$27:$D$56,A14)</f>
        <v>0</v>
      </c>
      <c r="D14" s="105"/>
      <c r="E14" s="102"/>
    </row>
    <row r="15" ht="21.0" customHeight="1">
      <c r="A15" s="106"/>
      <c r="B15" s="107">
        <f>SUMIFS(Kanban!$H$10:$H$26,Kanban!$D$10:$D$26,A15)</f>
        <v>0</v>
      </c>
      <c r="C15" s="107">
        <f>SUMIFS(Kanban!$H$27:$H$56,Kanban!$D$27:$D$56,A15)</f>
        <v>0</v>
      </c>
      <c r="D15" s="105"/>
      <c r="E15" s="102"/>
    </row>
    <row r="16" ht="21.0" customHeight="1">
      <c r="A16" s="106"/>
      <c r="B16" s="107">
        <f>SUMIFS(Kanban!$H$10:$H$26,Kanban!$D$10:$D$26,A16)</f>
        <v>0</v>
      </c>
      <c r="C16" s="107">
        <f>SUMIFS(Kanban!$H$27:$H$56,Kanban!$D$27:$D$56,A16)</f>
        <v>0</v>
      </c>
      <c r="D16" s="105"/>
      <c r="E16" s="10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2.0" topLeftCell="A3" activePane="bottomLeft" state="frozen"/>
      <selection activeCell="B4" sqref="B4" pane="bottomLeft"/>
    </sheetView>
  </sheetViews>
  <sheetFormatPr customHeight="1" defaultColWidth="14.43" defaultRowHeight="15.0"/>
  <cols>
    <col customWidth="1" min="1" max="1" width="18.86"/>
    <col customWidth="1" min="2" max="4" width="14.43"/>
    <col customWidth="1" min="5" max="5" width="11.43"/>
    <col customWidth="1" min="6" max="6" width="51.86"/>
  </cols>
  <sheetData>
    <row r="1" ht="40.5" customHeight="1">
      <c r="A1" s="100" t="s">
        <v>132</v>
      </c>
      <c r="B1" s="101"/>
      <c r="C1" s="101"/>
      <c r="D1" s="101"/>
      <c r="E1" s="101"/>
      <c r="F1" s="101"/>
      <c r="G1" s="102"/>
    </row>
    <row r="2" ht="21.0" customHeight="1">
      <c r="A2" s="103" t="s">
        <v>1</v>
      </c>
      <c r="B2" s="103" t="s">
        <v>133</v>
      </c>
      <c r="C2" s="103" t="s">
        <v>134</v>
      </c>
      <c r="D2" s="103" t="s">
        <v>135</v>
      </c>
      <c r="E2" s="103" t="s">
        <v>136</v>
      </c>
      <c r="F2" s="104" t="s">
        <v>137</v>
      </c>
      <c r="G2" s="102"/>
    </row>
    <row r="3">
      <c r="A3" s="108"/>
      <c r="B3" s="105"/>
      <c r="C3" s="105"/>
      <c r="D3" s="105"/>
      <c r="E3" s="105"/>
      <c r="F3" s="105"/>
      <c r="G3" s="102"/>
    </row>
    <row r="4" ht="21.0" customHeight="1">
      <c r="A4" s="109">
        <v>43066.0</v>
      </c>
      <c r="B4" s="106">
        <v>8.0</v>
      </c>
      <c r="C4" s="106">
        <v>48.0</v>
      </c>
      <c r="D4" s="106">
        <v>24.0</v>
      </c>
      <c r="E4" s="107">
        <f t="shared" ref="E4:E16" si="1">IFERROR(D4/B4,"-")</f>
        <v>3</v>
      </c>
      <c r="F4" s="105"/>
      <c r="G4" s="102"/>
    </row>
    <row r="5" ht="21.0" customHeight="1">
      <c r="A5" s="109"/>
      <c r="B5" s="106"/>
      <c r="C5" s="106"/>
      <c r="D5" s="106"/>
      <c r="E5" s="107" t="str">
        <f t="shared" si="1"/>
        <v>-</v>
      </c>
      <c r="F5" s="105"/>
      <c r="G5" s="102"/>
    </row>
    <row r="6" ht="21.0" customHeight="1">
      <c r="A6" s="109"/>
      <c r="B6" s="106"/>
      <c r="C6" s="106"/>
      <c r="D6" s="106"/>
      <c r="E6" s="107" t="str">
        <f t="shared" si="1"/>
        <v>-</v>
      </c>
      <c r="F6" s="105"/>
      <c r="G6" s="102"/>
    </row>
    <row r="7" ht="21.0" customHeight="1">
      <c r="A7" s="109"/>
      <c r="B7" s="106"/>
      <c r="C7" s="106"/>
      <c r="D7" s="106"/>
      <c r="E7" s="107" t="str">
        <f t="shared" si="1"/>
        <v>-</v>
      </c>
      <c r="F7" s="105"/>
      <c r="G7" s="102"/>
    </row>
    <row r="8" ht="21.0" customHeight="1">
      <c r="A8" s="109"/>
      <c r="B8" s="106"/>
      <c r="C8" s="106"/>
      <c r="D8" s="106"/>
      <c r="E8" s="107" t="str">
        <f t="shared" si="1"/>
        <v>-</v>
      </c>
      <c r="F8" s="105"/>
      <c r="G8" s="102"/>
    </row>
    <row r="9" ht="21.0" customHeight="1">
      <c r="A9" s="109"/>
      <c r="B9" s="106"/>
      <c r="C9" s="106"/>
      <c r="D9" s="106"/>
      <c r="E9" s="107" t="str">
        <f t="shared" si="1"/>
        <v>-</v>
      </c>
      <c r="F9" s="105"/>
      <c r="G9" s="102"/>
    </row>
    <row r="10" ht="21.0" customHeight="1">
      <c r="A10" s="109"/>
      <c r="B10" s="106"/>
      <c r="C10" s="106"/>
      <c r="D10" s="106"/>
      <c r="E10" s="107" t="str">
        <f t="shared" si="1"/>
        <v>-</v>
      </c>
      <c r="F10" s="105"/>
      <c r="G10" s="102"/>
    </row>
    <row r="11" ht="21.0" customHeight="1">
      <c r="A11" s="109"/>
      <c r="B11" s="106"/>
      <c r="C11" s="106"/>
      <c r="D11" s="106"/>
      <c r="E11" s="107" t="str">
        <f t="shared" si="1"/>
        <v>-</v>
      </c>
      <c r="F11" s="105"/>
      <c r="G11" s="102"/>
    </row>
    <row r="12" ht="21.0" customHeight="1">
      <c r="A12" s="109"/>
      <c r="B12" s="106"/>
      <c r="C12" s="106"/>
      <c r="D12" s="106"/>
      <c r="E12" s="107" t="str">
        <f t="shared" si="1"/>
        <v>-</v>
      </c>
      <c r="F12" s="105"/>
      <c r="G12" s="102"/>
    </row>
    <row r="13" ht="21.0" customHeight="1">
      <c r="A13" s="109"/>
      <c r="B13" s="106"/>
      <c r="C13" s="106"/>
      <c r="D13" s="106"/>
      <c r="E13" s="107" t="str">
        <f t="shared" si="1"/>
        <v>-</v>
      </c>
      <c r="F13" s="105"/>
      <c r="G13" s="102"/>
    </row>
    <row r="14" ht="21.0" customHeight="1">
      <c r="A14" s="109"/>
      <c r="B14" s="106"/>
      <c r="C14" s="106"/>
      <c r="D14" s="106"/>
      <c r="E14" s="107" t="str">
        <f t="shared" si="1"/>
        <v>-</v>
      </c>
      <c r="F14" s="105"/>
      <c r="G14" s="102"/>
    </row>
    <row r="15" ht="21.0" customHeight="1">
      <c r="A15" s="109"/>
      <c r="B15" s="106"/>
      <c r="C15" s="106"/>
      <c r="D15" s="106"/>
      <c r="E15" s="107" t="str">
        <f t="shared" si="1"/>
        <v>-</v>
      </c>
      <c r="F15" s="105"/>
      <c r="G15" s="102"/>
    </row>
    <row r="16" ht="21.0" customHeight="1">
      <c r="A16" s="109"/>
      <c r="B16" s="106"/>
      <c r="C16" s="106"/>
      <c r="D16" s="106"/>
      <c r="E16" s="107" t="str">
        <f t="shared" si="1"/>
        <v>-</v>
      </c>
      <c r="F16" s="105"/>
      <c r="G16" s="10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11.0"/>
    <col customWidth="1" min="2" max="2" width="91.86"/>
    <col customWidth="1" min="3" max="6" width="8.71"/>
  </cols>
  <sheetData>
    <row r="1" ht="28.5" customHeight="1">
      <c r="A1" s="110" t="s">
        <v>138</v>
      </c>
      <c r="B1" s="111" t="s">
        <v>52</v>
      </c>
    </row>
    <row r="2">
      <c r="A2" s="112" t="s">
        <v>111</v>
      </c>
      <c r="B2" s="113"/>
    </row>
    <row r="3">
      <c r="A3" s="114"/>
      <c r="B3" s="114"/>
    </row>
    <row r="4">
      <c r="A4" s="114" t="s">
        <v>139</v>
      </c>
    </row>
    <row r="5">
      <c r="A5" s="115"/>
      <c r="B5" s="116" t="s">
        <v>140</v>
      </c>
    </row>
    <row r="6">
      <c r="A6" s="115"/>
      <c r="B6" s="116"/>
    </row>
    <row r="7">
      <c r="A7" s="115"/>
      <c r="B7" s="117" t="s">
        <v>141</v>
      </c>
    </row>
    <row r="8">
      <c r="A8" s="115"/>
      <c r="B8" s="118" t="s">
        <v>142</v>
      </c>
    </row>
    <row r="9">
      <c r="A9" s="119"/>
      <c r="B9" s="119"/>
    </row>
    <row r="10">
      <c r="A10" s="114" t="s">
        <v>143</v>
      </c>
    </row>
    <row r="11">
      <c r="A11" s="115"/>
      <c r="B11" s="116" t="s">
        <v>144</v>
      </c>
    </row>
    <row r="12">
      <c r="A12" s="115"/>
      <c r="B12" s="120"/>
    </row>
    <row r="13">
      <c r="A13" s="115"/>
      <c r="B13" s="119" t="s">
        <v>145</v>
      </c>
    </row>
    <row r="14">
      <c r="A14" s="115"/>
      <c r="B14" s="116" t="s">
        <v>146</v>
      </c>
    </row>
    <row r="15">
      <c r="A15" s="119"/>
      <c r="B15" s="119"/>
    </row>
    <row r="16">
      <c r="A16" s="119"/>
      <c r="B16" s="119" t="s">
        <v>147</v>
      </c>
    </row>
    <row r="17">
      <c r="A17" s="119"/>
      <c r="B17" s="116" t="s">
        <v>148</v>
      </c>
    </row>
    <row r="18">
      <c r="A18" s="119"/>
      <c r="B18" s="119"/>
    </row>
    <row r="19">
      <c r="A19" s="119"/>
      <c r="B19" s="119" t="s">
        <v>149</v>
      </c>
    </row>
    <row r="20">
      <c r="A20" s="119"/>
      <c r="B20" s="116" t="s">
        <v>150</v>
      </c>
    </row>
    <row r="21" ht="15.75" customHeight="1">
      <c r="A21" s="119"/>
      <c r="B21" s="116"/>
    </row>
    <row r="22" ht="15.75" customHeight="1">
      <c r="A22" s="119"/>
      <c r="B22" s="119" t="s">
        <v>151</v>
      </c>
    </row>
    <row r="23" ht="15.75" customHeight="1">
      <c r="A23" s="115"/>
      <c r="B23" s="116" t="s">
        <v>152</v>
      </c>
    </row>
    <row r="24" ht="15.75" customHeight="1">
      <c r="A24" s="115"/>
      <c r="B24" s="120"/>
    </row>
    <row r="25" ht="15.75" customHeight="1">
      <c r="A25" s="119"/>
      <c r="B25" s="119" t="s">
        <v>153</v>
      </c>
    </row>
    <row r="26" ht="15.75" customHeight="1">
      <c r="A26" s="115"/>
      <c r="B26" s="116" t="s">
        <v>154</v>
      </c>
    </row>
    <row r="27" ht="15.75" customHeight="1">
      <c r="A27" s="115"/>
      <c r="B27" s="120"/>
    </row>
    <row r="28" ht="15.75" customHeight="1">
      <c r="A28" s="114"/>
      <c r="B28" s="114"/>
    </row>
    <row r="29" ht="15.75" customHeight="1">
      <c r="A29" s="114" t="s">
        <v>155</v>
      </c>
    </row>
    <row r="30" ht="15.75" customHeight="1">
      <c r="A30" s="114"/>
      <c r="B30" s="121" t="s">
        <v>156</v>
      </c>
    </row>
    <row r="31" ht="15.75" customHeight="1">
      <c r="A31" s="114"/>
      <c r="B31" s="121" t="s">
        <v>157</v>
      </c>
    </row>
    <row r="32" ht="15.75" customHeight="1">
      <c r="A32" s="114"/>
      <c r="B32" s="121" t="s">
        <v>158</v>
      </c>
    </row>
    <row r="33" ht="15.75" customHeight="1">
      <c r="A33" s="114"/>
      <c r="B33" s="114"/>
    </row>
    <row r="34" ht="15.75" customHeight="1">
      <c r="A34" s="114" t="s">
        <v>159</v>
      </c>
    </row>
    <row r="35" ht="15.75" customHeight="1">
      <c r="A35" s="122"/>
      <c r="B35" s="116" t="s">
        <v>160</v>
      </c>
    </row>
    <row r="36" ht="15.75" customHeight="1">
      <c r="A36" s="122"/>
      <c r="B36" s="123"/>
    </row>
    <row r="37" ht="15.75" customHeight="1">
      <c r="A37" s="122"/>
      <c r="B37" s="124" t="s">
        <v>161</v>
      </c>
    </row>
    <row r="38" ht="15.75" customHeight="1">
      <c r="A38" s="122"/>
      <c r="B38" s="124" t="s">
        <v>162</v>
      </c>
    </row>
    <row r="39" ht="15.75" customHeight="1">
      <c r="A39" s="122"/>
      <c r="B39" s="115"/>
    </row>
    <row r="40" ht="15.75" customHeight="1">
      <c r="A40" s="114" t="s">
        <v>163</v>
      </c>
    </row>
    <row r="41" ht="15.75" customHeight="1">
      <c r="A41" s="114"/>
      <c r="B41" s="116" t="s">
        <v>164</v>
      </c>
    </row>
    <row r="42" ht="15.75" customHeight="1">
      <c r="A42" s="114"/>
      <c r="B42" s="114"/>
    </row>
    <row r="43" ht="15.75" customHeight="1">
      <c r="A43" s="114"/>
      <c r="B43" s="112" t="s">
        <v>111</v>
      </c>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4:B4"/>
    <mergeCell ref="A10:B10"/>
    <mergeCell ref="A29:B29"/>
    <mergeCell ref="A34:B34"/>
    <mergeCell ref="A40:B40"/>
  </mergeCells>
  <hyperlinks>
    <hyperlink r:id="rId1" ref="A2"/>
    <hyperlink r:id="rId2" ref="B8"/>
    <hyperlink r:id="rId3" ref="B43"/>
  </hyperlinks>
  <drawing r:id="rId4"/>
</worksheet>
</file>