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nban" sheetId="1" r:id="rId4"/>
    <sheet state="visible" name="Summary" sheetId="2" r:id="rId5"/>
    <sheet state="visible" name="RecordBook" sheetId="3" r:id="rId6"/>
    <sheet state="visible" name="Help" sheetId="4" r:id="rId7"/>
  </sheets>
  <definedNames>
    <definedName name="list_role">Summary!$A$3:$A$16</definedName>
    <definedName name="list_type">Kanban!$C$61:$C$65</definedName>
    <definedName name="valuevx">Kanban!$J$65</definedName>
    <definedName name="list_priority">Kanban!$G$61:$G$65</definedName>
  </definedNames>
  <calcPr/>
  <extLst>
    <ext uri="GoogleSheetsCustomDataVersion2">
      <go:sheetsCustomData xmlns:go="http://customooxmlschemas.google.com/" r:id="rId8" roundtripDataChecksum="zpzCISro0P+48CPQoNJb6yeGd4wGOFogld1VuWg/3IY="/>
    </ext>
  </extLst>
</workbook>
</file>

<file path=xl/comments1.xml><?xml version="1.0" encoding="utf-8"?>
<comments xmlns:r="http://schemas.openxmlformats.org/officeDocument/2006/relationships" xmlns="http://schemas.openxmlformats.org/spreadsheetml/2006/main">
  <authors>
    <author/>
  </authors>
  <commentList>
    <comment authorId="0" ref="I3">
      <text>
        <t xml:space="preserve">======
ID#AAAAuaElfa8
Actual Hours    (2023-03-31 17:50:03)
You can use this column to keep track of the actual time spent on a task.</t>
      </text>
    </comment>
    <comment authorId="0" ref="H3">
      <text>
        <t xml:space="preserve">======
ID#AAAAuZ6078U
Estimated Effort Points    (2023-03-31 17:50:03)
Enter the estimated effort, in terms of points or hours, that you have budgeted or allocated to this task.</t>
      </text>
    </comment>
    <comment authorId="0" ref="D3">
      <text>
        <t xml:space="preserve">======
ID#AAAAuZ6078Q
    (2023-03-31 17:50:03)
This can be a person responsible for the task or the role for describing the user story.
USER STORY: As a [role], I want [feature] so that [reason].</t>
      </text>
    </comment>
  </commentList>
  <extLst>
    <ext uri="GoogleSheetsCustomDataVersion2">
      <go:sheetsCustomData xmlns:go="http://customooxmlschemas.google.com/" r:id="rId1" roundtripDataSignature="AMtx7mj+JzRGxFlysXYT8RR4aLHsb1tryw=="/>
    </ext>
  </extLst>
</comments>
</file>

<file path=xl/sharedStrings.xml><?xml version="1.0" encoding="utf-8"?>
<sst xmlns="http://schemas.openxmlformats.org/spreadsheetml/2006/main" count="297" uniqueCount="165">
  <si>
    <r>
      <rPr>
        <rFont val="Arial"/>
        <b/>
        <color rgb="FFFFFFFF"/>
        <sz val="28.0"/>
      </rPr>
      <t xml:space="preserve">Kanban </t>
    </r>
    <r>
      <rPr>
        <rFont val="Arial"/>
        <color rgb="FFFFFFFF"/>
        <sz val="28.0"/>
      </rPr>
      <t>Board</t>
    </r>
  </si>
  <si>
    <t>Sprint Start Date</t>
  </si>
  <si>
    <t>Days</t>
  </si>
  <si>
    <t>Progress</t>
  </si>
  <si>
    <t>Type</t>
  </si>
  <si>
    <t>Who / Role</t>
  </si>
  <si>
    <t>Feature or Activity</t>
  </si>
  <si>
    <t>Reason</t>
  </si>
  <si>
    <t>Priority</t>
  </si>
  <si>
    <t>Pts</t>
  </si>
  <si>
    <t>Hrs</t>
  </si>
  <si>
    <t>Details</t>
  </si>
  <si>
    <t xml:space="preserve">😴 </t>
  </si>
  <si>
    <t>Backlog</t>
  </si>
  <si>
    <t xml:space="preserve"> ^</t>
  </si>
  <si>
    <t xml:space="preserve"> Hide backlog items above this row</t>
  </si>
  <si>
    <t xml:space="preserve">^ </t>
  </si>
  <si>
    <t>Update</t>
  </si>
  <si>
    <t>All</t>
  </si>
  <si>
    <t>Create skeleton to book list</t>
  </si>
  <si>
    <t>To have a better user experience</t>
  </si>
  <si>
    <t>Low</t>
  </si>
  <si>
    <t>Change navigator to router</t>
  </si>
  <si>
    <t>?</t>
  </si>
  <si>
    <t>{42}</t>
  </si>
  <si>
    <t>😐</t>
  </si>
  <si>
    <t>To Do</t>
  </si>
  <si>
    <t>Feature</t>
  </si>
  <si>
    <t>As user I want to sort the books by category</t>
  </si>
  <si>
    <t>To find books I may like</t>
  </si>
  <si>
    <t>One category at a time</t>
  </si>
  <si>
    <t>As user I want to see the progres of the download</t>
  </si>
  <si>
    <t>As user I want to edit my profile</t>
  </si>
  <si>
    <t>To customice it</t>
  </si>
  <si>
    <t>Medium</t>
  </si>
  <si>
    <t>Be able to get categories with and without list of book</t>
  </si>
  <si>
    <t>Convert code fragments into separate widgets</t>
  </si>
  <si>
    <t>Update search</t>
  </si>
  <si>
    <t>To search by author</t>
  </si>
  <si>
    <t>As User I want to be able to create a new Topic in a forum</t>
  </si>
  <si>
    <t>To discuss about something</t>
  </si>
  <si>
    <t>As user i want to be able to create a comment in a forum's Topic</t>
  </si>
  <si>
    <t>To say my opinion of the topic</t>
  </si>
  <si>
    <t>Check logout by token</t>
  </si>
  <si>
    <t>Create custom Page</t>
  </si>
  <si>
    <t>😃</t>
  </si>
  <si>
    <t>In Progress</t>
  </si>
  <si>
    <t>😅</t>
  </si>
  <si>
    <t>Test / Verify</t>
  </si>
  <si>
    <t>© 2017 Vertex42.com</t>
  </si>
  <si>
    <t>😎</t>
  </si>
  <si>
    <t>Done</t>
  </si>
  <si>
    <t>As user I want to be able to login</t>
  </si>
  <si>
    <t>To access the content</t>
  </si>
  <si>
    <t>High</t>
  </si>
  <si>
    <t>Do login with username and password</t>
  </si>
  <si>
    <t>As user I want to be able to register</t>
  </si>
  <si>
    <t>1,5</t>
  </si>
  <si>
    <t>As user I want to see all the books</t>
  </si>
  <si>
    <t>To access all the content</t>
  </si>
  <si>
    <t>Show books in infinite list</t>
  </si>
  <si>
    <t>As user I want to download a book</t>
  </si>
  <si>
    <t>So I can read it</t>
  </si>
  <si>
    <t>As user I want to see one book in detail</t>
  </si>
  <si>
    <t>To see everything about that book</t>
  </si>
  <si>
    <t>As user i want to log out</t>
  </si>
  <si>
    <t>As user I want to see my profile</t>
  </si>
  <si>
    <t>As a user I want to upload a book</t>
  </si>
  <si>
    <t>So other users can read it</t>
  </si>
  <si>
    <t>As user I want to bookmark a book</t>
  </si>
  <si>
    <t>So i can access the book easyer later</t>
  </si>
  <si>
    <t>As user I want to see my bookmarks</t>
  </si>
  <si>
    <t>To access them faster</t>
  </si>
  <si>
    <t>As user I want to see my uploaded books</t>
  </si>
  <si>
    <t>Implement refresh token</t>
  </si>
  <si>
    <t>To use the app correctly</t>
  </si>
  <si>
    <t>Add RefreshIndicator to lists</t>
  </si>
  <si>
    <t>To be able to recharge the books and bookmarks</t>
  </si>
  <si>
    <t>As user I want to search the books</t>
  </si>
  <si>
    <t>To find specific books</t>
  </si>
  <si>
    <t>As user I want to change my avatar</t>
  </si>
  <si>
    <t>As user I want to leave comments in books</t>
  </si>
  <si>
    <t>To say my opinion of the book</t>
  </si>
  <si>
    <t>Save image when uploading a book</t>
  </si>
  <si>
    <t>To see the portrait of a book when you browse the books</t>
  </si>
  <si>
    <t>Fix Register</t>
  </si>
  <si>
    <t>Research</t>
  </si>
  <si>
    <t>Why i get double book: Lorica Segmentata</t>
  </si>
  <si>
    <t>Because i get it double</t>
  </si>
  <si>
    <t>Create endpoint to get user info</t>
  </si>
  <si>
    <t>To display user name in comments</t>
  </si>
  <si>
    <t>As admin i want to login via web</t>
  </si>
  <si>
    <t>To do admin stuff</t>
  </si>
  <si>
    <t>As admin i want to see a list of all books</t>
  </si>
  <si>
    <t>As admin I want to edit and delete a book</t>
  </si>
  <si>
    <t>Because that's what admis do i gess</t>
  </si>
  <si>
    <t>As admin I want to see all users</t>
  </si>
  <si>
    <t>To managed them</t>
  </si>
  <si>
    <t>As admin I want to manage users</t>
  </si>
  <si>
    <t>As admin I want to log out</t>
  </si>
  <si>
    <t>To keep the site secure</t>
  </si>
  <si>
    <t>API doc</t>
  </si>
  <si>
    <t>As admin I want to register user as normal and admin users</t>
  </si>
  <si>
    <t>Update error messages in flutter app</t>
  </si>
  <si>
    <t>To display only the message</t>
  </si>
  <si>
    <t>Total This Sprint</t>
  </si>
  <si>
    <r>
      <rPr>
        <rFont val="Arial"/>
        <b/>
        <color rgb="FF434343"/>
      </rPr>
      <t xml:space="preserve">TYPE
</t>
    </r>
    <r>
      <rPr>
        <rFont val="Arial"/>
        <b val="0"/>
        <color rgb="FF434343"/>
      </rPr>
      <t>LEGEND</t>
    </r>
  </si>
  <si>
    <r>
      <rPr>
        <rFont val="Arial"/>
        <b/>
        <color rgb="FF434343"/>
        <sz val="11.0"/>
      </rPr>
      <t xml:space="preserve">SPRINT CHART
</t>
    </r>
    <r>
      <rPr>
        <rFont val="Arial"/>
        <b val="0"/>
        <color rgb="FF434343"/>
        <sz val="11.0"/>
      </rPr>
      <t>LEGEND</t>
    </r>
  </si>
  <si>
    <r>
      <rPr>
        <rFont val="Arial"/>
        <b/>
        <color rgb="FF434343"/>
      </rPr>
      <t>PRIORITY</t>
    </r>
    <r>
      <rPr>
        <rFont val="Arial"/>
        <b val="0"/>
        <color rgb="FF434343"/>
      </rPr>
      <t xml:space="preserve"> LEGEND</t>
    </r>
  </si>
  <si>
    <t>Kanban Board Template © 2017 Vertex42.com</t>
  </si>
  <si>
    <r>
      <rPr>
        <rFont val="Arial"/>
        <color rgb="FF434343"/>
        <sz val="14.0"/>
      </rPr>
      <t xml:space="preserve">⚐ </t>
    </r>
    <r>
      <rPr>
        <rFont val="Arial"/>
        <color rgb="FF434343"/>
        <sz val="12.0"/>
      </rPr>
      <t xml:space="preserve">  days in sprint</t>
    </r>
  </si>
  <si>
    <t>https://www.vertex42.com/ExcelTemplates/agile-kanban-board.html</t>
  </si>
  <si>
    <t>Content</t>
  </si>
  <si>
    <r>
      <rPr>
        <rFont val="Arial"/>
        <color rgb="FF434343"/>
        <sz val="14.0"/>
      </rPr>
      <t xml:space="preserve">⚑ </t>
    </r>
    <r>
      <rPr>
        <rFont val="Arial"/>
        <color rgb="FF434343"/>
        <sz val="12.0"/>
      </rPr>
      <t xml:space="preserve">  progress</t>
    </r>
  </si>
  <si>
    <t>⌛   current day</t>
  </si>
  <si>
    <t>[42]</t>
  </si>
  <si>
    <t>Task</t>
  </si>
  <si>
    <t>🏁   finish / end</t>
  </si>
  <si>
    <r>
      <rPr>
        <rFont val="Arial"/>
        <b/>
        <color rgb="FF434343"/>
      </rPr>
      <t>PROGRESS</t>
    </r>
    <r>
      <rPr>
        <rFont val="Arial"/>
        <b val="0"/>
        <color rgb="FF434343"/>
      </rPr>
      <t xml:space="preserve"> CALCULATIONS</t>
    </r>
  </si>
  <si>
    <t>Progress:</t>
  </si>
  <si>
    <t>Complete:</t>
  </si>
  <si>
    <t>Time:</t>
  </si>
  <si>
    <t>Summary</t>
  </si>
  <si>
    <t>Pts (Not Done)</t>
  </si>
  <si>
    <t>Pts (Done)</t>
  </si>
  <si>
    <t>Name 1</t>
  </si>
  <si>
    <t>Name 2</t>
  </si>
  <si>
    <t>Name 3</t>
  </si>
  <si>
    <t>Name 4</t>
  </si>
  <si>
    <t>Name 5</t>
  </si>
  <si>
    <t>Name 6</t>
  </si>
  <si>
    <t>Name 7</t>
  </si>
  <si>
    <t>Sprint Record Book</t>
  </si>
  <si>
    <t>Sprint Days</t>
  </si>
  <si>
    <t>Pts Planned</t>
  </si>
  <si>
    <t>Pts Done</t>
  </si>
  <si>
    <t>Velocity</t>
  </si>
  <si>
    <t>Most Notable Achievements</t>
  </si>
  <si>
    <t>HELP</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</si>
  <si>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</si>
  <si>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</si>
  <si>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</si>
  <si>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</si>
  <si>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</si>
  <si>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</si>
  <si>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</si>
  <si>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</si>
  <si>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</si>
  <si>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</si>
  <si>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</si>
  <si>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</si>
  <si>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Sprint Progress Chart</t>
  </si>
  <si>
    <t>The progress bar at the top of the worksheet is called a "sprint progress chart" and represents the number of days in the sprint. Filled-in flags represent the progress in terms of % complete and the hourglass shows what day it is.</t>
  </si>
  <si>
    <t>Summary Worksheet</t>
  </si>
  <si>
    <t>The Summary worksheet tab can be used for (1) editing the list of names or roles that show up in the drop-down data validation lists and (2) summarizing the number of points currently assigned to each person or role.</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</si>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</sst>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0.0%"/>
    <numFmt numFmtId="166" formatCode="0.0"/>
  </numFmts>
  <fonts count="46">
    <font>
      <sz val="11.0"/>
      <color rgb="FF000000"/>
      <name val="Calibri"/>
      <scheme val="minor"/>
    </font>
    <font>
      <b/>
      <sz val="14.0"/>
      <color rgb="FFCFE2F3"/>
      <name val="Arial"/>
    </font>
    <font>
      <sz val="28.0"/>
      <color rgb="FFFFFFFF"/>
      <name val="Arial"/>
    </font>
    <font>
      <b/>
      <sz val="14.0"/>
      <color rgb="FF9FC5E8"/>
      <name val="Arial"/>
    </font>
    <font>
      <b/>
      <sz val="11.0"/>
      <color rgb="FFCFE2F3"/>
      <name val="Arial"/>
    </font>
    <font>
      <color rgb="FFCFE2F3"/>
      <name val="Arial"/>
    </font>
    <font>
      <sz val="11.0"/>
      <color rgb="FFCFE2F3"/>
      <name val="Arial"/>
    </font>
    <font>
      <sz val="14.0"/>
      <color rgb="FFFFFFFF"/>
      <name val="Arial"/>
    </font>
    <font>
      <sz val="10.0"/>
      <color rgb="FF6FA8DC"/>
      <name val="Arial"/>
    </font>
    <font>
      <color rgb="FF2D3538"/>
      <name val="Arial"/>
    </font>
    <font>
      <sz val="11.0"/>
      <color rgb="FF2D3538"/>
      <name val="Arial"/>
    </font>
    <font>
      <b/>
      <sz val="14.0"/>
      <color rgb="FFFFFFFF"/>
      <name val="Arial"/>
    </font>
    <font>
      <b/>
      <sz val="18.0"/>
      <color rgb="FFFFFFFF"/>
      <name val="Arial"/>
    </font>
    <font>
      <sz val="11.0"/>
      <color theme="1"/>
      <name val="Calibri"/>
    </font>
    <font>
      <b/>
      <sz val="14.0"/>
      <color rgb="FF666666"/>
      <name val="Arial"/>
    </font>
    <font>
      <sz val="8.0"/>
      <color rgb="FF666666"/>
      <name val="Arial"/>
    </font>
    <font>
      <sz val="9.0"/>
      <color rgb="FF434343"/>
      <name val="Arial"/>
    </font>
    <font>
      <sz val="10.0"/>
      <color rgb="FF434343"/>
      <name val="Arial"/>
    </font>
    <font>
      <b/>
      <sz val="10.0"/>
      <color rgb="FF434343"/>
      <name val="Arial"/>
    </font>
    <font>
      <sz val="6.0"/>
      <color rgb="FFEFEFEF"/>
      <name val="Arial"/>
    </font>
    <font>
      <sz val="14.0"/>
      <color rgb="FF2D3538"/>
      <name val="Arial"/>
    </font>
    <font>
      <sz val="14.0"/>
      <color rgb="FF9FC5E8"/>
      <name val="Arial"/>
    </font>
    <font>
      <b/>
      <sz val="14.0"/>
      <color rgb="FF2D3538"/>
      <name val="Arial"/>
    </font>
    <font>
      <sz val="8.0"/>
      <color rgb="FF2D5389"/>
      <name val="Arial"/>
    </font>
    <font>
      <sz val="14.0"/>
      <color rgb="FFB6D7A8"/>
      <name val="Arial"/>
    </font>
    <font>
      <sz val="18.0"/>
      <color rgb="FFFFFFFF"/>
      <name val="Arial"/>
    </font>
    <font>
      <color theme="1"/>
      <name val="Arial"/>
    </font>
    <font>
      <sz val="8.0"/>
      <color rgb="FF6FA8DC"/>
      <name val="Arial"/>
    </font>
    <font>
      <color rgb="FF434343"/>
      <name val="Arial"/>
    </font>
    <font>
      <b/>
      <color rgb="FF434343"/>
      <name val="Arial"/>
    </font>
    <font>
      <b/>
      <sz val="11.0"/>
      <color rgb="FF434343"/>
      <name val="Arial"/>
    </font>
    <font>
      <sz val="12.0"/>
      <color rgb="FF434343"/>
      <name val="Arial"/>
    </font>
    <font>
      <sz val="6.0"/>
      <color rgb="FFD9D9D9"/>
      <name val="Arial"/>
    </font>
    <font>
      <u/>
      <sz val="9.0"/>
      <color rgb="FF666666"/>
      <name val="Arial"/>
    </font>
    <font>
      <sz val="11.0"/>
      <color rgb="FF434343"/>
      <name val="Arial"/>
    </font>
    <font>
      <sz val="27.0"/>
      <color rgb="FFFFFFFF"/>
      <name val="Arial"/>
    </font>
    <font>
      <b/>
      <color rgb="FF9FC5E8"/>
      <name val="Arial"/>
    </font>
    <font>
      <sz val="10.0"/>
      <color rgb="FFFFFFFF"/>
      <name val="Arial"/>
    </font>
    <font>
      <u/>
      <sz val="12.0"/>
      <color rgb="FF1155CC"/>
      <name val="Arial"/>
    </font>
    <font>
      <u/>
      <color rgb="FF1155CC"/>
      <name val="Arial"/>
    </font>
    <font>
      <b/>
      <sz val="12.0"/>
      <color rgb="FF305992"/>
      <name val="Arial"/>
    </font>
    <font>
      <b/>
      <color theme="1"/>
      <name val="Arial"/>
    </font>
    <font>
      <u/>
      <sz val="12.0"/>
      <color rgb="FF0000FF"/>
      <name val="Arial"/>
    </font>
    <font>
      <b/>
      <sz val="12.0"/>
      <color theme="1"/>
      <name val="Arial"/>
    </font>
    <font>
      <sz val="11.0"/>
      <color theme="1"/>
      <name val="Arial"/>
    </font>
    <font>
      <color rgb="FFFF0000"/>
      <name val="Arial"/>
    </font>
  </fonts>
  <fills count="11">
    <fill>
      <patternFill patternType="none"/>
    </fill>
    <fill>
      <patternFill patternType="lightGray"/>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CCCCCC"/>
        <bgColor rgb="FFCCCCCC"/>
      </patternFill>
    </fill>
    <fill>
      <patternFill patternType="solid">
        <fgColor rgb="FFFFFFFF"/>
        <bgColor rgb="FFFFFFFF"/>
      </patternFill>
    </fill>
    <fill>
      <patternFill patternType="solid">
        <fgColor rgb="FF227347"/>
        <bgColor rgb="FF227347"/>
      </patternFill>
    </fill>
    <fill>
      <patternFill patternType="solid">
        <fgColor rgb="FFD9D9D9"/>
        <bgColor rgb="FFD9D9D9"/>
      </patternFill>
    </fill>
    <fill>
      <patternFill patternType="solid">
        <fgColor rgb="FFF3F3F3"/>
        <bgColor rgb="FFF3F3F3"/>
      </patternFill>
    </fill>
  </fills>
  <borders count="20">
    <border/>
    <border>
      <bottom style="thin">
        <color rgb="FF3969AD"/>
      </bottom>
    </border>
    <border>
      <bottom style="thick">
        <color rgb="FFEFEFEF"/>
      </bottom>
    </border>
    <border>
      <top style="thick">
        <color rgb="FFEFEFEF"/>
      </top>
      <bottom style="thick">
        <color rgb="FFEFEFEF"/>
      </bottom>
    </border>
    <border>
      <right/>
      <top style="thick">
        <color rgb="FFEFEFEF"/>
      </top>
      <bottom style="thick">
        <color rgb="FFEFEFEF"/>
      </bottom>
    </border>
    <border>
      <left/>
      <right/>
      <top style="thick">
        <color rgb="FFEFEFEF"/>
      </top>
      <bottom style="thick">
        <color rgb="FFEFEFEF"/>
      </bottom>
    </border>
    <border>
      <right style="thick">
        <color rgb="FFEFEFEF"/>
      </right>
    </border>
    <border>
      <left style="thick">
        <color rgb="FFEFEFEF"/>
      </left>
      <top style="thick">
        <color rgb="FFEFEFEF"/>
      </top>
      <bottom style="thick">
        <color rgb="FFEFEFEF"/>
      </bottom>
    </border>
    <border>
      <left/>
      <top style="thick">
        <color rgb="FFEFEFEF"/>
      </top>
      <bottom style="thick">
        <color rgb="FFEFEFEF"/>
      </bottom>
    </border>
    <border>
      <top style="thick">
        <color rgb="FFEFEFEF"/>
      </top>
    </border>
    <border>
      <left style="thick">
        <color rgb="FFD9D9D9"/>
      </left>
      <right style="thick">
        <color rgb="FFD9D9D9"/>
      </right>
      <top style="thick">
        <color rgb="FFD9D9D9"/>
      </top>
      <bottom style="thick">
        <color rgb="FFD9D9D9"/>
      </bottom>
    </border>
    <border>
      <left style="thick">
        <color rgb="FFD9D9D9"/>
      </left>
      <right style="thick">
        <color rgb="FFD9D9D9"/>
      </right>
      <top style="thick">
        <color rgb="FFD9D9D9"/>
      </top>
      <bottom style="thick">
        <color rgb="FFCCCCCC"/>
      </bottom>
    </border>
    <border>
      <left style="thick">
        <color rgb="FFD9D9D9"/>
      </left>
      <top style="thick">
        <color rgb="FFD9D9D9"/>
      </top>
      <bottom style="thick">
        <color rgb="FFD9D9D9"/>
      </bottom>
    </border>
    <border>
      <right style="thick">
        <color rgb="FFD9D9D9"/>
      </right>
      <top style="thick">
        <color rgb="FFD9D9D9"/>
      </top>
      <bottom style="thick">
        <color rgb="FFD9D9D9"/>
      </bottom>
    </border>
    <border>
      <left style="thick">
        <color rgb="FFCCCCCC"/>
      </left>
      <right style="thick">
        <color rgb="FFCCCCCC"/>
      </right>
      <bottom style="thick">
        <color rgb="FFCCCCCC"/>
      </bottom>
    </border>
    <border>
      <left style="thick">
        <color rgb="FFD9D9D9"/>
      </left>
      <right style="thick">
        <color rgb="FFD9D9D9"/>
      </right>
      <top style="thick">
        <color rgb="FFD9D9D9"/>
      </top>
    </border>
    <border>
      <left style="thick">
        <color rgb="FFCCCCCC"/>
      </left>
      <right style="thick">
        <color rgb="FFCCCCCC"/>
      </right>
      <top style="thick">
        <color rgb="FFCCCCCC"/>
      </top>
      <bottom style="thick">
        <color rgb="FFCCCCCC"/>
      </bottom>
    </border>
    <border>
      <left style="thick">
        <color rgb="FFD9D9D9"/>
      </left>
      <right style="thick">
        <color rgb="FFD9D9D9"/>
      </right>
      <bottom style="thick">
        <color rgb="FFD9D9D9"/>
      </bottom>
    </border>
    <border>
      <right/>
    </border>
    <border>
      <bottom style="thin">
        <color rgb="FFD9D9D9"/>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horizontal="left" readingOrder="0" vertical="center"/>
    </xf>
    <xf borderId="0" fillId="2" fontId="3" numFmtId="0" xfId="0" applyAlignment="1" applyFont="1">
      <alignment horizontal="center" vertical="bottom"/>
    </xf>
    <xf borderId="0" fillId="2" fontId="4" numFmtId="0" xfId="0" applyAlignment="1" applyFont="1">
      <alignment vertical="center"/>
    </xf>
    <xf borderId="0" fillId="2" fontId="5" numFmtId="0" xfId="0" applyAlignment="1" applyFont="1">
      <alignment vertical="center"/>
    </xf>
    <xf borderId="0" fillId="2" fontId="6" numFmtId="0" xfId="0" applyAlignment="1" applyFont="1">
      <alignment vertical="top"/>
    </xf>
    <xf borderId="0" fillId="2" fontId="7" numFmtId="164" xfId="0" applyAlignment="1" applyFont="1" applyNumberFormat="1">
      <alignment horizontal="center" vertical="top"/>
    </xf>
    <xf borderId="0" fillId="2" fontId="7" numFmtId="0" xfId="0" applyAlignment="1" applyFont="1">
      <alignment horizontal="center" vertical="top"/>
    </xf>
    <xf borderId="0" fillId="2" fontId="7" numFmtId="165" xfId="0" applyAlignment="1" applyFont="1" applyNumberFormat="1">
      <alignment horizontal="center" vertical="top"/>
    </xf>
    <xf borderId="0" fillId="2" fontId="7" numFmtId="0" xfId="0" applyAlignment="1" applyFont="1">
      <alignment horizontal="left" vertical="top"/>
    </xf>
    <xf borderId="1" fillId="3" fontId="8" numFmtId="0" xfId="0" applyAlignment="1" applyBorder="1" applyFill="1" applyFont="1">
      <alignment horizontal="center" vertical="center"/>
    </xf>
    <xf borderId="1" fillId="3" fontId="8" numFmtId="0" xfId="0" applyAlignment="1" applyBorder="1" applyFont="1">
      <alignment vertical="center"/>
    </xf>
    <xf borderId="2" fillId="4" fontId="9" numFmtId="0" xfId="0" applyAlignment="1" applyBorder="1" applyFill="1" applyFont="1">
      <alignment vertical="center"/>
    </xf>
    <xf borderId="3" fillId="4" fontId="10" numFmtId="0" xfId="0" applyAlignment="1" applyBorder="1" applyFont="1">
      <alignment vertical="center"/>
    </xf>
    <xf borderId="3" fillId="4" fontId="10" numFmtId="0" xfId="0" applyAlignment="1" applyBorder="1" applyFont="1">
      <alignment horizontal="center" vertical="center"/>
    </xf>
    <xf borderId="4" fillId="5" fontId="11" numFmtId="0" xfId="0" applyAlignment="1" applyBorder="1" applyFill="1" applyFont="1">
      <alignment horizontal="center" vertical="center"/>
    </xf>
    <xf borderId="4" fillId="5" fontId="12" numFmtId="0" xfId="0" applyAlignment="1" applyBorder="1" applyFont="1">
      <alignment vertical="center"/>
    </xf>
    <xf borderId="5" fillId="5" fontId="7" numFmtId="0" xfId="0" applyAlignment="1" applyBorder="1" applyFont="1">
      <alignment vertical="center"/>
    </xf>
    <xf borderId="5" fillId="5" fontId="7" numFmtId="0" xfId="0" applyAlignment="1" applyBorder="1" applyFont="1">
      <alignment horizontal="center" vertical="center"/>
    </xf>
    <xf borderId="5" fillId="5" fontId="11" numFmtId="0" xfId="0" applyAlignment="1" applyBorder="1" applyFont="1">
      <alignment horizontal="center" vertical="center"/>
    </xf>
    <xf borderId="6" fillId="4" fontId="13" numFmtId="0" xfId="0" applyBorder="1" applyFont="1"/>
    <xf borderId="3" fillId="4" fontId="13" numFmtId="0" xfId="0" applyBorder="1" applyFont="1"/>
    <xf borderId="3" fillId="6" fontId="14" numFmtId="0" xfId="0" applyBorder="1" applyFill="1" applyFont="1"/>
    <xf borderId="4" fillId="6" fontId="15" numFmtId="0" xfId="0" applyAlignment="1" applyBorder="1" applyFont="1">
      <alignment shrinkToFit="0" vertical="top" wrapText="0"/>
    </xf>
    <xf borderId="3" fillId="6" fontId="13" numFmtId="0" xfId="0" applyBorder="1" applyFont="1"/>
    <xf borderId="3" fillId="6" fontId="14" numFmtId="0" xfId="0" applyAlignment="1" applyBorder="1" applyFont="1">
      <alignment horizontal="right"/>
    </xf>
    <xf borderId="0" fillId="4" fontId="13" numFmtId="0" xfId="0" applyFont="1"/>
    <xf borderId="3" fillId="4" fontId="16" numFmtId="0" xfId="0" applyAlignment="1" applyBorder="1" applyFont="1">
      <alignment horizontal="center" vertical="center"/>
    </xf>
    <xf borderId="7" fillId="4" fontId="16" numFmtId="0" xfId="0" applyAlignment="1" applyBorder="1" applyFont="1">
      <alignment horizontal="center" vertical="center"/>
    </xf>
    <xf borderId="3" fillId="7" fontId="17" numFmtId="0" xfId="0" applyAlignment="1" applyBorder="1" applyFill="1" applyFont="1">
      <alignment horizontal="center" readingOrder="0" vertical="center"/>
    </xf>
    <xf borderId="3" fillId="7" fontId="16" numFmtId="0" xfId="0" applyAlignment="1" applyBorder="1" applyFont="1">
      <alignment horizontal="center" readingOrder="0" vertical="center"/>
    </xf>
    <xf borderId="3" fillId="7" fontId="18" numFmtId="0" xfId="0" applyAlignment="1" applyBorder="1" applyFont="1">
      <alignment readingOrder="0" shrinkToFit="0" vertical="center" wrapText="1"/>
    </xf>
    <xf borderId="3" fillId="7" fontId="16" numFmtId="0" xfId="0" applyAlignment="1" applyBorder="1" applyFont="1">
      <alignment readingOrder="0" shrinkToFit="0" vertical="center" wrapText="1"/>
    </xf>
    <xf borderId="3" fillId="7" fontId="16" numFmtId="0" xfId="0" applyAlignment="1" applyBorder="1" applyFont="1">
      <alignment horizontal="center" vertical="center"/>
    </xf>
    <xf borderId="3" fillId="7" fontId="16" numFmtId="0" xfId="0" applyAlignment="1" applyBorder="1" applyFont="1">
      <alignment shrinkToFit="0" vertical="center" wrapText="1"/>
    </xf>
    <xf borderId="3" fillId="4" fontId="16" numFmtId="0" xfId="0" applyAlignment="1" applyBorder="1" applyFont="1">
      <alignment vertical="center"/>
    </xf>
    <xf borderId="0" fillId="4" fontId="16" numFmtId="0" xfId="0" applyAlignment="1" applyFont="1">
      <alignment vertical="center"/>
    </xf>
    <xf borderId="3" fillId="4" fontId="9" numFmtId="0" xfId="0" applyAlignment="1" applyBorder="1" applyFont="1">
      <alignment vertical="center"/>
    </xf>
    <xf borderId="7" fillId="4" fontId="10" numFmtId="0" xfId="0" applyAlignment="1" applyBorder="1" applyFont="1">
      <alignment horizontal="center" vertical="center"/>
    </xf>
    <xf borderId="3" fillId="4" fontId="19" numFmtId="0" xfId="0" applyAlignment="1" applyBorder="1" applyFont="1">
      <alignment vertical="bottom"/>
    </xf>
    <xf borderId="0" fillId="4" fontId="9" numFmtId="0" xfId="0" applyAlignment="1" applyFont="1">
      <alignment vertical="center"/>
    </xf>
    <xf borderId="3" fillId="4" fontId="20" numFmtId="0" xfId="0" applyAlignment="1" applyBorder="1" applyFont="1">
      <alignment vertical="center"/>
    </xf>
    <xf borderId="4" fillId="2" fontId="11" numFmtId="0" xfId="0" applyAlignment="1" applyBorder="1" applyFont="1">
      <alignment horizontal="center" vertical="center"/>
    </xf>
    <xf borderId="4" fillId="2" fontId="12" numFmtId="0" xfId="0" applyAlignment="1" applyBorder="1" applyFont="1">
      <alignment vertical="center"/>
    </xf>
    <xf borderId="5" fillId="2" fontId="7" numFmtId="0" xfId="0" applyAlignment="1" applyBorder="1" applyFont="1">
      <alignment vertical="center"/>
    </xf>
    <xf borderId="5" fillId="2" fontId="7" numFmtId="0" xfId="0" applyAlignment="1" applyBorder="1" applyFont="1">
      <alignment horizontal="center" vertical="center"/>
    </xf>
    <xf borderId="5" fillId="2" fontId="21" numFmtId="166" xfId="0" applyAlignment="1" applyBorder="1" applyFont="1" applyNumberFormat="1">
      <alignment horizontal="center" vertical="center"/>
    </xf>
    <xf borderId="8" fillId="2" fontId="7" numFmtId="0" xfId="0" applyAlignment="1" applyBorder="1" applyFont="1">
      <alignment horizontal="center" vertical="center"/>
    </xf>
    <xf borderId="0" fillId="4" fontId="10" numFmtId="0" xfId="0" applyAlignment="1" applyFont="1">
      <alignment vertical="center"/>
    </xf>
    <xf borderId="3" fillId="4" fontId="22" numFmtId="0" xfId="0" applyAlignment="1" applyBorder="1" applyFont="1">
      <alignment vertical="center"/>
    </xf>
    <xf borderId="3" fillId="4" fontId="20" numFmtId="0" xfId="0" applyAlignment="1" applyBorder="1" applyFont="1">
      <alignment horizontal="center" vertical="center"/>
    </xf>
    <xf borderId="8" fillId="2" fontId="23" numFmtId="0" xfId="0" applyAlignment="1" applyBorder="1" applyFont="1">
      <alignment horizontal="right" vertical="center"/>
    </xf>
    <xf borderId="3" fillId="4" fontId="22" numFmtId="0" xfId="0" applyAlignment="1" applyBorder="1" applyFont="1">
      <alignment horizontal="center" vertical="center"/>
    </xf>
    <xf borderId="4" fillId="8" fontId="11" numFmtId="0" xfId="0" applyAlignment="1" applyBorder="1" applyFill="1" applyFont="1">
      <alignment horizontal="center" vertical="center"/>
    </xf>
    <xf borderId="4" fillId="8" fontId="12" numFmtId="0" xfId="0" applyAlignment="1" applyBorder="1" applyFont="1">
      <alignment vertical="center"/>
    </xf>
    <xf borderId="5" fillId="8" fontId="7" numFmtId="0" xfId="0" applyAlignment="1" applyBorder="1" applyFont="1">
      <alignment vertical="center"/>
    </xf>
    <xf borderId="5" fillId="8" fontId="7" numFmtId="0" xfId="0" applyAlignment="1" applyBorder="1" applyFont="1">
      <alignment horizontal="center" vertical="center"/>
    </xf>
    <xf borderId="5" fillId="8" fontId="24" numFmtId="0" xfId="0" applyAlignment="1" applyBorder="1" applyFont="1">
      <alignment horizontal="center" vertical="center"/>
    </xf>
    <xf borderId="8" fillId="8" fontId="7" numFmtId="0" xfId="0" applyAlignment="1" applyBorder="1" applyFont="1">
      <alignment horizontal="center" vertical="center"/>
    </xf>
    <xf borderId="0" fillId="7" fontId="16" numFmtId="0" xfId="0" applyAlignment="1" applyFont="1">
      <alignment horizontal="left" readingOrder="0" vertical="center"/>
    </xf>
    <xf borderId="3" fillId="4" fontId="25" numFmtId="0" xfId="0" applyAlignment="1" applyBorder="1" applyFont="1">
      <alignment horizontal="center" vertical="center"/>
    </xf>
    <xf borderId="7" fillId="4" fontId="25" numFmtId="0" xfId="0" applyAlignment="1" applyBorder="1" applyFont="1">
      <alignment horizontal="center" vertical="center"/>
    </xf>
    <xf borderId="4" fillId="2" fontId="25" numFmtId="0" xfId="0" applyAlignment="1" applyBorder="1" applyFont="1">
      <alignment vertical="center"/>
    </xf>
    <xf borderId="5" fillId="2" fontId="25" numFmtId="0" xfId="0" applyAlignment="1" applyBorder="1" applyFont="1">
      <alignment vertical="center"/>
    </xf>
    <xf borderId="5" fillId="2" fontId="25" numFmtId="0" xfId="0" applyAlignment="1" applyBorder="1" applyFont="1">
      <alignment horizontal="center" vertical="center"/>
    </xf>
    <xf borderId="5" fillId="2" fontId="7" numFmtId="166" xfId="0" applyAlignment="1" applyBorder="1" applyFont="1" applyNumberFormat="1">
      <alignment horizontal="center" vertical="center"/>
    </xf>
    <xf borderId="8" fillId="2" fontId="25" numFmtId="0" xfId="0" applyAlignment="1" applyBorder="1" applyFont="1">
      <alignment horizontal="center" vertical="center"/>
    </xf>
    <xf borderId="3" fillId="4" fontId="25" numFmtId="0" xfId="0" applyAlignment="1" applyBorder="1" applyFont="1">
      <alignment vertical="center"/>
    </xf>
    <xf borderId="0" fillId="4" fontId="25" numFmtId="0" xfId="0" applyAlignment="1" applyFont="1">
      <alignment vertical="center"/>
    </xf>
    <xf borderId="9" fillId="4" fontId="26" numFmtId="0" xfId="0" applyAlignment="1" applyBorder="1" applyFont="1">
      <alignment vertical="center"/>
    </xf>
    <xf borderId="9" fillId="4" fontId="27" numFmtId="0" xfId="0" applyAlignment="1" applyBorder="1" applyFont="1">
      <alignment horizontal="right" vertical="center"/>
    </xf>
    <xf borderId="0" fillId="4" fontId="26" numFmtId="0" xfId="0" applyAlignment="1" applyFont="1">
      <alignment vertical="center"/>
    </xf>
    <xf borderId="10" fillId="9" fontId="28" numFmtId="0" xfId="0" applyAlignment="1" applyBorder="1" applyFill="1" applyFont="1">
      <alignment vertical="center"/>
    </xf>
    <xf borderId="10" fillId="9" fontId="29" numFmtId="0" xfId="0" applyAlignment="1" applyBorder="1" applyFont="1">
      <alignment vertical="center"/>
    </xf>
    <xf borderId="10" fillId="9" fontId="28" numFmtId="0" xfId="0" applyAlignment="1" applyBorder="1" applyFont="1">
      <alignment horizontal="right" vertical="center"/>
    </xf>
    <xf borderId="10" fillId="9" fontId="18" numFmtId="0" xfId="0" applyAlignment="1" applyBorder="1" applyFont="1">
      <alignment horizontal="right" vertical="bottom"/>
    </xf>
    <xf borderId="0" fillId="9" fontId="28" numFmtId="0" xfId="0" applyAlignment="1" applyFont="1">
      <alignment vertical="center"/>
    </xf>
    <xf borderId="10" fillId="9" fontId="29" numFmtId="0" xfId="0" applyAlignment="1" applyBorder="1" applyFont="1">
      <alignment horizontal="center" readingOrder="0" vertical="center"/>
    </xf>
    <xf borderId="10" fillId="9" fontId="28" numFmtId="0" xfId="0" applyAlignment="1" applyBorder="1" applyFont="1">
      <alignment horizontal="center" vertical="center"/>
    </xf>
    <xf borderId="11" fillId="9" fontId="30" numFmtId="0" xfId="0" applyAlignment="1" applyBorder="1" applyFont="1">
      <alignment horizontal="center" vertical="center"/>
    </xf>
    <xf borderId="12" fillId="9" fontId="17" numFmtId="0" xfId="0" applyAlignment="1" applyBorder="1" applyFont="1">
      <alignment horizontal="center" vertical="center"/>
    </xf>
    <xf borderId="13" fillId="9" fontId="17" numFmtId="0" xfId="0" applyAlignment="1" applyBorder="1" applyFont="1">
      <alignment horizontal="center" vertical="center"/>
    </xf>
    <xf borderId="14" fillId="6" fontId="31" numFmtId="0" xfId="0" applyAlignment="1" applyBorder="1" applyFont="1">
      <alignment vertical="center"/>
    </xf>
    <xf borderId="10" fillId="9" fontId="17" numFmtId="0" xfId="0" applyAlignment="1" applyBorder="1" applyFont="1">
      <alignment horizontal="center" vertical="center"/>
    </xf>
    <xf borderId="10" fillId="9" fontId="32" numFmtId="0" xfId="0" applyAlignment="1" applyBorder="1" applyFont="1">
      <alignment horizontal="right" vertical="bottom"/>
    </xf>
    <xf borderId="10" fillId="9" fontId="33" numFmtId="0" xfId="0" applyAlignment="1" applyBorder="1" applyFont="1">
      <alignment horizontal="right" vertical="top"/>
    </xf>
    <xf borderId="15" fillId="9" fontId="28" numFmtId="0" xfId="0" applyAlignment="1" applyBorder="1" applyFont="1">
      <alignment vertical="center"/>
    </xf>
    <xf borderId="12" fillId="9" fontId="28" numFmtId="0" xfId="0" applyAlignment="1" applyBorder="1" applyFont="1">
      <alignment vertical="center"/>
    </xf>
    <xf borderId="15" fillId="9" fontId="29" numFmtId="0" xfId="0" applyAlignment="1" applyBorder="1" applyFont="1">
      <alignment vertical="center"/>
    </xf>
    <xf borderId="13" fillId="9" fontId="28" numFmtId="0" xfId="0" applyAlignment="1" applyBorder="1" applyFont="1">
      <alignment vertical="center"/>
    </xf>
    <xf borderId="10" fillId="9" fontId="30" numFmtId="0" xfId="0" applyAlignment="1" applyBorder="1" applyFont="1">
      <alignment vertical="center"/>
    </xf>
    <xf borderId="10" fillId="9" fontId="30" numFmtId="0" xfId="0" applyAlignment="1" applyBorder="1" applyFont="1">
      <alignment vertical="bottom"/>
    </xf>
    <xf borderId="16" fillId="6" fontId="18" numFmtId="0" xfId="0" applyAlignment="1" applyBorder="1" applyFont="1">
      <alignment horizontal="right" vertical="center"/>
    </xf>
    <xf borderId="16" fillId="6" fontId="17" numFmtId="10" xfId="0" applyAlignment="1" applyBorder="1" applyFont="1" applyNumberFormat="1">
      <alignment horizontal="center" vertical="center"/>
    </xf>
    <xf borderId="16" fillId="6" fontId="17" numFmtId="0" xfId="0" applyAlignment="1" applyBorder="1" applyFont="1">
      <alignment vertical="center"/>
    </xf>
    <xf borderId="10" fillId="9" fontId="34" numFmtId="0" xfId="0" applyAlignment="1" applyBorder="1" applyFont="1">
      <alignment vertical="center"/>
    </xf>
    <xf borderId="12" fillId="9" fontId="28" numFmtId="0" xfId="0" applyAlignment="1" applyBorder="1" applyFont="1">
      <alignment horizontal="right" vertical="center"/>
    </xf>
    <xf borderId="16" fillId="6" fontId="17" numFmtId="0" xfId="0" applyAlignment="1" applyBorder="1" applyFont="1">
      <alignment horizontal="center" vertical="center"/>
    </xf>
    <xf borderId="17" fillId="9" fontId="28" numFmtId="0" xfId="0" applyAlignment="1" applyBorder="1" applyFont="1">
      <alignment vertical="center"/>
    </xf>
    <xf borderId="18" fillId="2" fontId="35" numFmtId="0" xfId="0" applyAlignment="1" applyBorder="1" applyFont="1">
      <alignment shrinkToFit="0" vertical="center" wrapText="0"/>
    </xf>
    <xf borderId="0" fillId="2" fontId="35" numFmtId="0" xfId="0" applyAlignment="1" applyFont="1">
      <alignment vertical="center"/>
    </xf>
    <xf borderId="0" fillId="0" fontId="13" numFmtId="0" xfId="0" applyAlignment="1" applyFont="1">
      <alignment vertical="center"/>
    </xf>
    <xf borderId="0" fillId="3" fontId="36" numFmtId="0" xfId="0" applyAlignment="1" applyFont="1">
      <alignment horizontal="center" vertical="center"/>
    </xf>
    <xf borderId="0" fillId="3" fontId="36" numFmtId="0" xfId="0" applyAlignment="1" applyFont="1">
      <alignment vertical="center"/>
    </xf>
    <xf borderId="19" fillId="0" fontId="13" numFmtId="0" xfId="0" applyAlignment="1" applyBorder="1" applyFont="1">
      <alignment vertical="center"/>
    </xf>
    <xf borderId="19" fillId="0" fontId="13" numFmtId="0" xfId="0" applyAlignment="1" applyBorder="1" applyFont="1">
      <alignment horizontal="center" vertical="center"/>
    </xf>
    <xf borderId="19" fillId="10" fontId="13" numFmtId="0" xfId="0" applyAlignment="1" applyBorder="1" applyFill="1" applyFont="1">
      <alignment horizontal="center" vertical="center"/>
    </xf>
    <xf borderId="19" fillId="0" fontId="13" numFmtId="164" xfId="0" applyAlignment="1" applyBorder="1" applyFont="1" applyNumberFormat="1">
      <alignment vertical="center"/>
    </xf>
    <xf borderId="19" fillId="0" fontId="13" numFmtId="164" xfId="0" applyAlignment="1" applyBorder="1" applyFont="1" applyNumberFormat="1">
      <alignment horizontal="center" vertical="center"/>
    </xf>
    <xf borderId="0" fillId="2" fontId="25" numFmtId="0" xfId="0" applyAlignment="1" applyFont="1">
      <alignment shrinkToFit="0" vertical="center" wrapText="0"/>
    </xf>
    <xf borderId="0" fillId="2" fontId="37" numFmtId="0" xfId="0" applyAlignment="1" applyFont="1">
      <alignment horizontal="right" shrinkToFit="0" vertical="center" wrapText="0"/>
    </xf>
    <xf borderId="0" fillId="0" fontId="38" numFmtId="0" xfId="0" applyAlignment="1" applyFont="1">
      <alignment shrinkToFit="0" vertical="bottom" wrapText="0"/>
    </xf>
    <xf borderId="0" fillId="0" fontId="39" numFmtId="0" xfId="0" applyAlignment="1" applyFont="1">
      <alignment horizontal="right" vertical="bottom"/>
    </xf>
    <xf borderId="0" fillId="0" fontId="40" numFmtId="0" xfId="0" applyAlignment="1" applyFont="1">
      <alignment vertical="bottom"/>
    </xf>
    <xf borderId="0" fillId="0" fontId="26" numFmtId="0" xfId="0" applyAlignment="1" applyFont="1">
      <alignment vertical="top"/>
    </xf>
    <xf borderId="0" fillId="0" fontId="26" numFmtId="0" xfId="0" applyAlignment="1" applyFont="1">
      <alignment shrinkToFit="0" vertical="bottom" wrapText="1"/>
    </xf>
    <xf borderId="0" fillId="0" fontId="41" numFmtId="0" xfId="0" applyAlignment="1" applyFont="1">
      <alignment shrinkToFit="0" vertical="bottom" wrapText="1"/>
    </xf>
    <xf borderId="0" fillId="0" fontId="42" numFmtId="0" xfId="0" applyAlignment="1" applyFont="1">
      <alignment shrinkToFit="0" vertical="bottom" wrapText="0"/>
    </xf>
    <xf borderId="0" fillId="0" fontId="43" numFmtId="0" xfId="0" applyAlignment="1" applyFont="1">
      <alignment vertical="bottom"/>
    </xf>
    <xf borderId="0" fillId="0" fontId="26" numFmtId="0" xfId="0" applyAlignment="1" applyFont="1">
      <alignment vertical="bottom"/>
    </xf>
    <xf borderId="0" fillId="0" fontId="44" numFmtId="0" xfId="0" applyAlignment="1" applyFont="1">
      <alignment shrinkToFit="0" vertical="bottom" wrapText="1"/>
    </xf>
    <xf borderId="0" fillId="0" fontId="26" numFmtId="0" xfId="0" applyAlignment="1" applyFont="1">
      <alignment horizontal="right" vertical="top"/>
    </xf>
    <xf borderId="0" fillId="0" fontId="41" numFmtId="0" xfId="0" applyAlignment="1" applyFont="1">
      <alignment vertical="top"/>
    </xf>
    <xf borderId="0" fillId="0" fontId="45" numFmtId="0" xfId="0" applyAlignment="1" applyFont="1">
      <alignment vertical="top"/>
    </xf>
  </cellXfs>
  <cellStyles count="1">
    <cellStyle xfId="0" name="Normal" builtinId="0"/>
  </cellStyles>
  <dxfs count="15">
    <dxf>
      <font/>
      <fill>
        <patternFill patternType="solid">
          <fgColor rgb="FFD9D2E9"/>
          <bgColor rgb="FFD9D2E9"/>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color rgb="FF7F7F7F"/>
      </font>
      <fill>
        <patternFill patternType="solid">
          <fgColor rgb="FFF9F9F9"/>
          <bgColor rgb="FFF9F9F9"/>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agile-kanban-board.html"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3.0"/>
    <col customWidth="1" min="4" max="4" width="10.43"/>
    <col customWidth="1" min="5" max="5" width="24.43"/>
    <col customWidth="1" min="6" max="6" width="31.71"/>
    <col customWidth="1" min="7" max="7" width="11.57"/>
    <col customWidth="1" min="8" max="9" width="7.86"/>
    <col customWidth="1" min="10" max="10" width="48.71"/>
    <col customWidth="1" min="11" max="12" width="5.57"/>
  </cols>
  <sheetData>
    <row r="1" ht="30.0" customHeight="1">
      <c r="A1" s="1"/>
      <c r="B1" s="1"/>
      <c r="C1" s="2" t="s">
        <v>0</v>
      </c>
      <c r="F1" s="3" t="s">
        <v>1</v>
      </c>
      <c r="G1" s="3" t="s">
        <v>2</v>
      </c>
      <c r="H1" s="3" t="s">
        <v>3</v>
      </c>
      <c r="J1" s="4"/>
      <c r="K1" s="5"/>
      <c r="L1" s="5"/>
    </row>
    <row r="2" ht="30.0" customHeight="1">
      <c r="A2" s="6"/>
      <c r="B2" s="6"/>
      <c r="F2" s="7">
        <v>43073.0</v>
      </c>
      <c r="G2" s="8">
        <v>14.0</v>
      </c>
      <c r="H2" s="9">
        <f>H67</f>
        <v>0.7605633803</v>
      </c>
      <c r="J2" s="10" t="str">
        <f>I67</f>
        <v>⚑⚑⚑⚑⚑⚑⚑⚑⚑⚑⚑⚐⚐⚐⌛🏁</v>
      </c>
      <c r="K2" s="6"/>
      <c r="L2" s="6"/>
    </row>
    <row r="3" ht="18.75" customHeight="1">
      <c r="A3" s="11"/>
      <c r="B3" s="11"/>
      <c r="C3" s="11" t="s">
        <v>4</v>
      </c>
      <c r="D3" s="11" t="s">
        <v>5</v>
      </c>
      <c r="E3" s="11" t="s">
        <v>6</v>
      </c>
      <c r="F3" s="11" t="s">
        <v>7</v>
      </c>
      <c r="G3" s="11" t="s">
        <v>8</v>
      </c>
      <c r="H3" s="11" t="s">
        <v>9</v>
      </c>
      <c r="I3" s="11" t="s">
        <v>10</v>
      </c>
      <c r="J3" s="11" t="s">
        <v>11</v>
      </c>
      <c r="K3" s="12"/>
      <c r="L3" s="12"/>
    </row>
    <row r="4" ht="9.75" customHeight="1">
      <c r="A4" s="13"/>
      <c r="B4" s="13"/>
      <c r="C4" s="13"/>
      <c r="D4" s="13"/>
      <c r="E4" s="13"/>
      <c r="F4" s="13"/>
      <c r="G4" s="13"/>
      <c r="H4" s="13"/>
      <c r="I4" s="13"/>
      <c r="J4" s="13"/>
      <c r="K4" s="13"/>
      <c r="L4" s="13"/>
    </row>
    <row r="5" ht="33.75" customHeight="1">
      <c r="A5" s="14"/>
      <c r="B5" s="15"/>
      <c r="C5" s="16" t="s">
        <v>12</v>
      </c>
      <c r="D5" s="17" t="s">
        <v>13</v>
      </c>
      <c r="E5" s="18"/>
      <c r="F5" s="18"/>
      <c r="G5" s="19"/>
      <c r="H5" s="20"/>
      <c r="I5" s="20"/>
      <c r="J5" s="20"/>
      <c r="K5" s="14"/>
      <c r="L5" s="14"/>
    </row>
    <row r="6" ht="16.5" customHeight="1">
      <c r="A6" s="21"/>
      <c r="B6" s="22"/>
      <c r="C6" s="23" t="s">
        <v>14</v>
      </c>
      <c r="D6" s="24" t="s">
        <v>15</v>
      </c>
      <c r="E6" s="25"/>
      <c r="F6" s="25"/>
      <c r="G6" s="25"/>
      <c r="H6" s="25"/>
      <c r="I6" s="25"/>
      <c r="J6" s="26" t="s">
        <v>16</v>
      </c>
      <c r="K6" s="27"/>
      <c r="L6" s="27"/>
    </row>
    <row r="7" ht="30.0" customHeight="1">
      <c r="A7" s="28"/>
      <c r="B7" s="29"/>
      <c r="C7" s="30" t="s">
        <v>17</v>
      </c>
      <c r="D7" s="31" t="s">
        <v>18</v>
      </c>
      <c r="E7" s="32" t="s">
        <v>19</v>
      </c>
      <c r="F7" s="33" t="s">
        <v>20</v>
      </c>
      <c r="G7" s="30" t="s">
        <v>21</v>
      </c>
      <c r="H7" s="31">
        <v>1.0</v>
      </c>
      <c r="I7" s="34"/>
      <c r="J7" s="35"/>
      <c r="K7" s="36"/>
      <c r="L7" s="37"/>
    </row>
    <row r="8" ht="30.0" customHeight="1">
      <c r="A8" s="28"/>
      <c r="B8" s="29"/>
      <c r="C8" s="30" t="s">
        <v>17</v>
      </c>
      <c r="D8" s="31" t="s">
        <v>18</v>
      </c>
      <c r="E8" s="32" t="s">
        <v>22</v>
      </c>
      <c r="F8" s="33"/>
      <c r="G8" s="30" t="s">
        <v>21</v>
      </c>
      <c r="H8" s="31" t="s">
        <v>23</v>
      </c>
      <c r="I8" s="34"/>
      <c r="J8" s="33"/>
      <c r="K8" s="36"/>
      <c r="L8" s="37"/>
    </row>
    <row r="9">
      <c r="A9" s="38"/>
      <c r="B9" s="39"/>
      <c r="C9" s="38"/>
      <c r="D9" s="38"/>
      <c r="E9" s="38"/>
      <c r="F9" s="38"/>
      <c r="G9" s="38"/>
      <c r="H9" s="38"/>
      <c r="I9" s="38"/>
      <c r="J9" s="38"/>
      <c r="K9" s="40" t="s">
        <v>24</v>
      </c>
      <c r="L9" s="41"/>
    </row>
    <row r="10" ht="33.75" customHeight="1">
      <c r="A10" s="42"/>
      <c r="B10" s="39"/>
      <c r="C10" s="43" t="s">
        <v>25</v>
      </c>
      <c r="D10" s="44" t="s">
        <v>26</v>
      </c>
      <c r="E10" s="45"/>
      <c r="F10" s="45"/>
      <c r="G10" s="46"/>
      <c r="H10" s="47">
        <f t="shared" ref="H10:I10" si="1">SUBTOTAL(9,OFFSET(H10,1,0):OFFSET(H22,-1,0))</f>
        <v>17</v>
      </c>
      <c r="I10" s="47">
        <f t="shared" si="1"/>
        <v>0</v>
      </c>
      <c r="J10" s="48"/>
      <c r="K10" s="14"/>
      <c r="L10" s="49"/>
    </row>
    <row r="11" ht="30.0" customHeight="1">
      <c r="A11" s="28"/>
      <c r="B11" s="29"/>
      <c r="C11" s="30" t="s">
        <v>27</v>
      </c>
      <c r="D11" s="31" t="s">
        <v>18</v>
      </c>
      <c r="E11" s="32" t="s">
        <v>28</v>
      </c>
      <c r="F11" s="33" t="s">
        <v>29</v>
      </c>
      <c r="G11" s="30" t="s">
        <v>21</v>
      </c>
      <c r="H11" s="31">
        <v>2.0</v>
      </c>
      <c r="I11" s="34"/>
      <c r="J11" s="33" t="s">
        <v>30</v>
      </c>
      <c r="K11" s="36"/>
      <c r="L11" s="37"/>
    </row>
    <row r="12" ht="30.0" customHeight="1">
      <c r="A12" s="28"/>
      <c r="B12" s="29"/>
      <c r="C12" s="30" t="s">
        <v>27</v>
      </c>
      <c r="D12" s="31" t="s">
        <v>18</v>
      </c>
      <c r="E12" s="32" t="s">
        <v>31</v>
      </c>
      <c r="F12" s="33"/>
      <c r="G12" s="30" t="s">
        <v>21</v>
      </c>
      <c r="H12" s="31">
        <v>1.5</v>
      </c>
      <c r="I12" s="34"/>
      <c r="J12" s="33"/>
      <c r="K12" s="36"/>
      <c r="L12" s="37"/>
    </row>
    <row r="13" ht="30.0" customHeight="1">
      <c r="A13" s="28"/>
      <c r="B13" s="29"/>
      <c r="C13" s="30" t="s">
        <v>27</v>
      </c>
      <c r="D13" s="31" t="s">
        <v>18</v>
      </c>
      <c r="E13" s="32" t="s">
        <v>32</v>
      </c>
      <c r="F13" s="33" t="s">
        <v>33</v>
      </c>
      <c r="G13" s="30" t="s">
        <v>34</v>
      </c>
      <c r="H13" s="31">
        <v>1.0</v>
      </c>
      <c r="I13" s="34"/>
      <c r="J13" s="33"/>
      <c r="K13" s="36"/>
      <c r="L13" s="37"/>
    </row>
    <row r="14" ht="30.0" customHeight="1">
      <c r="A14" s="28"/>
      <c r="B14" s="29"/>
      <c r="C14" s="30" t="s">
        <v>17</v>
      </c>
      <c r="D14" s="31" t="s">
        <v>18</v>
      </c>
      <c r="E14" s="32" t="s">
        <v>35</v>
      </c>
      <c r="F14" s="33"/>
      <c r="G14" s="30" t="s">
        <v>21</v>
      </c>
      <c r="H14" s="31">
        <v>1.0</v>
      </c>
      <c r="I14" s="34"/>
      <c r="J14" s="33"/>
      <c r="K14" s="36"/>
      <c r="L14" s="37"/>
    </row>
    <row r="15" ht="30.0" customHeight="1">
      <c r="A15" s="28"/>
      <c r="B15" s="29"/>
      <c r="C15" s="30" t="s">
        <v>17</v>
      </c>
      <c r="D15" s="31" t="s">
        <v>18</v>
      </c>
      <c r="E15" s="32" t="s">
        <v>36</v>
      </c>
      <c r="F15" s="33"/>
      <c r="G15" s="30" t="s">
        <v>21</v>
      </c>
      <c r="H15" s="31">
        <v>1.5</v>
      </c>
      <c r="I15" s="34"/>
      <c r="J15" s="33"/>
      <c r="K15" s="36"/>
      <c r="L15" s="37"/>
    </row>
    <row r="16" ht="30.0" customHeight="1">
      <c r="A16" s="28"/>
      <c r="B16" s="29"/>
      <c r="C16" s="30" t="s">
        <v>17</v>
      </c>
      <c r="D16" s="31" t="s">
        <v>18</v>
      </c>
      <c r="E16" s="32" t="s">
        <v>37</v>
      </c>
      <c r="F16" s="33" t="s">
        <v>38</v>
      </c>
      <c r="G16" s="30" t="s">
        <v>21</v>
      </c>
      <c r="H16" s="31"/>
      <c r="I16" s="34"/>
      <c r="J16" s="33"/>
      <c r="K16" s="36"/>
      <c r="L16" s="37"/>
    </row>
    <row r="17" ht="30.0" customHeight="1">
      <c r="A17" s="28"/>
      <c r="B17" s="29"/>
      <c r="C17" s="30" t="s">
        <v>27</v>
      </c>
      <c r="D17" s="31" t="s">
        <v>18</v>
      </c>
      <c r="E17" s="32" t="s">
        <v>39</v>
      </c>
      <c r="F17" s="33" t="s">
        <v>40</v>
      </c>
      <c r="G17" s="30" t="s">
        <v>21</v>
      </c>
      <c r="H17" s="31">
        <v>4.0</v>
      </c>
      <c r="I17" s="34"/>
      <c r="J17" s="33"/>
      <c r="K17" s="36"/>
      <c r="L17" s="37"/>
    </row>
    <row r="18" ht="30.0" customHeight="1">
      <c r="A18" s="28"/>
      <c r="B18" s="29"/>
      <c r="C18" s="30" t="s">
        <v>27</v>
      </c>
      <c r="D18" s="31" t="s">
        <v>18</v>
      </c>
      <c r="E18" s="32" t="s">
        <v>41</v>
      </c>
      <c r="F18" s="33" t="s">
        <v>42</v>
      </c>
      <c r="G18" s="30" t="s">
        <v>21</v>
      </c>
      <c r="H18" s="31">
        <v>2.0</v>
      </c>
      <c r="I18" s="34"/>
      <c r="J18" s="33"/>
      <c r="K18" s="36"/>
      <c r="L18" s="37"/>
    </row>
    <row r="19" ht="30.0" customHeight="1">
      <c r="A19" s="28"/>
      <c r="B19" s="29"/>
      <c r="C19" s="30" t="s">
        <v>17</v>
      </c>
      <c r="D19" s="31" t="s">
        <v>18</v>
      </c>
      <c r="E19" s="32" t="s">
        <v>43</v>
      </c>
      <c r="F19" s="33"/>
      <c r="G19" s="30" t="s">
        <v>34</v>
      </c>
      <c r="H19" s="31">
        <v>2.0</v>
      </c>
      <c r="I19" s="34"/>
      <c r="J19" s="33"/>
      <c r="K19" s="36"/>
      <c r="L19" s="37"/>
    </row>
    <row r="20" ht="30.0" customHeight="1">
      <c r="A20" s="28"/>
      <c r="B20" s="29"/>
      <c r="C20" s="30" t="s">
        <v>17</v>
      </c>
      <c r="D20" s="31" t="s">
        <v>18</v>
      </c>
      <c r="E20" s="32" t="s">
        <v>44</v>
      </c>
      <c r="F20" s="33"/>
      <c r="G20" s="30" t="s">
        <v>34</v>
      </c>
      <c r="H20" s="31">
        <v>2.0</v>
      </c>
      <c r="I20" s="34"/>
      <c r="J20" s="33"/>
      <c r="K20" s="36"/>
      <c r="L20" s="37"/>
    </row>
    <row r="21">
      <c r="A21" s="42"/>
      <c r="B21" s="39"/>
      <c r="C21" s="50"/>
      <c r="D21" s="42"/>
      <c r="E21" s="42"/>
      <c r="F21" s="42"/>
      <c r="G21" s="51"/>
      <c r="H21" s="51"/>
      <c r="I21" s="51"/>
      <c r="J21" s="51"/>
      <c r="K21" s="14"/>
      <c r="L21" s="49"/>
    </row>
    <row r="22" ht="33.75" customHeight="1">
      <c r="A22" s="42"/>
      <c r="B22" s="39"/>
      <c r="C22" s="43" t="s">
        <v>45</v>
      </c>
      <c r="D22" s="44" t="s">
        <v>46</v>
      </c>
      <c r="E22" s="45"/>
      <c r="F22" s="45"/>
      <c r="G22" s="46"/>
      <c r="H22" s="47">
        <f t="shared" ref="H22:I22" si="2">SUBTOTAL(9,OFFSET(H22,1,0):OFFSET(H24,-1,0))</f>
        <v>0</v>
      </c>
      <c r="I22" s="47">
        <f t="shared" si="2"/>
        <v>0</v>
      </c>
      <c r="J22" s="48"/>
      <c r="K22" s="14"/>
      <c r="L22" s="49"/>
    </row>
    <row r="23">
      <c r="A23" s="42"/>
      <c r="B23" s="39"/>
      <c r="C23" s="50"/>
      <c r="D23" s="42"/>
      <c r="E23" s="42"/>
      <c r="F23" s="42"/>
      <c r="G23" s="51"/>
      <c r="H23" s="51"/>
      <c r="I23" s="51"/>
      <c r="J23" s="51"/>
      <c r="K23" s="14"/>
      <c r="L23" s="49"/>
    </row>
    <row r="24" ht="33.75" customHeight="1">
      <c r="A24" s="42"/>
      <c r="B24" s="39"/>
      <c r="C24" s="43" t="s">
        <v>47</v>
      </c>
      <c r="D24" s="44" t="s">
        <v>48</v>
      </c>
      <c r="E24" s="45"/>
      <c r="F24" s="45"/>
      <c r="G24" s="46"/>
      <c r="H24" s="47">
        <f t="shared" ref="H24:I24" si="3">SUBTOTAL(9,OFFSET(H24,1,0):OFFSET(H26,-1,0))</f>
        <v>0</v>
      </c>
      <c r="I24" s="47">
        <f t="shared" si="3"/>
        <v>0</v>
      </c>
      <c r="J24" s="52" t="s">
        <v>49</v>
      </c>
      <c r="K24" s="14"/>
      <c r="L24" s="49"/>
    </row>
    <row r="25" ht="15.75" customHeight="1">
      <c r="A25" s="42"/>
      <c r="B25" s="39"/>
      <c r="C25" s="50"/>
      <c r="D25" s="50"/>
      <c r="E25" s="50"/>
      <c r="F25" s="50"/>
      <c r="G25" s="53"/>
      <c r="H25" s="53"/>
      <c r="I25" s="53"/>
      <c r="J25" s="53"/>
      <c r="K25" s="14"/>
      <c r="L25" s="49"/>
    </row>
    <row r="26" ht="33.75" customHeight="1">
      <c r="A26" s="42"/>
      <c r="B26" s="39"/>
      <c r="C26" s="54" t="s">
        <v>50</v>
      </c>
      <c r="D26" s="55" t="s">
        <v>51</v>
      </c>
      <c r="E26" s="56"/>
      <c r="F26" s="56"/>
      <c r="G26" s="57"/>
      <c r="H26" s="58">
        <f t="shared" ref="H26:I26" si="4">SUBTOTAL(9,OFFSET(H26,1,0):OFFSET(H57,-1,0))</f>
        <v>54</v>
      </c>
      <c r="I26" s="58">
        <f t="shared" si="4"/>
        <v>0</v>
      </c>
      <c r="J26" s="59"/>
      <c r="K26" s="14"/>
      <c r="L26" s="49"/>
    </row>
    <row r="27" ht="30.0" customHeight="1">
      <c r="A27" s="28"/>
      <c r="B27" s="29"/>
      <c r="C27" s="30" t="s">
        <v>27</v>
      </c>
      <c r="D27" s="31" t="s">
        <v>18</v>
      </c>
      <c r="E27" s="32" t="s">
        <v>52</v>
      </c>
      <c r="F27" s="33" t="s">
        <v>53</v>
      </c>
      <c r="G27" s="30" t="s">
        <v>54</v>
      </c>
      <c r="H27" s="31">
        <v>3.0</v>
      </c>
      <c r="I27" s="34"/>
      <c r="J27" s="33" t="s">
        <v>55</v>
      </c>
      <c r="K27" s="36"/>
      <c r="L27" s="37"/>
    </row>
    <row r="28" ht="30.0" customHeight="1">
      <c r="A28" s="28"/>
      <c r="B28" s="29"/>
      <c r="C28" s="30" t="s">
        <v>27</v>
      </c>
      <c r="D28" s="31" t="s">
        <v>18</v>
      </c>
      <c r="E28" s="32" t="s">
        <v>56</v>
      </c>
      <c r="F28" s="33" t="s">
        <v>53</v>
      </c>
      <c r="G28" s="30" t="s">
        <v>54</v>
      </c>
      <c r="H28" s="31" t="s">
        <v>57</v>
      </c>
      <c r="I28" s="34"/>
      <c r="J28" s="35"/>
      <c r="K28" s="36"/>
      <c r="L28" s="37"/>
    </row>
    <row r="29" ht="30.0" customHeight="1">
      <c r="A29" s="28"/>
      <c r="B29" s="29"/>
      <c r="C29" s="30" t="s">
        <v>27</v>
      </c>
      <c r="D29" s="31" t="s">
        <v>18</v>
      </c>
      <c r="E29" s="32" t="s">
        <v>58</v>
      </c>
      <c r="F29" s="33" t="s">
        <v>59</v>
      </c>
      <c r="G29" s="30" t="s">
        <v>54</v>
      </c>
      <c r="H29" s="31">
        <v>2.5</v>
      </c>
      <c r="I29" s="34"/>
      <c r="J29" s="33" t="s">
        <v>60</v>
      </c>
      <c r="K29" s="36"/>
      <c r="L29" s="37"/>
    </row>
    <row r="30" ht="30.0" customHeight="1">
      <c r="A30" s="28"/>
      <c r="B30" s="29"/>
      <c r="C30" s="30" t="s">
        <v>27</v>
      </c>
      <c r="D30" s="31" t="s">
        <v>18</v>
      </c>
      <c r="E30" s="32" t="s">
        <v>61</v>
      </c>
      <c r="F30" s="33" t="s">
        <v>62</v>
      </c>
      <c r="G30" s="30" t="s">
        <v>54</v>
      </c>
      <c r="H30" s="31">
        <v>2.0</v>
      </c>
      <c r="I30" s="34"/>
      <c r="J30" s="33"/>
      <c r="K30" s="36"/>
      <c r="L30" s="37"/>
    </row>
    <row r="31" ht="30.0" customHeight="1">
      <c r="A31" s="28"/>
      <c r="B31" s="29"/>
      <c r="C31" s="30" t="s">
        <v>27</v>
      </c>
      <c r="D31" s="31" t="s">
        <v>18</v>
      </c>
      <c r="E31" s="32" t="s">
        <v>63</v>
      </c>
      <c r="F31" s="33" t="s">
        <v>64</v>
      </c>
      <c r="G31" s="30" t="s">
        <v>54</v>
      </c>
      <c r="H31" s="31">
        <v>1.5</v>
      </c>
      <c r="I31" s="34"/>
      <c r="J31" s="33"/>
      <c r="K31" s="36"/>
      <c r="L31" s="37"/>
    </row>
    <row r="32" ht="30.0" customHeight="1">
      <c r="A32" s="28"/>
      <c r="B32" s="29"/>
      <c r="C32" s="30" t="s">
        <v>27</v>
      </c>
      <c r="D32" s="31" t="s">
        <v>18</v>
      </c>
      <c r="E32" s="32" t="s">
        <v>65</v>
      </c>
      <c r="F32" s="33"/>
      <c r="G32" s="30" t="s">
        <v>54</v>
      </c>
      <c r="H32" s="31">
        <v>0.5</v>
      </c>
      <c r="I32" s="34"/>
      <c r="J32" s="33"/>
      <c r="K32" s="36"/>
      <c r="L32" s="37"/>
    </row>
    <row r="33" ht="30.0" customHeight="1">
      <c r="A33" s="28"/>
      <c r="B33" s="29"/>
      <c r="C33" s="30" t="s">
        <v>27</v>
      </c>
      <c r="D33" s="31" t="s">
        <v>18</v>
      </c>
      <c r="E33" s="32" t="s">
        <v>66</v>
      </c>
      <c r="F33" s="33"/>
      <c r="G33" s="30" t="s">
        <v>54</v>
      </c>
      <c r="H33" s="31">
        <v>2.0</v>
      </c>
      <c r="I33" s="34"/>
      <c r="J33" s="33"/>
      <c r="K33" s="36"/>
      <c r="L33" s="37"/>
    </row>
    <row r="34" ht="30.0" customHeight="1">
      <c r="A34" s="28"/>
      <c r="B34" s="29"/>
      <c r="C34" s="30" t="s">
        <v>27</v>
      </c>
      <c r="D34" s="31" t="s">
        <v>18</v>
      </c>
      <c r="E34" s="32" t="s">
        <v>67</v>
      </c>
      <c r="F34" s="33" t="s">
        <v>68</v>
      </c>
      <c r="G34" s="30" t="s">
        <v>54</v>
      </c>
      <c r="H34" s="31">
        <v>3.0</v>
      </c>
      <c r="I34" s="34"/>
      <c r="J34" s="33"/>
      <c r="K34" s="36"/>
      <c r="L34" s="37"/>
    </row>
    <row r="35" ht="30.0" customHeight="1">
      <c r="A35" s="28"/>
      <c r="B35" s="29"/>
      <c r="C35" s="30" t="s">
        <v>27</v>
      </c>
      <c r="D35" s="31" t="s">
        <v>18</v>
      </c>
      <c r="E35" s="32" t="s">
        <v>69</v>
      </c>
      <c r="F35" s="33" t="s">
        <v>70</v>
      </c>
      <c r="G35" s="30" t="s">
        <v>34</v>
      </c>
      <c r="H35" s="31">
        <v>2.0</v>
      </c>
      <c r="I35" s="34"/>
      <c r="J35" s="33"/>
      <c r="K35" s="36"/>
      <c r="L35" s="37"/>
    </row>
    <row r="36" ht="30.0" customHeight="1">
      <c r="A36" s="28"/>
      <c r="B36" s="29"/>
      <c r="C36" s="30" t="s">
        <v>27</v>
      </c>
      <c r="D36" s="31" t="s">
        <v>18</v>
      </c>
      <c r="E36" s="32" t="s">
        <v>71</v>
      </c>
      <c r="F36" s="33" t="s">
        <v>72</v>
      </c>
      <c r="G36" s="30" t="s">
        <v>54</v>
      </c>
      <c r="H36" s="31">
        <v>1.5</v>
      </c>
      <c r="I36" s="34"/>
      <c r="J36" s="33"/>
      <c r="K36" s="36"/>
      <c r="L36" s="37"/>
    </row>
    <row r="37" ht="30.0" customHeight="1">
      <c r="A37" s="28"/>
      <c r="B37" s="29"/>
      <c r="C37" s="30" t="s">
        <v>27</v>
      </c>
      <c r="D37" s="31" t="s">
        <v>18</v>
      </c>
      <c r="E37" s="32" t="s">
        <v>73</v>
      </c>
      <c r="F37" s="33" t="s">
        <v>72</v>
      </c>
      <c r="G37" s="30" t="s">
        <v>34</v>
      </c>
      <c r="H37" s="31">
        <v>1.5</v>
      </c>
      <c r="I37" s="34"/>
      <c r="J37" s="33"/>
      <c r="K37" s="36"/>
      <c r="L37" s="37"/>
    </row>
    <row r="38" ht="30.0" customHeight="1">
      <c r="A38" s="28"/>
      <c r="B38" s="29"/>
      <c r="C38" s="30" t="s">
        <v>17</v>
      </c>
      <c r="D38" s="31" t="s">
        <v>18</v>
      </c>
      <c r="E38" s="32" t="s">
        <v>74</v>
      </c>
      <c r="F38" s="60" t="s">
        <v>75</v>
      </c>
      <c r="G38" s="30" t="s">
        <v>54</v>
      </c>
      <c r="H38" s="31">
        <v>3.0</v>
      </c>
      <c r="I38" s="34"/>
      <c r="J38" s="33"/>
      <c r="K38" s="36"/>
      <c r="L38" s="37"/>
    </row>
    <row r="39" ht="30.0" customHeight="1">
      <c r="A39" s="28"/>
      <c r="B39" s="29"/>
      <c r="C39" s="30" t="s">
        <v>17</v>
      </c>
      <c r="D39" s="31" t="s">
        <v>18</v>
      </c>
      <c r="E39" s="32" t="s">
        <v>76</v>
      </c>
      <c r="F39" s="60" t="s">
        <v>77</v>
      </c>
      <c r="G39" s="30" t="s">
        <v>34</v>
      </c>
      <c r="H39" s="31">
        <v>2.0</v>
      </c>
      <c r="I39" s="34"/>
      <c r="J39" s="33"/>
      <c r="K39" s="36"/>
      <c r="L39" s="37"/>
    </row>
    <row r="40" ht="30.0" customHeight="1">
      <c r="A40" s="28"/>
      <c r="B40" s="29"/>
      <c r="C40" s="30" t="s">
        <v>27</v>
      </c>
      <c r="D40" s="31" t="s">
        <v>18</v>
      </c>
      <c r="E40" s="32" t="s">
        <v>78</v>
      </c>
      <c r="F40" s="33" t="s">
        <v>79</v>
      </c>
      <c r="G40" s="30" t="s">
        <v>34</v>
      </c>
      <c r="H40" s="31">
        <v>2.0</v>
      </c>
      <c r="I40" s="34"/>
      <c r="J40" s="35"/>
      <c r="K40" s="36"/>
      <c r="L40" s="37"/>
    </row>
    <row r="41" ht="30.0" customHeight="1">
      <c r="A41" s="28"/>
      <c r="B41" s="29"/>
      <c r="C41" s="30" t="s">
        <v>27</v>
      </c>
      <c r="D41" s="31" t="s">
        <v>18</v>
      </c>
      <c r="E41" s="32" t="s">
        <v>80</v>
      </c>
      <c r="F41" s="33" t="s">
        <v>33</v>
      </c>
      <c r="G41" s="30" t="s">
        <v>34</v>
      </c>
      <c r="H41" s="31">
        <v>2.0</v>
      </c>
      <c r="I41" s="34"/>
      <c r="J41" s="33"/>
      <c r="K41" s="36"/>
      <c r="L41" s="37"/>
    </row>
    <row r="42" ht="30.0" customHeight="1">
      <c r="A42" s="28"/>
      <c r="B42" s="29"/>
      <c r="C42" s="30" t="s">
        <v>27</v>
      </c>
      <c r="D42" s="31" t="s">
        <v>18</v>
      </c>
      <c r="E42" s="32" t="s">
        <v>81</v>
      </c>
      <c r="F42" s="33" t="s">
        <v>82</v>
      </c>
      <c r="G42" s="30" t="s">
        <v>54</v>
      </c>
      <c r="H42" s="31">
        <v>3.0</v>
      </c>
      <c r="I42" s="34"/>
      <c r="J42" s="33"/>
      <c r="K42" s="36"/>
      <c r="L42" s="37"/>
    </row>
    <row r="43" ht="30.0" customHeight="1">
      <c r="A43" s="28"/>
      <c r="B43" s="29"/>
      <c r="C43" s="30" t="s">
        <v>17</v>
      </c>
      <c r="D43" s="31" t="s">
        <v>18</v>
      </c>
      <c r="E43" s="32" t="s">
        <v>83</v>
      </c>
      <c r="F43" s="33" t="s">
        <v>84</v>
      </c>
      <c r="G43" s="30" t="s">
        <v>54</v>
      </c>
      <c r="H43" s="31">
        <v>1.0</v>
      </c>
      <c r="I43" s="34"/>
      <c r="J43" s="33"/>
      <c r="K43" s="36"/>
      <c r="L43" s="37"/>
    </row>
    <row r="44" ht="30.0" customHeight="1">
      <c r="A44" s="28"/>
      <c r="B44" s="29"/>
      <c r="C44" s="30" t="s">
        <v>17</v>
      </c>
      <c r="D44" s="31" t="s">
        <v>18</v>
      </c>
      <c r="E44" s="32" t="s">
        <v>85</v>
      </c>
      <c r="F44" s="33"/>
      <c r="G44" s="30" t="s">
        <v>54</v>
      </c>
      <c r="H44" s="31">
        <v>1.0</v>
      </c>
      <c r="I44" s="34"/>
      <c r="J44" s="33"/>
      <c r="K44" s="36"/>
      <c r="L44" s="37"/>
    </row>
    <row r="45" ht="30.0" customHeight="1">
      <c r="A45" s="28"/>
      <c r="B45" s="29"/>
      <c r="C45" s="30" t="s">
        <v>86</v>
      </c>
      <c r="D45" s="31" t="s">
        <v>18</v>
      </c>
      <c r="E45" s="32" t="s">
        <v>87</v>
      </c>
      <c r="F45" s="33" t="s">
        <v>88</v>
      </c>
      <c r="G45" s="30" t="s">
        <v>54</v>
      </c>
      <c r="H45" s="31">
        <v>1.0</v>
      </c>
      <c r="I45" s="34"/>
      <c r="J45" s="33"/>
      <c r="K45" s="36"/>
      <c r="L45" s="37"/>
    </row>
    <row r="46" ht="30.0" customHeight="1">
      <c r="A46" s="28"/>
      <c r="B46" s="29"/>
      <c r="C46" s="30" t="s">
        <v>17</v>
      </c>
      <c r="D46" s="31" t="s">
        <v>18</v>
      </c>
      <c r="E46" s="32" t="s">
        <v>89</v>
      </c>
      <c r="F46" s="33" t="s">
        <v>90</v>
      </c>
      <c r="G46" s="30" t="s">
        <v>54</v>
      </c>
      <c r="H46" s="31">
        <v>1.0</v>
      </c>
      <c r="I46" s="34"/>
      <c r="J46" s="33"/>
      <c r="K46" s="36"/>
      <c r="L46" s="37"/>
    </row>
    <row r="47" ht="30.0" customHeight="1">
      <c r="A47" s="28"/>
      <c r="B47" s="29"/>
      <c r="C47" s="30" t="s">
        <v>27</v>
      </c>
      <c r="D47" s="31" t="s">
        <v>18</v>
      </c>
      <c r="E47" s="32" t="s">
        <v>91</v>
      </c>
      <c r="F47" s="33" t="s">
        <v>92</v>
      </c>
      <c r="G47" s="30" t="s">
        <v>54</v>
      </c>
      <c r="H47" s="31">
        <v>2.0</v>
      </c>
      <c r="I47" s="34"/>
      <c r="J47" s="33"/>
      <c r="K47" s="36"/>
      <c r="L47" s="37"/>
    </row>
    <row r="48" ht="30.0" customHeight="1">
      <c r="A48" s="28"/>
      <c r="B48" s="29"/>
      <c r="C48" s="30" t="s">
        <v>27</v>
      </c>
      <c r="D48" s="31" t="s">
        <v>18</v>
      </c>
      <c r="E48" s="32" t="s">
        <v>93</v>
      </c>
      <c r="F48" s="33"/>
      <c r="G48" s="30" t="s">
        <v>54</v>
      </c>
      <c r="H48" s="31">
        <v>2.0</v>
      </c>
      <c r="I48" s="34"/>
      <c r="J48" s="33"/>
      <c r="K48" s="36"/>
      <c r="L48" s="37"/>
    </row>
    <row r="49" ht="30.0" customHeight="1">
      <c r="A49" s="28"/>
      <c r="B49" s="29"/>
      <c r="C49" s="30" t="s">
        <v>27</v>
      </c>
      <c r="D49" s="31" t="s">
        <v>18</v>
      </c>
      <c r="E49" s="32" t="s">
        <v>94</v>
      </c>
      <c r="F49" s="33" t="s">
        <v>95</v>
      </c>
      <c r="G49" s="30" t="s">
        <v>54</v>
      </c>
      <c r="H49" s="31">
        <v>2.5</v>
      </c>
      <c r="I49" s="34"/>
      <c r="J49" s="33"/>
      <c r="K49" s="36"/>
      <c r="L49" s="37"/>
    </row>
    <row r="50" ht="30.0" customHeight="1">
      <c r="A50" s="28"/>
      <c r="B50" s="29"/>
      <c r="C50" s="30" t="s">
        <v>27</v>
      </c>
      <c r="D50" s="31" t="s">
        <v>18</v>
      </c>
      <c r="E50" s="32" t="s">
        <v>96</v>
      </c>
      <c r="F50" s="33" t="s">
        <v>97</v>
      </c>
      <c r="G50" s="30" t="s">
        <v>54</v>
      </c>
      <c r="H50" s="31">
        <v>3.0</v>
      </c>
      <c r="I50" s="34"/>
      <c r="J50" s="33"/>
      <c r="K50" s="36"/>
      <c r="L50" s="37"/>
    </row>
    <row r="51" ht="30.0" customHeight="1">
      <c r="A51" s="28"/>
      <c r="B51" s="29"/>
      <c r="C51" s="30" t="s">
        <v>27</v>
      </c>
      <c r="D51" s="31" t="s">
        <v>18</v>
      </c>
      <c r="E51" s="32" t="s">
        <v>98</v>
      </c>
      <c r="F51" s="33" t="s">
        <v>95</v>
      </c>
      <c r="G51" s="30" t="s">
        <v>54</v>
      </c>
      <c r="H51" s="31">
        <v>2.0</v>
      </c>
      <c r="I51" s="34"/>
      <c r="J51" s="33"/>
      <c r="K51" s="36"/>
      <c r="L51" s="37"/>
    </row>
    <row r="52" ht="30.0" customHeight="1">
      <c r="A52" s="28"/>
      <c r="B52" s="29"/>
      <c r="C52" s="30" t="s">
        <v>27</v>
      </c>
      <c r="D52" s="31" t="s">
        <v>18</v>
      </c>
      <c r="E52" s="32" t="s">
        <v>99</v>
      </c>
      <c r="F52" s="33" t="s">
        <v>100</v>
      </c>
      <c r="G52" s="30" t="s">
        <v>54</v>
      </c>
      <c r="H52" s="31">
        <v>1.0</v>
      </c>
      <c r="I52" s="34"/>
      <c r="J52" s="33"/>
      <c r="K52" s="36"/>
      <c r="L52" s="37"/>
    </row>
    <row r="53" ht="30.0" customHeight="1">
      <c r="A53" s="28"/>
      <c r="B53" s="29"/>
      <c r="C53" s="30" t="s">
        <v>17</v>
      </c>
      <c r="D53" s="31" t="s">
        <v>18</v>
      </c>
      <c r="E53" s="32" t="s">
        <v>101</v>
      </c>
      <c r="F53" s="33"/>
      <c r="G53" s="30" t="s">
        <v>54</v>
      </c>
      <c r="H53" s="31">
        <v>3.0</v>
      </c>
      <c r="I53" s="34"/>
      <c r="J53" s="33"/>
      <c r="K53" s="36"/>
      <c r="L53" s="37"/>
    </row>
    <row r="54" ht="30.0" customHeight="1">
      <c r="A54" s="28"/>
      <c r="B54" s="29"/>
      <c r="C54" s="30" t="s">
        <v>27</v>
      </c>
      <c r="D54" s="31" t="s">
        <v>18</v>
      </c>
      <c r="E54" s="32" t="s">
        <v>102</v>
      </c>
      <c r="F54" s="33"/>
      <c r="G54" s="30" t="s">
        <v>54</v>
      </c>
      <c r="H54" s="31">
        <v>2.0</v>
      </c>
      <c r="I54" s="34"/>
      <c r="J54" s="33"/>
      <c r="K54" s="36"/>
      <c r="L54" s="37"/>
    </row>
    <row r="55" ht="30.0" customHeight="1">
      <c r="A55" s="28"/>
      <c r="B55" s="29"/>
      <c r="C55" s="30" t="s">
        <v>17</v>
      </c>
      <c r="D55" s="31" t="s">
        <v>18</v>
      </c>
      <c r="E55" s="32" t="s">
        <v>103</v>
      </c>
      <c r="F55" s="33" t="s">
        <v>104</v>
      </c>
      <c r="G55" s="30" t="s">
        <v>54</v>
      </c>
      <c r="H55" s="31">
        <v>1.0</v>
      </c>
      <c r="I55" s="34"/>
      <c r="J55" s="33"/>
      <c r="K55" s="36"/>
      <c r="L55" s="37"/>
    </row>
    <row r="56" ht="15.75" customHeight="1">
      <c r="A56" s="42"/>
      <c r="B56" s="39"/>
      <c r="C56" s="50"/>
      <c r="D56" s="50"/>
      <c r="E56" s="50"/>
      <c r="F56" s="50"/>
      <c r="G56" s="53"/>
      <c r="H56" s="53"/>
      <c r="I56" s="53"/>
      <c r="J56" s="53"/>
      <c r="K56" s="14"/>
      <c r="L56" s="49"/>
    </row>
    <row r="57" ht="33.75" customHeight="1">
      <c r="A57" s="61"/>
      <c r="B57" s="62"/>
      <c r="C57" s="63"/>
      <c r="D57" s="63" t="s">
        <v>105</v>
      </c>
      <c r="E57" s="64"/>
      <c r="F57" s="64"/>
      <c r="G57" s="65"/>
      <c r="H57" s="66">
        <f t="shared" ref="H57:I57" si="5">SUBTOTAL(9,H10:OFFSET(H57,-1,0))</f>
        <v>71</v>
      </c>
      <c r="I57" s="66">
        <f t="shared" si="5"/>
        <v>0</v>
      </c>
      <c r="J57" s="67"/>
      <c r="K57" s="68"/>
      <c r="L57" s="69"/>
    </row>
    <row r="58" ht="37.5" customHeight="1">
      <c r="A58" s="70"/>
      <c r="B58" s="70"/>
      <c r="C58" s="70"/>
      <c r="D58" s="70"/>
      <c r="E58" s="70"/>
      <c r="F58" s="70"/>
      <c r="G58" s="70"/>
      <c r="H58" s="70"/>
      <c r="I58" s="70"/>
      <c r="J58" s="71"/>
      <c r="K58" s="70"/>
      <c r="L58" s="72"/>
    </row>
    <row r="59" ht="15.75" customHeight="1">
      <c r="A59" s="73"/>
      <c r="B59" s="73"/>
      <c r="C59" s="74"/>
      <c r="D59" s="73"/>
      <c r="E59" s="73"/>
      <c r="F59" s="75"/>
      <c r="G59" s="74"/>
      <c r="H59" s="73"/>
      <c r="I59" s="73"/>
      <c r="J59" s="76"/>
      <c r="K59" s="73"/>
      <c r="L59" s="77"/>
    </row>
    <row r="60" ht="26.25" customHeight="1">
      <c r="A60" s="73"/>
      <c r="B60" s="73"/>
      <c r="C60" s="78" t="s">
        <v>106</v>
      </c>
      <c r="D60" s="79"/>
      <c r="E60" s="80" t="s">
        <v>107</v>
      </c>
      <c r="F60" s="75"/>
      <c r="G60" s="74" t="s">
        <v>108</v>
      </c>
      <c r="H60" s="73"/>
      <c r="I60" s="73"/>
      <c r="J60" s="76" t="s">
        <v>109</v>
      </c>
      <c r="K60" s="73"/>
      <c r="L60" s="77"/>
    </row>
    <row r="61" ht="23.25" customHeight="1">
      <c r="A61" s="73"/>
      <c r="B61" s="81"/>
      <c r="C61" s="82" t="s">
        <v>27</v>
      </c>
      <c r="D61" s="73"/>
      <c r="E61" s="83" t="s">
        <v>110</v>
      </c>
      <c r="F61" s="75"/>
      <c r="G61" s="84" t="s">
        <v>54</v>
      </c>
      <c r="H61" s="85"/>
      <c r="I61" s="73"/>
      <c r="J61" s="86" t="s">
        <v>111</v>
      </c>
      <c r="K61" s="73"/>
      <c r="L61" s="77"/>
    </row>
    <row r="62" ht="23.25" customHeight="1">
      <c r="A62" s="73"/>
      <c r="B62" s="81"/>
      <c r="C62" s="82" t="s">
        <v>112</v>
      </c>
      <c r="D62" s="73"/>
      <c r="E62" s="83" t="s">
        <v>113</v>
      </c>
      <c r="F62" s="75"/>
      <c r="G62" s="84" t="s">
        <v>34</v>
      </c>
      <c r="H62" s="73"/>
      <c r="I62" s="73"/>
      <c r="J62" s="73"/>
      <c r="K62" s="73"/>
      <c r="L62" s="77"/>
    </row>
    <row r="63" ht="23.25" customHeight="1">
      <c r="A63" s="73"/>
      <c r="B63" s="81"/>
      <c r="C63" s="82" t="s">
        <v>17</v>
      </c>
      <c r="D63" s="73"/>
      <c r="E63" s="83" t="s">
        <v>114</v>
      </c>
      <c r="F63" s="73"/>
      <c r="G63" s="84" t="s">
        <v>21</v>
      </c>
      <c r="H63" s="85" t="s">
        <v>115</v>
      </c>
      <c r="I63" s="73"/>
      <c r="J63" s="73"/>
      <c r="K63" s="73"/>
      <c r="L63" s="77"/>
    </row>
    <row r="64" ht="23.25" customHeight="1">
      <c r="A64" s="73"/>
      <c r="B64" s="81"/>
      <c r="C64" s="82" t="s">
        <v>116</v>
      </c>
      <c r="D64" s="73"/>
      <c r="E64" s="83" t="s">
        <v>117</v>
      </c>
      <c r="F64" s="73"/>
      <c r="G64" s="73"/>
      <c r="H64" s="73"/>
      <c r="I64" s="73"/>
      <c r="J64" s="73"/>
      <c r="K64" s="73"/>
      <c r="L64" s="77"/>
    </row>
    <row r="65" ht="23.25" customHeight="1">
      <c r="A65" s="73"/>
      <c r="B65" s="81"/>
      <c r="C65" s="82" t="s">
        <v>86</v>
      </c>
      <c r="D65" s="73"/>
      <c r="E65" s="83"/>
      <c r="F65" s="73"/>
      <c r="G65" s="87"/>
      <c r="H65" s="87"/>
      <c r="I65" s="87"/>
      <c r="J65" s="87"/>
      <c r="K65" s="73"/>
      <c r="L65" s="77"/>
    </row>
    <row r="66" ht="23.25" customHeight="1">
      <c r="A66" s="73"/>
      <c r="B66" s="73"/>
      <c r="C66" s="73"/>
      <c r="D66" s="73"/>
      <c r="E66" s="73"/>
      <c r="F66" s="88"/>
      <c r="G66" s="89" t="s">
        <v>118</v>
      </c>
      <c r="H66" s="87"/>
      <c r="I66" s="87"/>
      <c r="J66" s="87"/>
      <c r="K66" s="90"/>
      <c r="L66" s="77"/>
    </row>
    <row r="67" ht="23.25" customHeight="1">
      <c r="A67" s="91"/>
      <c r="B67" s="91"/>
      <c r="C67" s="92"/>
      <c r="D67" s="73"/>
      <c r="E67" s="73"/>
      <c r="F67" s="88"/>
      <c r="G67" s="93" t="s">
        <v>119</v>
      </c>
      <c r="H67" s="94">
        <f>H26/H57</f>
        <v>0.7605633803</v>
      </c>
      <c r="I67" s="95" t="str">
        <f>REPT("⚑",MIN(H69,H68)) &amp; REPT("⚐",MAX(0,H69-H68)) &amp; "⌛" &amp; REPT("⚑",MAX(0,H68-H69)) &amp; REPT("⚐",G2-MAX(H69,H68)) &amp; "🏁"</f>
        <v>⚑⚑⚑⚑⚑⚑⚑⚑⚑⚑⚑⚐⚐⚐⌛🏁</v>
      </c>
      <c r="J67" s="95"/>
      <c r="K67" s="90"/>
      <c r="L67" s="77"/>
    </row>
    <row r="68" ht="23.25" customHeight="1">
      <c r="A68" s="96"/>
      <c r="B68" s="96"/>
      <c r="C68" s="96"/>
      <c r="D68" s="73"/>
      <c r="E68" s="73"/>
      <c r="F68" s="97"/>
      <c r="G68" s="93" t="s">
        <v>120</v>
      </c>
      <c r="H68" s="98">
        <f>ROUND(H67*G2,0)</f>
        <v>11</v>
      </c>
      <c r="I68" s="95"/>
      <c r="J68" s="95"/>
      <c r="K68" s="90"/>
      <c r="L68" s="77"/>
    </row>
    <row r="69" ht="23.25" customHeight="1">
      <c r="A69" s="73"/>
      <c r="B69" s="73"/>
      <c r="C69" s="73"/>
      <c r="D69" s="73"/>
      <c r="E69" s="73"/>
      <c r="F69" s="97"/>
      <c r="G69" s="93" t="s">
        <v>121</v>
      </c>
      <c r="H69" s="98">
        <f>IF(TODAY()&lt;F2,0,IF(TODAY()&gt;(F2+G2),G2,TODAY()-F2))</f>
        <v>14</v>
      </c>
      <c r="I69" s="95"/>
      <c r="J69" s="95"/>
      <c r="K69" s="90"/>
      <c r="L69" s="77"/>
    </row>
    <row r="70" ht="15.75" customHeight="1">
      <c r="A70" s="73"/>
      <c r="B70" s="73"/>
      <c r="C70" s="73"/>
      <c r="D70" s="73"/>
      <c r="E70" s="73"/>
      <c r="F70" s="73"/>
      <c r="G70" s="99"/>
      <c r="H70" s="99"/>
      <c r="I70" s="99"/>
      <c r="J70" s="99"/>
      <c r="K70" s="73"/>
      <c r="L70" s="77"/>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sheetData>
  <mergeCells count="3">
    <mergeCell ref="C1:E2"/>
    <mergeCell ref="H1:I1"/>
    <mergeCell ref="H2:I2"/>
  </mergeCells>
  <conditionalFormatting sqref="C1">
    <cfRule type="cellIs" dxfId="0" priority="1" operator="equal">
      <formula>#REF!</formula>
    </cfRule>
  </conditionalFormatting>
  <conditionalFormatting sqref="C3">
    <cfRule type="cellIs" dxfId="1" priority="2" operator="equal">
      <formula>$C$69</formula>
    </cfRule>
  </conditionalFormatting>
  <conditionalFormatting sqref="C3">
    <cfRule type="cellIs" dxfId="2" priority="3" operator="equal">
      <formula>$C$60</formula>
    </cfRule>
  </conditionalFormatting>
  <conditionalFormatting sqref="C3">
    <cfRule type="cellIs" dxfId="3" priority="4" operator="equal">
      <formula>$C$61</formula>
    </cfRule>
  </conditionalFormatting>
  <conditionalFormatting sqref="C3">
    <cfRule type="cellIs" dxfId="4" priority="5" operator="equal">
      <formula>$C$62</formula>
    </cfRule>
  </conditionalFormatting>
  <conditionalFormatting sqref="C3">
    <cfRule type="cellIs" dxfId="0" priority="6" operator="equal">
      <formula>$C$63</formula>
    </cfRule>
  </conditionalFormatting>
  <conditionalFormatting sqref="G1:G70">
    <cfRule type="cellIs" dxfId="5" priority="7" operator="equal">
      <formula>$G$63</formula>
    </cfRule>
  </conditionalFormatting>
  <conditionalFormatting sqref="G1:G70">
    <cfRule type="cellIs" dxfId="6" priority="8" operator="equal">
      <formula>$G$62</formula>
    </cfRule>
  </conditionalFormatting>
  <conditionalFormatting sqref="G1:G70">
    <cfRule type="cellIs" dxfId="7" priority="9" operator="equal">
      <formula>$G$61</formula>
    </cfRule>
  </conditionalFormatting>
  <conditionalFormatting sqref="C3:C4 A4:B4 C6:C9 C11:C20 C27:C66 G59:G60 G66 C69:C70">
    <cfRule type="cellIs" dxfId="1" priority="10" operator="equal">
      <formula>$C$61</formula>
    </cfRule>
  </conditionalFormatting>
  <conditionalFormatting sqref="C3:C4 A4:B4 C6:C9 C11:C20 C27:C66 G59:G60 G66 C69:C70">
    <cfRule type="cellIs" dxfId="2" priority="11" operator="equal">
      <formula>$C$62</formula>
    </cfRule>
  </conditionalFormatting>
  <conditionalFormatting sqref="C3:C4 A4:B4 C6:C9 C11:C20 C27:C66 G59:G60 G66 C69:C70">
    <cfRule type="cellIs" dxfId="3" priority="12" operator="equal">
      <formula>$C$63</formula>
    </cfRule>
  </conditionalFormatting>
  <conditionalFormatting sqref="C3:C4 A4:B4 C6:C9 C11:C20 C27:C66 G59:G60 G66 C69:C70">
    <cfRule type="cellIs" dxfId="4" priority="13" operator="equal">
      <formula>$C$64</formula>
    </cfRule>
  </conditionalFormatting>
  <conditionalFormatting sqref="C65">
    <cfRule type="notContainsBlanks" dxfId="8" priority="14">
      <formula>LEN(TRIM(C65))&gt;0</formula>
    </cfRule>
  </conditionalFormatting>
  <conditionalFormatting sqref="C1:C70 A4:B4 G59:G60 J59:J61 G66">
    <cfRule type="cellIs" dxfId="0" priority="15" operator="equal">
      <formula>$C$65</formula>
    </cfRule>
  </conditionalFormatting>
  <conditionalFormatting sqref="B1:B70">
    <cfRule type="expression" dxfId="9" priority="16">
      <formula>(C1=$C$61)</formula>
    </cfRule>
  </conditionalFormatting>
  <conditionalFormatting sqref="B1:B70">
    <cfRule type="expression" dxfId="10" priority="17">
      <formula>(C1=$C$62)</formula>
    </cfRule>
  </conditionalFormatting>
  <conditionalFormatting sqref="B1:B70">
    <cfRule type="expression" dxfId="11" priority="18">
      <formula>(C1=$C$63)</formula>
    </cfRule>
  </conditionalFormatting>
  <conditionalFormatting sqref="B1:B70">
    <cfRule type="expression" dxfId="12" priority="19">
      <formula>(C1=$C$64)</formula>
    </cfRule>
  </conditionalFormatting>
  <conditionalFormatting sqref="B1:B70">
    <cfRule type="expression" dxfId="13" priority="20">
      <formula>(C1=$C$65)</formula>
    </cfRule>
  </conditionalFormatting>
  <conditionalFormatting sqref="E3">
    <cfRule type="containsText" dxfId="14" priority="21" operator="containsText" text="Vertex42.com">
      <formula>NOT(ISERROR(SEARCH(("Vertex42.com"),(E3))))</formula>
    </cfRule>
  </conditionalFormatting>
  <dataValidations>
    <dataValidation type="list" allowBlank="1" sqref="D7:D8 D11:D20 D27:D55">
      <formula1>list_role</formula1>
    </dataValidation>
    <dataValidation type="list" allowBlank="1" showErrorMessage="1" sqref="C7:C8 C11:C20 C27:C55">
      <formula1>list_type</formula1>
    </dataValidation>
    <dataValidation type="list" allowBlank="1" showErrorMessage="1" sqref="G7:G8 G11:G20 G27:G55">
      <formula1>list_priority</formula1>
    </dataValidation>
  </dataValidations>
  <hyperlinks>
    <hyperlink r:id="rId2" ref="J6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3" width="17.14"/>
    <col customWidth="1" min="4" max="4" width="51.86"/>
    <col customWidth="1" min="5" max="6" width="14.43"/>
  </cols>
  <sheetData>
    <row r="1" ht="40.5" customHeight="1">
      <c r="A1" s="100" t="s">
        <v>122</v>
      </c>
      <c r="B1" s="101"/>
      <c r="C1" s="101"/>
      <c r="D1" s="101"/>
      <c r="E1" s="102"/>
    </row>
    <row r="2" ht="21.0" customHeight="1">
      <c r="A2" s="103" t="s">
        <v>5</v>
      </c>
      <c r="B2" s="103" t="s">
        <v>123</v>
      </c>
      <c r="C2" s="103" t="s">
        <v>124</v>
      </c>
      <c r="D2" s="104"/>
      <c r="E2" s="102"/>
    </row>
    <row r="3" hidden="1">
      <c r="A3" s="105"/>
      <c r="B3" s="105"/>
      <c r="C3" s="105"/>
      <c r="D3" s="105"/>
      <c r="E3" s="102"/>
    </row>
    <row r="4" ht="21.0" customHeight="1">
      <c r="A4" s="106" t="s">
        <v>18</v>
      </c>
      <c r="B4" s="107">
        <f>SUMIFS(Kanban!$H$10:$H$25,Kanban!$D$10:$D$25,A4)</f>
        <v>17</v>
      </c>
      <c r="C4" s="107">
        <f>SUMIFS(Kanban!$H$26:$H$56,Kanban!$D$26:$D$56,A4)</f>
        <v>54</v>
      </c>
      <c r="D4" s="105"/>
      <c r="E4" s="102"/>
    </row>
    <row r="5" ht="21.0" customHeight="1">
      <c r="A5" s="106" t="s">
        <v>125</v>
      </c>
      <c r="B5" s="107">
        <f>SUMIFS(Kanban!$H$10:$H$25,Kanban!$D$10:$D$25,A5)</f>
        <v>0</v>
      </c>
      <c r="C5" s="107">
        <f>SUMIFS(Kanban!$H$26:$H$56,Kanban!$D$26:$D$56,A5)</f>
        <v>0</v>
      </c>
      <c r="D5" s="105"/>
      <c r="E5" s="102"/>
    </row>
    <row r="6" ht="21.0" customHeight="1">
      <c r="A6" s="106" t="s">
        <v>126</v>
      </c>
      <c r="B6" s="107">
        <f>SUMIFS(Kanban!$H$10:$H$25,Kanban!$D$10:$D$25,A6)</f>
        <v>0</v>
      </c>
      <c r="C6" s="107">
        <f>SUMIFS(Kanban!$H$26:$H$56,Kanban!$D$26:$D$56,A6)</f>
        <v>0</v>
      </c>
      <c r="D6" s="105"/>
      <c r="E6" s="102"/>
    </row>
    <row r="7" ht="21.0" customHeight="1">
      <c r="A7" s="106" t="s">
        <v>127</v>
      </c>
      <c r="B7" s="107">
        <f>SUMIFS(Kanban!$H$10:$H$25,Kanban!$D$10:$D$25,A7)</f>
        <v>0</v>
      </c>
      <c r="C7" s="107">
        <f>SUMIFS(Kanban!$H$26:$H$56,Kanban!$D$26:$D$56,A7)</f>
        <v>0</v>
      </c>
      <c r="D7" s="105"/>
      <c r="E7" s="102"/>
    </row>
    <row r="8" ht="21.0" customHeight="1">
      <c r="A8" s="106" t="s">
        <v>128</v>
      </c>
      <c r="B8" s="107">
        <f>SUMIFS(Kanban!$H$10:$H$25,Kanban!$D$10:$D$25,A8)</f>
        <v>0</v>
      </c>
      <c r="C8" s="107">
        <f>SUMIFS(Kanban!$H$26:$H$56,Kanban!$D$26:$D$56,A8)</f>
        <v>0</v>
      </c>
      <c r="D8" s="105"/>
      <c r="E8" s="102"/>
    </row>
    <row r="9" ht="21.0" customHeight="1">
      <c r="A9" s="106" t="s">
        <v>129</v>
      </c>
      <c r="B9" s="107">
        <f>SUMIFS(Kanban!$H$10:$H$25,Kanban!$D$10:$D$25,A9)</f>
        <v>0</v>
      </c>
      <c r="C9" s="107">
        <f>SUMIFS(Kanban!$H$26:$H$56,Kanban!$D$26:$D$56,A9)</f>
        <v>0</v>
      </c>
      <c r="D9" s="105"/>
      <c r="E9" s="102"/>
    </row>
    <row r="10" ht="21.0" customHeight="1">
      <c r="A10" s="106" t="s">
        <v>130</v>
      </c>
      <c r="B10" s="107">
        <f>SUMIFS(Kanban!$H$10:$H$25,Kanban!$D$10:$D$25,A10)</f>
        <v>0</v>
      </c>
      <c r="C10" s="107">
        <f>SUMIFS(Kanban!$H$26:$H$56,Kanban!$D$26:$D$56,A10)</f>
        <v>0</v>
      </c>
      <c r="D10" s="105"/>
      <c r="E10" s="102"/>
    </row>
    <row r="11" ht="21.0" customHeight="1">
      <c r="A11" s="106" t="s">
        <v>131</v>
      </c>
      <c r="B11" s="107">
        <f>SUMIFS(Kanban!$H$10:$H$25,Kanban!$D$10:$D$25,A11)</f>
        <v>0</v>
      </c>
      <c r="C11" s="107">
        <f>SUMIFS(Kanban!$H$26:$H$56,Kanban!$D$26:$D$56,A11)</f>
        <v>0</v>
      </c>
      <c r="D11" s="105"/>
      <c r="E11" s="102"/>
    </row>
    <row r="12" ht="21.0" customHeight="1">
      <c r="A12" s="106"/>
      <c r="B12" s="107">
        <f>SUMIFS(Kanban!$H$10:$H$25,Kanban!$D$10:$D$25,A12)</f>
        <v>0</v>
      </c>
      <c r="C12" s="107">
        <f>SUMIFS(Kanban!$H$26:$H$56,Kanban!$D$26:$D$56,A12)</f>
        <v>0</v>
      </c>
      <c r="D12" s="105"/>
      <c r="E12" s="102"/>
    </row>
    <row r="13" ht="21.0" customHeight="1">
      <c r="A13" s="106"/>
      <c r="B13" s="107">
        <f>SUMIFS(Kanban!$H$10:$H$25,Kanban!$D$10:$D$25,A13)</f>
        <v>0</v>
      </c>
      <c r="C13" s="107">
        <f>SUMIFS(Kanban!$H$26:$H$56,Kanban!$D$26:$D$56,A13)</f>
        <v>0</v>
      </c>
      <c r="D13" s="105"/>
      <c r="E13" s="102"/>
    </row>
    <row r="14" ht="21.0" customHeight="1">
      <c r="A14" s="106"/>
      <c r="B14" s="107">
        <f>SUMIFS(Kanban!$H$10:$H$25,Kanban!$D$10:$D$25,A14)</f>
        <v>0</v>
      </c>
      <c r="C14" s="107">
        <f>SUMIFS(Kanban!$H$26:$H$56,Kanban!$D$26:$D$56,A14)</f>
        <v>0</v>
      </c>
      <c r="D14" s="105"/>
      <c r="E14" s="102"/>
    </row>
    <row r="15" ht="21.0" customHeight="1">
      <c r="A15" s="106"/>
      <c r="B15" s="107">
        <f>SUMIFS(Kanban!$H$10:$H$25,Kanban!$D$10:$D$25,A15)</f>
        <v>0</v>
      </c>
      <c r="C15" s="107">
        <f>SUMIFS(Kanban!$H$26:$H$56,Kanban!$D$26:$D$56,A15)</f>
        <v>0</v>
      </c>
      <c r="D15" s="105"/>
      <c r="E15" s="102"/>
    </row>
    <row r="16" ht="21.0" customHeight="1">
      <c r="A16" s="106"/>
      <c r="B16" s="107">
        <f>SUMIFS(Kanban!$H$10:$H$25,Kanban!$D$10:$D$25,A16)</f>
        <v>0</v>
      </c>
      <c r="C16" s="107">
        <f>SUMIFS(Kanban!$H$26:$H$56,Kanban!$D$26:$D$56,A16)</f>
        <v>0</v>
      </c>
      <c r="D16" s="105"/>
      <c r="E16" s="1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4" width="14.43"/>
    <col customWidth="1" min="5" max="5" width="11.43"/>
    <col customWidth="1" min="6" max="6" width="51.86"/>
  </cols>
  <sheetData>
    <row r="1" ht="40.5" customHeight="1">
      <c r="A1" s="100" t="s">
        <v>132</v>
      </c>
      <c r="B1" s="101"/>
      <c r="C1" s="101"/>
      <c r="D1" s="101"/>
      <c r="E1" s="101"/>
      <c r="F1" s="101"/>
      <c r="G1" s="102"/>
    </row>
    <row r="2" ht="21.0" customHeight="1">
      <c r="A2" s="103" t="s">
        <v>1</v>
      </c>
      <c r="B2" s="103" t="s">
        <v>133</v>
      </c>
      <c r="C2" s="103" t="s">
        <v>134</v>
      </c>
      <c r="D2" s="103" t="s">
        <v>135</v>
      </c>
      <c r="E2" s="103" t="s">
        <v>136</v>
      </c>
      <c r="F2" s="104" t="s">
        <v>137</v>
      </c>
      <c r="G2" s="102"/>
    </row>
    <row r="3">
      <c r="A3" s="108"/>
      <c r="B3" s="105"/>
      <c r="C3" s="105"/>
      <c r="D3" s="105"/>
      <c r="E3" s="105"/>
      <c r="F3" s="105"/>
      <c r="G3" s="102"/>
    </row>
    <row r="4" ht="21.0" customHeight="1">
      <c r="A4" s="109">
        <v>43066.0</v>
      </c>
      <c r="B4" s="106">
        <v>8.0</v>
      </c>
      <c r="C4" s="106">
        <v>48.0</v>
      </c>
      <c r="D4" s="106">
        <v>24.0</v>
      </c>
      <c r="E4" s="107">
        <f t="shared" ref="E4:E16" si="1">IFERROR(D4/B4,"-")</f>
        <v>3</v>
      </c>
      <c r="F4" s="105"/>
      <c r="G4" s="102"/>
    </row>
    <row r="5" ht="21.0" customHeight="1">
      <c r="A5" s="109"/>
      <c r="B5" s="106"/>
      <c r="C5" s="106"/>
      <c r="D5" s="106"/>
      <c r="E5" s="107" t="str">
        <f t="shared" si="1"/>
        <v>-</v>
      </c>
      <c r="F5" s="105"/>
      <c r="G5" s="102"/>
    </row>
    <row r="6" ht="21.0" customHeight="1">
      <c r="A6" s="109"/>
      <c r="B6" s="106"/>
      <c r="C6" s="106"/>
      <c r="D6" s="106"/>
      <c r="E6" s="107" t="str">
        <f t="shared" si="1"/>
        <v>-</v>
      </c>
      <c r="F6" s="105"/>
      <c r="G6" s="102"/>
    </row>
    <row r="7" ht="21.0" customHeight="1">
      <c r="A7" s="109"/>
      <c r="B7" s="106"/>
      <c r="C7" s="106"/>
      <c r="D7" s="106"/>
      <c r="E7" s="107" t="str">
        <f t="shared" si="1"/>
        <v>-</v>
      </c>
      <c r="F7" s="105"/>
      <c r="G7" s="102"/>
    </row>
    <row r="8" ht="21.0" customHeight="1">
      <c r="A8" s="109"/>
      <c r="B8" s="106"/>
      <c r="C8" s="106"/>
      <c r="D8" s="106"/>
      <c r="E8" s="107" t="str">
        <f t="shared" si="1"/>
        <v>-</v>
      </c>
      <c r="F8" s="105"/>
      <c r="G8" s="102"/>
    </row>
    <row r="9" ht="21.0" customHeight="1">
      <c r="A9" s="109"/>
      <c r="B9" s="106"/>
      <c r="C9" s="106"/>
      <c r="D9" s="106"/>
      <c r="E9" s="107" t="str">
        <f t="shared" si="1"/>
        <v>-</v>
      </c>
      <c r="F9" s="105"/>
      <c r="G9" s="102"/>
    </row>
    <row r="10" ht="21.0" customHeight="1">
      <c r="A10" s="109"/>
      <c r="B10" s="106"/>
      <c r="C10" s="106"/>
      <c r="D10" s="106"/>
      <c r="E10" s="107" t="str">
        <f t="shared" si="1"/>
        <v>-</v>
      </c>
      <c r="F10" s="105"/>
      <c r="G10" s="102"/>
    </row>
    <row r="11" ht="21.0" customHeight="1">
      <c r="A11" s="109"/>
      <c r="B11" s="106"/>
      <c r="C11" s="106"/>
      <c r="D11" s="106"/>
      <c r="E11" s="107" t="str">
        <f t="shared" si="1"/>
        <v>-</v>
      </c>
      <c r="F11" s="105"/>
      <c r="G11" s="102"/>
    </row>
    <row r="12" ht="21.0" customHeight="1">
      <c r="A12" s="109"/>
      <c r="B12" s="106"/>
      <c r="C12" s="106"/>
      <c r="D12" s="106"/>
      <c r="E12" s="107" t="str">
        <f t="shared" si="1"/>
        <v>-</v>
      </c>
      <c r="F12" s="105"/>
      <c r="G12" s="102"/>
    </row>
    <row r="13" ht="21.0" customHeight="1">
      <c r="A13" s="109"/>
      <c r="B13" s="106"/>
      <c r="C13" s="106"/>
      <c r="D13" s="106"/>
      <c r="E13" s="107" t="str">
        <f t="shared" si="1"/>
        <v>-</v>
      </c>
      <c r="F13" s="105"/>
      <c r="G13" s="102"/>
    </row>
    <row r="14" ht="21.0" customHeight="1">
      <c r="A14" s="109"/>
      <c r="B14" s="106"/>
      <c r="C14" s="106"/>
      <c r="D14" s="106"/>
      <c r="E14" s="107" t="str">
        <f t="shared" si="1"/>
        <v>-</v>
      </c>
      <c r="F14" s="105"/>
      <c r="G14" s="102"/>
    </row>
    <row r="15" ht="21.0" customHeight="1">
      <c r="A15" s="109"/>
      <c r="B15" s="106"/>
      <c r="C15" s="106"/>
      <c r="D15" s="106"/>
      <c r="E15" s="107" t="str">
        <f t="shared" si="1"/>
        <v>-</v>
      </c>
      <c r="F15" s="105"/>
      <c r="G15" s="102"/>
    </row>
    <row r="16" ht="21.0" customHeight="1">
      <c r="A16" s="109"/>
      <c r="B16" s="106"/>
      <c r="C16" s="106"/>
      <c r="D16" s="106"/>
      <c r="E16" s="107" t="str">
        <f t="shared" si="1"/>
        <v>-</v>
      </c>
      <c r="F16" s="105"/>
      <c r="G16" s="10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10" t="s">
        <v>138</v>
      </c>
      <c r="B1" s="111" t="s">
        <v>49</v>
      </c>
    </row>
    <row r="2">
      <c r="A2" s="112" t="s">
        <v>111</v>
      </c>
      <c r="B2" s="113"/>
    </row>
    <row r="3">
      <c r="A3" s="114"/>
      <c r="B3" s="114"/>
    </row>
    <row r="4">
      <c r="A4" s="114" t="s">
        <v>139</v>
      </c>
    </row>
    <row r="5">
      <c r="A5" s="115"/>
      <c r="B5" s="116" t="s">
        <v>140</v>
      </c>
    </row>
    <row r="6">
      <c r="A6" s="115"/>
      <c r="B6" s="116"/>
    </row>
    <row r="7">
      <c r="A7" s="115"/>
      <c r="B7" s="117" t="s">
        <v>141</v>
      </c>
    </row>
    <row r="8">
      <c r="A8" s="115"/>
      <c r="B8" s="118" t="s">
        <v>142</v>
      </c>
    </row>
    <row r="9">
      <c r="A9" s="119"/>
      <c r="B9" s="119"/>
    </row>
    <row r="10">
      <c r="A10" s="114" t="s">
        <v>143</v>
      </c>
    </row>
    <row r="11">
      <c r="A11" s="115"/>
      <c r="B11" s="116" t="s">
        <v>144</v>
      </c>
    </row>
    <row r="12">
      <c r="A12" s="115"/>
      <c r="B12" s="120"/>
    </row>
    <row r="13">
      <c r="A13" s="115"/>
      <c r="B13" s="119" t="s">
        <v>145</v>
      </c>
    </row>
    <row r="14">
      <c r="A14" s="115"/>
      <c r="B14" s="116" t="s">
        <v>146</v>
      </c>
    </row>
    <row r="15">
      <c r="A15" s="119"/>
      <c r="B15" s="119"/>
    </row>
    <row r="16">
      <c r="A16" s="119"/>
      <c r="B16" s="119" t="s">
        <v>147</v>
      </c>
    </row>
    <row r="17">
      <c r="A17" s="119"/>
      <c r="B17" s="116" t="s">
        <v>148</v>
      </c>
    </row>
    <row r="18">
      <c r="A18" s="119"/>
      <c r="B18" s="119"/>
    </row>
    <row r="19">
      <c r="A19" s="119"/>
      <c r="B19" s="119" t="s">
        <v>149</v>
      </c>
    </row>
    <row r="20">
      <c r="A20" s="119"/>
      <c r="B20" s="116" t="s">
        <v>150</v>
      </c>
    </row>
    <row r="21" ht="15.75" customHeight="1">
      <c r="A21" s="119"/>
      <c r="B21" s="116"/>
    </row>
    <row r="22" ht="15.75" customHeight="1">
      <c r="A22" s="119"/>
      <c r="B22" s="119" t="s">
        <v>151</v>
      </c>
    </row>
    <row r="23" ht="15.75" customHeight="1">
      <c r="A23" s="115"/>
      <c r="B23" s="116" t="s">
        <v>152</v>
      </c>
    </row>
    <row r="24" ht="15.75" customHeight="1">
      <c r="A24" s="115"/>
      <c r="B24" s="120"/>
    </row>
    <row r="25" ht="15.75" customHeight="1">
      <c r="A25" s="119"/>
      <c r="B25" s="119" t="s">
        <v>153</v>
      </c>
    </row>
    <row r="26" ht="15.75" customHeight="1">
      <c r="A26" s="115"/>
      <c r="B26" s="116" t="s">
        <v>154</v>
      </c>
    </row>
    <row r="27" ht="15.75" customHeight="1">
      <c r="A27" s="115"/>
      <c r="B27" s="120"/>
    </row>
    <row r="28" ht="15.75" customHeight="1">
      <c r="A28" s="114"/>
      <c r="B28" s="114"/>
    </row>
    <row r="29" ht="15.75" customHeight="1">
      <c r="A29" s="114" t="s">
        <v>155</v>
      </c>
    </row>
    <row r="30" ht="15.75" customHeight="1">
      <c r="A30" s="114"/>
      <c r="B30" s="121" t="s">
        <v>156</v>
      </c>
    </row>
    <row r="31" ht="15.75" customHeight="1">
      <c r="A31" s="114"/>
      <c r="B31" s="121" t="s">
        <v>157</v>
      </c>
    </row>
    <row r="32" ht="15.75" customHeight="1">
      <c r="A32" s="114"/>
      <c r="B32" s="121" t="s">
        <v>158</v>
      </c>
    </row>
    <row r="33" ht="15.75" customHeight="1">
      <c r="A33" s="114"/>
      <c r="B33" s="114"/>
    </row>
    <row r="34" ht="15.75" customHeight="1">
      <c r="A34" s="114" t="s">
        <v>159</v>
      </c>
    </row>
    <row r="35" ht="15.75" customHeight="1">
      <c r="A35" s="122"/>
      <c r="B35" s="116" t="s">
        <v>160</v>
      </c>
    </row>
    <row r="36" ht="15.75" customHeight="1">
      <c r="A36" s="122"/>
      <c r="B36" s="123"/>
    </row>
    <row r="37" ht="15.75" customHeight="1">
      <c r="A37" s="122"/>
      <c r="B37" s="124" t="s">
        <v>161</v>
      </c>
    </row>
    <row r="38" ht="15.75" customHeight="1">
      <c r="A38" s="122"/>
      <c r="B38" s="124" t="s">
        <v>162</v>
      </c>
    </row>
    <row r="39" ht="15.75" customHeight="1">
      <c r="A39" s="122"/>
      <c r="B39" s="115"/>
    </row>
    <row r="40" ht="15.75" customHeight="1">
      <c r="A40" s="114" t="s">
        <v>163</v>
      </c>
    </row>
    <row r="41" ht="15.75" customHeight="1">
      <c r="A41" s="114"/>
      <c r="B41" s="116" t="s">
        <v>164</v>
      </c>
    </row>
    <row r="42" ht="15.75" customHeight="1">
      <c r="A42" s="114"/>
      <c r="B42" s="114"/>
    </row>
    <row r="43" ht="15.75" customHeight="1">
      <c r="A43" s="114"/>
      <c r="B43" s="112" t="s">
        <v>111</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9:B29"/>
    <mergeCell ref="A34:B34"/>
    <mergeCell ref="A40:B40"/>
  </mergeCells>
  <hyperlinks>
    <hyperlink r:id="rId1" ref="A2"/>
    <hyperlink r:id="rId2" ref="B8"/>
    <hyperlink r:id="rId3" ref="B43"/>
  </hyperlinks>
  <drawing r:id="rId4"/>
</worksheet>
</file>