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<sst xmlns="http://schemas.openxmlformats.org/spreadsheetml/2006/main" count="38" uniqueCount="32">
  <si>
    <t xml:space="preserve">State</t>
  </si>
  <si>
    <t xml:space="preserve">Population</t>
  </si>
  <si>
    <t xml:space="preserve">Pop rank</t>
  </si>
  <si>
    <t xml:space="preserve">Biden%</t>
  </si>
  <si>
    <t xml:space="preserve">Trump%</t>
  </si>
  <si>
    <t xml:space="preserve">Margin</t>
  </si>
  <si>
    <t xml:space="preserve">Biden votes</t>
  </si>
  <si>
    <t xml:space="preserve">Trump votes</t>
  </si>
  <si>
    <t xml:space="preserve">California</t>
  </si>
  <si>
    <t xml:space="preserve">DC</t>
  </si>
  <si>
    <t xml:space="preserve">Delaware</t>
  </si>
  <si>
    <t xml:space="preserve">Hawaii</t>
  </si>
  <si>
    <t xml:space="preserve">Maryland</t>
  </si>
  <si>
    <t xml:space="preserve">Massachusetts</t>
  </si>
  <si>
    <t xml:space="preserve">New York</t>
  </si>
  <si>
    <t xml:space="preserve">Rhode Island</t>
  </si>
  <si>
    <t xml:space="preserve">Vermont</t>
  </si>
  <si>
    <t xml:space="preserve">Washington</t>
  </si>
  <si>
    <t xml:space="preserve">Avg. Margin</t>
  </si>
  <si>
    <t xml:space="preserve">TOTAL</t>
  </si>
  <si>
    <t xml:space="preserve">Trump</t>
  </si>
  <si>
    <t xml:space="preserve">Biden</t>
  </si>
  <si>
    <t xml:space="preserve">Alabama</t>
  </si>
  <si>
    <t xml:space="preserve">Arkansas</t>
  </si>
  <si>
    <t xml:space="preserve">Idaho</t>
  </si>
  <si>
    <t xml:space="preserve">Kentucky</t>
  </si>
  <si>
    <t xml:space="preserve">Nebraska</t>
  </si>
  <si>
    <t xml:space="preserve">North Dakota</t>
  </si>
  <si>
    <t xml:space="preserve">Oklahoma</t>
  </si>
  <si>
    <t xml:space="preserve">South Dakota</t>
  </si>
  <si>
    <t xml:space="preserve">West Virginia</t>
  </si>
  <si>
    <t xml:space="preserve">Wyoming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</si>
</sst>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"/>
    <numFmt numFmtId="167" formatCode="General"/>
    <numFmt numFmtId="168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1.6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1" t="n">
        <v>39512223</v>
      </c>
      <c r="C2" s="0" t="n">
        <v>1</v>
      </c>
      <c r="D2" s="0" t="n">
        <v>62.3</v>
      </c>
      <c r="E2" s="0" t="n">
        <v>31.2</v>
      </c>
      <c r="F2" s="0" t="str">
        <f aca="false">"Biden +"&amp;D2-E2</f>
        <v>Biden +31.1</v>
      </c>
      <c r="G2" s="1" t="n">
        <f aca="false">ROUND((D2/100)*$B2,0)</f>
        <v>24616115</v>
      </c>
      <c r="H2" s="1" t="n">
        <f aca="false">ROUND((E2/100)*$B2,0)</f>
        <v>12327814</v>
      </c>
    </row>
    <row r="3" customFormat="false" ht="12.8" hidden="false" customHeight="false" outlineLevel="0" collapsed="false">
      <c r="A3" s="0" t="s">
        <v>9</v>
      </c>
      <c r="B3" s="1" t="n">
        <v>705749</v>
      </c>
      <c r="C3" s="0" t="n">
        <v>49</v>
      </c>
      <c r="D3" s="0" t="n">
        <v>86.6</v>
      </c>
      <c r="E3" s="0" t="n">
        <v>9.2</v>
      </c>
      <c r="F3" s="0" t="str">
        <f aca="false">"Biden +"&amp;D3-E3</f>
        <v>Biden +77.4</v>
      </c>
      <c r="G3" s="1" t="n">
        <f aca="false">ROUND((D3/100)*$B3,0)</f>
        <v>611179</v>
      </c>
      <c r="H3" s="1" t="n">
        <f aca="false">ROUND((E3/100)*$B3,0)</f>
        <v>64929</v>
      </c>
    </row>
    <row r="4" customFormat="false" ht="12.8" hidden="false" customHeight="false" outlineLevel="0" collapsed="false">
      <c r="A4" s="0" t="s">
        <v>10</v>
      </c>
      <c r="B4" s="1" t="n">
        <v>973764</v>
      </c>
      <c r="C4" s="0" t="n">
        <v>45</v>
      </c>
      <c r="D4" s="0" t="n">
        <v>59.4</v>
      </c>
      <c r="E4" s="0" t="n">
        <v>33.5</v>
      </c>
      <c r="F4" s="0" t="str">
        <f aca="false">"Biden +"&amp;ROUND(D4-E4,1)</f>
        <v>Biden +25.9</v>
      </c>
      <c r="G4" s="1" t="n">
        <f aca="false">ROUND((D4/100)*$B4,0)</f>
        <v>578416</v>
      </c>
      <c r="H4" s="1" t="n">
        <f aca="false">ROUND((E4/100)*$B4,0)</f>
        <v>326211</v>
      </c>
    </row>
    <row r="5" customFormat="false" ht="12.8" hidden="false" customHeight="false" outlineLevel="0" collapsed="false">
      <c r="A5" s="0" t="s">
        <v>11</v>
      </c>
      <c r="B5" s="1" t="n">
        <v>1415872</v>
      </c>
      <c r="C5" s="0" t="n">
        <v>40</v>
      </c>
      <c r="D5" s="0" t="n">
        <v>62.1</v>
      </c>
      <c r="E5" s="0" t="n">
        <v>31.7</v>
      </c>
      <c r="F5" s="0" t="str">
        <f aca="false">"Biden +"&amp;D5-E5</f>
        <v>Biden +30.4</v>
      </c>
      <c r="G5" s="1" t="n">
        <f aca="false">ROUND((D5/100)*$B5,0)</f>
        <v>879257</v>
      </c>
      <c r="H5" s="1" t="n">
        <f aca="false">ROUND((E5/100)*$B5,0)</f>
        <v>448831</v>
      </c>
    </row>
    <row r="6" customFormat="false" ht="12.8" hidden="false" customHeight="false" outlineLevel="0" collapsed="false">
      <c r="A6" s="0" t="s">
        <v>12</v>
      </c>
      <c r="B6" s="1" t="n">
        <v>6045680</v>
      </c>
      <c r="C6" s="0" t="n">
        <v>19</v>
      </c>
      <c r="D6" s="0" t="n">
        <v>62.9</v>
      </c>
      <c r="E6" s="0" t="n">
        <v>30.4</v>
      </c>
      <c r="F6" s="0" t="str">
        <f aca="false">"Biden +"&amp;D6-E6</f>
        <v>Biden +32.5</v>
      </c>
      <c r="G6" s="1" t="n">
        <f aca="false">ROUND((D6/100)*$B6,0)</f>
        <v>3802733</v>
      </c>
      <c r="H6" s="1" t="n">
        <f aca="false">ROUND((E6/100)*$B6,0)</f>
        <v>1837887</v>
      </c>
    </row>
    <row r="7" customFormat="false" ht="12.8" hidden="false" customHeight="false" outlineLevel="0" collapsed="false">
      <c r="A7" s="0" t="s">
        <v>13</v>
      </c>
      <c r="B7" s="1" t="n">
        <v>6892503</v>
      </c>
      <c r="C7" s="0" t="n">
        <v>15</v>
      </c>
      <c r="D7" s="0" t="n">
        <v>66.3</v>
      </c>
      <c r="E7" s="0" t="n">
        <v>28.4</v>
      </c>
      <c r="F7" s="0" t="str">
        <f aca="false">"Biden +"&amp;D7-E7</f>
        <v>Biden +37.9</v>
      </c>
      <c r="G7" s="1" t="n">
        <f aca="false">ROUND((D7/100)*$B7,0)</f>
        <v>4569729</v>
      </c>
      <c r="H7" s="1" t="n">
        <f aca="false">ROUND((E7/100)*$B7,0)</f>
        <v>1957471</v>
      </c>
    </row>
    <row r="8" customFormat="false" ht="12.8" hidden="false" customHeight="false" outlineLevel="0" collapsed="false">
      <c r="A8" s="0" t="s">
        <v>14</v>
      </c>
      <c r="B8" s="1" t="n">
        <v>19453561</v>
      </c>
      <c r="C8" s="0" t="n">
        <v>4</v>
      </c>
      <c r="D8" s="0" t="n">
        <v>62.4</v>
      </c>
      <c r="E8" s="0" t="n">
        <v>31.5</v>
      </c>
      <c r="F8" s="0" t="str">
        <f aca="false">"Biden +"&amp;D8-E8</f>
        <v>Biden +30.9</v>
      </c>
      <c r="G8" s="1" t="n">
        <f aca="false">ROUND((D8/100)*$B8,0)</f>
        <v>12139022</v>
      </c>
      <c r="H8" s="1" t="n">
        <f aca="false">ROUND((E8/100)*$B8,0)</f>
        <v>6127872</v>
      </c>
    </row>
    <row r="9" customFormat="false" ht="12.8" hidden="false" customHeight="false" outlineLevel="0" collapsed="false">
      <c r="A9" s="0" t="s">
        <v>15</v>
      </c>
      <c r="B9" s="1" t="n">
        <v>1059361</v>
      </c>
      <c r="C9" s="0" t="n">
        <v>44</v>
      </c>
      <c r="D9" s="0" t="n">
        <v>63.1</v>
      </c>
      <c r="E9" s="0" t="n">
        <v>33.1</v>
      </c>
      <c r="F9" s="0" t="str">
        <f aca="false">"Biden +"&amp;D9-E9</f>
        <v>Biden +30</v>
      </c>
      <c r="G9" s="1" t="n">
        <f aca="false">ROUND((D9/100)*$B9,0)</f>
        <v>668457</v>
      </c>
      <c r="H9" s="1" t="n">
        <f aca="false">ROUND((E9/100)*$B9,0)</f>
        <v>350648</v>
      </c>
    </row>
    <row r="10" customFormat="false" ht="12.8" hidden="false" customHeight="false" outlineLevel="0" collapsed="false">
      <c r="A10" s="0" t="s">
        <v>16</v>
      </c>
      <c r="B10" s="1" t="n">
        <v>623989</v>
      </c>
      <c r="C10" s="0" t="n">
        <v>50</v>
      </c>
      <c r="D10" s="0" t="n">
        <v>62.7</v>
      </c>
      <c r="E10" s="0" t="n">
        <v>29.8</v>
      </c>
      <c r="F10" s="0" t="str">
        <f aca="false">"Biden +"&amp;D10-E10</f>
        <v>Biden +32.9</v>
      </c>
      <c r="G10" s="1" t="n">
        <f aca="false">ROUND((D10/100)*$B10,0)</f>
        <v>391241</v>
      </c>
      <c r="H10" s="1" t="n">
        <f aca="false">ROUND((E10/100)*$B10,0)</f>
        <v>185949</v>
      </c>
    </row>
    <row r="11" customFormat="false" ht="12.8" hidden="false" customHeight="false" outlineLevel="0" collapsed="false">
      <c r="A11" s="0" t="s">
        <v>17</v>
      </c>
      <c r="B11" s="1" t="n">
        <v>7614893</v>
      </c>
      <c r="C11" s="0" t="n">
        <v>13</v>
      </c>
      <c r="D11" s="0" t="n">
        <v>59.5</v>
      </c>
      <c r="E11" s="0" t="n">
        <v>34.2</v>
      </c>
      <c r="F11" s="0" t="str">
        <f aca="false">"Biden +"&amp;D11-E11</f>
        <v>Biden +25.3</v>
      </c>
      <c r="G11" s="1" t="n">
        <f aca="false">ROUND((D11/100)*$B11,0)</f>
        <v>4530861</v>
      </c>
      <c r="H11" s="1" t="n">
        <f aca="false">ROUND((E11/100)*$B11,0)</f>
        <v>2604293</v>
      </c>
      <c r="I11" s="0" t="s">
        <v>18</v>
      </c>
    </row>
    <row r="12" customFormat="false" ht="12.8" hidden="false" customHeight="false" outlineLevel="0" collapsed="false">
      <c r="A12" s="0" t="s">
        <v>19</v>
      </c>
      <c r="B12" s="1" t="n">
        <f aca="false">SUM(B2:B11)</f>
        <v>84297595</v>
      </c>
      <c r="C12" s="2" t="n">
        <f aca="false">B12/B25</f>
        <v>3.50004274492061</v>
      </c>
      <c r="G12" s="1" t="n">
        <f aca="false">SUM(G2:G11)</f>
        <v>52787010</v>
      </c>
      <c r="H12" s="1" t="n">
        <f aca="false">SUM(H2:H11)</f>
        <v>26231905</v>
      </c>
      <c r="I12" s="3" t="str">
        <f aca="false">"Biden +"&amp;(ROUND((G12/B12)*100-(H12/B12)*100,1))</f>
        <v>Biden +31.5</v>
      </c>
    </row>
    <row r="13" customFormat="false" ht="12.8" hidden="false" customHeight="false" outlineLevel="0" collapsed="false">
      <c r="G13" s="1"/>
      <c r="H13" s="1"/>
    </row>
    <row r="14" customFormat="false" ht="12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20</v>
      </c>
      <c r="E14" s="0" t="s">
        <v>21</v>
      </c>
      <c r="F14" s="0" t="s">
        <v>5</v>
      </c>
      <c r="G14" s="1"/>
      <c r="H14" s="1"/>
    </row>
    <row r="15" customFormat="false" ht="12.8" hidden="false" customHeight="false" outlineLevel="0" collapsed="false">
      <c r="A15" s="0" t="s">
        <v>22</v>
      </c>
      <c r="B15" s="1" t="n">
        <v>4903185</v>
      </c>
      <c r="C15" s="0" t="n">
        <v>24</v>
      </c>
      <c r="D15" s="0" t="n">
        <v>56.5</v>
      </c>
      <c r="E15" s="4" t="n">
        <v>38.8</v>
      </c>
      <c r="F15" s="0" t="str">
        <f aca="false">"Trump +"&amp;D15-E15</f>
        <v>Trump +17.7</v>
      </c>
      <c r="G15" s="1" t="n">
        <f aca="false">ROUND((D15/100)*$B15,0)</f>
        <v>2770300</v>
      </c>
      <c r="H15" s="1" t="n">
        <f aca="false">ROUND((E15/100)*$B15,0)</f>
        <v>1902436</v>
      </c>
    </row>
    <row r="16" customFormat="false" ht="12.8" hidden="false" customHeight="false" outlineLevel="0" collapsed="false">
      <c r="A16" s="0" t="s">
        <v>23</v>
      </c>
      <c r="B16" s="1" t="n">
        <v>3017804</v>
      </c>
      <c r="C16" s="0" t="n">
        <v>33</v>
      </c>
      <c r="D16" s="0" t="n">
        <v>54.6</v>
      </c>
      <c r="E16" s="4" t="n">
        <v>40.4</v>
      </c>
      <c r="F16" s="0" t="str">
        <f aca="false">"Trump +"&amp;D16-E16</f>
        <v>Trump +14.2</v>
      </c>
      <c r="G16" s="1" t="n">
        <f aca="false">ROUND((D16/100)*$B16,0)</f>
        <v>1647721</v>
      </c>
      <c r="H16" s="1" t="n">
        <f aca="false">ROUND((E16/100)*$B16,0)</f>
        <v>1219193</v>
      </c>
    </row>
    <row r="17" customFormat="false" ht="12.8" hidden="false" customHeight="false" outlineLevel="0" collapsed="false">
      <c r="A17" s="0" t="s">
        <v>24</v>
      </c>
      <c r="B17" s="1" t="n">
        <v>1787065</v>
      </c>
      <c r="C17" s="0" t="n">
        <v>39</v>
      </c>
      <c r="D17" s="0" t="n">
        <v>58.2</v>
      </c>
      <c r="E17" s="0" t="n">
        <v>37</v>
      </c>
      <c r="F17" s="0" t="str">
        <f aca="false">"Trump +"&amp;D17-E17</f>
        <v>Trump +21.2</v>
      </c>
      <c r="G17" s="1" t="n">
        <f aca="false">ROUND((D17/100)*$B17,0)</f>
        <v>1040072</v>
      </c>
      <c r="H17" s="1" t="n">
        <f aca="false">ROUND((E17/100)*$B17,0)</f>
        <v>661214</v>
      </c>
    </row>
    <row r="18" customFormat="false" ht="12.8" hidden="false" customHeight="false" outlineLevel="0" collapsed="false">
      <c r="A18" s="0" t="s">
        <v>25</v>
      </c>
      <c r="B18" s="1" t="n">
        <v>4467673</v>
      </c>
      <c r="C18" s="0" t="n">
        <v>26</v>
      </c>
      <c r="D18" s="0" t="n">
        <v>56.7</v>
      </c>
      <c r="E18" s="0" t="n">
        <v>38.9</v>
      </c>
      <c r="F18" s="0" t="str">
        <f aca="false">"Trump +"&amp;D18-E18</f>
        <v>Trump +17.8</v>
      </c>
      <c r="G18" s="1" t="n">
        <f aca="false">ROUND((D18/100)*$B18,0)</f>
        <v>2533171</v>
      </c>
      <c r="H18" s="1" t="n">
        <f aca="false">ROUND((E18/100)*$B18,0)</f>
        <v>1737925</v>
      </c>
    </row>
    <row r="19" customFormat="false" ht="12.8" hidden="false" customHeight="false" outlineLevel="0" collapsed="false">
      <c r="A19" s="0" t="s">
        <v>26</v>
      </c>
      <c r="B19" s="1" t="n">
        <v>1934408</v>
      </c>
      <c r="C19" s="0" t="n">
        <v>37</v>
      </c>
      <c r="D19" s="0" t="n">
        <v>50.7</v>
      </c>
      <c r="E19" s="0" t="n">
        <v>44.3</v>
      </c>
      <c r="F19" s="0" t="str">
        <f aca="false">"Trump +"&amp;ROUND(D19-E19,1)</f>
        <v>Trump +6.4</v>
      </c>
      <c r="G19" s="1" t="n">
        <f aca="false">ROUND((D19/100)*$B19,0)</f>
        <v>980745</v>
      </c>
      <c r="H19" s="1" t="n">
        <f aca="false">ROUND((E19/100)*$B19,0)</f>
        <v>856943</v>
      </c>
    </row>
    <row r="20" customFormat="false" ht="12.8" hidden="false" customHeight="false" outlineLevel="0" collapsed="false">
      <c r="A20" s="0" t="s">
        <v>27</v>
      </c>
      <c r="B20" s="1" t="n">
        <v>762062</v>
      </c>
      <c r="C20" s="0" t="n">
        <v>47</v>
      </c>
      <c r="D20" s="0" t="n">
        <v>57.4</v>
      </c>
      <c r="E20" s="0" t="n">
        <v>36.6</v>
      </c>
      <c r="F20" s="0" t="str">
        <f aca="false">"Trump +"&amp;D20-E20</f>
        <v>Trump +20.8</v>
      </c>
      <c r="G20" s="1" t="n">
        <f aca="false">ROUND((D20/100)*$B20,0)</f>
        <v>437424</v>
      </c>
      <c r="H20" s="1" t="n">
        <f aca="false">ROUND((E20/100)*$B20,0)</f>
        <v>278915</v>
      </c>
    </row>
    <row r="21" customFormat="false" ht="12.8" hidden="false" customHeight="false" outlineLevel="0" collapsed="false">
      <c r="A21" s="0" t="s">
        <v>28</v>
      </c>
      <c r="B21" s="1" t="n">
        <v>3956971</v>
      </c>
      <c r="C21" s="0" t="n">
        <v>28</v>
      </c>
      <c r="D21" s="0" t="n">
        <v>58.1</v>
      </c>
      <c r="E21" s="0" t="n">
        <v>35.9</v>
      </c>
      <c r="F21" s="0" t="str">
        <f aca="false">"Trump +"&amp;D21-E21</f>
        <v>Trump +22.2</v>
      </c>
      <c r="G21" s="1" t="n">
        <f aca="false">ROUND((D21/100)*$B21,0)</f>
        <v>2299000</v>
      </c>
      <c r="H21" s="1" t="n">
        <f aca="false">ROUND((E21/100)*$B21,0)</f>
        <v>1420553</v>
      </c>
    </row>
    <row r="22" customFormat="false" ht="12.8" hidden="false" customHeight="false" outlineLevel="0" collapsed="false">
      <c r="A22" s="0" t="s">
        <v>29</v>
      </c>
      <c r="B22" s="1" t="n">
        <v>884659</v>
      </c>
      <c r="C22" s="0" t="n">
        <v>46</v>
      </c>
      <c r="D22" s="0" t="n">
        <v>55.7</v>
      </c>
      <c r="E22" s="0" t="n">
        <v>39.6</v>
      </c>
      <c r="F22" s="0" t="str">
        <f aca="false">"Trump +"&amp;D22-E22</f>
        <v>Trump +16.1</v>
      </c>
      <c r="G22" s="1" t="n">
        <f aca="false">ROUND((D22/100)*$B22,0)</f>
        <v>492755</v>
      </c>
      <c r="H22" s="1" t="n">
        <f aca="false">ROUND((E22/100)*$B22,0)</f>
        <v>350325</v>
      </c>
    </row>
    <row r="23" customFormat="false" ht="12.8" hidden="false" customHeight="false" outlineLevel="0" collapsed="false">
      <c r="A23" s="0" t="s">
        <v>30</v>
      </c>
      <c r="B23" s="1" t="n">
        <v>1792147</v>
      </c>
      <c r="C23" s="0" t="n">
        <v>38</v>
      </c>
      <c r="D23" s="4" t="n">
        <v>58.8</v>
      </c>
      <c r="E23" s="0" t="n">
        <v>36.1</v>
      </c>
      <c r="F23" s="0" t="str">
        <f aca="false">"Trump +"&amp;D23-E23</f>
        <v>Trump +22.7</v>
      </c>
      <c r="G23" s="1" t="n">
        <f aca="false">ROUND((D23/100)*$B23,0)</f>
        <v>1053782</v>
      </c>
      <c r="H23" s="1" t="n">
        <f aca="false">ROUND((E23/100)*$B23,0)</f>
        <v>646965</v>
      </c>
    </row>
    <row r="24" customFormat="false" ht="12.8" hidden="false" customHeight="false" outlineLevel="0" collapsed="false">
      <c r="A24" s="0" t="s">
        <v>31</v>
      </c>
      <c r="B24" s="1" t="n">
        <v>578759</v>
      </c>
      <c r="C24" s="0" t="n">
        <v>51</v>
      </c>
      <c r="D24" s="0" t="n">
        <v>64.9</v>
      </c>
      <c r="E24" s="0" t="n">
        <v>30.4</v>
      </c>
      <c r="F24" s="0" t="str">
        <f aca="false">"Trump +"&amp;D24-E24</f>
        <v>Trump +34.5</v>
      </c>
      <c r="G24" s="1" t="n">
        <f aca="false">ROUND((D24/100)*$B24,0)</f>
        <v>375615</v>
      </c>
      <c r="H24" s="1" t="n">
        <f aca="false">ROUND((E24/100)*$B24,0)</f>
        <v>175943</v>
      </c>
      <c r="I24" s="0" t="s">
        <v>18</v>
      </c>
    </row>
    <row r="25" customFormat="false" ht="12.8" hidden="false" customHeight="false" outlineLevel="0" collapsed="false">
      <c r="A25" s="0" t="s">
        <v>19</v>
      </c>
      <c r="B25" s="1" t="n">
        <f aca="false">SUM(B15:B24)</f>
        <v>24084733</v>
      </c>
      <c r="G25" s="1" t="n">
        <f aca="false">SUM(G15:G24)</f>
        <v>13630585</v>
      </c>
      <c r="H25" s="1" t="n">
        <f aca="false">SUM(H15:H24)</f>
        <v>9250412</v>
      </c>
      <c r="I25" s="3" t="str">
        <f aca="false">"Trump +"&amp;(ROUND((G25/B25)*100-(H25/B25)*100,1))</f>
        <v>Trump +18.2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2020-10-14T09:26:05Z</dcterms:created>
  <dc:creator>Sean McGoey</dc:creator>
  <dc:description/>
  <dc:language>en-US</dc:language>
  <cp:lastModifiedBy>Sean McGoey</cp:lastModifiedBy>
  <dcterms:modified xsi:type="dcterms:W3CDTF">2020-10-14T16:58:28Z</dcterms:modified>
  <cp:revision>1</cp:revision>
  <dc:subject/>
  <dc:title/>
</cp:coreProperties>
</file>