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Templates\FundamentalAnalysis\"/>
    </mc:Choice>
  </mc:AlternateContent>
  <xr:revisionPtr revIDLastSave="0" documentId="8_{254EB3B1-B126-49E6-92F0-8F09D7EF3080}" xr6:coauthVersionLast="45" xr6:coauthVersionMax="45" xr10:uidLastSave="{00000000-0000-0000-0000-000000000000}"/>
  <bookViews>
    <workbookView xWindow="-120" yWindow="-120" windowWidth="20730" windowHeight="11160" activeTab="3" xr2:uid="{0A34C65E-D7C0-4406-94BB-6F3229592567}"/>
  </bookViews>
  <sheets>
    <sheet name="Balance Sheet" sheetId="1" r:id="rId1"/>
    <sheet name="Income Statement" sheetId="2" r:id="rId2"/>
    <sheet name="FCF - Method 1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E10" i="3"/>
  <c r="F10" i="3"/>
  <c r="C10" i="3"/>
  <c r="D8" i="3"/>
  <c r="E8" i="3"/>
  <c r="F8" i="3"/>
  <c r="C8" i="3"/>
  <c r="D7" i="3"/>
  <c r="E7" i="3"/>
  <c r="F7" i="3"/>
  <c r="C7" i="3"/>
  <c r="D6" i="3"/>
  <c r="E6" i="3"/>
  <c r="F6" i="3"/>
  <c r="C6" i="3"/>
  <c r="D5" i="3"/>
  <c r="E5" i="3"/>
  <c r="F5" i="3"/>
  <c r="C5" i="3"/>
  <c r="D4" i="3"/>
  <c r="E4" i="3"/>
  <c r="F4" i="3"/>
  <c r="C4" i="3"/>
  <c r="D3" i="3"/>
  <c r="E3" i="3"/>
  <c r="F3" i="3"/>
  <c r="C3" i="3"/>
</calcChain>
</file>

<file path=xl/sharedStrings.xml><?xml version="1.0" encoding="utf-8"?>
<sst xmlns="http://schemas.openxmlformats.org/spreadsheetml/2006/main" count="204" uniqueCount="100">
  <si>
    <t>Balance Sheet of Tata Motors (in Rs. Cr.)</t>
  </si>
  <si>
    <t/>
  </si>
  <si>
    <t>12 mths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</si>
  <si>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</si>
  <si>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</si>
  <si>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</si>
  <si>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</si>
  <si>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</si>
  <si>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</si>
  <si>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Total Shareholders Funds</t>
  </si>
  <si>
    <t>Minority Interest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</si>
  <si>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</si>
  <si>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</si>
  <si>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</si>
  <si>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</si>
  <si>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</si>
  <si>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</si>
  <si>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</si>
  <si>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</si>
  <si>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</si>
  <si>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</si>
  <si>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</si>
  <si>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</si>
  <si>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</si>
  <si>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</si>
  <si>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</si>
  <si>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</si>
  <si>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</si>
  <si>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</si>
  <si>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</si>
  <si>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</si>
  <si>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</si>
  <si>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</si>
  <si>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</si>
  <si>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</si>
  <si>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</si>
  <si>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</si>
  <si>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</si>
  <si>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</si>
  <si>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</si>
  <si>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</si>
  <si>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</si>
  <si>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</si>
  <si>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</si>
  <si>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OTHER ADDITIONAL INFORMATION</t>
  </si>
  <si>
    <t>CONTINGENT LIABILITIES, COMMITMENTS</t>
  </si>
  <si>
    <t>Contingent Liabilities</t>
  </si>
  <si>
    <t>BONUS DETAILS</t>
  </si>
  <si>
    <t>Bonus Equity Share Capital</t>
  </si>
  <si>
    <t>NON-CURRENT INVESTMENTS</t>
  </si>
  <si>
    <t>Non-Current Investments Quoted Market Value</t>
  </si>
  <si>
    <t>Non-Current Investments Unquoted Book Value</t>
  </si>
  <si>
    <t>CURRENT INVESTMENTS</t>
  </si>
  <si>
    <t>Current Investments Quoted Market Value</t>
  </si>
  <si>
    <t>Current Investments Unquoted Book Value</t>
  </si>
  <si>
    <t>Profit &amp; Loss account of Tata Motors (in Rs. Cr.)</t>
  </si>
  <si>
    <t>INCOME</t>
  </si>
  <si>
    <t>Revenue From Operations [Gross]</t>
  </si>
  <si>
    <t>Less: Excise/Sevice Tax/Other Levies</t>
  </si>
  <si>
    <t>Revenue From Operations [Net]</t>
  </si>
  <si>
    <t>Total Operating Revenues</t>
  </si>
  <si>
    <t>Other Income</t>
  </si>
  <si>
    <t>Total Revenue</t>
  </si>
  <si>
    <t>EXPENSES</t>
  </si>
  <si>
    <t>Cost Of Materials Consumed</t>
  </si>
  <si>
    <t>Operating And Direct Expenses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</si>
  <si>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</si>
  <si>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</si>
  <si>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</si>
  <si>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</si>
  <si>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</si>
  <si>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Exceptional, ExtraOrdinary Items And Tax</t>
  </si>
  <si>
    <t>Exceptional Items</t>
  </si>
  <si>
    <t>Profit/Loss Before Tax</t>
  </si>
  <si>
    <t>Tax Expenses-Continued Operations</t>
  </si>
  <si>
    <t>Current Tax</t>
  </si>
  <si>
    <t>Less: MAT Credit Entitlement</t>
  </si>
  <si>
    <t>Deferred Tax</t>
  </si>
  <si>
    <t>Other Direct Taxes</t>
  </si>
  <si>
    <t>Total Tax Expenses</t>
  </si>
  <si>
    <t>Profit/Loss After Tax And Before ExtraOrdinary Items</t>
  </si>
  <si>
    <t>Profit/Loss From Continuing Operations</t>
  </si>
  <si>
    <t>Profit/Loss For The Period</t>
  </si>
  <si>
    <t>Consolidated Profit/Loss After MI And Associates</t>
  </si>
  <si>
    <t>EARNINGS PER SHARE</t>
  </si>
  <si>
    <t>Basic EPS (Rs.)</t>
  </si>
  <si>
    <t>Diluted EPS (Rs.)</t>
  </si>
  <si>
    <t>DIVIDEND AND DIVIDEND PERCENTAGE</t>
  </si>
  <si>
    <t>Equity Share Dividend</t>
  </si>
  <si>
    <t>Tax On Dividend</t>
  </si>
  <si>
    <t>Free Cash Flow</t>
  </si>
  <si>
    <t>Year</t>
  </si>
  <si>
    <t>Net Income</t>
  </si>
  <si>
    <t>(-) increase in current assets</t>
  </si>
  <si>
    <t>(+) increase in liabilities</t>
  </si>
  <si>
    <t>(-) increase in fixed assets AT COST</t>
  </si>
  <si>
    <t>(+) Depreciation [so if negative in income statement, 
make sure you give - to make it add]</t>
  </si>
  <si>
    <t>(+) after tax interest on Debt [If it is given in negative 
in income statement, make sure you make it positive here]</t>
  </si>
  <si>
    <t>(-) after tax interest on Cash [If any, 
this is an earning so should be interest earned. So it should be negative i.e. 
Substracted from cash flow ]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</si>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</sst>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0" fontId="3" fillId="3" borderId="0" xfId="2"/>
    <xf numFmtId="0" fontId="2" fillId="2" borderId="0" xfId="1"/>
    <xf numFmtId="16" fontId="3" fillId="3" borderId="0" xfId="2" applyNumberFormat="1"/>
    <xf numFmtId="4" fontId="0" fillId="0" borderId="0" xfId="0" applyNumberFormat="1"/>
    <xf numFmtId="0" fontId="1" fillId="4" borderId="0" xfId="3"/>
    <xf numFmtId="0" fontId="0" fillId="0" borderId="0" xfId="0" applyAlignment="1">
      <alignment wrapText="1"/>
    </xf>
  </cellXfs>
  <cellStyles count="4">
    <cellStyle name="60% - Accent1" xfId="3" builtinId="32"/>
    <cellStyle name="Accent1" xfId="2" builtinId="2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4A5C-E5D2-41E6-95AD-6B33247ADC9F}">
  <dimension ref="A1:G54"/>
  <sheetViews>
    <sheetView topLeftCell="A22" workbookViewId="0"/>
  </sheetViews>
  <sheetFormatPr defaultRowHeight="15" x14ac:dyDescent="0.25"/>
  <cols>
    <col min="1" max="1" width="33.140625" customWidth="1"/>
    <col min="2" max="2" width="13.7109375" customWidth="1"/>
    <col min="3" max="3" width="15.28515625" customWidth="1"/>
    <col min="4" max="4" width="15.42578125" customWidth="1"/>
    <col min="5" max="5" width="13.85546875" customWidth="1"/>
    <col min="6" max="6" width="19.140625" customWidth="1"/>
  </cols>
  <sheetData>
    <row r="1" spans="1:7" x14ac:dyDescent="0.25">
      <c r="A1" s="1" t="s">
        <v>0</v>
      </c>
      <c r="B1" s="3">
        <v>43906</v>
      </c>
      <c r="C1" s="3">
        <v>43907</v>
      </c>
      <c r="D1" s="3">
        <v>43908</v>
      </c>
      <c r="E1" s="3">
        <v>43909</v>
      </c>
      <c r="F1" s="3">
        <v>43910</v>
      </c>
      <c r="G1" t="s">
        <v>1</v>
      </c>
    </row>
    <row r="2" spans="1:7" x14ac:dyDescent="0.25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1</v>
      </c>
    </row>
    <row r="3" spans="1:7" x14ac:dyDescent="0.25">
      <c r="A3" s="2" t="s">
        <v>3</v>
      </c>
      <c r="G3" t="s">
        <v>1</v>
      </c>
    </row>
    <row r="4" spans="1:7" x14ac:dyDescent="0.25">
      <c r="A4" t="s">
        <v>4</v>
      </c>
      <c r="G4" t="s">
        <v>1</v>
      </c>
    </row>
    <row r="5" spans="1:7" x14ac:dyDescent="0.25">
      <c r="A5" t="s">
        <v>5</v>
      </c>
      <c r="B5">
        <v>679.18</v>
      </c>
      <c r="C5">
        <v>679.22</v>
      </c>
      <c r="D5">
        <v>679.22</v>
      </c>
      <c r="E5">
        <v>679.22</v>
      </c>
      <c r="F5">
        <v>719.54</v>
      </c>
      <c r="G5" t="s">
        <v>1</v>
      </c>
    </row>
    <row r="6" spans="1:7" x14ac:dyDescent="0.25">
      <c r="A6" t="s">
        <v>6</v>
      </c>
      <c r="B6">
        <v>679.18</v>
      </c>
      <c r="C6">
        <v>679.22</v>
      </c>
      <c r="D6">
        <v>679.22</v>
      </c>
      <c r="E6">
        <v>679.22</v>
      </c>
      <c r="F6">
        <v>719.54</v>
      </c>
      <c r="G6" t="s">
        <v>1</v>
      </c>
    </row>
    <row r="7" spans="1:7" x14ac:dyDescent="0.25">
      <c r="A7" t="s">
        <v>7</v>
      </c>
      <c r="B7" s="4">
        <v>78273.23</v>
      </c>
      <c r="C7" s="4">
        <v>57382.67</v>
      </c>
      <c r="D7" s="4">
        <v>94748.69</v>
      </c>
      <c r="E7" s="4">
        <v>59500.34</v>
      </c>
      <c r="F7" s="4">
        <v>61491.49</v>
      </c>
      <c r="G7" t="s">
        <v>1</v>
      </c>
    </row>
    <row r="8" spans="1:7" x14ac:dyDescent="0.25">
      <c r="A8" t="s">
        <v>8</v>
      </c>
      <c r="B8" s="4">
        <v>78273.23</v>
      </c>
      <c r="C8" s="4">
        <v>57382.67</v>
      </c>
      <c r="D8" s="4">
        <v>94748.69</v>
      </c>
      <c r="E8" s="4">
        <v>59500.34</v>
      </c>
      <c r="F8" s="4">
        <v>61491.49</v>
      </c>
      <c r="G8" t="s">
        <v>1</v>
      </c>
    </row>
    <row r="9" spans="1:7" x14ac:dyDescent="0.25">
      <c r="A9" t="s">
        <v>9</v>
      </c>
      <c r="B9" s="4">
        <v>78952.41</v>
      </c>
      <c r="C9" s="4">
        <v>58061.89</v>
      </c>
      <c r="D9" s="4">
        <v>95427.91</v>
      </c>
      <c r="E9" s="4">
        <v>60179.56</v>
      </c>
      <c r="F9" s="4">
        <v>63078.53</v>
      </c>
      <c r="G9" t="s">
        <v>1</v>
      </c>
    </row>
    <row r="10" spans="1:7" x14ac:dyDescent="0.25">
      <c r="A10" t="s">
        <v>10</v>
      </c>
      <c r="B10">
        <v>432.84</v>
      </c>
      <c r="C10">
        <v>453.17</v>
      </c>
      <c r="D10">
        <v>525.05999999999995</v>
      </c>
      <c r="E10">
        <v>523.05999999999995</v>
      </c>
      <c r="F10">
        <v>813.56</v>
      </c>
      <c r="G10" t="s">
        <v>1</v>
      </c>
    </row>
    <row r="11" spans="1:7" x14ac:dyDescent="0.25">
      <c r="A11" s="2" t="s">
        <v>11</v>
      </c>
      <c r="G11" t="s">
        <v>1</v>
      </c>
    </row>
    <row r="12" spans="1:7" x14ac:dyDescent="0.25">
      <c r="A12" t="s">
        <v>12</v>
      </c>
      <c r="B12" s="4">
        <v>50510.39</v>
      </c>
      <c r="C12" s="4">
        <v>60629.18</v>
      </c>
      <c r="D12" s="4">
        <v>61199.5</v>
      </c>
      <c r="E12" s="4">
        <v>70817.5</v>
      </c>
      <c r="F12" s="4">
        <v>83315.62</v>
      </c>
      <c r="G12" t="s">
        <v>1</v>
      </c>
    </row>
    <row r="13" spans="1:7" x14ac:dyDescent="0.25">
      <c r="A13" t="s">
        <v>13</v>
      </c>
      <c r="B13" s="4">
        <v>4474.78</v>
      </c>
      <c r="C13" s="4">
        <v>1174</v>
      </c>
      <c r="D13" s="4">
        <v>6125.8</v>
      </c>
      <c r="E13" s="4">
        <v>1491.04</v>
      </c>
      <c r="F13" s="4">
        <v>1941.87</v>
      </c>
      <c r="G13" t="s">
        <v>1</v>
      </c>
    </row>
    <row r="14" spans="1:7" x14ac:dyDescent="0.25">
      <c r="A14" t="s">
        <v>14</v>
      </c>
      <c r="B14" s="4">
        <v>17830.29</v>
      </c>
      <c r="C14" s="4">
        <v>28802.14</v>
      </c>
      <c r="D14" s="4">
        <v>13904.33</v>
      </c>
      <c r="E14" s="4">
        <v>16871.09</v>
      </c>
      <c r="F14" s="4">
        <v>17780.939999999999</v>
      </c>
      <c r="G14" t="s">
        <v>1</v>
      </c>
    </row>
    <row r="15" spans="1:7" x14ac:dyDescent="0.25">
      <c r="A15" t="s">
        <v>15</v>
      </c>
      <c r="B15" s="4">
        <v>7891.01</v>
      </c>
      <c r="C15" s="4">
        <v>9004.4599999999991</v>
      </c>
      <c r="D15" s="4">
        <v>10948.44</v>
      </c>
      <c r="E15" s="4">
        <v>11854.85</v>
      </c>
      <c r="F15" s="4">
        <v>14736.69</v>
      </c>
      <c r="G15" t="s">
        <v>1</v>
      </c>
    </row>
    <row r="16" spans="1:7" x14ac:dyDescent="0.25">
      <c r="A16" t="s">
        <v>16</v>
      </c>
      <c r="B16" s="4">
        <v>80706.47</v>
      </c>
      <c r="C16" s="4">
        <v>99609.78</v>
      </c>
      <c r="D16" s="4">
        <v>92178.07</v>
      </c>
      <c r="E16" s="4">
        <v>101034.48</v>
      </c>
      <c r="F16" s="4">
        <v>117775.12</v>
      </c>
      <c r="G16" t="s">
        <v>1</v>
      </c>
    </row>
    <row r="17" spans="1:7" x14ac:dyDescent="0.25">
      <c r="A17" s="2" t="s">
        <v>17</v>
      </c>
      <c r="G17" t="s">
        <v>1</v>
      </c>
    </row>
    <row r="18" spans="1:7" x14ac:dyDescent="0.25">
      <c r="A18" t="s">
        <v>18</v>
      </c>
      <c r="B18" s="4">
        <v>11450.78</v>
      </c>
      <c r="C18" s="4">
        <v>13859.94</v>
      </c>
      <c r="D18" s="4">
        <v>16794.849999999999</v>
      </c>
      <c r="E18" s="4">
        <v>20150.259999999998</v>
      </c>
      <c r="F18" s="4">
        <v>16362.53</v>
      </c>
      <c r="G18" t="s">
        <v>1</v>
      </c>
    </row>
    <row r="19" spans="1:7" x14ac:dyDescent="0.25">
      <c r="A19" t="s">
        <v>19</v>
      </c>
      <c r="B19" s="4">
        <v>57580.46</v>
      </c>
      <c r="C19" s="4">
        <v>62532.57</v>
      </c>
      <c r="D19" s="4">
        <v>76939.83</v>
      </c>
      <c r="E19" s="4">
        <v>68513.53</v>
      </c>
      <c r="F19" s="4">
        <v>63626.879999999997</v>
      </c>
      <c r="G19" t="s">
        <v>1</v>
      </c>
    </row>
    <row r="20" spans="1:7" x14ac:dyDescent="0.25">
      <c r="A20" t="s">
        <v>20</v>
      </c>
      <c r="B20" s="4">
        <v>32173.68</v>
      </c>
      <c r="C20" s="4">
        <v>33429.25</v>
      </c>
      <c r="D20" s="4">
        <v>41531.29</v>
      </c>
      <c r="E20" s="4">
        <v>46596.89</v>
      </c>
      <c r="F20" s="4">
        <v>50135.6</v>
      </c>
      <c r="G20" t="s">
        <v>1</v>
      </c>
    </row>
    <row r="21" spans="1:7" x14ac:dyDescent="0.25">
      <c r="A21" t="s">
        <v>21</v>
      </c>
      <c r="B21" s="4">
        <v>5844.51</v>
      </c>
      <c r="C21" s="4">
        <v>5807.76</v>
      </c>
      <c r="D21" s="4">
        <v>7953.5</v>
      </c>
      <c r="E21" s="4">
        <v>10196.75</v>
      </c>
      <c r="F21" s="4">
        <v>10329.040000000001</v>
      </c>
      <c r="G21" t="s">
        <v>1</v>
      </c>
    </row>
    <row r="22" spans="1:7" x14ac:dyDescent="0.25">
      <c r="A22" t="s">
        <v>22</v>
      </c>
      <c r="B22" s="4">
        <v>107049.43</v>
      </c>
      <c r="C22" s="4">
        <v>115629.52</v>
      </c>
      <c r="D22" s="4">
        <v>143219.47</v>
      </c>
      <c r="E22" s="4">
        <v>145457.43</v>
      </c>
      <c r="F22" s="4">
        <v>140454.04999999999</v>
      </c>
      <c r="G22" t="s">
        <v>1</v>
      </c>
    </row>
    <row r="23" spans="1:7" x14ac:dyDescent="0.25">
      <c r="A23" t="s">
        <v>23</v>
      </c>
      <c r="B23" s="4">
        <v>267141.15000000002</v>
      </c>
      <c r="C23" s="4">
        <v>273754.36</v>
      </c>
      <c r="D23" s="4">
        <v>331350.51</v>
      </c>
      <c r="E23" s="4">
        <v>307194.53000000003</v>
      </c>
      <c r="F23" s="4">
        <v>322121.26</v>
      </c>
      <c r="G23" t="s">
        <v>1</v>
      </c>
    </row>
    <row r="24" spans="1:7" x14ac:dyDescent="0.25">
      <c r="A24" t="s">
        <v>24</v>
      </c>
      <c r="G24" t="s">
        <v>1</v>
      </c>
    </row>
    <row r="25" spans="1:7" x14ac:dyDescent="0.25">
      <c r="A25" s="2" t="s">
        <v>25</v>
      </c>
      <c r="G25" t="s">
        <v>1</v>
      </c>
    </row>
    <row r="26" spans="1:7" x14ac:dyDescent="0.25">
      <c r="A26" t="s">
        <v>26</v>
      </c>
      <c r="B26" s="4">
        <v>64927.07</v>
      </c>
      <c r="C26" s="4">
        <v>59594.559999999998</v>
      </c>
      <c r="D26" s="4">
        <v>73867.839999999997</v>
      </c>
      <c r="E26" s="4">
        <v>72619.86</v>
      </c>
      <c r="F26" s="4">
        <v>84158.17</v>
      </c>
      <c r="G26" t="s">
        <v>1</v>
      </c>
    </row>
    <row r="27" spans="1:7" x14ac:dyDescent="0.25">
      <c r="A27" t="s">
        <v>27</v>
      </c>
      <c r="B27" s="4">
        <v>41544.89</v>
      </c>
      <c r="C27" s="4">
        <v>35676.199999999997</v>
      </c>
      <c r="D27" s="4">
        <v>47429.57</v>
      </c>
      <c r="E27" s="4">
        <v>37866.74</v>
      </c>
      <c r="F27" s="4">
        <v>42171.91</v>
      </c>
      <c r="G27" t="s">
        <v>1</v>
      </c>
    </row>
    <row r="28" spans="1:7" x14ac:dyDescent="0.25">
      <c r="A28" t="s">
        <v>28</v>
      </c>
      <c r="B28" s="4">
        <v>6550.97</v>
      </c>
      <c r="C28" s="4">
        <v>10186.83</v>
      </c>
      <c r="D28" s="4">
        <v>16142.94</v>
      </c>
      <c r="E28" s="4">
        <v>8538.17</v>
      </c>
      <c r="F28" s="4">
        <v>8599.56</v>
      </c>
      <c r="G28" t="s">
        <v>1</v>
      </c>
    </row>
    <row r="29" spans="1:7" x14ac:dyDescent="0.25">
      <c r="A29" t="s">
        <v>29</v>
      </c>
      <c r="B29" s="4">
        <v>132390.9</v>
      </c>
      <c r="C29" s="4">
        <v>128969.60000000001</v>
      </c>
      <c r="D29" s="4">
        <v>161330.91</v>
      </c>
      <c r="E29" s="4">
        <v>142370.44</v>
      </c>
      <c r="F29" s="4">
        <v>161952.37</v>
      </c>
      <c r="G29" t="s">
        <v>1</v>
      </c>
    </row>
    <row r="30" spans="1:7" x14ac:dyDescent="0.25">
      <c r="A30" t="s">
        <v>30</v>
      </c>
      <c r="B30" s="4">
        <v>4533.9799999999996</v>
      </c>
      <c r="C30" s="4">
        <v>5296.77</v>
      </c>
      <c r="D30" s="4">
        <v>5651.65</v>
      </c>
      <c r="E30" s="4">
        <v>6240.89</v>
      </c>
      <c r="F30" s="4">
        <v>5446.94</v>
      </c>
      <c r="G30" t="s">
        <v>1</v>
      </c>
    </row>
    <row r="31" spans="1:7" x14ac:dyDescent="0.25">
      <c r="A31" t="s">
        <v>31</v>
      </c>
      <c r="B31" s="4">
        <v>3957.03</v>
      </c>
      <c r="C31" s="4">
        <v>4457.34</v>
      </c>
      <c r="D31" s="4">
        <v>4158.7</v>
      </c>
      <c r="E31" s="4">
        <v>5151.1099999999997</v>
      </c>
      <c r="F31" s="4">
        <v>5457.9</v>
      </c>
      <c r="G31" t="s">
        <v>1</v>
      </c>
    </row>
    <row r="32" spans="1:7" x14ac:dyDescent="0.25">
      <c r="A32" t="s">
        <v>32</v>
      </c>
      <c r="B32">
        <v>503.88</v>
      </c>
      <c r="C32">
        <v>753.66</v>
      </c>
      <c r="D32">
        <v>495.41</v>
      </c>
      <c r="E32">
        <v>407.42</v>
      </c>
      <c r="F32">
        <v>782.78</v>
      </c>
      <c r="G32" t="s">
        <v>1</v>
      </c>
    </row>
    <row r="33" spans="1:7" x14ac:dyDescent="0.25">
      <c r="A33" t="s">
        <v>33</v>
      </c>
      <c r="B33" s="4">
        <v>15071.89</v>
      </c>
      <c r="C33" s="4">
        <v>17483.919999999998</v>
      </c>
      <c r="D33" s="4">
        <v>23624.55</v>
      </c>
      <c r="E33" s="4">
        <v>28845.64</v>
      </c>
      <c r="F33" s="4">
        <v>28116.959999999999</v>
      </c>
      <c r="G33" t="s">
        <v>1</v>
      </c>
    </row>
    <row r="34" spans="1:7" x14ac:dyDescent="0.25">
      <c r="A34" t="s">
        <v>34</v>
      </c>
      <c r="B34" s="4">
        <v>157217.48000000001</v>
      </c>
      <c r="C34" s="4">
        <v>157634.60999999999</v>
      </c>
      <c r="D34" s="4">
        <v>195377.67</v>
      </c>
      <c r="E34" s="4">
        <v>183763.37</v>
      </c>
      <c r="F34" s="4">
        <v>202534.01</v>
      </c>
      <c r="G34" t="s">
        <v>1</v>
      </c>
    </row>
    <row r="35" spans="1:7" x14ac:dyDescent="0.25">
      <c r="A35" s="2" t="s">
        <v>35</v>
      </c>
      <c r="G35" t="s">
        <v>1</v>
      </c>
    </row>
    <row r="36" spans="1:7" x14ac:dyDescent="0.25">
      <c r="A36" t="s">
        <v>36</v>
      </c>
      <c r="B36" s="4">
        <v>19233.04</v>
      </c>
      <c r="C36" s="4">
        <v>15041.15</v>
      </c>
      <c r="D36" s="4">
        <v>15161.1</v>
      </c>
      <c r="E36" s="4">
        <v>9529.83</v>
      </c>
      <c r="F36" s="4">
        <v>10861.54</v>
      </c>
      <c r="G36" t="s">
        <v>1</v>
      </c>
    </row>
    <row r="37" spans="1:7" x14ac:dyDescent="0.25">
      <c r="A37" t="s">
        <v>37</v>
      </c>
      <c r="B37" s="4">
        <v>32655.73</v>
      </c>
      <c r="C37" s="4">
        <v>35085.31</v>
      </c>
      <c r="D37" s="4">
        <v>42137.63</v>
      </c>
      <c r="E37" s="4">
        <v>39013.730000000003</v>
      </c>
      <c r="F37" s="4">
        <v>37456.879999999997</v>
      </c>
      <c r="G37" t="s">
        <v>1</v>
      </c>
    </row>
    <row r="38" spans="1:7" x14ac:dyDescent="0.25">
      <c r="A38" t="s">
        <v>38</v>
      </c>
      <c r="B38" s="4">
        <v>13570.91</v>
      </c>
      <c r="C38" s="4">
        <v>14075.55</v>
      </c>
      <c r="D38" s="4">
        <v>19893.3</v>
      </c>
      <c r="E38" s="4">
        <v>18996.169999999998</v>
      </c>
      <c r="F38" s="4">
        <v>11172.69</v>
      </c>
      <c r="G38" t="s">
        <v>1</v>
      </c>
    </row>
    <row r="39" spans="1:7" x14ac:dyDescent="0.25">
      <c r="A39" t="s">
        <v>39</v>
      </c>
      <c r="B39" s="4">
        <v>30460.400000000001</v>
      </c>
      <c r="C39" s="4">
        <v>36077.879999999997</v>
      </c>
      <c r="D39" s="4">
        <v>34613.910000000003</v>
      </c>
      <c r="E39" s="4">
        <v>32648.82</v>
      </c>
      <c r="F39" s="4">
        <v>33726.97</v>
      </c>
      <c r="G39" t="s">
        <v>1</v>
      </c>
    </row>
    <row r="40" spans="1:7" x14ac:dyDescent="0.25">
      <c r="A40" t="s">
        <v>40</v>
      </c>
      <c r="B40" s="4">
        <v>1117.0999999999999</v>
      </c>
      <c r="C40">
        <v>710.45</v>
      </c>
      <c r="D40" s="4">
        <v>2279.66</v>
      </c>
      <c r="E40" s="4">
        <v>1268.7</v>
      </c>
      <c r="F40">
        <v>935.25</v>
      </c>
      <c r="G40" t="s">
        <v>1</v>
      </c>
    </row>
    <row r="41" spans="1:7" x14ac:dyDescent="0.25">
      <c r="A41" t="s">
        <v>41</v>
      </c>
      <c r="B41" s="4">
        <v>12886.49</v>
      </c>
      <c r="C41" s="4">
        <v>15129.41</v>
      </c>
      <c r="D41" s="4">
        <v>21887.24</v>
      </c>
      <c r="E41" s="4">
        <v>21973.91</v>
      </c>
      <c r="F41" s="4">
        <v>25433.919999999998</v>
      </c>
      <c r="G41" t="s">
        <v>1</v>
      </c>
    </row>
    <row r="42" spans="1:7" x14ac:dyDescent="0.25">
      <c r="A42" t="s">
        <v>42</v>
      </c>
      <c r="B42" s="4">
        <v>109923.67</v>
      </c>
      <c r="C42" s="4">
        <v>116119.75</v>
      </c>
      <c r="D42" s="4">
        <v>135972.84</v>
      </c>
      <c r="E42" s="4">
        <v>123431.16</v>
      </c>
      <c r="F42" s="4">
        <v>119587.25</v>
      </c>
      <c r="G42" t="s">
        <v>1</v>
      </c>
    </row>
    <row r="43" spans="1:7" x14ac:dyDescent="0.25">
      <c r="A43" t="s">
        <v>43</v>
      </c>
      <c r="B43" s="4">
        <v>267141.15000000002</v>
      </c>
      <c r="C43" s="4">
        <v>273754.36</v>
      </c>
      <c r="D43" s="4">
        <v>331350.51</v>
      </c>
      <c r="E43" s="4">
        <v>307194.53000000003</v>
      </c>
      <c r="F43" s="4">
        <v>322121.26</v>
      </c>
      <c r="G43" t="s">
        <v>1</v>
      </c>
    </row>
    <row r="44" spans="1:7" x14ac:dyDescent="0.25">
      <c r="A44" t="s">
        <v>44</v>
      </c>
      <c r="G44" t="s">
        <v>1</v>
      </c>
    </row>
    <row r="45" spans="1:7" x14ac:dyDescent="0.25">
      <c r="A45" t="s">
        <v>45</v>
      </c>
      <c r="G45" t="s">
        <v>1</v>
      </c>
    </row>
    <row r="46" spans="1:7" x14ac:dyDescent="0.25">
      <c r="A46" t="s">
        <v>46</v>
      </c>
      <c r="B46" s="4">
        <v>43504.88</v>
      </c>
      <c r="C46" s="4">
        <v>24214.53</v>
      </c>
      <c r="D46" s="4">
        <v>15431.46</v>
      </c>
      <c r="E46" s="4">
        <v>17148.64</v>
      </c>
      <c r="F46" s="4">
        <v>15590.75</v>
      </c>
      <c r="G46" t="s">
        <v>1</v>
      </c>
    </row>
    <row r="47" spans="1:7" x14ac:dyDescent="0.25">
      <c r="A47" t="s">
        <v>47</v>
      </c>
      <c r="G47" t="s">
        <v>1</v>
      </c>
    </row>
    <row r="48" spans="1:7" x14ac:dyDescent="0.25">
      <c r="A48" t="s">
        <v>48</v>
      </c>
      <c r="B48">
        <v>111.29</v>
      </c>
      <c r="C48">
        <v>111.29</v>
      </c>
      <c r="D48">
        <v>111.29</v>
      </c>
      <c r="E48">
        <v>111.29</v>
      </c>
      <c r="F48">
        <v>111.29</v>
      </c>
      <c r="G48" t="s">
        <v>1</v>
      </c>
    </row>
    <row r="49" spans="1:7" x14ac:dyDescent="0.25">
      <c r="A49" t="s">
        <v>49</v>
      </c>
      <c r="G49" t="s">
        <v>1</v>
      </c>
    </row>
    <row r="50" spans="1:7" x14ac:dyDescent="0.25">
      <c r="A50" t="s">
        <v>50</v>
      </c>
      <c r="B50">
        <v>210.5</v>
      </c>
      <c r="C50">
        <v>285.38</v>
      </c>
      <c r="D50">
        <v>36.64</v>
      </c>
      <c r="E50">
        <v>726.53</v>
      </c>
      <c r="F50">
        <v>316.45999999999998</v>
      </c>
      <c r="G50" t="s">
        <v>1</v>
      </c>
    </row>
    <row r="51" spans="1:7" x14ac:dyDescent="0.25">
      <c r="A51" t="s">
        <v>51</v>
      </c>
      <c r="B51">
        <v>559.54</v>
      </c>
      <c r="C51">
        <v>405.38</v>
      </c>
      <c r="D51">
        <v>727.12</v>
      </c>
      <c r="E51">
        <v>770.98</v>
      </c>
      <c r="F51">
        <v>711.59</v>
      </c>
      <c r="G51" t="s">
        <v>1</v>
      </c>
    </row>
    <row r="52" spans="1:7" x14ac:dyDescent="0.25">
      <c r="A52" t="s">
        <v>52</v>
      </c>
      <c r="G52" t="s">
        <v>1</v>
      </c>
    </row>
    <row r="53" spans="1:7" x14ac:dyDescent="0.25">
      <c r="A53" t="s">
        <v>53</v>
      </c>
      <c r="B53">
        <v>0</v>
      </c>
      <c r="C53">
        <v>0</v>
      </c>
      <c r="D53">
        <v>303.27999999999997</v>
      </c>
      <c r="E53">
        <v>0.92</v>
      </c>
      <c r="F53">
        <v>0</v>
      </c>
      <c r="G53" t="s">
        <v>1</v>
      </c>
    </row>
    <row r="54" spans="1:7" x14ac:dyDescent="0.25">
      <c r="A54" t="s">
        <v>54</v>
      </c>
      <c r="B54" s="4">
        <v>19233.04</v>
      </c>
      <c r="C54" s="4">
        <v>15041.15</v>
      </c>
      <c r="D54" s="4">
        <v>14360.47</v>
      </c>
      <c r="E54" s="4">
        <v>8937.41</v>
      </c>
      <c r="F54" s="4">
        <v>10861.54</v>
      </c>
      <c r="G5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201D-3BE1-42BA-8E7A-3F96E682FAFD}">
  <dimension ref="A1:G38"/>
  <sheetViews>
    <sheetView topLeftCell="A18" workbookViewId="0">
      <selection activeCell="H13" sqref="H13"/>
    </sheetView>
  </sheetViews>
  <sheetFormatPr defaultRowHeight="15" x14ac:dyDescent="0.25"/>
  <cols>
    <col min="1" max="1" width="49" customWidth="1"/>
    <col min="2" max="2" width="14.5703125" customWidth="1"/>
    <col min="3" max="3" width="15.85546875" customWidth="1"/>
    <col min="4" max="4" width="14" customWidth="1"/>
    <col min="5" max="5" width="10.140625" bestFit="1" customWidth="1"/>
    <col min="6" max="6" width="14.5703125" customWidth="1"/>
  </cols>
  <sheetData>
    <row r="1" spans="1:7" s="1" customFormat="1" x14ac:dyDescent="0.25">
      <c r="A1" s="1" t="s">
        <v>55</v>
      </c>
      <c r="B1" s="3">
        <v>43906</v>
      </c>
      <c r="C1" s="3">
        <v>43907</v>
      </c>
      <c r="D1" s="3">
        <v>43908</v>
      </c>
      <c r="E1" s="3">
        <v>43909</v>
      </c>
      <c r="F1" s="3">
        <v>43910</v>
      </c>
      <c r="G1" s="1" t="s">
        <v>1</v>
      </c>
    </row>
    <row r="2" spans="1:7" x14ac:dyDescent="0.25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1</v>
      </c>
    </row>
    <row r="3" spans="1:7" x14ac:dyDescent="0.25">
      <c r="A3" s="2" t="s">
        <v>56</v>
      </c>
      <c r="G3" t="s">
        <v>1</v>
      </c>
    </row>
    <row r="4" spans="1:7" x14ac:dyDescent="0.25">
      <c r="A4" t="s">
        <v>57</v>
      </c>
      <c r="B4" s="4">
        <v>274175.09999999998</v>
      </c>
      <c r="C4" s="4">
        <v>270298.08</v>
      </c>
      <c r="D4" s="4">
        <v>289386.25</v>
      </c>
      <c r="E4" s="4">
        <v>299190.59000000003</v>
      </c>
      <c r="F4" s="4">
        <v>258594.36</v>
      </c>
      <c r="G4" t="s">
        <v>1</v>
      </c>
    </row>
    <row r="5" spans="1:7" x14ac:dyDescent="0.25">
      <c r="A5" t="s">
        <v>58</v>
      </c>
      <c r="B5" s="4">
        <v>4614.99</v>
      </c>
      <c r="C5" s="4">
        <v>4799.6099999999997</v>
      </c>
      <c r="D5">
        <v>790.16</v>
      </c>
      <c r="E5">
        <v>0</v>
      </c>
      <c r="F5">
        <v>0</v>
      </c>
      <c r="G5" t="s">
        <v>1</v>
      </c>
    </row>
    <row r="6" spans="1:7" x14ac:dyDescent="0.25">
      <c r="A6" t="s">
        <v>59</v>
      </c>
      <c r="B6" s="4">
        <v>269560.11</v>
      </c>
      <c r="C6" s="4">
        <v>265498.46999999997</v>
      </c>
      <c r="D6" s="4">
        <v>288596.09000000003</v>
      </c>
      <c r="E6" s="4">
        <v>299190.59000000003</v>
      </c>
      <c r="F6" s="4">
        <v>258594.36</v>
      </c>
      <c r="G6" t="s">
        <v>1</v>
      </c>
    </row>
    <row r="7" spans="1:7" x14ac:dyDescent="0.25">
      <c r="A7" t="s">
        <v>60</v>
      </c>
      <c r="B7" s="4">
        <v>273045.59999999998</v>
      </c>
      <c r="C7" s="4">
        <v>269692.51</v>
      </c>
      <c r="D7" s="4">
        <v>294619.18</v>
      </c>
      <c r="E7" s="4">
        <v>301938.40000000002</v>
      </c>
      <c r="F7" s="4">
        <v>261067.97</v>
      </c>
      <c r="G7" t="s">
        <v>1</v>
      </c>
    </row>
    <row r="8" spans="1:7" x14ac:dyDescent="0.25">
      <c r="A8" t="s">
        <v>61</v>
      </c>
      <c r="B8">
        <v>885.35</v>
      </c>
      <c r="C8">
        <v>754.54</v>
      </c>
      <c r="D8">
        <v>888.89</v>
      </c>
      <c r="E8" s="4">
        <v>2965.31</v>
      </c>
      <c r="F8" s="4">
        <v>2973.15</v>
      </c>
      <c r="G8" t="s">
        <v>1</v>
      </c>
    </row>
    <row r="9" spans="1:7" x14ac:dyDescent="0.25">
      <c r="A9" t="s">
        <v>62</v>
      </c>
      <c r="B9" s="4">
        <v>273930.95</v>
      </c>
      <c r="C9" s="4">
        <v>270447.05</v>
      </c>
      <c r="D9" s="4">
        <v>295508.07</v>
      </c>
      <c r="E9" s="4">
        <v>304903.71000000002</v>
      </c>
      <c r="F9" s="4">
        <v>264041.12</v>
      </c>
      <c r="G9" t="s">
        <v>1</v>
      </c>
    </row>
    <row r="10" spans="1:7" x14ac:dyDescent="0.25">
      <c r="A10" s="2" t="s">
        <v>63</v>
      </c>
      <c r="G10" t="s">
        <v>1</v>
      </c>
    </row>
    <row r="11" spans="1:7" x14ac:dyDescent="0.25">
      <c r="A11" t="s">
        <v>64</v>
      </c>
      <c r="B11" s="4">
        <v>153292.49</v>
      </c>
      <c r="C11" s="4">
        <v>159369.54999999999</v>
      </c>
      <c r="D11" s="4">
        <v>171992.59</v>
      </c>
      <c r="E11" s="4">
        <v>181009.08</v>
      </c>
      <c r="F11" s="4">
        <v>152671.47</v>
      </c>
      <c r="G11" t="s">
        <v>1</v>
      </c>
    </row>
    <row r="12" spans="1:7" x14ac:dyDescent="0.25">
      <c r="A12" t="s">
        <v>65</v>
      </c>
      <c r="B12" s="4">
        <v>3468.77</v>
      </c>
      <c r="C12" s="4">
        <v>3413.57</v>
      </c>
      <c r="D12" s="4">
        <v>3531.87</v>
      </c>
      <c r="E12" s="4">
        <v>4224.57</v>
      </c>
      <c r="F12" s="4">
        <v>4188.49</v>
      </c>
      <c r="G12" t="s">
        <v>1</v>
      </c>
    </row>
    <row r="13" spans="1:7" x14ac:dyDescent="0.25">
      <c r="A13" t="s">
        <v>66</v>
      </c>
      <c r="B13" s="4">
        <v>28880.89</v>
      </c>
      <c r="C13" s="4">
        <v>28332.89</v>
      </c>
      <c r="D13" s="4">
        <v>30300.09</v>
      </c>
      <c r="E13" s="4">
        <v>33243.870000000003</v>
      </c>
      <c r="F13" s="4">
        <v>30438.6</v>
      </c>
      <c r="G13" t="s">
        <v>1</v>
      </c>
    </row>
    <row r="14" spans="1:7" x14ac:dyDescent="0.25">
      <c r="A14" t="s">
        <v>67</v>
      </c>
      <c r="B14" s="4">
        <v>4889.08</v>
      </c>
      <c r="C14" s="4">
        <v>4238.01</v>
      </c>
      <c r="D14" s="4">
        <v>4681.79</v>
      </c>
      <c r="E14" s="4">
        <v>5758.6</v>
      </c>
      <c r="F14" s="4">
        <v>7243.33</v>
      </c>
      <c r="G14" t="s">
        <v>1</v>
      </c>
    </row>
    <row r="15" spans="1:7" x14ac:dyDescent="0.25">
      <c r="A15" t="s">
        <v>68</v>
      </c>
      <c r="B15" s="4">
        <v>16710.78</v>
      </c>
      <c r="C15" s="4">
        <v>17904.990000000002</v>
      </c>
      <c r="D15" s="4">
        <v>21553.59</v>
      </c>
      <c r="E15" s="4">
        <v>23590.63</v>
      </c>
      <c r="F15" s="4">
        <v>21425.43</v>
      </c>
      <c r="G15" t="s">
        <v>1</v>
      </c>
    </row>
    <row r="16" spans="1:7" x14ac:dyDescent="0.25">
      <c r="A16" t="s">
        <v>69</v>
      </c>
      <c r="B16" s="4">
        <v>57300.63</v>
      </c>
      <c r="C16" s="4">
        <v>59340.160000000003</v>
      </c>
      <c r="D16" s="4">
        <v>58998.93</v>
      </c>
      <c r="E16" s="4">
        <v>63144.03</v>
      </c>
      <c r="F16" s="4">
        <v>58826.2</v>
      </c>
      <c r="G16" t="s">
        <v>1</v>
      </c>
    </row>
    <row r="17" spans="1:7" x14ac:dyDescent="0.25">
      <c r="A17" t="s">
        <v>70</v>
      </c>
      <c r="B17" s="4">
        <v>257954.83</v>
      </c>
      <c r="C17" s="4">
        <v>262246.82</v>
      </c>
      <c r="D17" s="4">
        <v>286328.18</v>
      </c>
      <c r="E17" s="4">
        <v>306623.3</v>
      </c>
      <c r="F17" s="4">
        <v>271749.65999999997</v>
      </c>
      <c r="G17" t="s">
        <v>1</v>
      </c>
    </row>
    <row r="18" spans="1:7" x14ac:dyDescent="0.25">
      <c r="A18" t="s">
        <v>71</v>
      </c>
      <c r="B18" s="4">
        <v>15976.12</v>
      </c>
      <c r="C18" s="4">
        <v>8200.23</v>
      </c>
      <c r="D18" s="4">
        <v>9179.89</v>
      </c>
      <c r="E18" s="4">
        <v>-1719.59</v>
      </c>
      <c r="F18" s="4">
        <v>-7708.54</v>
      </c>
      <c r="G18" t="s">
        <v>1</v>
      </c>
    </row>
    <row r="19" spans="1:7" x14ac:dyDescent="0.25">
      <c r="A19" t="s">
        <v>72</v>
      </c>
      <c r="B19" s="4">
        <v>-1850.35</v>
      </c>
      <c r="C19" s="4">
        <v>1114.56</v>
      </c>
      <c r="D19" s="4">
        <v>1975.14</v>
      </c>
      <c r="E19" s="4">
        <v>-29651.56</v>
      </c>
      <c r="F19" s="4">
        <v>-2871.44</v>
      </c>
      <c r="G19" t="s">
        <v>1</v>
      </c>
    </row>
    <row r="20" spans="1:7" x14ac:dyDescent="0.25">
      <c r="A20" t="s">
        <v>73</v>
      </c>
      <c r="B20" s="4">
        <v>14125.77</v>
      </c>
      <c r="C20" s="4">
        <v>9314.7900000000009</v>
      </c>
      <c r="D20" s="4">
        <v>11155.03</v>
      </c>
      <c r="E20" s="4">
        <v>-31371.15</v>
      </c>
      <c r="F20" s="4">
        <v>-10579.98</v>
      </c>
      <c r="G20" t="s">
        <v>1</v>
      </c>
    </row>
    <row r="21" spans="1:7" x14ac:dyDescent="0.25">
      <c r="A21" t="s">
        <v>74</v>
      </c>
      <c r="G21" t="s">
        <v>1</v>
      </c>
    </row>
    <row r="22" spans="1:7" x14ac:dyDescent="0.25">
      <c r="A22" t="s">
        <v>75</v>
      </c>
      <c r="B22" s="4">
        <v>1862.05</v>
      </c>
      <c r="C22" s="4">
        <v>3137.66</v>
      </c>
      <c r="D22" s="4">
        <v>3303.46</v>
      </c>
      <c r="E22" s="4">
        <v>2225.23</v>
      </c>
      <c r="F22" s="4">
        <v>1893.05</v>
      </c>
      <c r="G22" t="s">
        <v>1</v>
      </c>
    </row>
    <row r="23" spans="1:7" x14ac:dyDescent="0.25">
      <c r="A23" t="s">
        <v>76</v>
      </c>
      <c r="B23">
        <v>0</v>
      </c>
      <c r="C23">
        <v>0</v>
      </c>
      <c r="D23">
        <v>0</v>
      </c>
      <c r="E23">
        <v>0</v>
      </c>
      <c r="F23">
        <v>0</v>
      </c>
      <c r="G23" t="s">
        <v>1</v>
      </c>
    </row>
    <row r="24" spans="1:7" x14ac:dyDescent="0.25">
      <c r="A24" t="s">
        <v>77</v>
      </c>
      <c r="B24" s="4">
        <v>1163</v>
      </c>
      <c r="C24">
        <v>113.57</v>
      </c>
      <c r="D24" s="4">
        <v>1038.47</v>
      </c>
      <c r="E24" s="4">
        <v>-4662.68</v>
      </c>
      <c r="F24" s="4">
        <v>-1497.8</v>
      </c>
      <c r="G24" t="s">
        <v>1</v>
      </c>
    </row>
    <row r="25" spans="1:7" x14ac:dyDescent="0.25">
      <c r="A25" t="s">
        <v>78</v>
      </c>
      <c r="B25">
        <v>0</v>
      </c>
      <c r="C25">
        <v>0</v>
      </c>
      <c r="D25">
        <v>0</v>
      </c>
      <c r="E25">
        <v>0</v>
      </c>
      <c r="F25">
        <v>0</v>
      </c>
      <c r="G25" t="s">
        <v>1</v>
      </c>
    </row>
    <row r="26" spans="1:7" x14ac:dyDescent="0.25">
      <c r="A26" t="s">
        <v>79</v>
      </c>
      <c r="B26" s="4">
        <v>3025.05</v>
      </c>
      <c r="C26" s="4">
        <v>3251.23</v>
      </c>
      <c r="D26" s="4">
        <v>4341.93</v>
      </c>
      <c r="E26" s="4">
        <v>-2437.4499999999998</v>
      </c>
      <c r="F26">
        <v>395.25</v>
      </c>
      <c r="G26" t="s">
        <v>1</v>
      </c>
    </row>
    <row r="27" spans="1:7" x14ac:dyDescent="0.25">
      <c r="A27" t="s">
        <v>80</v>
      </c>
      <c r="B27" s="4">
        <v>11100.72</v>
      </c>
      <c r="C27" s="4">
        <v>6063.56</v>
      </c>
      <c r="D27" s="4">
        <v>6813.1</v>
      </c>
      <c r="E27" s="4">
        <v>-28933.7</v>
      </c>
      <c r="F27" s="4">
        <v>-10975.23</v>
      </c>
      <c r="G27" t="s">
        <v>1</v>
      </c>
    </row>
    <row r="28" spans="1:7" x14ac:dyDescent="0.25">
      <c r="A28" t="s">
        <v>81</v>
      </c>
      <c r="B28" s="4">
        <v>11100.72</v>
      </c>
      <c r="C28" s="4">
        <v>6063.56</v>
      </c>
      <c r="D28" s="4">
        <v>6813.1</v>
      </c>
      <c r="E28" s="4">
        <v>-28933.7</v>
      </c>
      <c r="F28" s="4">
        <v>-10975.23</v>
      </c>
      <c r="G28" t="s">
        <v>1</v>
      </c>
    </row>
    <row r="29" spans="1:7" x14ac:dyDescent="0.25">
      <c r="A29" t="s">
        <v>82</v>
      </c>
      <c r="B29" s="4">
        <v>11100.72</v>
      </c>
      <c r="C29" s="4">
        <v>6063.56</v>
      </c>
      <c r="D29" s="4">
        <v>6813.1</v>
      </c>
      <c r="E29" s="4">
        <v>-28933.7</v>
      </c>
      <c r="F29" s="4">
        <v>-10975.23</v>
      </c>
      <c r="G29" t="s">
        <v>1</v>
      </c>
    </row>
    <row r="30" spans="1:7" x14ac:dyDescent="0.25">
      <c r="A30" t="s">
        <v>10</v>
      </c>
      <c r="B30">
        <v>-98.88</v>
      </c>
      <c r="C30">
        <v>-102.2</v>
      </c>
      <c r="D30">
        <v>-102.45</v>
      </c>
      <c r="E30">
        <v>-102.03</v>
      </c>
      <c r="F30">
        <v>-95.62</v>
      </c>
      <c r="G30" t="s">
        <v>1</v>
      </c>
    </row>
    <row r="31" spans="1:7" x14ac:dyDescent="0.25">
      <c r="A31" t="s">
        <v>83</v>
      </c>
      <c r="B31" s="4">
        <v>11579.31</v>
      </c>
      <c r="C31" s="4">
        <v>7454.36</v>
      </c>
      <c r="D31" s="4">
        <v>8988.91</v>
      </c>
      <c r="E31" s="4">
        <v>-28826.23</v>
      </c>
      <c r="F31" s="4">
        <v>-12070.85</v>
      </c>
      <c r="G31" t="s">
        <v>1</v>
      </c>
    </row>
    <row r="32" spans="1:7" x14ac:dyDescent="0.25">
      <c r="A32" t="s">
        <v>44</v>
      </c>
      <c r="G32" t="s">
        <v>1</v>
      </c>
    </row>
    <row r="33" spans="1:7" x14ac:dyDescent="0.25">
      <c r="A33" t="s">
        <v>84</v>
      </c>
      <c r="G33" t="s">
        <v>1</v>
      </c>
    </row>
    <row r="34" spans="1:7" x14ac:dyDescent="0.25">
      <c r="A34" t="s">
        <v>85</v>
      </c>
      <c r="B34">
        <v>34</v>
      </c>
      <c r="C34">
        <v>22</v>
      </c>
      <c r="D34">
        <v>26</v>
      </c>
      <c r="E34">
        <v>-85</v>
      </c>
      <c r="F34">
        <v>-35</v>
      </c>
      <c r="G34" t="s">
        <v>1</v>
      </c>
    </row>
    <row r="35" spans="1:7" x14ac:dyDescent="0.25">
      <c r="A35" t="s">
        <v>86</v>
      </c>
      <c r="B35">
        <v>34</v>
      </c>
      <c r="C35">
        <v>22</v>
      </c>
      <c r="D35">
        <v>26</v>
      </c>
      <c r="E35">
        <v>-85</v>
      </c>
      <c r="F35">
        <v>-35</v>
      </c>
      <c r="G35" t="s">
        <v>1</v>
      </c>
    </row>
    <row r="36" spans="1:7" x14ac:dyDescent="0.25">
      <c r="A36" t="s">
        <v>87</v>
      </c>
      <c r="G36" t="s">
        <v>1</v>
      </c>
    </row>
    <row r="37" spans="1:7" x14ac:dyDescent="0.25">
      <c r="A37" t="s">
        <v>88</v>
      </c>
      <c r="B37">
        <v>0</v>
      </c>
      <c r="C37">
        <v>73</v>
      </c>
      <c r="D37">
        <v>0</v>
      </c>
      <c r="E37">
        <v>0</v>
      </c>
      <c r="F37">
        <v>0</v>
      </c>
      <c r="G37" t="s">
        <v>1</v>
      </c>
    </row>
    <row r="38" spans="1:7" x14ac:dyDescent="0.25">
      <c r="A38" t="s">
        <v>89</v>
      </c>
      <c r="B38">
        <v>0</v>
      </c>
      <c r="C38">
        <v>0</v>
      </c>
      <c r="D38">
        <v>0</v>
      </c>
      <c r="E38">
        <v>0</v>
      </c>
      <c r="F38">
        <v>0</v>
      </c>
      <c r="G38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F0C-D6DB-41EC-AA03-0788F9833640}">
  <dimension ref="A1:F10"/>
  <sheetViews>
    <sheetView workbookViewId="0">
      <selection activeCell="E15" sqref="E15"/>
    </sheetView>
  </sheetViews>
  <sheetFormatPr defaultRowHeight="15" x14ac:dyDescent="0.25"/>
  <cols>
    <col min="1" max="1" width="47.85546875" customWidth="1"/>
    <col min="4" max="4" width="11.5703125" customWidth="1"/>
    <col min="5" max="5" width="11" customWidth="1"/>
    <col min="6" max="6" width="11.5703125" customWidth="1"/>
  </cols>
  <sheetData>
    <row r="1" spans="1:6" x14ac:dyDescent="0.25">
      <c r="A1" s="1" t="s">
        <v>90</v>
      </c>
    </row>
    <row r="2" spans="1:6" s="5" customFormat="1" x14ac:dyDescent="0.25">
      <c r="A2" s="5" t="s">
        <v>91</v>
      </c>
      <c r="B2" s="5">
        <v>2016</v>
      </c>
      <c r="C2" s="5">
        <v>2017</v>
      </c>
      <c r="D2" s="5">
        <v>2018</v>
      </c>
      <c r="E2" s="5">
        <v>2019</v>
      </c>
      <c r="F2" s="5">
        <v>2020</v>
      </c>
    </row>
    <row r="3" spans="1:6" x14ac:dyDescent="0.25">
      <c r="A3" t="s">
        <v>92</v>
      </c>
      <c r="C3" s="4">
        <f>'Income Statement'!C29</f>
        <v>6063.56</v>
      </c>
      <c r="D3" s="4">
        <f>'Income Statement'!D29</f>
        <v>6813.1</v>
      </c>
      <c r="E3" s="4">
        <f>'Income Statement'!E29</f>
        <v>-28933.7</v>
      </c>
      <c r="F3" s="4">
        <f>'Income Statement'!F29</f>
        <v>-10975.23</v>
      </c>
    </row>
    <row r="4" spans="1:6" ht="45" x14ac:dyDescent="0.25">
      <c r="A4" s="6" t="s">
        <v>96</v>
      </c>
      <c r="C4" s="4">
        <f>'Income Statement'!C15</f>
        <v>17904.990000000002</v>
      </c>
      <c r="D4" s="4">
        <f>'Income Statement'!D15</f>
        <v>21553.59</v>
      </c>
      <c r="E4" s="4">
        <f>'Income Statement'!E15</f>
        <v>23590.63</v>
      </c>
      <c r="F4" s="4">
        <f>'Income Statement'!F15</f>
        <v>21425.43</v>
      </c>
    </row>
    <row r="5" spans="1:6" x14ac:dyDescent="0.25">
      <c r="A5" t="s">
        <v>93</v>
      </c>
      <c r="C5" s="4">
        <f>-('Balance Sheet'!C42-'Balance Sheet'!B42)</f>
        <v>-6196.0800000000017</v>
      </c>
      <c r="D5" s="4">
        <f>-('Balance Sheet'!D42-'Balance Sheet'!C42)</f>
        <v>-19853.089999999997</v>
      </c>
      <c r="E5" s="4">
        <f>-('Balance Sheet'!E42-'Balance Sheet'!D42)</f>
        <v>12541.679999999993</v>
      </c>
      <c r="F5" s="4">
        <f>-('Balance Sheet'!F42-'Balance Sheet'!E42)</f>
        <v>3843.9100000000035</v>
      </c>
    </row>
    <row r="6" spans="1:6" x14ac:dyDescent="0.25">
      <c r="A6" t="s">
        <v>94</v>
      </c>
      <c r="C6" s="4">
        <f>'Balance Sheet'!C22-'Balance Sheet'!B22</f>
        <v>8580.0900000000111</v>
      </c>
      <c r="D6" s="4">
        <f>'Balance Sheet'!D22-'Balance Sheet'!C22</f>
        <v>27589.949999999997</v>
      </c>
      <c r="E6" s="4">
        <f>'Balance Sheet'!E22-'Balance Sheet'!D22</f>
        <v>2237.9599999999919</v>
      </c>
      <c r="F6" s="4">
        <f>'Balance Sheet'!F22-'Balance Sheet'!E22</f>
        <v>-5003.3800000000047</v>
      </c>
    </row>
    <row r="7" spans="1:6" x14ac:dyDescent="0.25">
      <c r="A7" t="s">
        <v>95</v>
      </c>
      <c r="C7" s="4">
        <f>-('Balance Sheet'!C29-'Balance Sheet'!B29)</f>
        <v>3421.2999999999884</v>
      </c>
      <c r="D7" s="4">
        <f>-('Balance Sheet'!D29-'Balance Sheet'!C29)</f>
        <v>-32361.309999999998</v>
      </c>
      <c r="E7" s="4">
        <f>-('Balance Sheet'!E29-'Balance Sheet'!D29)</f>
        <v>18960.47</v>
      </c>
      <c r="F7" s="4">
        <f>-('Balance Sheet'!F29-'Balance Sheet'!E29)</f>
        <v>-19581.929999999993</v>
      </c>
    </row>
    <row r="8" spans="1:6" ht="60" x14ac:dyDescent="0.25">
      <c r="A8" s="6" t="s">
        <v>97</v>
      </c>
      <c r="C8">
        <f>'Income Statement'!C14*(1-30%)</f>
        <v>2966.607</v>
      </c>
      <c r="D8">
        <f>'Income Statement'!D14*(1-30%)</f>
        <v>3277.2529999999997</v>
      </c>
      <c r="E8">
        <f>'Income Statement'!E14*(1-30%)</f>
        <v>4031.02</v>
      </c>
      <c r="F8">
        <f>'Income Statement'!F14*(1-30%)</f>
        <v>5070.3309999999992</v>
      </c>
    </row>
    <row r="9" spans="1:6" ht="60" x14ac:dyDescent="0.25">
      <c r="A9" s="6" t="s">
        <v>98</v>
      </c>
    </row>
    <row r="10" spans="1:6" x14ac:dyDescent="0.25">
      <c r="A10" s="2" t="s">
        <v>99</v>
      </c>
      <c r="C10" s="4">
        <f>SUM(C3:C9)</f>
        <v>32740.467000000001</v>
      </c>
      <c r="D10" s="4">
        <f t="shared" ref="D10:F10" si="0">SUM(D3:D9)</f>
        <v>7019.4930000000049</v>
      </c>
      <c r="E10" s="4">
        <f t="shared" si="0"/>
        <v>32428.059999999987</v>
      </c>
      <c r="F10" s="4">
        <f t="shared" si="0"/>
        <v>-5220.8689999999942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21B8-5939-4B3C-9B33-FA07CA26F39D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Income Statement</vt:lpstr>
      <vt:lpstr>FCF - Method 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sudeshna bora</dc:creator>
  <cp:lastModifiedBy>sudeshna bora</cp:lastModifiedBy>
  <dcterms:created xsi:type="dcterms:W3CDTF">2020-12-28T21:29:39Z</dcterms:created>
  <dcterms:modified xsi:type="dcterms:W3CDTF">2020-12-28T22:55:07Z</dcterms:modified>
</cp:coreProperties>
</file>