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</sheets>
  <definedNames/>
  <calcPr/>
</workbook>
</file>

<file path=xl/sharedStrings.xml><?xml version="1.0" encoding="utf-8"?>
<sst xmlns="http://schemas.openxmlformats.org/spreadsheetml/2006/main" count="412" uniqueCount="144">
  <si>
    <t>EDT- Planilla Estructura de Descomposición de Tareas</t>
  </si>
  <si>
    <t>Costo Fase de análisis y planificación</t>
  </si>
  <si>
    <t>1.0</t>
  </si>
  <si>
    <t>ACTIVIDADES</t>
  </si>
  <si>
    <t>HORAS POR ACTIVIDAD</t>
  </si>
  <si>
    <t>SIGLA</t>
  </si>
  <si>
    <t>ROL</t>
  </si>
  <si>
    <t>ACTOR</t>
  </si>
  <si>
    <t xml:space="preserve">SUELDO </t>
  </si>
  <si>
    <t>REMUNERACIÓN/HORA</t>
  </si>
  <si>
    <t>Fase de análisis y planificación</t>
  </si>
  <si>
    <t>DÍAS</t>
  </si>
  <si>
    <t>JP</t>
  </si>
  <si>
    <t>SM</t>
  </si>
  <si>
    <t>QA</t>
  </si>
  <si>
    <t>DI</t>
  </si>
  <si>
    <t>DS</t>
  </si>
  <si>
    <t>DBA</t>
  </si>
  <si>
    <t>GP</t>
  </si>
  <si>
    <t>TT</t>
  </si>
  <si>
    <t>Jefe de Proyecto</t>
  </si>
  <si>
    <t>Luis Gamboa</t>
  </si>
  <si>
    <t>Definición de Requerimientos Generales del Proyecto</t>
  </si>
  <si>
    <t>Scrum Master</t>
  </si>
  <si>
    <t>1.2</t>
  </si>
  <si>
    <t>Organización del Equipo</t>
  </si>
  <si>
    <t>Analista de Calidad</t>
  </si>
  <si>
    <t>Cristian Fuentes</t>
  </si>
  <si>
    <t>1.3</t>
  </si>
  <si>
    <t>Analisis de Requerimientos</t>
  </si>
  <si>
    <t>Diseñador</t>
  </si>
  <si>
    <t>Paolo Rios</t>
  </si>
  <si>
    <t>1.4</t>
  </si>
  <si>
    <t>Requerimientos Funcionales</t>
  </si>
  <si>
    <t>Desarrollador</t>
  </si>
  <si>
    <t>1.5</t>
  </si>
  <si>
    <t>Requerimientos no Funcionales</t>
  </si>
  <si>
    <t>Administrador base de datos</t>
  </si>
  <si>
    <t>Yerko Droguett</t>
  </si>
  <si>
    <t>1.6</t>
  </si>
  <si>
    <t>Propuesta ERS</t>
  </si>
  <si>
    <t>Gestor de Proyecto</t>
  </si>
  <si>
    <t>Jhonatan Lucero</t>
  </si>
  <si>
    <t>Total</t>
  </si>
  <si>
    <t>Tester</t>
  </si>
  <si>
    <t>2.0</t>
  </si>
  <si>
    <t>TOTAL</t>
  </si>
  <si>
    <t>Fase de diseño</t>
  </si>
  <si>
    <t>2.1</t>
  </si>
  <si>
    <t>Creación de Mockups</t>
  </si>
  <si>
    <t>Costo Fase de diseño</t>
  </si>
  <si>
    <t>2.2</t>
  </si>
  <si>
    <t>Captura de Requerimientos Específicos</t>
  </si>
  <si>
    <t>SUELDO</t>
  </si>
  <si>
    <t>2.3</t>
  </si>
  <si>
    <t>Diseño de Interfaces</t>
  </si>
  <si>
    <t>2.4</t>
  </si>
  <si>
    <t>Plantillas de Casos de Uso</t>
  </si>
  <si>
    <t>2.5</t>
  </si>
  <si>
    <t>Creación de Casos de Uso</t>
  </si>
  <si>
    <t>2.6</t>
  </si>
  <si>
    <t xml:space="preserve">Diseño de la Solución de Modelamientos </t>
  </si>
  <si>
    <t>Diseño Base de Datos</t>
  </si>
  <si>
    <t>3.0</t>
  </si>
  <si>
    <t>Release 1</t>
  </si>
  <si>
    <t>3.1</t>
  </si>
  <si>
    <t>Creación de Visualizar Productos</t>
  </si>
  <si>
    <t>3.2</t>
  </si>
  <si>
    <t>Creación de Comprar Produtos</t>
  </si>
  <si>
    <t>3.3</t>
  </si>
  <si>
    <t>Creación de Registrar Usuarios</t>
  </si>
  <si>
    <t>Costo Release 1</t>
  </si>
  <si>
    <t>3.4</t>
  </si>
  <si>
    <t>Creación de Buscar Local</t>
  </si>
  <si>
    <t>3.5</t>
  </si>
  <si>
    <t>Creación de Ingresar Pedidos</t>
  </si>
  <si>
    <t>3.6</t>
  </si>
  <si>
    <t>Creación de Visualizar Orden</t>
  </si>
  <si>
    <t>4.0</t>
  </si>
  <si>
    <t>Release 2</t>
  </si>
  <si>
    <t>4.1</t>
  </si>
  <si>
    <t>Creación de Visualizar Carrito de Compras</t>
  </si>
  <si>
    <t>4.2</t>
  </si>
  <si>
    <t>Creación de Generar Boletas o Facturas</t>
  </si>
  <si>
    <t>4.3</t>
  </si>
  <si>
    <t>Creación de Eliminar Productos</t>
  </si>
  <si>
    <t>4.4</t>
  </si>
  <si>
    <t>Creación de Modificar Usuario</t>
  </si>
  <si>
    <t>4.5</t>
  </si>
  <si>
    <t>Creación de Modificar Producto</t>
  </si>
  <si>
    <t>Costo Release 2</t>
  </si>
  <si>
    <t>5.0</t>
  </si>
  <si>
    <t>Release 3</t>
  </si>
  <si>
    <t>Creación de Administrar Roles</t>
  </si>
  <si>
    <t>Creación de Dejar Reclamo o Sugerencia</t>
  </si>
  <si>
    <t>Creación de Instrucciones del Pedido</t>
  </si>
  <si>
    <t>Creación de Ver Horario de Atención</t>
  </si>
  <si>
    <t>Creación de Generar Informe</t>
  </si>
  <si>
    <t>Creación de Aplicar Descuento</t>
  </si>
  <si>
    <t>Creación de Generar Gráfico</t>
  </si>
  <si>
    <t>6.0</t>
  </si>
  <si>
    <t>Fase de Pruebas</t>
  </si>
  <si>
    <t>Costo Release 3</t>
  </si>
  <si>
    <t>Pruebas de Función Visualizar Productos</t>
  </si>
  <si>
    <t>Pruebas de Función Comprar Productos</t>
  </si>
  <si>
    <t>Pruebas de Función Registrar Usuarios</t>
  </si>
  <si>
    <t>Pruebas de Función Buscar Local</t>
  </si>
  <si>
    <t>Pruebas de Función Ingresar Pedidos</t>
  </si>
  <si>
    <t>Pruebas de Función Visualizar Orden</t>
  </si>
  <si>
    <t>Pruebas de Función Visualizar Carrito de Compras</t>
  </si>
  <si>
    <t>Pruebas de Función Generar Boletas o Facturas</t>
  </si>
  <si>
    <t>Pruebas de Función Eliminar Productos</t>
  </si>
  <si>
    <t>Pruebas de Función Modificar Usuario</t>
  </si>
  <si>
    <t>Pruebas de Función Modificar Producto</t>
  </si>
  <si>
    <t>Pruebas de Función Administrar Roles</t>
  </si>
  <si>
    <t>Costo Fase de Pruebas</t>
  </si>
  <si>
    <t>6.13</t>
  </si>
  <si>
    <t>Pruebas de Función Dejar Reclamo o Sugerencia</t>
  </si>
  <si>
    <t>6.14</t>
  </si>
  <si>
    <t>Pruebas de Función Instrucciones del Pedido</t>
  </si>
  <si>
    <t>6.15</t>
  </si>
  <si>
    <t>Pruebas de Función Ver Horario de Atención</t>
  </si>
  <si>
    <t>6.16</t>
  </si>
  <si>
    <t>Pruebas de Función Generar Informe</t>
  </si>
  <si>
    <t>6.17</t>
  </si>
  <si>
    <t>Pruebas de Función Aplicar Descuento</t>
  </si>
  <si>
    <t>6.18</t>
  </si>
  <si>
    <t>Pruebas de Función Generar Gráfico</t>
  </si>
  <si>
    <t>7.0</t>
  </si>
  <si>
    <t>Fase de Cierre e Implementación</t>
  </si>
  <si>
    <t>Documentación final</t>
  </si>
  <si>
    <t>Finalización del proyecto</t>
  </si>
  <si>
    <t>Costo Fase de Cierre e Implementación</t>
  </si>
  <si>
    <t>Total Proyecto</t>
  </si>
  <si>
    <t>COSTO TOTAL DEL PROYECTO</t>
  </si>
  <si>
    <t>SUELDO TOTAL</t>
  </si>
  <si>
    <t>Fuente</t>
  </si>
  <si>
    <t>Salario en Chile - Salario Medio (talent.com)</t>
  </si>
  <si>
    <t>Leyenda de Periodos</t>
  </si>
  <si>
    <t>Fecha Inicio</t>
  </si>
  <si>
    <t>Fecha Termino</t>
  </si>
  <si>
    <t>Dias Totales</t>
  </si>
  <si>
    <t>Dias Hábiles</t>
  </si>
  <si>
    <t>4 meses 4 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</si>
</sst>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 &quot;$&quot;* #,##0_ ;_ &quot;$&quot;* \-#,##0_ ;_ &quot;$&quot;* &quot;-&quot;_ ;_ @_ "/>
    <numFmt numFmtId="165" formatCode="d\.m"/>
    <numFmt numFmtId="166" formatCode="d.m"/>
    <numFmt numFmtId="167" formatCode="dd/mm/yyyy"/>
    <numFmt numFmtId="168" formatCode="d/m/yyyy"/>
  </numFmts>
  <fonts count="12">
    <font>
      <sz val="10.0"/>
      <color rgb="FF000000"/>
      <name val="Arial"/>
      <scheme val="minor"/>
    </font>
    <font>
      <color theme="1"/>
      <name val="Calibri"/>
    </font>
    <font>
      <sz val="11.0"/>
      <color rgb="FF000000"/>
      <name val="Calibri"/>
    </font>
    <font>
      <b/>
      <sz val="18.0"/>
      <color rgb="FF000000"/>
      <name val="Calibri"/>
    </font>
    <font/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Arial"/>
      <scheme val="minor"/>
    </font>
    <font>
      <u/>
      <color rgb="FF0000FF"/>
      <name val="Calibri"/>
    </font>
    <font>
      <sz val="10.0"/>
      <color rgb="FF444444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D965"/>
        <bgColor rgb="FFFFD965"/>
      </patternFill>
    </fill>
    <fill>
      <patternFill patternType="solid">
        <fgColor rgb="FFC9DAF8"/>
        <bgColor rgb="FFC9DAF8"/>
      </patternFill>
    </fill>
  </fills>
  <borders count="8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horizontal="center"/>
    </xf>
    <xf borderId="2" fillId="3" fontId="3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1" numFmtId="0" xfId="0" applyFont="1"/>
    <xf borderId="2" fillId="4" fontId="5" numFmtId="0" xfId="0" applyAlignment="1" applyBorder="1" applyFill="1" applyFont="1">
      <alignment horizontal="center" readingOrder="0" shrinkToFit="0" wrapText="1"/>
    </xf>
    <xf borderId="5" fillId="4" fontId="5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/>
    </xf>
    <xf borderId="6" fillId="4" fontId="6" numFmtId="0" xfId="0" applyAlignment="1" applyBorder="1" applyFont="1">
      <alignment vertical="center"/>
    </xf>
    <xf borderId="2" fillId="4" fontId="5" numFmtId="0" xfId="0" applyAlignment="1" applyBorder="1" applyFont="1">
      <alignment horizontal="center" vertical="center"/>
    </xf>
    <xf borderId="6" fillId="5" fontId="2" numFmtId="0" xfId="0" applyAlignment="1" applyBorder="1" applyFill="1" applyFont="1">
      <alignment horizontal="center" shrinkToFit="0" wrapText="1"/>
    </xf>
    <xf borderId="6" fillId="5" fontId="2" numFmtId="0" xfId="0" applyAlignment="1" applyBorder="1" applyFont="1">
      <alignment horizontal="center" readingOrder="0" shrinkToFit="0" wrapText="1"/>
    </xf>
    <xf borderId="7" fillId="0" fontId="4" numFmtId="0" xfId="0" applyBorder="1" applyFont="1"/>
    <xf borderId="6" fillId="4" fontId="5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readingOrder="0"/>
    </xf>
    <xf borderId="6" fillId="2" fontId="2" numFmtId="0" xfId="0" applyAlignment="1" applyBorder="1" applyFont="1">
      <alignment horizontal="left" readingOrder="0" vertical="center"/>
    </xf>
    <xf borderId="5" fillId="2" fontId="2" numFmtId="0" xfId="0" applyAlignment="1" applyBorder="1" applyFont="1">
      <alignment horizontal="left" readingOrder="0" vertical="center"/>
    </xf>
    <xf borderId="6" fillId="0" fontId="7" numFmtId="164" xfId="0" applyAlignment="1" applyBorder="1" applyFont="1" applyNumberFormat="1">
      <alignment horizontal="center" vertical="center"/>
    </xf>
    <xf borderId="6" fillId="2" fontId="2" numFmtId="164" xfId="0" applyAlignment="1" applyBorder="1" applyFont="1" applyNumberFormat="1">
      <alignment horizontal="center" readingOrder="0" vertical="center"/>
    </xf>
    <xf borderId="6" fillId="2" fontId="2" numFmtId="165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left" readingOrder="0" vertical="center"/>
    </xf>
    <xf borderId="6" fillId="2" fontId="2" numFmtId="0" xfId="0" applyAlignment="1" applyBorder="1" applyFont="1">
      <alignment horizontal="center" readingOrder="0" vertical="center"/>
    </xf>
    <xf borderId="6" fillId="6" fontId="2" numFmtId="0" xfId="0" applyAlignment="1" applyBorder="1" applyFill="1" applyFont="1">
      <alignment horizontal="center" readingOrder="0" vertical="center"/>
    </xf>
    <xf borderId="6" fillId="0" fontId="8" numFmtId="0" xfId="0" applyAlignment="1" applyBorder="1" applyFont="1">
      <alignment readingOrder="0"/>
    </xf>
    <xf borderId="6" fillId="0" fontId="1" numFmtId="0" xfId="0" applyAlignment="1" applyBorder="1" applyFont="1">
      <alignment horizontal="left" readingOrder="0"/>
    </xf>
    <xf borderId="6" fillId="0" fontId="7" numFmtId="164" xfId="0" applyAlignment="1" applyBorder="1" applyFont="1" applyNumberFormat="1">
      <alignment horizontal="center" readingOrder="0" vertical="center"/>
    </xf>
    <xf borderId="6" fillId="0" fontId="2" numFmtId="164" xfId="0" applyAlignment="1" applyBorder="1" applyFont="1" applyNumberFormat="1">
      <alignment horizontal="center" vertical="center"/>
    </xf>
    <xf borderId="6" fillId="2" fontId="2" numFmtId="164" xfId="0" applyAlignment="1" applyBorder="1" applyFont="1" applyNumberFormat="1">
      <alignment horizontal="center" vertical="center"/>
    </xf>
    <xf borderId="6" fillId="0" fontId="7" numFmtId="165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left" vertical="center"/>
    </xf>
    <xf borderId="2" fillId="5" fontId="5" numFmtId="0" xfId="0" applyAlignment="1" applyBorder="1" applyFont="1">
      <alignment horizontal="left" vertical="center"/>
    </xf>
    <xf borderId="6" fillId="5" fontId="2" numFmtId="0" xfId="0" applyAlignment="1" applyBorder="1" applyFont="1">
      <alignment horizontal="center" vertical="center"/>
    </xf>
    <xf borderId="6" fillId="7" fontId="2" numFmtId="0" xfId="0" applyAlignment="1" applyBorder="1" applyFill="1" applyFont="1">
      <alignment horizontal="center"/>
    </xf>
    <xf borderId="6" fillId="5" fontId="2" numFmtId="0" xfId="0" applyAlignment="1" applyBorder="1" applyFont="1">
      <alignment horizontal="center"/>
    </xf>
    <xf borderId="5" fillId="8" fontId="5" numFmtId="0" xfId="0" applyAlignment="1" applyBorder="1" applyFill="1" applyFont="1">
      <alignment horizontal="center" vertical="center"/>
    </xf>
    <xf borderId="6" fillId="8" fontId="5" numFmtId="0" xfId="0" applyAlignment="1" applyBorder="1" applyFont="1">
      <alignment horizontal="center"/>
    </xf>
    <xf borderId="6" fillId="8" fontId="6" numFmtId="0" xfId="0" applyAlignment="1" applyBorder="1" applyFont="1">
      <alignment vertical="center"/>
    </xf>
    <xf borderId="2" fillId="8" fontId="5" numFmtId="0" xfId="0" applyAlignment="1" applyBorder="1" applyFont="1">
      <alignment horizontal="center" vertical="center"/>
    </xf>
    <xf borderId="2" fillId="9" fontId="5" numFmtId="0" xfId="0" applyAlignment="1" applyBorder="1" applyFill="1" applyFont="1">
      <alignment horizontal="right"/>
    </xf>
    <xf borderId="6" fillId="0" fontId="2" numFmtId="164" xfId="0" applyBorder="1" applyFont="1" applyNumberFormat="1"/>
    <xf borderId="0" fillId="0" fontId="2" numFmtId="0" xfId="0" applyFont="1"/>
    <xf borderId="6" fillId="8" fontId="5" numFmtId="0" xfId="0" applyAlignment="1" applyBorder="1" applyFont="1">
      <alignment horizontal="center" readingOrder="0" vertical="center"/>
    </xf>
    <xf borderId="6" fillId="8" fontId="6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2" fillId="8" fontId="5" numFmtId="0" xfId="0" applyAlignment="1" applyBorder="1" applyFont="1">
      <alignment horizontal="center" readingOrder="0" shrinkToFit="0" wrapText="1"/>
    </xf>
    <xf borderId="6" fillId="2" fontId="2" numFmtId="166" xfId="0" applyAlignment="1" applyBorder="1" applyFont="1" applyNumberFormat="1">
      <alignment horizontal="center" readingOrder="0" vertical="center"/>
    </xf>
    <xf borderId="5" fillId="10" fontId="5" numFmtId="0" xfId="0" applyAlignment="1" applyBorder="1" applyFill="1" applyFont="1">
      <alignment horizontal="center" vertical="center"/>
    </xf>
    <xf borderId="6" fillId="10" fontId="5" numFmtId="0" xfId="0" applyAlignment="1" applyBorder="1" applyFont="1">
      <alignment horizontal="center"/>
    </xf>
    <xf borderId="6" fillId="10" fontId="6" numFmtId="0" xfId="0" applyAlignment="1" applyBorder="1" applyFont="1">
      <alignment vertical="center"/>
    </xf>
    <xf borderId="2" fillId="10" fontId="5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center" readingOrder="0" vertical="center"/>
    </xf>
    <xf borderId="6" fillId="10" fontId="6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center" vertical="center"/>
    </xf>
    <xf borderId="2" fillId="10" fontId="5" numFmtId="0" xfId="0" applyAlignment="1" applyBorder="1" applyFont="1">
      <alignment horizontal="center" readingOrder="0" shrinkToFit="0" wrapText="1"/>
    </xf>
    <xf borderId="6" fillId="2" fontId="7" numFmtId="164" xfId="0" applyAlignment="1" applyBorder="1" applyFont="1" applyNumberFormat="1">
      <alignment horizontal="center" vertical="center"/>
    </xf>
    <xf borderId="6" fillId="2" fontId="8" numFmtId="0" xfId="0" applyAlignment="1" applyBorder="1" applyFont="1">
      <alignment readingOrder="0"/>
    </xf>
    <xf borderId="6" fillId="2" fontId="1" numFmtId="0" xfId="0" applyAlignment="1" applyBorder="1" applyFont="1">
      <alignment horizontal="left" readingOrder="0"/>
    </xf>
    <xf borderId="0" fillId="2" fontId="9" numFmtId="0" xfId="0" applyFont="1"/>
    <xf borderId="0" fillId="2" fontId="1" numFmtId="0" xfId="0" applyFont="1"/>
    <xf borderId="5" fillId="11" fontId="5" numFmtId="0" xfId="0" applyAlignment="1" applyBorder="1" applyFill="1" applyFont="1">
      <alignment horizontal="center" vertical="center"/>
    </xf>
    <xf borderId="6" fillId="11" fontId="5" numFmtId="0" xfId="0" applyAlignment="1" applyBorder="1" applyFont="1">
      <alignment horizontal="center"/>
    </xf>
    <xf borderId="6" fillId="11" fontId="6" numFmtId="0" xfId="0" applyAlignment="1" applyBorder="1" applyFont="1">
      <alignment vertical="center"/>
    </xf>
    <xf borderId="2" fillId="11" fontId="5" numFmtId="0" xfId="0" applyAlignment="1" applyBorder="1" applyFont="1">
      <alignment horizontal="center" vertical="center"/>
    </xf>
    <xf borderId="6" fillId="11" fontId="5" numFmtId="0" xfId="0" applyAlignment="1" applyBorder="1" applyFont="1">
      <alignment horizontal="center" readingOrder="0" vertical="center"/>
    </xf>
    <xf borderId="6" fillId="11" fontId="6" numFmtId="0" xfId="0" applyAlignment="1" applyBorder="1" applyFont="1">
      <alignment horizontal="center" vertical="center"/>
    </xf>
    <xf borderId="6" fillId="11" fontId="5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2" fillId="11" fontId="5" numFmtId="0" xfId="0" applyAlignment="1" applyBorder="1" applyFont="1">
      <alignment horizontal="center" readingOrder="0" shrinkToFit="0" wrapText="1"/>
    </xf>
    <xf borderId="5" fillId="12" fontId="5" numFmtId="0" xfId="0" applyAlignment="1" applyBorder="1" applyFill="1" applyFont="1">
      <alignment horizontal="center" readingOrder="0" vertical="center"/>
    </xf>
    <xf borderId="6" fillId="12" fontId="5" numFmtId="0" xfId="0" applyAlignment="1" applyBorder="1" applyFont="1">
      <alignment horizontal="center"/>
    </xf>
    <xf borderId="6" fillId="12" fontId="6" numFmtId="0" xfId="0" applyAlignment="1" applyBorder="1" applyFont="1">
      <alignment vertical="center"/>
    </xf>
    <xf borderId="2" fillId="12" fontId="5" numFmtId="0" xfId="0" applyAlignment="1" applyBorder="1" applyFont="1">
      <alignment horizontal="center" vertical="center"/>
    </xf>
    <xf borderId="6" fillId="12" fontId="5" numFmtId="0" xfId="0" applyAlignment="1" applyBorder="1" applyFont="1">
      <alignment horizontal="center" readingOrder="0" vertical="center"/>
    </xf>
    <xf borderId="6" fillId="12" fontId="6" numFmtId="0" xfId="0" applyAlignment="1" applyBorder="1" applyFont="1">
      <alignment horizontal="center" vertical="center"/>
    </xf>
    <xf borderId="6" fillId="12" fontId="5" numFmtId="0" xfId="0" applyAlignment="1" applyBorder="1" applyFont="1">
      <alignment horizontal="center" vertical="center"/>
    </xf>
    <xf borderId="6" fillId="6" fontId="5" numFmtId="166" xfId="0" applyAlignment="1" applyBorder="1" applyFont="1" applyNumberFormat="1">
      <alignment horizontal="center" readingOrder="0" vertical="center"/>
    </xf>
    <xf borderId="6" fillId="6" fontId="2" numFmtId="0" xfId="0" applyAlignment="1" applyBorder="1" applyFont="1">
      <alignment horizontal="left" readingOrder="0"/>
    </xf>
    <xf borderId="6" fillId="6" fontId="7" numFmtId="0" xfId="0" applyAlignment="1" applyBorder="1" applyFont="1">
      <alignment horizontal="center" readingOrder="0" vertical="center"/>
    </xf>
    <xf borderId="6" fillId="0" fontId="1" numFmtId="166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2" fontId="1" numFmtId="166" xfId="0" applyAlignment="1" applyBorder="1" applyFont="1" applyNumberFormat="1">
      <alignment horizontal="center" readingOrder="0"/>
    </xf>
    <xf borderId="6" fillId="2" fontId="1" numFmtId="0" xfId="0" applyAlignment="1" applyBorder="1" applyFont="1">
      <alignment horizontal="center" readingOrder="0"/>
    </xf>
    <xf borderId="6" fillId="2" fontId="2" numFmtId="164" xfId="0" applyBorder="1" applyFont="1" applyNumberFormat="1"/>
    <xf borderId="0" fillId="2" fontId="2" numFmtId="0" xfId="0" applyFont="1"/>
    <xf borderId="5" fillId="13" fontId="5" numFmtId="0" xfId="0" applyAlignment="1" applyBorder="1" applyFill="1" applyFont="1">
      <alignment horizontal="center" readingOrder="0" vertical="center"/>
    </xf>
    <xf borderId="6" fillId="13" fontId="5" numFmtId="0" xfId="0" applyAlignment="1" applyBorder="1" applyFont="1">
      <alignment horizontal="center"/>
    </xf>
    <xf borderId="6" fillId="13" fontId="6" numFmtId="0" xfId="0" applyAlignment="1" applyBorder="1" applyFont="1">
      <alignment vertical="center"/>
    </xf>
    <xf borderId="2" fillId="13" fontId="5" numFmtId="0" xfId="0" applyAlignment="1" applyBorder="1" applyFont="1">
      <alignment horizontal="center" vertical="center"/>
    </xf>
    <xf borderId="6" fillId="13" fontId="5" numFmtId="0" xfId="0" applyAlignment="1" applyBorder="1" applyFont="1">
      <alignment horizontal="center" readingOrder="0" vertical="center"/>
    </xf>
    <xf borderId="6" fillId="13" fontId="6" numFmtId="0" xfId="0" applyAlignment="1" applyBorder="1" applyFont="1">
      <alignment horizontal="center" vertical="center"/>
    </xf>
    <xf borderId="6" fillId="13" fontId="5" numFmtId="0" xfId="0" applyAlignment="1" applyBorder="1" applyFont="1">
      <alignment horizontal="center" vertical="center"/>
    </xf>
    <xf borderId="2" fillId="12" fontId="5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readingOrder="0"/>
    </xf>
    <xf borderId="2" fillId="13" fontId="5" numFmtId="0" xfId="0" applyAlignment="1" applyBorder="1" applyFont="1">
      <alignment horizontal="center" readingOrder="0" shrinkToFit="0" wrapText="1"/>
    </xf>
    <xf borderId="6" fillId="0" fontId="2" numFmtId="164" xfId="0" applyAlignment="1" applyBorder="1" applyFont="1" applyNumberFormat="1">
      <alignment horizontal="center" readingOrder="0" vertical="center"/>
    </xf>
    <xf borderId="5" fillId="14" fontId="5" numFmtId="0" xfId="0" applyAlignment="1" applyBorder="1" applyFill="1" applyFont="1">
      <alignment horizontal="center" readingOrder="0" vertical="center"/>
    </xf>
    <xf borderId="6" fillId="14" fontId="5" numFmtId="0" xfId="0" applyAlignment="1" applyBorder="1" applyFont="1">
      <alignment horizontal="center"/>
    </xf>
    <xf borderId="6" fillId="14" fontId="6" numFmtId="0" xfId="0" applyAlignment="1" applyBorder="1" applyFont="1">
      <alignment vertical="center"/>
    </xf>
    <xf borderId="2" fillId="14" fontId="5" numFmtId="0" xfId="0" applyAlignment="1" applyBorder="1" applyFont="1">
      <alignment horizontal="center" vertical="center"/>
    </xf>
    <xf borderId="6" fillId="14" fontId="5" numFmtId="0" xfId="0" applyAlignment="1" applyBorder="1" applyFont="1">
      <alignment horizontal="center" readingOrder="0" vertical="center"/>
    </xf>
    <xf borderId="6" fillId="14" fontId="6" numFmtId="0" xfId="0" applyAlignment="1" applyBorder="1" applyFont="1">
      <alignment horizontal="center" vertical="center"/>
    </xf>
    <xf borderId="6" fillId="14" fontId="5" numFmtId="0" xfId="0" applyAlignment="1" applyBorder="1" applyFont="1">
      <alignment horizontal="center" vertical="center"/>
    </xf>
    <xf borderId="6" fillId="2" fontId="2" numFmtId="165" xfId="0" applyAlignment="1" applyBorder="1" applyFont="1" applyNumberFormat="1">
      <alignment horizontal="center" readingOrder="0" vertical="center"/>
    </xf>
    <xf borderId="6" fillId="2" fontId="2" numFmtId="0" xfId="0" applyAlignment="1" applyBorder="1" applyFont="1">
      <alignment horizontal="left" vertical="center"/>
    </xf>
    <xf borderId="2" fillId="14" fontId="5" numFmtId="0" xfId="0" applyAlignment="1" applyBorder="1" applyFont="1">
      <alignment horizontal="center" readingOrder="0" shrinkToFit="0" wrapText="1"/>
    </xf>
    <xf borderId="2" fillId="15" fontId="5" numFmtId="0" xfId="0" applyAlignment="1" applyBorder="1" applyFill="1" applyFont="1">
      <alignment horizontal="left" readingOrder="0" vertical="center"/>
    </xf>
    <xf borderId="6" fillId="15" fontId="2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2" fillId="16" fontId="1" numFmtId="0" xfId="0" applyAlignment="1" applyBorder="1" applyFill="1" applyFont="1">
      <alignment horizontal="center" readingOrder="0"/>
    </xf>
    <xf borderId="6" fillId="0" fontId="1" numFmtId="167" xfId="0" applyAlignment="1" applyBorder="1" applyFont="1" applyNumberFormat="1">
      <alignment readingOrder="0"/>
    </xf>
    <xf borderId="6" fillId="0" fontId="1" numFmtId="168" xfId="0" applyAlignment="1" applyBorder="1" applyFont="1" applyNumberFormat="1">
      <alignment readingOrder="0"/>
    </xf>
    <xf borderId="6" fillId="2" fontId="1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.talent.com/salary?job=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2.38"/>
    <col customWidth="1" min="2" max="2" width="4.5"/>
    <col customWidth="1" min="3" max="3" width="47.88"/>
    <col customWidth="1" min="4" max="4" width="9.0"/>
    <col customWidth="1" min="5" max="12" width="9.75"/>
    <col customWidth="1" min="13" max="14" width="2.63"/>
    <col customWidth="1" min="15" max="15" width="5.75"/>
    <col customWidth="1" min="16" max="16" width="25.0"/>
    <col customWidth="1" min="17" max="19" width="15.13"/>
    <col customWidth="1" min="20" max="26" width="2.63"/>
  </cols>
  <sheetData>
    <row r="1">
      <c r="A1" s="1"/>
      <c r="B1" s="2"/>
      <c r="C1" s="2"/>
      <c r="D1" s="2"/>
      <c r="E1" s="3"/>
      <c r="F1" s="3"/>
      <c r="G1" s="2"/>
      <c r="H1" s="2"/>
      <c r="I1" s="2"/>
      <c r="J1" s="2"/>
      <c r="K1" s="2"/>
      <c r="L1" s="2"/>
    </row>
    <row r="2" ht="26.25" customHeight="1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7"/>
      <c r="N2" s="7"/>
      <c r="O2" s="8" t="s">
        <v>1</v>
      </c>
      <c r="P2" s="5"/>
      <c r="Q2" s="5"/>
      <c r="R2" s="5"/>
      <c r="S2" s="6"/>
    </row>
    <row r="3" ht="17.25" customHeight="1">
      <c r="B3" s="9" t="s">
        <v>2</v>
      </c>
      <c r="C3" s="10" t="s">
        <v>3</v>
      </c>
      <c r="D3" s="11"/>
      <c r="E3" s="12" t="s">
        <v>4</v>
      </c>
      <c r="F3" s="5"/>
      <c r="G3" s="5"/>
      <c r="H3" s="5"/>
      <c r="I3" s="5"/>
      <c r="J3" s="5"/>
      <c r="K3" s="5"/>
      <c r="L3" s="6"/>
      <c r="M3" s="7"/>
      <c r="N3" s="7"/>
      <c r="O3" s="13" t="s">
        <v>5</v>
      </c>
      <c r="P3" s="13" t="s">
        <v>6</v>
      </c>
      <c r="Q3" s="13" t="s">
        <v>7</v>
      </c>
      <c r="R3" s="14" t="s">
        <v>8</v>
      </c>
      <c r="S3" s="13" t="s">
        <v>9</v>
      </c>
    </row>
    <row r="4" ht="15.75" customHeight="1">
      <c r="B4" s="15"/>
      <c r="C4" s="16" t="s">
        <v>10</v>
      </c>
      <c r="D4" s="17" t="s">
        <v>11</v>
      </c>
      <c r="E4" s="16" t="s">
        <v>12</v>
      </c>
      <c r="F4" s="16" t="s">
        <v>13</v>
      </c>
      <c r="G4" s="18" t="s">
        <v>14</v>
      </c>
      <c r="H4" s="16" t="s">
        <v>15</v>
      </c>
      <c r="I4" s="16" t="s">
        <v>16</v>
      </c>
      <c r="J4" s="18" t="s">
        <v>17</v>
      </c>
      <c r="K4" s="16" t="s">
        <v>18</v>
      </c>
      <c r="L4" s="16" t="s">
        <v>19</v>
      </c>
      <c r="M4" s="7"/>
      <c r="N4" s="7"/>
      <c r="O4" s="19" t="s">
        <v>12</v>
      </c>
      <c r="P4" s="20" t="s">
        <v>20</v>
      </c>
      <c r="Q4" s="21" t="s">
        <v>21</v>
      </c>
      <c r="R4" s="22">
        <f>E11*S4</f>
        <v>1181568</v>
      </c>
      <c r="S4" s="23">
        <v>9231.0</v>
      </c>
    </row>
    <row r="5" ht="15.75" customHeight="1">
      <c r="B5" s="24">
        <v>44197.0</v>
      </c>
      <c r="C5" s="25" t="s">
        <v>22</v>
      </c>
      <c r="D5" s="26">
        <v>2.0</v>
      </c>
      <c r="E5" s="27">
        <v>16.0</v>
      </c>
      <c r="F5" s="27">
        <v>16.0</v>
      </c>
      <c r="G5" s="27">
        <v>0.0</v>
      </c>
      <c r="H5" s="27">
        <v>0.0</v>
      </c>
      <c r="I5" s="27">
        <v>0.0</v>
      </c>
      <c r="J5" s="27">
        <v>0.0</v>
      </c>
      <c r="K5" s="27">
        <v>0.0</v>
      </c>
      <c r="L5" s="27">
        <v>0.0</v>
      </c>
      <c r="M5" s="7"/>
      <c r="N5" s="7"/>
      <c r="O5" s="28" t="s">
        <v>13</v>
      </c>
      <c r="P5" s="29" t="s">
        <v>23</v>
      </c>
      <c r="Q5" s="15"/>
      <c r="R5" s="30">
        <f>S5*F11</f>
        <v>1554560</v>
      </c>
      <c r="S5" s="23">
        <v>12145.0</v>
      </c>
    </row>
    <row r="6" ht="15.75" customHeight="1">
      <c r="B6" s="24" t="s">
        <v>24</v>
      </c>
      <c r="C6" s="25" t="s">
        <v>25</v>
      </c>
      <c r="D6" s="26">
        <v>3.0</v>
      </c>
      <c r="E6" s="27">
        <v>24.0</v>
      </c>
      <c r="F6" s="27">
        <v>24.0</v>
      </c>
      <c r="G6" s="27">
        <v>0.0</v>
      </c>
      <c r="H6" s="27">
        <v>0.0</v>
      </c>
      <c r="I6" s="27">
        <v>24.0</v>
      </c>
      <c r="J6" s="27">
        <v>0.0</v>
      </c>
      <c r="K6" s="27">
        <v>24.0</v>
      </c>
      <c r="L6" s="27">
        <v>0.0</v>
      </c>
      <c r="M6" s="7"/>
      <c r="N6" s="7"/>
      <c r="O6" s="19" t="s">
        <v>14</v>
      </c>
      <c r="P6" s="20" t="s">
        <v>26</v>
      </c>
      <c r="Q6" s="20" t="s">
        <v>27</v>
      </c>
      <c r="R6" s="22">
        <f>G11*S6</f>
        <v>0</v>
      </c>
      <c r="S6" s="23">
        <v>3385.0</v>
      </c>
    </row>
    <row r="7" ht="15.75" customHeight="1">
      <c r="B7" s="24" t="s">
        <v>28</v>
      </c>
      <c r="C7" s="25" t="s">
        <v>29</v>
      </c>
      <c r="D7" s="26">
        <v>4.0</v>
      </c>
      <c r="E7" s="27">
        <v>32.0</v>
      </c>
      <c r="F7" s="27">
        <v>32.0</v>
      </c>
      <c r="G7" s="27">
        <v>0.0</v>
      </c>
      <c r="H7" s="27">
        <v>0.0</v>
      </c>
      <c r="I7" s="27">
        <v>32.0</v>
      </c>
      <c r="J7" s="27">
        <v>0.0</v>
      </c>
      <c r="K7" s="27">
        <v>32.0</v>
      </c>
      <c r="L7" s="27">
        <v>0.0</v>
      </c>
      <c r="M7" s="7"/>
      <c r="N7" s="7"/>
      <c r="O7" s="28" t="s">
        <v>15</v>
      </c>
      <c r="P7" s="29" t="s">
        <v>30</v>
      </c>
      <c r="Q7" s="21" t="s">
        <v>31</v>
      </c>
      <c r="R7" s="30">
        <f>S7*H11</f>
        <v>0</v>
      </c>
      <c r="S7" s="23">
        <v>3692.0</v>
      </c>
    </row>
    <row r="8" ht="15.75" customHeight="1">
      <c r="B8" s="24" t="s">
        <v>32</v>
      </c>
      <c r="C8" s="25" t="s">
        <v>33</v>
      </c>
      <c r="D8" s="26">
        <v>2.0</v>
      </c>
      <c r="E8" s="27">
        <v>16.0</v>
      </c>
      <c r="F8" s="27">
        <v>16.0</v>
      </c>
      <c r="G8" s="27">
        <v>0.0</v>
      </c>
      <c r="H8" s="27">
        <v>0.0</v>
      </c>
      <c r="I8" s="27">
        <v>16.0</v>
      </c>
      <c r="J8" s="27">
        <v>0.0</v>
      </c>
      <c r="K8" s="27">
        <v>16.0</v>
      </c>
      <c r="L8" s="27">
        <v>0.0</v>
      </c>
      <c r="M8" s="7"/>
      <c r="N8" s="7"/>
      <c r="O8" s="19" t="s">
        <v>16</v>
      </c>
      <c r="P8" s="20" t="s">
        <v>34</v>
      </c>
      <c r="Q8" s="15"/>
      <c r="R8" s="31">
        <f>I11*S8</f>
        <v>690888</v>
      </c>
      <c r="S8" s="23">
        <v>7851.0</v>
      </c>
    </row>
    <row r="9" ht="15.75" customHeight="1">
      <c r="B9" s="24" t="s">
        <v>35</v>
      </c>
      <c r="C9" s="25" t="s">
        <v>36</v>
      </c>
      <c r="D9" s="26">
        <v>2.0</v>
      </c>
      <c r="E9" s="27">
        <v>16.0</v>
      </c>
      <c r="F9" s="27">
        <v>16.0</v>
      </c>
      <c r="G9" s="27">
        <v>0.0</v>
      </c>
      <c r="H9" s="27">
        <v>0.0</v>
      </c>
      <c r="I9" s="27">
        <v>16.0</v>
      </c>
      <c r="J9" s="27">
        <v>0.0</v>
      </c>
      <c r="K9" s="27">
        <v>16.0</v>
      </c>
      <c r="L9" s="27">
        <v>0.0</v>
      </c>
      <c r="M9" s="7"/>
      <c r="N9" s="7"/>
      <c r="O9" s="19" t="s">
        <v>17</v>
      </c>
      <c r="P9" s="20" t="s">
        <v>37</v>
      </c>
      <c r="Q9" s="20" t="s">
        <v>38</v>
      </c>
      <c r="R9" s="32">
        <f>J11*S9</f>
        <v>0</v>
      </c>
      <c r="S9" s="23">
        <v>4923.0</v>
      </c>
    </row>
    <row r="10" ht="15.75" customHeight="1">
      <c r="B10" s="33" t="s">
        <v>39</v>
      </c>
      <c r="C10" s="34" t="s">
        <v>40</v>
      </c>
      <c r="D10" s="26">
        <v>3.0</v>
      </c>
      <c r="E10" s="27">
        <v>24.0</v>
      </c>
      <c r="F10" s="27">
        <v>24.0</v>
      </c>
      <c r="G10" s="27">
        <v>0.0</v>
      </c>
      <c r="H10" s="27">
        <v>0.0</v>
      </c>
      <c r="I10" s="27">
        <v>0.0</v>
      </c>
      <c r="J10" s="27">
        <v>0.0</v>
      </c>
      <c r="K10" s="27">
        <v>24.0</v>
      </c>
      <c r="L10" s="27">
        <v>0.0</v>
      </c>
      <c r="M10" s="7"/>
      <c r="N10" s="7"/>
      <c r="O10" s="28" t="s">
        <v>18</v>
      </c>
      <c r="P10" s="29" t="s">
        <v>41</v>
      </c>
      <c r="Q10" s="21" t="s">
        <v>42</v>
      </c>
      <c r="R10" s="22">
        <f>S10*K11</f>
        <v>448000</v>
      </c>
      <c r="S10" s="23">
        <v>4000.0</v>
      </c>
    </row>
    <row r="11" ht="15.75" customHeight="1">
      <c r="B11" s="35" t="s">
        <v>43</v>
      </c>
      <c r="C11" s="6"/>
      <c r="D11" s="36">
        <f t="shared" ref="D11:L11" si="1">SUM(D5:D10)</f>
        <v>16</v>
      </c>
      <c r="E11" s="37">
        <f t="shared" si="1"/>
        <v>128</v>
      </c>
      <c r="F11" s="38">
        <f t="shared" si="1"/>
        <v>128</v>
      </c>
      <c r="G11" s="38">
        <f t="shared" si="1"/>
        <v>0</v>
      </c>
      <c r="H11" s="38">
        <f t="shared" si="1"/>
        <v>0</v>
      </c>
      <c r="I11" s="38">
        <f t="shared" si="1"/>
        <v>88</v>
      </c>
      <c r="J11" s="38">
        <f t="shared" si="1"/>
        <v>0</v>
      </c>
      <c r="K11" s="38">
        <f t="shared" si="1"/>
        <v>112</v>
      </c>
      <c r="L11" s="38">
        <f t="shared" si="1"/>
        <v>0</v>
      </c>
      <c r="M11" s="7"/>
      <c r="N11" s="7"/>
      <c r="O11" s="19" t="s">
        <v>19</v>
      </c>
      <c r="P11" s="20" t="s">
        <v>44</v>
      </c>
      <c r="Q11" s="15"/>
      <c r="R11" s="31">
        <f>L11*S11</f>
        <v>0</v>
      </c>
      <c r="S11" s="23">
        <v>6769.0</v>
      </c>
    </row>
    <row r="12" ht="15.75" customHeight="1">
      <c r="B12" s="39" t="s">
        <v>45</v>
      </c>
      <c r="C12" s="40" t="s">
        <v>3</v>
      </c>
      <c r="D12" s="41"/>
      <c r="E12" s="42" t="s">
        <v>4</v>
      </c>
      <c r="F12" s="5"/>
      <c r="G12" s="5"/>
      <c r="H12" s="5"/>
      <c r="I12" s="5"/>
      <c r="J12" s="5"/>
      <c r="K12" s="5"/>
      <c r="L12" s="6"/>
      <c r="M12" s="7"/>
      <c r="N12" s="7"/>
      <c r="O12" s="43" t="s">
        <v>46</v>
      </c>
      <c r="P12" s="5"/>
      <c r="Q12" s="6"/>
      <c r="R12" s="44">
        <f>R4+R6+R8+R9+R11</f>
        <v>1872456</v>
      </c>
      <c r="S12" s="45"/>
    </row>
    <row r="13" ht="15.75" customHeight="1">
      <c r="B13" s="15"/>
      <c r="C13" s="46" t="s">
        <v>47</v>
      </c>
      <c r="D13" s="47" t="s">
        <v>11</v>
      </c>
      <c r="E13" s="46" t="s">
        <v>12</v>
      </c>
      <c r="F13" s="46" t="s">
        <v>13</v>
      </c>
      <c r="G13" s="48" t="s">
        <v>14</v>
      </c>
      <c r="H13" s="46" t="s">
        <v>15</v>
      </c>
      <c r="I13" s="46" t="s">
        <v>16</v>
      </c>
      <c r="J13" s="48" t="s">
        <v>17</v>
      </c>
      <c r="K13" s="46" t="s">
        <v>18</v>
      </c>
      <c r="L13" s="46" t="s">
        <v>19</v>
      </c>
      <c r="M13" s="7"/>
      <c r="N13" s="7"/>
      <c r="O13" s="7"/>
      <c r="P13" s="7"/>
      <c r="Q13" s="7"/>
      <c r="R13" s="7"/>
      <c r="S13" s="7"/>
    </row>
    <row r="14" ht="15.75" customHeight="1">
      <c r="B14" s="24" t="s">
        <v>48</v>
      </c>
      <c r="C14" s="20" t="s">
        <v>49</v>
      </c>
      <c r="D14" s="27">
        <v>2.0</v>
      </c>
      <c r="E14" s="27">
        <v>16.0</v>
      </c>
      <c r="F14" s="27">
        <v>16.0</v>
      </c>
      <c r="G14" s="27">
        <v>8.0</v>
      </c>
      <c r="H14" s="27">
        <v>16.0</v>
      </c>
      <c r="I14" s="26">
        <v>16.0</v>
      </c>
      <c r="J14" s="27">
        <v>0.0</v>
      </c>
      <c r="K14" s="49">
        <v>0.0</v>
      </c>
      <c r="L14" s="27">
        <v>0.0</v>
      </c>
      <c r="M14" s="7"/>
      <c r="N14" s="7"/>
      <c r="O14" s="50" t="s">
        <v>50</v>
      </c>
      <c r="P14" s="5"/>
      <c r="Q14" s="5"/>
      <c r="R14" s="5"/>
      <c r="S14" s="6"/>
    </row>
    <row r="15" ht="15.75" customHeight="1">
      <c r="B15" s="24" t="s">
        <v>51</v>
      </c>
      <c r="C15" s="25" t="s">
        <v>52</v>
      </c>
      <c r="D15" s="27">
        <v>2.0</v>
      </c>
      <c r="E15" s="27">
        <v>16.0</v>
      </c>
      <c r="F15" s="27">
        <v>16.0</v>
      </c>
      <c r="G15" s="27">
        <v>8.0</v>
      </c>
      <c r="H15" s="27">
        <v>16.0</v>
      </c>
      <c r="I15" s="27">
        <v>0.0</v>
      </c>
      <c r="J15" s="27">
        <v>0.0</v>
      </c>
      <c r="K15" s="27">
        <v>16.0</v>
      </c>
      <c r="L15" s="27">
        <v>0.0</v>
      </c>
      <c r="M15" s="7"/>
      <c r="N15" s="7"/>
      <c r="O15" s="13" t="s">
        <v>5</v>
      </c>
      <c r="P15" s="13" t="s">
        <v>6</v>
      </c>
      <c r="Q15" s="13" t="s">
        <v>7</v>
      </c>
      <c r="R15" s="14" t="s">
        <v>53</v>
      </c>
      <c r="S15" s="13" t="s">
        <v>9</v>
      </c>
    </row>
    <row r="16" ht="15.75" customHeight="1">
      <c r="B16" s="24" t="s">
        <v>54</v>
      </c>
      <c r="C16" s="25" t="s">
        <v>55</v>
      </c>
      <c r="D16" s="27">
        <v>2.0</v>
      </c>
      <c r="E16" s="27">
        <v>16.0</v>
      </c>
      <c r="F16" s="27">
        <v>16.0</v>
      </c>
      <c r="G16" s="27">
        <v>8.0</v>
      </c>
      <c r="H16" s="27">
        <v>16.0</v>
      </c>
      <c r="I16" s="27">
        <v>16.0</v>
      </c>
      <c r="J16" s="27">
        <v>16.0</v>
      </c>
      <c r="K16" s="27">
        <v>16.0</v>
      </c>
      <c r="L16" s="27">
        <v>0.0</v>
      </c>
      <c r="M16" s="7"/>
      <c r="N16" s="7"/>
      <c r="O16" s="19" t="s">
        <v>12</v>
      </c>
      <c r="P16" s="20" t="s">
        <v>20</v>
      </c>
      <c r="Q16" s="21" t="s">
        <v>21</v>
      </c>
      <c r="R16" s="22">
        <f>E21*S16</f>
        <v>1033872</v>
      </c>
      <c r="S16" s="23">
        <v>9231.0</v>
      </c>
    </row>
    <row r="17" ht="15.75" customHeight="1">
      <c r="B17" s="24" t="s">
        <v>56</v>
      </c>
      <c r="C17" s="25" t="s">
        <v>57</v>
      </c>
      <c r="D17" s="27">
        <v>2.0</v>
      </c>
      <c r="E17" s="27">
        <v>16.0</v>
      </c>
      <c r="F17" s="27">
        <v>16.0</v>
      </c>
      <c r="G17" s="27">
        <v>8.0</v>
      </c>
      <c r="H17" s="27">
        <v>16.0</v>
      </c>
      <c r="I17" s="27">
        <v>0.0</v>
      </c>
      <c r="J17" s="27">
        <v>0.0</v>
      </c>
      <c r="K17" s="27">
        <v>0.0</v>
      </c>
      <c r="L17" s="27">
        <v>0.0</v>
      </c>
      <c r="M17" s="7"/>
      <c r="N17" s="7"/>
      <c r="O17" s="28" t="s">
        <v>13</v>
      </c>
      <c r="P17" s="29" t="s">
        <v>23</v>
      </c>
      <c r="Q17" s="15"/>
      <c r="R17" s="30">
        <f>S17*F21</f>
        <v>1360240</v>
      </c>
      <c r="S17" s="23">
        <v>12145.0</v>
      </c>
    </row>
    <row r="18" ht="15.75" customHeight="1">
      <c r="B18" s="24" t="s">
        <v>58</v>
      </c>
      <c r="C18" s="25" t="s">
        <v>59</v>
      </c>
      <c r="D18" s="27">
        <v>1.0</v>
      </c>
      <c r="E18" s="27">
        <v>8.0</v>
      </c>
      <c r="F18" s="27">
        <v>8.0</v>
      </c>
      <c r="G18" s="27">
        <v>8.0</v>
      </c>
      <c r="H18" s="27">
        <v>8.0</v>
      </c>
      <c r="I18" s="27">
        <v>8.0</v>
      </c>
      <c r="J18" s="27">
        <v>0.0</v>
      </c>
      <c r="K18" s="27">
        <v>0.0</v>
      </c>
      <c r="L18" s="27">
        <v>0.0</v>
      </c>
      <c r="M18" s="7"/>
      <c r="N18" s="7"/>
      <c r="O18" s="19" t="s">
        <v>14</v>
      </c>
      <c r="P18" s="20" t="s">
        <v>26</v>
      </c>
      <c r="Q18" s="20" t="s">
        <v>27</v>
      </c>
      <c r="R18" s="22">
        <f>G21*S18</f>
        <v>135400</v>
      </c>
      <c r="S18" s="23">
        <v>3385.0</v>
      </c>
    </row>
    <row r="19" ht="15.75" customHeight="1">
      <c r="B19" s="24" t="s">
        <v>60</v>
      </c>
      <c r="C19" s="25" t="s">
        <v>61</v>
      </c>
      <c r="D19" s="27">
        <v>2.0</v>
      </c>
      <c r="E19" s="27">
        <v>16.0</v>
      </c>
      <c r="F19" s="27">
        <v>16.0</v>
      </c>
      <c r="G19" s="27">
        <v>0.0</v>
      </c>
      <c r="H19" s="27">
        <v>16.0</v>
      </c>
      <c r="I19" s="27">
        <v>0.0</v>
      </c>
      <c r="J19" s="27">
        <v>16.0</v>
      </c>
      <c r="K19" s="27">
        <v>0.0</v>
      </c>
      <c r="L19" s="27">
        <v>0.0</v>
      </c>
      <c r="M19" s="7"/>
      <c r="N19" s="7"/>
      <c r="O19" s="28" t="s">
        <v>15</v>
      </c>
      <c r="P19" s="29" t="s">
        <v>30</v>
      </c>
      <c r="Q19" s="21" t="s">
        <v>31</v>
      </c>
      <c r="R19" s="30">
        <f>S19*H21</f>
        <v>413504</v>
      </c>
      <c r="S19" s="23">
        <v>3692.0</v>
      </c>
    </row>
    <row r="20" ht="15.75" customHeight="1">
      <c r="B20" s="51">
        <v>44744.0</v>
      </c>
      <c r="C20" s="25" t="s">
        <v>62</v>
      </c>
      <c r="D20" s="27">
        <v>3.0</v>
      </c>
      <c r="E20" s="27">
        <v>24.0</v>
      </c>
      <c r="F20" s="26">
        <v>24.0</v>
      </c>
      <c r="G20" s="26">
        <v>0.0</v>
      </c>
      <c r="H20" s="27">
        <v>24.0</v>
      </c>
      <c r="I20" s="27">
        <v>0.0</v>
      </c>
      <c r="J20" s="27">
        <v>24.0</v>
      </c>
      <c r="K20" s="27">
        <v>0.0</v>
      </c>
      <c r="L20" s="26">
        <v>0.0</v>
      </c>
      <c r="M20" s="7"/>
      <c r="N20" s="7"/>
      <c r="O20" s="19" t="s">
        <v>16</v>
      </c>
      <c r="P20" s="20" t="s">
        <v>34</v>
      </c>
      <c r="Q20" s="15"/>
      <c r="R20" s="31">
        <f>I21*S20</f>
        <v>314040</v>
      </c>
      <c r="S20" s="23">
        <v>7851.0</v>
      </c>
    </row>
    <row r="21" ht="15.75" customHeight="1">
      <c r="B21" s="35" t="s">
        <v>43</v>
      </c>
      <c r="C21" s="6"/>
      <c r="D21" s="36">
        <f t="shared" ref="D21:L21" si="2">SUM(D14:D20)</f>
        <v>14</v>
      </c>
      <c r="E21" s="38">
        <f t="shared" si="2"/>
        <v>112</v>
      </c>
      <c r="F21" s="38">
        <f t="shared" si="2"/>
        <v>112</v>
      </c>
      <c r="G21" s="38">
        <f t="shared" si="2"/>
        <v>40</v>
      </c>
      <c r="H21" s="38">
        <f t="shared" si="2"/>
        <v>112</v>
      </c>
      <c r="I21" s="38">
        <f t="shared" si="2"/>
        <v>40</v>
      </c>
      <c r="J21" s="38">
        <f t="shared" si="2"/>
        <v>56</v>
      </c>
      <c r="K21" s="38">
        <f t="shared" si="2"/>
        <v>32</v>
      </c>
      <c r="L21" s="38">
        <f t="shared" si="2"/>
        <v>0</v>
      </c>
      <c r="M21" s="7"/>
      <c r="N21" s="7"/>
      <c r="O21" s="19" t="s">
        <v>17</v>
      </c>
      <c r="P21" s="20" t="s">
        <v>37</v>
      </c>
      <c r="Q21" s="20" t="s">
        <v>38</v>
      </c>
      <c r="R21" s="32">
        <f>J21*S21</f>
        <v>275688</v>
      </c>
      <c r="S21" s="23">
        <v>4923.0</v>
      </c>
    </row>
    <row r="22" ht="15.75" customHeight="1">
      <c r="B22" s="52" t="s">
        <v>63</v>
      </c>
      <c r="C22" s="53" t="s">
        <v>3</v>
      </c>
      <c r="D22" s="54"/>
      <c r="E22" s="55" t="s">
        <v>4</v>
      </c>
      <c r="F22" s="5"/>
      <c r="G22" s="5"/>
      <c r="H22" s="5"/>
      <c r="I22" s="5"/>
      <c r="J22" s="5"/>
      <c r="K22" s="5"/>
      <c r="L22" s="6"/>
      <c r="M22" s="7"/>
      <c r="N22" s="7"/>
      <c r="O22" s="28" t="s">
        <v>18</v>
      </c>
      <c r="P22" s="29" t="s">
        <v>41</v>
      </c>
      <c r="Q22" s="21" t="s">
        <v>42</v>
      </c>
      <c r="R22" s="30">
        <f>S22*K21</f>
        <v>128000</v>
      </c>
      <c r="S22" s="23">
        <v>4000.0</v>
      </c>
    </row>
    <row r="23" ht="15.75" customHeight="1">
      <c r="B23" s="15"/>
      <c r="C23" s="56" t="s">
        <v>64</v>
      </c>
      <c r="D23" s="57" t="s">
        <v>11</v>
      </c>
      <c r="E23" s="56" t="s">
        <v>12</v>
      </c>
      <c r="F23" s="56" t="s">
        <v>13</v>
      </c>
      <c r="G23" s="58" t="s">
        <v>14</v>
      </c>
      <c r="H23" s="56" t="s">
        <v>15</v>
      </c>
      <c r="I23" s="56" t="s">
        <v>16</v>
      </c>
      <c r="J23" s="58" t="s">
        <v>17</v>
      </c>
      <c r="K23" s="56" t="s">
        <v>18</v>
      </c>
      <c r="L23" s="56" t="s">
        <v>19</v>
      </c>
      <c r="M23" s="7"/>
      <c r="N23" s="7"/>
      <c r="O23" s="19" t="s">
        <v>19</v>
      </c>
      <c r="P23" s="20" t="s">
        <v>44</v>
      </c>
      <c r="Q23" s="15"/>
      <c r="R23" s="31">
        <f>L21*S23</f>
        <v>0</v>
      </c>
      <c r="S23" s="23">
        <v>6769.0</v>
      </c>
    </row>
    <row r="24" ht="15.75" customHeight="1">
      <c r="B24" s="24" t="s">
        <v>65</v>
      </c>
      <c r="C24" s="20" t="s">
        <v>66</v>
      </c>
      <c r="D24" s="27">
        <v>2.0</v>
      </c>
      <c r="E24" s="27">
        <v>8.0</v>
      </c>
      <c r="F24" s="27">
        <v>8.0</v>
      </c>
      <c r="G24" s="27">
        <v>0.0</v>
      </c>
      <c r="H24" s="27">
        <v>0.0</v>
      </c>
      <c r="I24" s="27">
        <v>16.0</v>
      </c>
      <c r="J24" s="27">
        <v>0.0</v>
      </c>
      <c r="K24" s="27">
        <v>0.0</v>
      </c>
      <c r="L24" s="27">
        <v>0.0</v>
      </c>
      <c r="M24" s="7"/>
      <c r="N24" s="7"/>
      <c r="O24" s="43" t="s">
        <v>46</v>
      </c>
      <c r="P24" s="5"/>
      <c r="Q24" s="6"/>
      <c r="R24" s="44">
        <f>R16+R18+R20+R21+R23</f>
        <v>1759000</v>
      </c>
      <c r="S24" s="45"/>
    </row>
    <row r="25" ht="15.75" customHeight="1">
      <c r="B25" s="24" t="s">
        <v>67</v>
      </c>
      <c r="C25" s="20" t="s">
        <v>68</v>
      </c>
      <c r="D25" s="27">
        <v>2.0</v>
      </c>
      <c r="E25" s="27">
        <v>8.0</v>
      </c>
      <c r="F25" s="27">
        <v>8.0</v>
      </c>
      <c r="G25" s="27">
        <v>0.0</v>
      </c>
      <c r="H25" s="27">
        <v>0.0</v>
      </c>
      <c r="I25" s="27">
        <v>16.0</v>
      </c>
      <c r="J25" s="27">
        <v>0.0</v>
      </c>
      <c r="K25" s="27">
        <v>0.0</v>
      </c>
      <c r="L25" s="27">
        <v>0.0</v>
      </c>
      <c r="M25" s="7"/>
      <c r="N25" s="7"/>
      <c r="O25" s="7"/>
      <c r="P25" s="7"/>
      <c r="Q25" s="7"/>
      <c r="R25" s="7"/>
      <c r="S25" s="7"/>
    </row>
    <row r="26" ht="15.75" customHeight="1">
      <c r="B26" s="24" t="s">
        <v>69</v>
      </c>
      <c r="C26" s="20" t="s">
        <v>70</v>
      </c>
      <c r="D26" s="27">
        <v>2.0</v>
      </c>
      <c r="E26" s="27">
        <v>8.0</v>
      </c>
      <c r="F26" s="27">
        <v>8.0</v>
      </c>
      <c r="G26" s="27">
        <v>0.0</v>
      </c>
      <c r="H26" s="27">
        <v>0.0</v>
      </c>
      <c r="I26" s="27">
        <v>16.0</v>
      </c>
      <c r="J26" s="27">
        <v>0.0</v>
      </c>
      <c r="K26" s="27">
        <v>0.0</v>
      </c>
      <c r="L26" s="27">
        <v>0.0</v>
      </c>
      <c r="M26" s="7"/>
      <c r="N26" s="7"/>
      <c r="O26" s="59" t="s">
        <v>71</v>
      </c>
      <c r="P26" s="5"/>
      <c r="Q26" s="5"/>
      <c r="R26" s="5"/>
      <c r="S26" s="6"/>
    </row>
    <row r="27" ht="15.75" customHeight="1">
      <c r="B27" s="24" t="s">
        <v>72</v>
      </c>
      <c r="C27" s="20" t="s">
        <v>73</v>
      </c>
      <c r="D27" s="27">
        <v>2.0</v>
      </c>
      <c r="E27" s="27">
        <v>8.0</v>
      </c>
      <c r="F27" s="27">
        <v>8.0</v>
      </c>
      <c r="G27" s="27">
        <v>0.0</v>
      </c>
      <c r="H27" s="27">
        <v>0.0</v>
      </c>
      <c r="I27" s="27">
        <v>16.0</v>
      </c>
      <c r="J27" s="27">
        <v>0.0</v>
      </c>
      <c r="K27" s="27">
        <v>0.0</v>
      </c>
      <c r="L27" s="27">
        <v>0.0</v>
      </c>
      <c r="M27" s="7"/>
      <c r="N27" s="7"/>
      <c r="O27" s="13" t="s">
        <v>5</v>
      </c>
      <c r="P27" s="13" t="s">
        <v>6</v>
      </c>
      <c r="Q27" s="13" t="s">
        <v>7</v>
      </c>
      <c r="R27" s="14" t="s">
        <v>8</v>
      </c>
      <c r="S27" s="13" t="s">
        <v>9</v>
      </c>
    </row>
    <row r="28" ht="15.75" customHeight="1">
      <c r="B28" s="24" t="s">
        <v>74</v>
      </c>
      <c r="C28" s="20" t="s">
        <v>75</v>
      </c>
      <c r="D28" s="27">
        <v>3.0</v>
      </c>
      <c r="E28" s="27">
        <v>8.0</v>
      </c>
      <c r="F28" s="27">
        <v>8.0</v>
      </c>
      <c r="G28" s="27">
        <v>0.0</v>
      </c>
      <c r="H28" s="27">
        <v>0.0</v>
      </c>
      <c r="I28" s="27">
        <v>16.0</v>
      </c>
      <c r="J28" s="27">
        <v>0.0</v>
      </c>
      <c r="K28" s="27">
        <v>0.0</v>
      </c>
      <c r="L28" s="27">
        <v>0.0</v>
      </c>
      <c r="M28" s="7"/>
      <c r="N28" s="7"/>
      <c r="O28" s="19" t="s">
        <v>12</v>
      </c>
      <c r="P28" s="20" t="s">
        <v>20</v>
      </c>
      <c r="Q28" s="21" t="s">
        <v>21</v>
      </c>
      <c r="R28" s="60">
        <f>E30*S28</f>
        <v>443088</v>
      </c>
      <c r="S28" s="23">
        <v>9231.0</v>
      </c>
    </row>
    <row r="29" ht="15.75" customHeight="1">
      <c r="B29" s="24" t="s">
        <v>76</v>
      </c>
      <c r="C29" s="20" t="s">
        <v>77</v>
      </c>
      <c r="D29" s="27">
        <v>2.0</v>
      </c>
      <c r="E29" s="27">
        <v>8.0</v>
      </c>
      <c r="F29" s="27">
        <v>8.0</v>
      </c>
      <c r="G29" s="27">
        <v>0.0</v>
      </c>
      <c r="H29" s="27">
        <v>0.0</v>
      </c>
      <c r="I29" s="27">
        <v>16.0</v>
      </c>
      <c r="J29" s="27">
        <v>0.0</v>
      </c>
      <c r="K29" s="27">
        <v>0.0</v>
      </c>
      <c r="L29" s="27">
        <v>0.0</v>
      </c>
      <c r="M29" s="7"/>
      <c r="N29" s="7"/>
      <c r="O29" s="61" t="s">
        <v>13</v>
      </c>
      <c r="P29" s="62" t="s">
        <v>23</v>
      </c>
      <c r="Q29" s="15"/>
      <c r="R29" s="30">
        <f>S29*F30</f>
        <v>582960</v>
      </c>
      <c r="S29" s="23">
        <v>12145.0</v>
      </c>
    </row>
    <row r="30" ht="15.75" customHeight="1">
      <c r="A30" s="63"/>
      <c r="B30" s="35" t="s">
        <v>43</v>
      </c>
      <c r="C30" s="6"/>
      <c r="D30" s="36">
        <f t="shared" ref="D30:L30" si="3">SUM(D24:D29)</f>
        <v>13</v>
      </c>
      <c r="E30" s="38">
        <f t="shared" si="3"/>
        <v>48</v>
      </c>
      <c r="F30" s="38">
        <f t="shared" si="3"/>
        <v>48</v>
      </c>
      <c r="G30" s="38">
        <f t="shared" si="3"/>
        <v>0</v>
      </c>
      <c r="H30" s="38">
        <f t="shared" si="3"/>
        <v>0</v>
      </c>
      <c r="I30" s="38">
        <f t="shared" si="3"/>
        <v>96</v>
      </c>
      <c r="J30" s="38">
        <f t="shared" si="3"/>
        <v>0</v>
      </c>
      <c r="K30" s="38">
        <f t="shared" si="3"/>
        <v>0</v>
      </c>
      <c r="L30" s="38">
        <f t="shared" si="3"/>
        <v>0</v>
      </c>
      <c r="M30" s="64"/>
      <c r="N30" s="64"/>
      <c r="O30" s="19" t="s">
        <v>14</v>
      </c>
      <c r="P30" s="20" t="s">
        <v>26</v>
      </c>
      <c r="Q30" s="20" t="s">
        <v>27</v>
      </c>
      <c r="R30" s="60">
        <f>G30*S30</f>
        <v>0</v>
      </c>
      <c r="S30" s="23">
        <v>3385.0</v>
      </c>
      <c r="T30" s="63"/>
      <c r="U30" s="63"/>
      <c r="V30" s="63"/>
      <c r="W30" s="63"/>
      <c r="X30" s="63"/>
      <c r="Y30" s="63"/>
      <c r="Z30" s="63"/>
    </row>
    <row r="31" ht="15.75" customHeight="1">
      <c r="A31" s="63"/>
      <c r="B31" s="65" t="s">
        <v>78</v>
      </c>
      <c r="C31" s="66" t="s">
        <v>3</v>
      </c>
      <c r="D31" s="67"/>
      <c r="E31" s="68" t="s">
        <v>4</v>
      </c>
      <c r="F31" s="5"/>
      <c r="G31" s="5"/>
      <c r="H31" s="5"/>
      <c r="I31" s="5"/>
      <c r="J31" s="5"/>
      <c r="K31" s="5"/>
      <c r="L31" s="6"/>
      <c r="M31" s="64"/>
      <c r="N31" s="64"/>
      <c r="O31" s="61" t="s">
        <v>15</v>
      </c>
      <c r="P31" s="62" t="s">
        <v>30</v>
      </c>
      <c r="Q31" s="21" t="s">
        <v>31</v>
      </c>
      <c r="R31" s="22">
        <f>S31*H30</f>
        <v>0</v>
      </c>
      <c r="S31" s="23">
        <v>3692.0</v>
      </c>
      <c r="T31" s="63"/>
      <c r="U31" s="63"/>
      <c r="V31" s="63"/>
      <c r="W31" s="63"/>
      <c r="X31" s="63"/>
      <c r="Y31" s="63"/>
      <c r="Z31" s="63"/>
    </row>
    <row r="32" ht="15.75" customHeight="1">
      <c r="A32" s="63"/>
      <c r="B32" s="15"/>
      <c r="C32" s="69" t="s">
        <v>79</v>
      </c>
      <c r="D32" s="70" t="s">
        <v>11</v>
      </c>
      <c r="E32" s="69" t="s">
        <v>12</v>
      </c>
      <c r="F32" s="69" t="s">
        <v>13</v>
      </c>
      <c r="G32" s="71" t="s">
        <v>14</v>
      </c>
      <c r="H32" s="69" t="s">
        <v>15</v>
      </c>
      <c r="I32" s="69" t="s">
        <v>16</v>
      </c>
      <c r="J32" s="71" t="s">
        <v>17</v>
      </c>
      <c r="K32" s="69" t="s">
        <v>18</v>
      </c>
      <c r="L32" s="69" t="s">
        <v>19</v>
      </c>
      <c r="M32" s="64"/>
      <c r="N32" s="64"/>
      <c r="O32" s="19" t="s">
        <v>16</v>
      </c>
      <c r="P32" s="20" t="s">
        <v>34</v>
      </c>
      <c r="Q32" s="15"/>
      <c r="R32" s="32">
        <f>I30*S32</f>
        <v>753696</v>
      </c>
      <c r="S32" s="23">
        <v>7851.0</v>
      </c>
      <c r="T32" s="63"/>
      <c r="U32" s="63"/>
      <c r="V32" s="63"/>
      <c r="W32" s="63"/>
      <c r="X32" s="63"/>
      <c r="Y32" s="63"/>
      <c r="Z32" s="63"/>
    </row>
    <row r="33" ht="15.75" customHeight="1">
      <c r="A33" s="63"/>
      <c r="B33" s="24" t="s">
        <v>80</v>
      </c>
      <c r="C33" s="20" t="s">
        <v>81</v>
      </c>
      <c r="D33" s="26">
        <v>3.0</v>
      </c>
      <c r="E33" s="26">
        <v>16.0</v>
      </c>
      <c r="F33" s="26">
        <v>8.0</v>
      </c>
      <c r="G33" s="26">
        <v>0.0</v>
      </c>
      <c r="H33" s="49">
        <v>0.0</v>
      </c>
      <c r="I33" s="26">
        <v>24.0</v>
      </c>
      <c r="J33" s="49">
        <v>0.0</v>
      </c>
      <c r="K33" s="49">
        <v>0.0</v>
      </c>
      <c r="L33" s="26">
        <v>0.0</v>
      </c>
      <c r="M33" s="64"/>
      <c r="N33" s="64"/>
      <c r="O33" s="19" t="s">
        <v>17</v>
      </c>
      <c r="P33" s="20" t="s">
        <v>37</v>
      </c>
      <c r="Q33" s="20" t="s">
        <v>38</v>
      </c>
      <c r="R33" s="32">
        <f>J30*S33</f>
        <v>0</v>
      </c>
      <c r="S33" s="23">
        <v>4923.0</v>
      </c>
      <c r="T33" s="63"/>
      <c r="U33" s="63"/>
      <c r="V33" s="63"/>
      <c r="W33" s="63"/>
      <c r="X33" s="63"/>
      <c r="Y33" s="63"/>
      <c r="Z33" s="63"/>
    </row>
    <row r="34" ht="15.75" customHeight="1">
      <c r="A34" s="63"/>
      <c r="B34" s="24" t="s">
        <v>82</v>
      </c>
      <c r="C34" s="20" t="s">
        <v>83</v>
      </c>
      <c r="D34" s="26">
        <v>2.0</v>
      </c>
      <c r="E34" s="26">
        <v>8.0</v>
      </c>
      <c r="F34" s="26">
        <v>8.0</v>
      </c>
      <c r="G34" s="26">
        <v>0.0</v>
      </c>
      <c r="H34" s="49">
        <v>0.0</v>
      </c>
      <c r="I34" s="26">
        <v>16.0</v>
      </c>
      <c r="J34" s="49">
        <v>0.0</v>
      </c>
      <c r="K34" s="49">
        <v>0.0</v>
      </c>
      <c r="L34" s="26">
        <v>0.0</v>
      </c>
      <c r="M34" s="64"/>
      <c r="N34" s="64"/>
      <c r="O34" s="28" t="s">
        <v>18</v>
      </c>
      <c r="P34" s="29" t="s">
        <v>41</v>
      </c>
      <c r="Q34" s="21" t="s">
        <v>42</v>
      </c>
      <c r="R34" s="30">
        <f>S34*K30</f>
        <v>0</v>
      </c>
      <c r="S34" s="23">
        <v>4000.0</v>
      </c>
      <c r="T34" s="63"/>
      <c r="U34" s="63"/>
      <c r="V34" s="63"/>
      <c r="W34" s="63"/>
      <c r="X34" s="63"/>
      <c r="Y34" s="63"/>
      <c r="Z34" s="63"/>
    </row>
    <row r="35" ht="15.75" customHeight="1">
      <c r="A35" s="63"/>
      <c r="B35" s="24" t="s">
        <v>84</v>
      </c>
      <c r="C35" s="20" t="s">
        <v>85</v>
      </c>
      <c r="D35" s="26">
        <v>2.0</v>
      </c>
      <c r="E35" s="26">
        <v>8.0</v>
      </c>
      <c r="F35" s="26">
        <v>8.0</v>
      </c>
      <c r="G35" s="26">
        <v>0.0</v>
      </c>
      <c r="H35" s="49">
        <v>0.0</v>
      </c>
      <c r="I35" s="26">
        <v>16.0</v>
      </c>
      <c r="J35" s="49">
        <v>0.0</v>
      </c>
      <c r="K35" s="49">
        <v>0.0</v>
      </c>
      <c r="L35" s="26">
        <v>0.0</v>
      </c>
      <c r="M35" s="64"/>
      <c r="N35" s="64"/>
      <c r="O35" s="19" t="s">
        <v>19</v>
      </c>
      <c r="P35" s="20" t="s">
        <v>44</v>
      </c>
      <c r="Q35" s="15"/>
      <c r="R35" s="31">
        <f>L30*S35</f>
        <v>0</v>
      </c>
      <c r="S35" s="23">
        <v>6769.0</v>
      </c>
      <c r="T35" s="63"/>
      <c r="U35" s="63"/>
      <c r="V35" s="63"/>
      <c r="W35" s="63"/>
      <c r="X35" s="63"/>
      <c r="Y35" s="63"/>
      <c r="Z35" s="63"/>
    </row>
    <row r="36" ht="15.75" customHeight="1">
      <c r="B36" s="24" t="s">
        <v>86</v>
      </c>
      <c r="C36" s="20" t="s">
        <v>87</v>
      </c>
      <c r="D36" s="26">
        <v>2.0</v>
      </c>
      <c r="E36" s="72">
        <v>8.0</v>
      </c>
      <c r="F36" s="72">
        <v>8.0</v>
      </c>
      <c r="G36" s="26">
        <v>0.0</v>
      </c>
      <c r="H36" s="73">
        <v>0.0</v>
      </c>
      <c r="I36" s="72">
        <v>16.0</v>
      </c>
      <c r="J36" s="73">
        <v>0.0</v>
      </c>
      <c r="K36" s="73">
        <v>0.0</v>
      </c>
      <c r="L36" s="72">
        <v>0.0</v>
      </c>
      <c r="M36" s="7"/>
      <c r="N36" s="7"/>
      <c r="O36" s="43" t="s">
        <v>46</v>
      </c>
      <c r="P36" s="5"/>
      <c r="Q36" s="6"/>
      <c r="R36" s="44">
        <f>R28+R30+R32+R33+R35</f>
        <v>1196784</v>
      </c>
      <c r="S36" s="45"/>
    </row>
    <row r="37" ht="15.75" customHeight="1">
      <c r="B37" s="24" t="s">
        <v>88</v>
      </c>
      <c r="C37" s="20" t="s">
        <v>89</v>
      </c>
      <c r="D37" s="26">
        <v>2.0</v>
      </c>
      <c r="E37" s="26">
        <v>8.0</v>
      </c>
      <c r="F37" s="26">
        <v>8.0</v>
      </c>
      <c r="G37" s="26">
        <v>0.0</v>
      </c>
      <c r="H37" s="49">
        <v>0.0</v>
      </c>
      <c r="I37" s="26">
        <v>16.0</v>
      </c>
      <c r="J37" s="49">
        <v>0.0</v>
      </c>
      <c r="K37" s="49">
        <v>0.0</v>
      </c>
      <c r="L37" s="26">
        <v>0.0</v>
      </c>
      <c r="M37" s="7"/>
      <c r="N37" s="7"/>
      <c r="O37" s="7"/>
      <c r="P37" s="7"/>
      <c r="Q37" s="7"/>
      <c r="R37" s="7"/>
      <c r="S37" s="7"/>
    </row>
    <row r="38" ht="15.75" customHeight="1">
      <c r="B38" s="35" t="s">
        <v>43</v>
      </c>
      <c r="C38" s="6"/>
      <c r="D38" s="36">
        <f t="shared" ref="D38:L38" si="4">SUM(D33:D37)</f>
        <v>11</v>
      </c>
      <c r="E38" s="38">
        <f t="shared" si="4"/>
        <v>48</v>
      </c>
      <c r="F38" s="38">
        <f t="shared" si="4"/>
        <v>40</v>
      </c>
      <c r="G38" s="38">
        <f t="shared" si="4"/>
        <v>0</v>
      </c>
      <c r="H38" s="38">
        <f t="shared" si="4"/>
        <v>0</v>
      </c>
      <c r="I38" s="38">
        <f t="shared" si="4"/>
        <v>88</v>
      </c>
      <c r="J38" s="38">
        <f t="shared" si="4"/>
        <v>0</v>
      </c>
      <c r="K38" s="38">
        <f t="shared" si="4"/>
        <v>0</v>
      </c>
      <c r="L38" s="38">
        <f t="shared" si="4"/>
        <v>0</v>
      </c>
      <c r="M38" s="7"/>
      <c r="N38" s="7"/>
      <c r="O38" s="74" t="s">
        <v>90</v>
      </c>
      <c r="P38" s="5"/>
      <c r="Q38" s="5"/>
      <c r="R38" s="5"/>
      <c r="S38" s="6"/>
    </row>
    <row r="39" ht="15.75" customHeight="1">
      <c r="B39" s="75" t="s">
        <v>91</v>
      </c>
      <c r="C39" s="76" t="s">
        <v>3</v>
      </c>
      <c r="D39" s="77"/>
      <c r="E39" s="78" t="s">
        <v>4</v>
      </c>
      <c r="F39" s="5"/>
      <c r="G39" s="5"/>
      <c r="H39" s="5"/>
      <c r="I39" s="5"/>
      <c r="J39" s="5"/>
      <c r="K39" s="5"/>
      <c r="L39" s="6"/>
      <c r="M39" s="7"/>
      <c r="N39" s="7"/>
      <c r="O39" s="13" t="s">
        <v>5</v>
      </c>
      <c r="P39" s="13" t="s">
        <v>6</v>
      </c>
      <c r="Q39" s="13" t="s">
        <v>7</v>
      </c>
      <c r="R39" s="14" t="s">
        <v>8</v>
      </c>
      <c r="S39" s="13" t="s">
        <v>9</v>
      </c>
    </row>
    <row r="40" ht="15.75" customHeight="1">
      <c r="B40" s="15"/>
      <c r="C40" s="79" t="s">
        <v>92</v>
      </c>
      <c r="D40" s="80" t="s">
        <v>11</v>
      </c>
      <c r="E40" s="79" t="s">
        <v>12</v>
      </c>
      <c r="F40" s="79" t="s">
        <v>13</v>
      </c>
      <c r="G40" s="81" t="s">
        <v>14</v>
      </c>
      <c r="H40" s="79" t="s">
        <v>15</v>
      </c>
      <c r="I40" s="79" t="s">
        <v>16</v>
      </c>
      <c r="J40" s="81" t="s">
        <v>17</v>
      </c>
      <c r="K40" s="79" t="s">
        <v>18</v>
      </c>
      <c r="L40" s="79" t="s">
        <v>19</v>
      </c>
      <c r="M40" s="7"/>
      <c r="N40" s="7"/>
      <c r="O40" s="19" t="s">
        <v>12</v>
      </c>
      <c r="P40" s="20" t="s">
        <v>20</v>
      </c>
      <c r="Q40" s="21" t="s">
        <v>21</v>
      </c>
      <c r="R40" s="22">
        <f>E38*S40</f>
        <v>443088</v>
      </c>
      <c r="S40" s="23">
        <v>9231.0</v>
      </c>
    </row>
    <row r="41" ht="15.75" customHeight="1">
      <c r="B41" s="82">
        <v>44566.0</v>
      </c>
      <c r="C41" s="83" t="s">
        <v>93</v>
      </c>
      <c r="D41" s="84">
        <v>2.0</v>
      </c>
      <c r="E41" s="84">
        <v>8.0</v>
      </c>
      <c r="F41" s="84">
        <v>8.0</v>
      </c>
      <c r="G41" s="84">
        <v>0.0</v>
      </c>
      <c r="H41" s="84">
        <v>0.0</v>
      </c>
      <c r="I41" s="84">
        <v>16.0</v>
      </c>
      <c r="J41" s="84">
        <v>0.0</v>
      </c>
      <c r="K41" s="84">
        <v>0.0</v>
      </c>
      <c r="L41" s="84">
        <v>0.0</v>
      </c>
      <c r="M41" s="7"/>
      <c r="N41" s="7"/>
      <c r="O41" s="28" t="s">
        <v>13</v>
      </c>
      <c r="P41" s="29" t="s">
        <v>23</v>
      </c>
      <c r="Q41" s="15"/>
      <c r="R41" s="30">
        <f>S41*F38</f>
        <v>485800</v>
      </c>
      <c r="S41" s="23">
        <v>12145.0</v>
      </c>
    </row>
    <row r="42" ht="15.75" customHeight="1">
      <c r="B42" s="85">
        <v>44597.0</v>
      </c>
      <c r="C42" s="29" t="s">
        <v>94</v>
      </c>
      <c r="D42" s="86">
        <v>2.0</v>
      </c>
      <c r="E42" s="86">
        <v>8.0</v>
      </c>
      <c r="F42" s="86">
        <v>8.0</v>
      </c>
      <c r="G42" s="86">
        <v>0.0</v>
      </c>
      <c r="H42" s="86">
        <v>0.0</v>
      </c>
      <c r="I42" s="86">
        <v>16.0</v>
      </c>
      <c r="J42" s="86">
        <v>0.0</v>
      </c>
      <c r="K42" s="86">
        <v>0.0</v>
      </c>
      <c r="L42" s="86">
        <v>0.0</v>
      </c>
      <c r="M42" s="7"/>
      <c r="N42" s="7"/>
      <c r="O42" s="19" t="s">
        <v>14</v>
      </c>
      <c r="P42" s="20" t="s">
        <v>26</v>
      </c>
      <c r="Q42" s="20" t="s">
        <v>27</v>
      </c>
      <c r="R42" s="60">
        <f>G38*S42</f>
        <v>0</v>
      </c>
      <c r="S42" s="23">
        <v>3385.0</v>
      </c>
    </row>
    <row r="43" ht="15.75" customHeight="1">
      <c r="B43" s="85">
        <v>44625.0</v>
      </c>
      <c r="C43" s="29" t="s">
        <v>95</v>
      </c>
      <c r="D43" s="86">
        <v>2.0</v>
      </c>
      <c r="E43" s="86">
        <v>8.0</v>
      </c>
      <c r="F43" s="86">
        <v>8.0</v>
      </c>
      <c r="G43" s="86">
        <v>0.0</v>
      </c>
      <c r="H43" s="86">
        <v>0.0</v>
      </c>
      <c r="I43" s="86">
        <v>16.0</v>
      </c>
      <c r="J43" s="86">
        <v>0.0</v>
      </c>
      <c r="K43" s="86">
        <v>0.0</v>
      </c>
      <c r="L43" s="86">
        <v>0.0</v>
      </c>
      <c r="M43" s="7"/>
      <c r="N43" s="7"/>
      <c r="O43" s="61" t="s">
        <v>15</v>
      </c>
      <c r="P43" s="62" t="s">
        <v>30</v>
      </c>
      <c r="Q43" s="21" t="s">
        <v>31</v>
      </c>
      <c r="R43" s="22">
        <f>S43*H38</f>
        <v>0</v>
      </c>
      <c r="S43" s="23">
        <v>3692.0</v>
      </c>
    </row>
    <row r="44" ht="15.75" customHeight="1">
      <c r="A44" s="63"/>
      <c r="B44" s="87">
        <v>44656.0</v>
      </c>
      <c r="C44" s="62" t="s">
        <v>96</v>
      </c>
      <c r="D44" s="88">
        <v>2.0</v>
      </c>
      <c r="E44" s="88">
        <v>8.0</v>
      </c>
      <c r="F44" s="88">
        <v>8.0</v>
      </c>
      <c r="G44" s="88">
        <v>0.0</v>
      </c>
      <c r="H44" s="88">
        <v>0.0</v>
      </c>
      <c r="I44" s="88">
        <v>16.0</v>
      </c>
      <c r="J44" s="88">
        <v>0.0</v>
      </c>
      <c r="K44" s="88">
        <v>0.0</v>
      </c>
      <c r="L44" s="88">
        <v>0.0</v>
      </c>
      <c r="M44" s="64"/>
      <c r="N44" s="64"/>
      <c r="O44" s="19" t="s">
        <v>16</v>
      </c>
      <c r="P44" s="20" t="s">
        <v>34</v>
      </c>
      <c r="Q44" s="15"/>
      <c r="R44" s="32">
        <f>I38*S44</f>
        <v>690888</v>
      </c>
      <c r="S44" s="23">
        <v>7851.0</v>
      </c>
      <c r="T44" s="63"/>
      <c r="U44" s="63"/>
      <c r="V44" s="63"/>
      <c r="W44" s="63"/>
      <c r="X44" s="63"/>
      <c r="Y44" s="63"/>
      <c r="Z44" s="63"/>
    </row>
    <row r="45" ht="15.75" customHeight="1">
      <c r="A45" s="63"/>
      <c r="B45" s="87">
        <v>44686.0</v>
      </c>
      <c r="C45" s="62" t="s">
        <v>97</v>
      </c>
      <c r="D45" s="88">
        <v>2.0</v>
      </c>
      <c r="E45" s="88">
        <v>8.0</v>
      </c>
      <c r="F45" s="88">
        <v>8.0</v>
      </c>
      <c r="G45" s="88">
        <v>0.0</v>
      </c>
      <c r="H45" s="88">
        <v>0.0</v>
      </c>
      <c r="I45" s="88">
        <v>16.0</v>
      </c>
      <c r="J45" s="88">
        <v>0.0</v>
      </c>
      <c r="K45" s="88">
        <v>0.0</v>
      </c>
      <c r="L45" s="88">
        <v>0.0</v>
      </c>
      <c r="M45" s="64"/>
      <c r="N45" s="64"/>
      <c r="O45" s="19" t="s">
        <v>17</v>
      </c>
      <c r="P45" s="20" t="s">
        <v>37</v>
      </c>
      <c r="Q45" s="20" t="s">
        <v>38</v>
      </c>
      <c r="R45" s="32">
        <f>J38*S45</f>
        <v>0</v>
      </c>
      <c r="S45" s="23">
        <v>4923.0</v>
      </c>
      <c r="T45" s="63"/>
      <c r="U45" s="63"/>
      <c r="V45" s="63"/>
      <c r="W45" s="63"/>
      <c r="X45" s="63"/>
      <c r="Y45" s="63"/>
      <c r="Z45" s="63"/>
    </row>
    <row r="46" ht="15.75" customHeight="1">
      <c r="A46" s="63"/>
      <c r="B46" s="87">
        <v>44717.0</v>
      </c>
      <c r="C46" s="62" t="s">
        <v>98</v>
      </c>
      <c r="D46" s="88">
        <v>2.0</v>
      </c>
      <c r="E46" s="88">
        <v>8.0</v>
      </c>
      <c r="F46" s="88">
        <v>8.0</v>
      </c>
      <c r="G46" s="88">
        <v>0.0</v>
      </c>
      <c r="H46" s="88">
        <v>0.0</v>
      </c>
      <c r="I46" s="88">
        <v>16.0</v>
      </c>
      <c r="J46" s="88">
        <v>0.0</v>
      </c>
      <c r="K46" s="88">
        <v>0.0</v>
      </c>
      <c r="L46" s="88">
        <v>0.0</v>
      </c>
      <c r="M46" s="64"/>
      <c r="N46" s="64"/>
      <c r="O46" s="61" t="s">
        <v>18</v>
      </c>
      <c r="P46" s="62" t="s">
        <v>41</v>
      </c>
      <c r="Q46" s="21" t="s">
        <v>42</v>
      </c>
      <c r="R46" s="30">
        <f>S46*K38</f>
        <v>0</v>
      </c>
      <c r="S46" s="23">
        <v>4000.0</v>
      </c>
      <c r="T46" s="63"/>
      <c r="U46" s="63"/>
      <c r="V46" s="63"/>
      <c r="W46" s="63"/>
      <c r="X46" s="63"/>
      <c r="Y46" s="63"/>
      <c r="Z46" s="63"/>
    </row>
    <row r="47" ht="15.75" customHeight="1">
      <c r="A47" s="63"/>
      <c r="B47" s="87">
        <v>44747.0</v>
      </c>
      <c r="C47" s="62" t="s">
        <v>99</v>
      </c>
      <c r="D47" s="88">
        <v>2.0</v>
      </c>
      <c r="E47" s="88">
        <v>8.0</v>
      </c>
      <c r="F47" s="88">
        <v>8.0</v>
      </c>
      <c r="G47" s="88">
        <v>0.0</v>
      </c>
      <c r="H47" s="88">
        <v>0.0</v>
      </c>
      <c r="I47" s="88">
        <v>16.0</v>
      </c>
      <c r="J47" s="88">
        <v>0.0</v>
      </c>
      <c r="K47" s="88">
        <v>0.0</v>
      </c>
      <c r="L47" s="88">
        <v>0.0</v>
      </c>
      <c r="M47" s="64"/>
      <c r="N47" s="64"/>
      <c r="O47" s="19" t="s">
        <v>19</v>
      </c>
      <c r="P47" s="20" t="s">
        <v>44</v>
      </c>
      <c r="Q47" s="15"/>
      <c r="R47" s="32">
        <f>L38*S47</f>
        <v>0</v>
      </c>
      <c r="S47" s="23">
        <v>6769.0</v>
      </c>
      <c r="T47" s="63"/>
      <c r="U47" s="63"/>
      <c r="V47" s="63"/>
      <c r="W47" s="63"/>
      <c r="X47" s="63"/>
      <c r="Y47" s="63"/>
      <c r="Z47" s="63"/>
    </row>
    <row r="48" ht="15.75" customHeight="1">
      <c r="A48" s="63"/>
      <c r="B48" s="35" t="s">
        <v>43</v>
      </c>
      <c r="C48" s="6"/>
      <c r="D48" s="36">
        <f t="shared" ref="D48:L48" si="5">SUM(D41:D47)</f>
        <v>14</v>
      </c>
      <c r="E48" s="38">
        <f t="shared" si="5"/>
        <v>56</v>
      </c>
      <c r="F48" s="38">
        <f t="shared" si="5"/>
        <v>56</v>
      </c>
      <c r="G48" s="38">
        <f t="shared" si="5"/>
        <v>0</v>
      </c>
      <c r="H48" s="38">
        <f t="shared" si="5"/>
        <v>0</v>
      </c>
      <c r="I48" s="38">
        <f t="shared" si="5"/>
        <v>112</v>
      </c>
      <c r="J48" s="38">
        <f t="shared" si="5"/>
        <v>0</v>
      </c>
      <c r="K48" s="38">
        <f t="shared" si="5"/>
        <v>0</v>
      </c>
      <c r="L48" s="38">
        <f t="shared" si="5"/>
        <v>0</v>
      </c>
      <c r="M48" s="7"/>
      <c r="N48" s="64"/>
      <c r="O48" s="43" t="s">
        <v>46</v>
      </c>
      <c r="P48" s="5"/>
      <c r="Q48" s="6"/>
      <c r="R48" s="89">
        <f>R40+R42+R44+R45+R47</f>
        <v>1133976</v>
      </c>
      <c r="S48" s="90"/>
      <c r="T48" s="63"/>
      <c r="U48" s="63"/>
      <c r="V48" s="63"/>
      <c r="W48" s="63"/>
      <c r="X48" s="63"/>
      <c r="Y48" s="63"/>
      <c r="Z48" s="63"/>
    </row>
    <row r="49" ht="15.75" customHeight="1">
      <c r="A49" s="63"/>
      <c r="B49" s="91" t="s">
        <v>100</v>
      </c>
      <c r="C49" s="92" t="s">
        <v>3</v>
      </c>
      <c r="D49" s="93"/>
      <c r="E49" s="94" t="s">
        <v>4</v>
      </c>
      <c r="F49" s="5"/>
      <c r="G49" s="5"/>
      <c r="H49" s="5"/>
      <c r="I49" s="5"/>
      <c r="J49" s="5"/>
      <c r="K49" s="5"/>
      <c r="L49" s="6"/>
      <c r="M49" s="64"/>
      <c r="N49" s="64"/>
      <c r="O49" s="7"/>
      <c r="P49" s="7"/>
      <c r="Q49" s="7"/>
      <c r="R49" s="7"/>
      <c r="S49" s="7"/>
      <c r="T49" s="63"/>
      <c r="U49" s="63"/>
      <c r="V49" s="63"/>
      <c r="W49" s="63"/>
      <c r="X49" s="63"/>
      <c r="Y49" s="63"/>
      <c r="Z49" s="63"/>
    </row>
    <row r="50" ht="15.75" customHeight="1">
      <c r="A50" s="63"/>
      <c r="B50" s="15"/>
      <c r="C50" s="95" t="s">
        <v>101</v>
      </c>
      <c r="D50" s="96" t="s">
        <v>11</v>
      </c>
      <c r="E50" s="95" t="s">
        <v>12</v>
      </c>
      <c r="F50" s="95" t="s">
        <v>13</v>
      </c>
      <c r="G50" s="97" t="s">
        <v>14</v>
      </c>
      <c r="H50" s="95" t="s">
        <v>15</v>
      </c>
      <c r="I50" s="95" t="s">
        <v>16</v>
      </c>
      <c r="J50" s="97" t="s">
        <v>17</v>
      </c>
      <c r="K50" s="95" t="s">
        <v>18</v>
      </c>
      <c r="L50" s="95" t="s">
        <v>19</v>
      </c>
      <c r="M50" s="64"/>
      <c r="N50" s="64"/>
      <c r="O50" s="98" t="s">
        <v>102</v>
      </c>
      <c r="P50" s="5"/>
      <c r="Q50" s="5"/>
      <c r="R50" s="5"/>
      <c r="S50" s="6"/>
      <c r="T50" s="63"/>
      <c r="U50" s="63"/>
      <c r="V50" s="63"/>
      <c r="W50" s="63"/>
      <c r="X50" s="63"/>
      <c r="Y50" s="63"/>
      <c r="Z50" s="63"/>
    </row>
    <row r="51" ht="15.75" customHeight="1">
      <c r="B51" s="85">
        <v>44567.0</v>
      </c>
      <c r="C51" s="99" t="s">
        <v>103</v>
      </c>
      <c r="D51" s="84">
        <v>1.0</v>
      </c>
      <c r="E51" s="84">
        <v>8.0</v>
      </c>
      <c r="F51" s="84">
        <v>0.0</v>
      </c>
      <c r="G51" s="84">
        <v>8.0</v>
      </c>
      <c r="H51" s="84">
        <v>0.0</v>
      </c>
      <c r="I51" s="84">
        <v>0.0</v>
      </c>
      <c r="J51" s="84">
        <v>0.0</v>
      </c>
      <c r="K51" s="84">
        <v>0.0</v>
      </c>
      <c r="L51" s="84">
        <v>8.0</v>
      </c>
      <c r="M51" s="7"/>
      <c r="N51" s="7"/>
      <c r="O51" s="13" t="s">
        <v>5</v>
      </c>
      <c r="P51" s="13" t="s">
        <v>6</v>
      </c>
      <c r="Q51" s="13" t="s">
        <v>7</v>
      </c>
      <c r="R51" s="14" t="s">
        <v>8</v>
      </c>
      <c r="S51" s="13" t="s">
        <v>9</v>
      </c>
    </row>
    <row r="52" ht="15.75" customHeight="1">
      <c r="B52" s="85">
        <v>44598.0</v>
      </c>
      <c r="C52" s="99" t="s">
        <v>104</v>
      </c>
      <c r="D52" s="86">
        <v>1.0</v>
      </c>
      <c r="E52" s="86">
        <v>8.0</v>
      </c>
      <c r="F52" s="86">
        <v>0.0</v>
      </c>
      <c r="G52" s="86">
        <v>8.0</v>
      </c>
      <c r="H52" s="86">
        <v>0.0</v>
      </c>
      <c r="I52" s="86">
        <v>0.0</v>
      </c>
      <c r="J52" s="86">
        <v>0.0</v>
      </c>
      <c r="K52" s="86">
        <v>0.0</v>
      </c>
      <c r="L52" s="86">
        <v>8.0</v>
      </c>
      <c r="M52" s="7"/>
      <c r="N52" s="7"/>
      <c r="O52" s="19" t="s">
        <v>12</v>
      </c>
      <c r="P52" s="20" t="s">
        <v>20</v>
      </c>
      <c r="Q52" s="21" t="s">
        <v>21</v>
      </c>
      <c r="R52" s="22">
        <f>E48*S52</f>
        <v>516936</v>
      </c>
      <c r="S52" s="23">
        <v>9231.0</v>
      </c>
    </row>
    <row r="53" ht="15.75" customHeight="1">
      <c r="B53" s="85">
        <v>44626.0</v>
      </c>
      <c r="C53" s="99" t="s">
        <v>105</v>
      </c>
      <c r="D53" s="86">
        <v>1.0</v>
      </c>
      <c r="E53" s="86">
        <v>8.0</v>
      </c>
      <c r="F53" s="86">
        <v>0.0</v>
      </c>
      <c r="G53" s="86">
        <v>8.0</v>
      </c>
      <c r="H53" s="86">
        <v>0.0</v>
      </c>
      <c r="I53" s="86">
        <v>0.0</v>
      </c>
      <c r="J53" s="86">
        <v>0.0</v>
      </c>
      <c r="K53" s="86">
        <v>0.0</v>
      </c>
      <c r="L53" s="86">
        <v>8.0</v>
      </c>
      <c r="M53" s="7"/>
      <c r="N53" s="7"/>
      <c r="O53" s="28" t="s">
        <v>13</v>
      </c>
      <c r="P53" s="29" t="s">
        <v>23</v>
      </c>
      <c r="Q53" s="15"/>
      <c r="R53" s="23">
        <f>S53*F48</f>
        <v>680120</v>
      </c>
      <c r="S53" s="23">
        <v>12145.0</v>
      </c>
    </row>
    <row r="54" ht="15.75" customHeight="1">
      <c r="B54" s="85">
        <v>44657.0</v>
      </c>
      <c r="C54" s="99" t="s">
        <v>106</v>
      </c>
      <c r="D54" s="88">
        <v>1.0</v>
      </c>
      <c r="E54" s="88">
        <v>8.0</v>
      </c>
      <c r="F54" s="88">
        <v>0.0</v>
      </c>
      <c r="G54" s="88">
        <v>8.0</v>
      </c>
      <c r="H54" s="88">
        <v>0.0</v>
      </c>
      <c r="I54" s="88">
        <v>0.0</v>
      </c>
      <c r="J54" s="88">
        <v>0.0</v>
      </c>
      <c r="K54" s="88">
        <v>0.0</v>
      </c>
      <c r="L54" s="88">
        <v>8.0</v>
      </c>
      <c r="M54" s="7"/>
      <c r="N54" s="7"/>
      <c r="O54" s="19" t="s">
        <v>14</v>
      </c>
      <c r="P54" s="20" t="s">
        <v>26</v>
      </c>
      <c r="Q54" s="20" t="s">
        <v>27</v>
      </c>
      <c r="R54" s="22">
        <f>S54*G48</f>
        <v>0</v>
      </c>
      <c r="S54" s="23">
        <v>3385.0</v>
      </c>
    </row>
    <row r="55" ht="15.75" customHeight="1">
      <c r="B55" s="85">
        <v>44687.0</v>
      </c>
      <c r="C55" s="99" t="s">
        <v>107</v>
      </c>
      <c r="D55" s="88">
        <v>1.0</v>
      </c>
      <c r="E55" s="88">
        <v>8.0</v>
      </c>
      <c r="F55" s="88">
        <v>0.0</v>
      </c>
      <c r="G55" s="88">
        <v>8.0</v>
      </c>
      <c r="H55" s="88">
        <v>0.0</v>
      </c>
      <c r="I55" s="88">
        <v>0.0</v>
      </c>
      <c r="J55" s="88">
        <v>0.0</v>
      </c>
      <c r="K55" s="88">
        <v>0.0</v>
      </c>
      <c r="L55" s="88">
        <v>8.0</v>
      </c>
      <c r="M55" s="7"/>
      <c r="N55" s="7"/>
      <c r="O55" s="28" t="s">
        <v>15</v>
      </c>
      <c r="P55" s="29" t="s">
        <v>30</v>
      </c>
      <c r="Q55" s="21" t="s">
        <v>31</v>
      </c>
      <c r="R55" s="23">
        <f>S55*H48</f>
        <v>0</v>
      </c>
      <c r="S55" s="23">
        <v>3692.0</v>
      </c>
    </row>
    <row r="56" ht="15.75" customHeight="1">
      <c r="B56" s="85">
        <v>44718.0</v>
      </c>
      <c r="C56" s="99" t="s">
        <v>108</v>
      </c>
      <c r="D56" s="88">
        <v>1.0</v>
      </c>
      <c r="E56" s="88">
        <v>8.0</v>
      </c>
      <c r="F56" s="88">
        <v>0.0</v>
      </c>
      <c r="G56" s="88">
        <v>8.0</v>
      </c>
      <c r="H56" s="88">
        <v>0.0</v>
      </c>
      <c r="I56" s="88">
        <v>0.0</v>
      </c>
      <c r="J56" s="88">
        <v>0.0</v>
      </c>
      <c r="K56" s="88">
        <v>0.0</v>
      </c>
      <c r="L56" s="88">
        <v>8.0</v>
      </c>
      <c r="M56" s="7"/>
      <c r="N56" s="7"/>
      <c r="O56" s="19" t="s">
        <v>16</v>
      </c>
      <c r="P56" s="20" t="s">
        <v>34</v>
      </c>
      <c r="Q56" s="15"/>
      <c r="R56" s="31">
        <f>S56*I48</f>
        <v>879312</v>
      </c>
      <c r="S56" s="23">
        <v>7851.0</v>
      </c>
    </row>
    <row r="57" ht="15.75" customHeight="1">
      <c r="B57" s="85">
        <v>44748.0</v>
      </c>
      <c r="C57" s="99" t="s">
        <v>109</v>
      </c>
      <c r="D57" s="88">
        <v>1.0</v>
      </c>
      <c r="E57" s="88">
        <v>8.0</v>
      </c>
      <c r="F57" s="88">
        <v>0.0</v>
      </c>
      <c r="G57" s="88">
        <v>8.0</v>
      </c>
      <c r="H57" s="88">
        <v>0.0</v>
      </c>
      <c r="I57" s="88">
        <v>0.0</v>
      </c>
      <c r="J57" s="88">
        <v>0.0</v>
      </c>
      <c r="K57" s="88">
        <v>0.0</v>
      </c>
      <c r="L57" s="88">
        <v>8.0</v>
      </c>
      <c r="M57" s="7"/>
      <c r="N57" s="7"/>
      <c r="O57" s="19" t="s">
        <v>17</v>
      </c>
      <c r="P57" s="20" t="s">
        <v>37</v>
      </c>
      <c r="Q57" s="20" t="s">
        <v>38</v>
      </c>
      <c r="R57" s="32">
        <f>S57*J48</f>
        <v>0</v>
      </c>
      <c r="S57" s="23">
        <v>4923.0</v>
      </c>
    </row>
    <row r="58" ht="15.75" customHeight="1">
      <c r="B58" s="85">
        <v>44779.0</v>
      </c>
      <c r="C58" s="99" t="s">
        <v>110</v>
      </c>
      <c r="D58" s="84">
        <v>1.0</v>
      </c>
      <c r="E58" s="84">
        <v>8.0</v>
      </c>
      <c r="F58" s="84">
        <v>0.0</v>
      </c>
      <c r="G58" s="84">
        <v>8.0</v>
      </c>
      <c r="H58" s="84">
        <v>0.0</v>
      </c>
      <c r="I58" s="84">
        <v>0.0</v>
      </c>
      <c r="J58" s="84">
        <v>0.0</v>
      </c>
      <c r="K58" s="84">
        <v>0.0</v>
      </c>
      <c r="L58" s="84">
        <v>8.0</v>
      </c>
      <c r="M58" s="7"/>
      <c r="N58" s="7"/>
      <c r="O58" s="28" t="s">
        <v>18</v>
      </c>
      <c r="P58" s="29" t="s">
        <v>41</v>
      </c>
      <c r="Q58" s="21" t="s">
        <v>42</v>
      </c>
      <c r="R58" s="23">
        <f>S58*K48</f>
        <v>0</v>
      </c>
      <c r="S58" s="23">
        <v>4000.0</v>
      </c>
    </row>
    <row r="59" ht="15.0" customHeight="1">
      <c r="B59" s="85">
        <v>44810.0</v>
      </c>
      <c r="C59" s="99" t="s">
        <v>111</v>
      </c>
      <c r="D59" s="86">
        <v>1.0</v>
      </c>
      <c r="E59" s="86">
        <v>8.0</v>
      </c>
      <c r="F59" s="86">
        <v>0.0</v>
      </c>
      <c r="G59" s="86">
        <v>8.0</v>
      </c>
      <c r="H59" s="86">
        <v>0.0</v>
      </c>
      <c r="I59" s="86">
        <v>0.0</v>
      </c>
      <c r="J59" s="86">
        <v>0.0</v>
      </c>
      <c r="K59" s="86">
        <v>0.0</v>
      </c>
      <c r="L59" s="86">
        <v>8.0</v>
      </c>
      <c r="M59" s="7"/>
      <c r="N59" s="7"/>
      <c r="O59" s="19" t="s">
        <v>19</v>
      </c>
      <c r="P59" s="20" t="s">
        <v>44</v>
      </c>
      <c r="Q59" s="15"/>
      <c r="R59" s="31">
        <f>S59*L48</f>
        <v>0</v>
      </c>
      <c r="S59" s="23">
        <v>6769.0</v>
      </c>
    </row>
    <row r="60" ht="15.0" customHeight="1">
      <c r="B60" s="85">
        <v>44840.0</v>
      </c>
      <c r="C60" s="99" t="s">
        <v>112</v>
      </c>
      <c r="D60" s="86">
        <v>1.0</v>
      </c>
      <c r="E60" s="86">
        <v>8.0</v>
      </c>
      <c r="F60" s="86">
        <v>0.0</v>
      </c>
      <c r="G60" s="86">
        <v>8.0</v>
      </c>
      <c r="H60" s="86">
        <v>0.0</v>
      </c>
      <c r="I60" s="86">
        <v>0.0</v>
      </c>
      <c r="J60" s="86">
        <v>0.0</v>
      </c>
      <c r="K60" s="86">
        <v>0.0</v>
      </c>
      <c r="L60" s="86">
        <v>8.0</v>
      </c>
      <c r="M60" s="7"/>
      <c r="N60" s="7"/>
      <c r="O60" s="43" t="s">
        <v>46</v>
      </c>
      <c r="P60" s="5"/>
      <c r="Q60" s="6"/>
      <c r="R60" s="44">
        <f>R52+R54+R56+R57+R59</f>
        <v>1396248</v>
      </c>
      <c r="S60" s="45"/>
    </row>
    <row r="61" ht="15.0" customHeight="1">
      <c r="B61" s="85">
        <v>44871.0</v>
      </c>
      <c r="C61" s="99" t="s">
        <v>113</v>
      </c>
      <c r="D61" s="88">
        <v>1.0</v>
      </c>
      <c r="E61" s="88">
        <v>8.0</v>
      </c>
      <c r="F61" s="88">
        <v>0.0</v>
      </c>
      <c r="G61" s="88">
        <v>8.0</v>
      </c>
      <c r="H61" s="88">
        <v>0.0</v>
      </c>
      <c r="I61" s="88">
        <v>0.0</v>
      </c>
      <c r="J61" s="88">
        <v>0.0</v>
      </c>
      <c r="K61" s="88">
        <v>0.0</v>
      </c>
      <c r="L61" s="88">
        <v>8.0</v>
      </c>
      <c r="M61" s="7"/>
      <c r="N61" s="7"/>
      <c r="O61" s="7"/>
      <c r="P61" s="7"/>
      <c r="Q61" s="7"/>
      <c r="R61" s="7"/>
      <c r="S61" s="7"/>
    </row>
    <row r="62" ht="15.0" customHeight="1">
      <c r="B62" s="85">
        <v>44901.0</v>
      </c>
      <c r="C62" s="99" t="s">
        <v>114</v>
      </c>
      <c r="D62" s="88">
        <v>1.0</v>
      </c>
      <c r="E62" s="88">
        <v>8.0</v>
      </c>
      <c r="F62" s="88">
        <v>0.0</v>
      </c>
      <c r="G62" s="88">
        <v>8.0</v>
      </c>
      <c r="H62" s="88">
        <v>0.0</v>
      </c>
      <c r="I62" s="88">
        <v>0.0</v>
      </c>
      <c r="J62" s="88">
        <v>0.0</v>
      </c>
      <c r="K62" s="88">
        <v>0.0</v>
      </c>
      <c r="L62" s="88">
        <v>8.0</v>
      </c>
      <c r="M62" s="7"/>
      <c r="N62" s="7"/>
      <c r="O62" s="100" t="s">
        <v>115</v>
      </c>
      <c r="P62" s="5"/>
      <c r="Q62" s="5"/>
      <c r="R62" s="5"/>
      <c r="S62" s="6"/>
    </row>
    <row r="63" ht="15.0" customHeight="1">
      <c r="B63" s="86" t="s">
        <v>116</v>
      </c>
      <c r="C63" s="99" t="s">
        <v>117</v>
      </c>
      <c r="D63" s="88">
        <v>1.0</v>
      </c>
      <c r="E63" s="88">
        <v>8.0</v>
      </c>
      <c r="F63" s="88">
        <v>0.0</v>
      </c>
      <c r="G63" s="88">
        <v>8.0</v>
      </c>
      <c r="H63" s="88">
        <v>0.0</v>
      </c>
      <c r="I63" s="88">
        <v>0.0</v>
      </c>
      <c r="J63" s="88">
        <v>0.0</v>
      </c>
      <c r="K63" s="88">
        <v>0.0</v>
      </c>
      <c r="L63" s="88">
        <v>8.0</v>
      </c>
      <c r="M63" s="7"/>
      <c r="N63" s="7"/>
      <c r="O63" s="13" t="s">
        <v>5</v>
      </c>
      <c r="P63" s="13" t="s">
        <v>6</v>
      </c>
      <c r="Q63" s="13" t="s">
        <v>7</v>
      </c>
      <c r="R63" s="14" t="s">
        <v>8</v>
      </c>
      <c r="S63" s="13" t="s">
        <v>9</v>
      </c>
    </row>
    <row r="64" ht="15.0" customHeight="1">
      <c r="B64" s="86" t="s">
        <v>118</v>
      </c>
      <c r="C64" s="99" t="s">
        <v>119</v>
      </c>
      <c r="D64" s="88">
        <v>1.0</v>
      </c>
      <c r="E64" s="88">
        <v>8.0</v>
      </c>
      <c r="F64" s="88">
        <v>0.0</v>
      </c>
      <c r="G64" s="88">
        <v>8.0</v>
      </c>
      <c r="H64" s="88">
        <v>0.0</v>
      </c>
      <c r="I64" s="88">
        <v>0.0</v>
      </c>
      <c r="J64" s="88">
        <v>0.0</v>
      </c>
      <c r="K64" s="88">
        <v>0.0</v>
      </c>
      <c r="L64" s="88">
        <v>8.0</v>
      </c>
      <c r="M64" s="7"/>
      <c r="N64" s="7"/>
      <c r="O64" s="19" t="s">
        <v>12</v>
      </c>
      <c r="P64" s="20" t="s">
        <v>20</v>
      </c>
      <c r="Q64" s="21" t="s">
        <v>21</v>
      </c>
      <c r="R64" s="22">
        <f>S64*E69</f>
        <v>1329264</v>
      </c>
      <c r="S64" s="23">
        <v>9231.0</v>
      </c>
    </row>
    <row r="65" ht="15.0" customHeight="1">
      <c r="B65" s="86" t="s">
        <v>120</v>
      </c>
      <c r="C65" s="99" t="s">
        <v>121</v>
      </c>
      <c r="D65" s="86">
        <v>1.0</v>
      </c>
      <c r="E65" s="86">
        <v>8.0</v>
      </c>
      <c r="F65" s="86">
        <v>0.0</v>
      </c>
      <c r="G65" s="86">
        <v>8.0</v>
      </c>
      <c r="H65" s="86">
        <v>0.0</v>
      </c>
      <c r="I65" s="86">
        <v>0.0</v>
      </c>
      <c r="J65" s="86">
        <v>0.0</v>
      </c>
      <c r="K65" s="86">
        <v>0.0</v>
      </c>
      <c r="L65" s="86">
        <v>8.0</v>
      </c>
      <c r="M65" s="7"/>
      <c r="N65" s="7"/>
      <c r="O65" s="28" t="s">
        <v>13</v>
      </c>
      <c r="P65" s="29" t="s">
        <v>23</v>
      </c>
      <c r="Q65" s="15"/>
      <c r="R65" s="23">
        <f>S65*F69</f>
        <v>0</v>
      </c>
      <c r="S65" s="23">
        <v>12145.0</v>
      </c>
    </row>
    <row r="66" ht="15.0" customHeight="1">
      <c r="B66" s="86" t="s">
        <v>122</v>
      </c>
      <c r="C66" s="99" t="s">
        <v>123</v>
      </c>
      <c r="D66" s="86">
        <v>1.0</v>
      </c>
      <c r="E66" s="86">
        <v>8.0</v>
      </c>
      <c r="F66" s="86">
        <v>0.0</v>
      </c>
      <c r="G66" s="86">
        <v>8.0</v>
      </c>
      <c r="H66" s="86">
        <v>0.0</v>
      </c>
      <c r="I66" s="86">
        <v>0.0</v>
      </c>
      <c r="J66" s="86">
        <v>0.0</v>
      </c>
      <c r="K66" s="86">
        <v>0.0</v>
      </c>
      <c r="L66" s="86">
        <v>8.0</v>
      </c>
      <c r="M66" s="7"/>
      <c r="N66" s="7"/>
      <c r="O66" s="19" t="s">
        <v>14</v>
      </c>
      <c r="P66" s="20" t="s">
        <v>26</v>
      </c>
      <c r="Q66" s="20" t="s">
        <v>27</v>
      </c>
      <c r="R66" s="22">
        <f>S66*G69</f>
        <v>487440</v>
      </c>
      <c r="S66" s="23">
        <v>3385.0</v>
      </c>
    </row>
    <row r="67" ht="15.0" customHeight="1">
      <c r="B67" s="86" t="s">
        <v>124</v>
      </c>
      <c r="C67" s="99" t="s">
        <v>125</v>
      </c>
      <c r="D67" s="86">
        <v>1.0</v>
      </c>
      <c r="E67" s="86">
        <v>8.0</v>
      </c>
      <c r="F67" s="86">
        <v>0.0</v>
      </c>
      <c r="G67" s="86">
        <v>8.0</v>
      </c>
      <c r="H67" s="86">
        <v>0.0</v>
      </c>
      <c r="I67" s="86">
        <v>0.0</v>
      </c>
      <c r="J67" s="86">
        <v>0.0</v>
      </c>
      <c r="K67" s="86">
        <v>0.0</v>
      </c>
      <c r="L67" s="86">
        <v>8.0</v>
      </c>
      <c r="M67" s="7"/>
      <c r="N67" s="7"/>
      <c r="O67" s="28" t="s">
        <v>15</v>
      </c>
      <c r="P67" s="29" t="s">
        <v>30</v>
      </c>
      <c r="Q67" s="21" t="s">
        <v>31</v>
      </c>
      <c r="R67" s="23">
        <f>S67*H69</f>
        <v>0</v>
      </c>
      <c r="S67" s="23">
        <v>3692.0</v>
      </c>
    </row>
    <row r="68" ht="15.0" customHeight="1">
      <c r="B68" s="86" t="s">
        <v>126</v>
      </c>
      <c r="C68" s="99" t="s">
        <v>127</v>
      </c>
      <c r="D68" s="86">
        <v>1.0</v>
      </c>
      <c r="E68" s="86">
        <v>8.0</v>
      </c>
      <c r="F68" s="86">
        <v>0.0</v>
      </c>
      <c r="G68" s="86">
        <v>8.0</v>
      </c>
      <c r="H68" s="86">
        <v>0.0</v>
      </c>
      <c r="I68" s="86">
        <v>0.0</v>
      </c>
      <c r="J68" s="86">
        <v>0.0</v>
      </c>
      <c r="K68" s="86">
        <v>0.0</v>
      </c>
      <c r="L68" s="86">
        <v>8.0</v>
      </c>
      <c r="M68" s="7"/>
      <c r="N68" s="7"/>
      <c r="O68" s="19" t="s">
        <v>16</v>
      </c>
      <c r="P68" s="20" t="s">
        <v>34</v>
      </c>
      <c r="Q68" s="15"/>
      <c r="R68" s="101">
        <f>S68*I69</f>
        <v>0</v>
      </c>
      <c r="S68" s="23">
        <v>7851.0</v>
      </c>
    </row>
    <row r="69" ht="15.0" customHeight="1">
      <c r="B69" s="35" t="s">
        <v>43</v>
      </c>
      <c r="C69" s="6"/>
      <c r="D69" s="36">
        <f t="shared" ref="D69:L69" si="6">SUM(D51:D68)</f>
        <v>18</v>
      </c>
      <c r="E69" s="38">
        <f t="shared" si="6"/>
        <v>144</v>
      </c>
      <c r="F69" s="38">
        <f t="shared" si="6"/>
        <v>0</v>
      </c>
      <c r="G69" s="38">
        <f t="shared" si="6"/>
        <v>144</v>
      </c>
      <c r="H69" s="38">
        <f t="shared" si="6"/>
        <v>0</v>
      </c>
      <c r="I69" s="38">
        <f t="shared" si="6"/>
        <v>0</v>
      </c>
      <c r="J69" s="38">
        <f t="shared" si="6"/>
        <v>0</v>
      </c>
      <c r="K69" s="38">
        <f t="shared" si="6"/>
        <v>0</v>
      </c>
      <c r="L69" s="38">
        <f t="shared" si="6"/>
        <v>144</v>
      </c>
      <c r="M69" s="7"/>
      <c r="N69" s="7"/>
      <c r="O69" s="19" t="s">
        <v>17</v>
      </c>
      <c r="P69" s="20" t="s">
        <v>37</v>
      </c>
      <c r="Q69" s="20" t="s">
        <v>38</v>
      </c>
      <c r="R69" s="32">
        <f>S69*J69</f>
        <v>0</v>
      </c>
      <c r="S69" s="23">
        <v>4923.0</v>
      </c>
    </row>
    <row r="70" ht="15.0" customHeight="1">
      <c r="B70" s="102" t="s">
        <v>128</v>
      </c>
      <c r="C70" s="103" t="s">
        <v>3</v>
      </c>
      <c r="D70" s="104"/>
      <c r="E70" s="105" t="s">
        <v>4</v>
      </c>
      <c r="F70" s="5"/>
      <c r="G70" s="5"/>
      <c r="H70" s="5"/>
      <c r="I70" s="5"/>
      <c r="J70" s="5"/>
      <c r="K70" s="5"/>
      <c r="L70" s="6"/>
      <c r="M70" s="7"/>
      <c r="N70" s="7"/>
      <c r="O70" s="28" t="s">
        <v>18</v>
      </c>
      <c r="P70" s="29" t="s">
        <v>41</v>
      </c>
      <c r="Q70" s="21" t="s">
        <v>42</v>
      </c>
      <c r="R70" s="23">
        <f>S70*K69</f>
        <v>0</v>
      </c>
      <c r="S70" s="23">
        <v>4000.0</v>
      </c>
    </row>
    <row r="71" ht="15.0" customHeight="1">
      <c r="B71" s="15"/>
      <c r="C71" s="106" t="s">
        <v>129</v>
      </c>
      <c r="D71" s="107" t="s">
        <v>11</v>
      </c>
      <c r="E71" s="106" t="s">
        <v>12</v>
      </c>
      <c r="F71" s="106" t="s">
        <v>13</v>
      </c>
      <c r="G71" s="108" t="s">
        <v>14</v>
      </c>
      <c r="H71" s="106" t="s">
        <v>15</v>
      </c>
      <c r="I71" s="106" t="s">
        <v>16</v>
      </c>
      <c r="J71" s="108" t="s">
        <v>17</v>
      </c>
      <c r="K71" s="106" t="s">
        <v>18</v>
      </c>
      <c r="L71" s="106" t="s">
        <v>19</v>
      </c>
      <c r="M71" s="7"/>
      <c r="N71" s="7"/>
      <c r="O71" s="19" t="s">
        <v>19</v>
      </c>
      <c r="P71" s="20" t="s">
        <v>44</v>
      </c>
      <c r="Q71" s="15"/>
      <c r="R71" s="31">
        <f>S71*L69</f>
        <v>974736</v>
      </c>
      <c r="S71" s="23">
        <v>6769.0</v>
      </c>
    </row>
    <row r="72" ht="15.0" customHeight="1">
      <c r="B72" s="109">
        <v>44568.0</v>
      </c>
      <c r="C72" s="110" t="s">
        <v>130</v>
      </c>
      <c r="D72" s="26">
        <v>3.0</v>
      </c>
      <c r="E72" s="26">
        <v>16.0</v>
      </c>
      <c r="F72" s="26">
        <v>24.0</v>
      </c>
      <c r="G72" s="49">
        <v>0.0</v>
      </c>
      <c r="H72" s="26">
        <v>24.0</v>
      </c>
      <c r="I72" s="26">
        <v>8.0</v>
      </c>
      <c r="J72" s="49">
        <v>0.0</v>
      </c>
      <c r="K72" s="26">
        <v>8.0</v>
      </c>
      <c r="L72" s="49">
        <v>0.0</v>
      </c>
      <c r="M72" s="7"/>
      <c r="N72" s="7"/>
      <c r="O72" s="43" t="s">
        <v>46</v>
      </c>
      <c r="P72" s="5"/>
      <c r="Q72" s="6"/>
      <c r="R72" s="44">
        <f>R64+R66+R68+R69+R71</f>
        <v>2791440</v>
      </c>
      <c r="S72" s="45"/>
    </row>
    <row r="73" ht="15.0" customHeight="1">
      <c r="B73" s="109">
        <v>44599.0</v>
      </c>
      <c r="C73" s="34" t="s">
        <v>131</v>
      </c>
      <c r="D73" s="26">
        <v>1.0</v>
      </c>
      <c r="E73" s="26">
        <v>8.0</v>
      </c>
      <c r="F73" s="26">
        <v>8.0</v>
      </c>
      <c r="G73" s="49">
        <v>0.0</v>
      </c>
      <c r="H73" s="73">
        <v>0.0</v>
      </c>
      <c r="I73" s="49">
        <v>0.0</v>
      </c>
      <c r="J73" s="49">
        <v>0.0</v>
      </c>
      <c r="K73" s="26">
        <v>8.0</v>
      </c>
      <c r="L73" s="49">
        <v>0.0</v>
      </c>
      <c r="M73" s="7"/>
      <c r="N73" s="7"/>
      <c r="O73" s="7"/>
      <c r="P73" s="7"/>
      <c r="Q73" s="7"/>
      <c r="R73" s="7"/>
      <c r="S73" s="7"/>
    </row>
    <row r="74" ht="15.0" customHeight="1">
      <c r="B74" s="35" t="s">
        <v>43</v>
      </c>
      <c r="C74" s="6"/>
      <c r="D74" s="36">
        <f t="shared" ref="D74:L74" si="7">SUM(D72:D73)</f>
        <v>4</v>
      </c>
      <c r="E74" s="38">
        <f t="shared" si="7"/>
        <v>24</v>
      </c>
      <c r="F74" s="38">
        <f t="shared" si="7"/>
        <v>32</v>
      </c>
      <c r="G74" s="38">
        <f t="shared" si="7"/>
        <v>0</v>
      </c>
      <c r="H74" s="38">
        <f t="shared" si="7"/>
        <v>24</v>
      </c>
      <c r="I74" s="38">
        <f t="shared" si="7"/>
        <v>8</v>
      </c>
      <c r="J74" s="38">
        <f t="shared" si="7"/>
        <v>0</v>
      </c>
      <c r="K74" s="38">
        <f t="shared" si="7"/>
        <v>16</v>
      </c>
      <c r="L74" s="38">
        <f t="shared" si="7"/>
        <v>0</v>
      </c>
      <c r="M74" s="7"/>
      <c r="N74" s="7"/>
      <c r="O74" s="111" t="s">
        <v>132</v>
      </c>
      <c r="P74" s="5"/>
      <c r="Q74" s="5"/>
      <c r="R74" s="5"/>
      <c r="S74" s="6"/>
    </row>
    <row r="75" ht="15.0" customHeight="1">
      <c r="B75" s="112" t="s">
        <v>133</v>
      </c>
      <c r="C75" s="6"/>
      <c r="D75" s="113">
        <f>SUM(D11,D21,D30,D38,D48,D69,D74)</f>
        <v>90</v>
      </c>
      <c r="E75" s="113">
        <f t="shared" ref="E75:L75" si="8">SUM(E11,E21,E30,E38,E48,E69,E74,)</f>
        <v>560</v>
      </c>
      <c r="F75" s="113">
        <f t="shared" si="8"/>
        <v>416</v>
      </c>
      <c r="G75" s="113">
        <f t="shared" si="8"/>
        <v>184</v>
      </c>
      <c r="H75" s="113">
        <f t="shared" si="8"/>
        <v>136</v>
      </c>
      <c r="I75" s="113">
        <f t="shared" si="8"/>
        <v>432</v>
      </c>
      <c r="J75" s="113">
        <f t="shared" si="8"/>
        <v>56</v>
      </c>
      <c r="K75" s="113">
        <f t="shared" si="8"/>
        <v>160</v>
      </c>
      <c r="L75" s="113">
        <f t="shared" si="8"/>
        <v>144</v>
      </c>
      <c r="M75" s="7"/>
      <c r="N75" s="7"/>
      <c r="O75" s="13" t="s">
        <v>5</v>
      </c>
      <c r="P75" s="13" t="s">
        <v>6</v>
      </c>
      <c r="Q75" s="13" t="s">
        <v>7</v>
      </c>
      <c r="R75" s="14" t="s">
        <v>8</v>
      </c>
      <c r="S75" s="13" t="s">
        <v>9</v>
      </c>
    </row>
    <row r="76" ht="15.0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9" t="s">
        <v>12</v>
      </c>
      <c r="P76" s="20" t="s">
        <v>20</v>
      </c>
      <c r="Q76" s="21" t="s">
        <v>21</v>
      </c>
      <c r="R76" s="30">
        <f>S76*E74</f>
        <v>221544</v>
      </c>
      <c r="S76" s="23">
        <v>9231.0</v>
      </c>
    </row>
    <row r="77" ht="15.0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28" t="s">
        <v>13</v>
      </c>
      <c r="P77" s="29" t="s">
        <v>23</v>
      </c>
      <c r="Q77" s="15"/>
      <c r="R77" s="23">
        <f>S77*F74</f>
        <v>388640</v>
      </c>
      <c r="S77" s="23">
        <v>12145.0</v>
      </c>
    </row>
    <row r="78" ht="15.0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9" t="s">
        <v>14</v>
      </c>
      <c r="P78" s="20" t="s">
        <v>26</v>
      </c>
      <c r="Q78" s="20" t="s">
        <v>27</v>
      </c>
      <c r="R78" s="30">
        <f>S78*G74</f>
        <v>0</v>
      </c>
      <c r="S78" s="23">
        <v>3385.0</v>
      </c>
    </row>
    <row r="79" ht="15.0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28" t="s">
        <v>15</v>
      </c>
      <c r="P79" s="29" t="s">
        <v>30</v>
      </c>
      <c r="Q79" s="21" t="s">
        <v>31</v>
      </c>
      <c r="R79" s="23">
        <f>S79*H74</f>
        <v>88608</v>
      </c>
      <c r="S79" s="23">
        <v>3692.0</v>
      </c>
    </row>
    <row r="80" ht="15.0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9" t="s">
        <v>16</v>
      </c>
      <c r="P80" s="20" t="s">
        <v>34</v>
      </c>
      <c r="Q80" s="15"/>
      <c r="R80" s="101">
        <f>S80*I74</f>
        <v>62808</v>
      </c>
      <c r="S80" s="23">
        <v>7851.0</v>
      </c>
    </row>
    <row r="81" ht="15.0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9" t="s">
        <v>17</v>
      </c>
      <c r="P81" s="20" t="s">
        <v>37</v>
      </c>
      <c r="Q81" s="20" t="s">
        <v>38</v>
      </c>
      <c r="R81" s="23">
        <f>S81*J74</f>
        <v>0</v>
      </c>
      <c r="S81" s="23">
        <v>4923.0</v>
      </c>
    </row>
    <row r="82" ht="15.0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28" t="s">
        <v>18</v>
      </c>
      <c r="P82" s="29" t="s">
        <v>41</v>
      </c>
      <c r="Q82" s="21" t="s">
        <v>42</v>
      </c>
      <c r="R82" s="23">
        <f>S82*K74</f>
        <v>64000</v>
      </c>
      <c r="S82" s="23">
        <v>4000.0</v>
      </c>
    </row>
    <row r="83" ht="15.0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9" t="s">
        <v>19</v>
      </c>
      <c r="P83" s="20" t="s">
        <v>44</v>
      </c>
      <c r="Q83" s="15"/>
      <c r="R83" s="101">
        <f>S83*L74</f>
        <v>0</v>
      </c>
      <c r="S83" s="23">
        <v>6769.0</v>
      </c>
    </row>
    <row r="84" ht="15.0" customHeight="1"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7"/>
      <c r="N84" s="7"/>
      <c r="O84" s="43" t="s">
        <v>46</v>
      </c>
      <c r="P84" s="5"/>
      <c r="Q84" s="6"/>
      <c r="R84" s="44">
        <f>R76+R78+R80+R81+R83</f>
        <v>284352</v>
      </c>
      <c r="S84" s="45"/>
    </row>
    <row r="85" ht="15.0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ht="15.0" customHeight="1"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7"/>
      <c r="N86" s="7"/>
      <c r="O86" s="114" t="s">
        <v>134</v>
      </c>
      <c r="P86" s="5"/>
      <c r="Q86" s="5"/>
      <c r="R86" s="5"/>
      <c r="S86" s="6"/>
    </row>
    <row r="87" ht="15.0" customHeight="1"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7"/>
      <c r="N87" s="7"/>
      <c r="O87" s="13" t="s">
        <v>5</v>
      </c>
      <c r="P87" s="13" t="s">
        <v>6</v>
      </c>
      <c r="Q87" s="13" t="s">
        <v>7</v>
      </c>
      <c r="R87" s="13" t="s">
        <v>135</v>
      </c>
      <c r="S87" s="13" t="s">
        <v>9</v>
      </c>
    </row>
    <row r="88" ht="15.0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7"/>
      <c r="N88" s="7"/>
      <c r="O88" s="19" t="s">
        <v>12</v>
      </c>
      <c r="P88" s="20" t="s">
        <v>20</v>
      </c>
      <c r="Q88" s="21" t="s">
        <v>21</v>
      </c>
      <c r="R88" s="22">
        <f t="shared" ref="R88:R95" si="9">SUM(R4,R16,R28,R40,R52,R64,R76)</f>
        <v>5169360</v>
      </c>
      <c r="S88" s="23">
        <v>9231.0</v>
      </c>
    </row>
    <row r="89" ht="15.0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7"/>
      <c r="N89" s="7"/>
      <c r="O89" s="28" t="s">
        <v>13</v>
      </c>
      <c r="P89" s="29" t="s">
        <v>23</v>
      </c>
      <c r="Q89" s="15"/>
      <c r="R89" s="22">
        <f t="shared" si="9"/>
        <v>5052320</v>
      </c>
      <c r="S89" s="23">
        <v>12145.0</v>
      </c>
    </row>
    <row r="90" ht="15.0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19" t="s">
        <v>14</v>
      </c>
      <c r="P90" s="20" t="s">
        <v>26</v>
      </c>
      <c r="Q90" s="20" t="s">
        <v>27</v>
      </c>
      <c r="R90" s="22">
        <f t="shared" si="9"/>
        <v>622840</v>
      </c>
      <c r="S90" s="23">
        <v>3385.0</v>
      </c>
    </row>
    <row r="91" ht="15.0" customHeight="1"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7"/>
      <c r="N91" s="7"/>
      <c r="O91" s="28" t="s">
        <v>15</v>
      </c>
      <c r="P91" s="29" t="s">
        <v>30</v>
      </c>
      <c r="Q91" s="21" t="s">
        <v>31</v>
      </c>
      <c r="R91" s="22">
        <f t="shared" si="9"/>
        <v>502112</v>
      </c>
      <c r="S91" s="23">
        <v>3692.0</v>
      </c>
    </row>
    <row r="92" ht="15.75" customHeight="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9" t="s">
        <v>16</v>
      </c>
      <c r="P92" s="20" t="s">
        <v>34</v>
      </c>
      <c r="Q92" s="15"/>
      <c r="R92" s="22">
        <f t="shared" si="9"/>
        <v>3391632</v>
      </c>
      <c r="S92" s="23">
        <v>7851.0</v>
      </c>
    </row>
    <row r="93" ht="15.75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9" t="s">
        <v>17</v>
      </c>
      <c r="P93" s="20" t="s">
        <v>37</v>
      </c>
      <c r="Q93" s="20" t="s">
        <v>38</v>
      </c>
      <c r="R93" s="22">
        <f t="shared" si="9"/>
        <v>275688</v>
      </c>
      <c r="S93" s="23">
        <v>4923.0</v>
      </c>
    </row>
    <row r="94" ht="15.75" customHeight="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28" t="s">
        <v>18</v>
      </c>
      <c r="P94" s="29" t="s">
        <v>41</v>
      </c>
      <c r="Q94" s="21" t="s">
        <v>42</v>
      </c>
      <c r="R94" s="22">
        <f t="shared" si="9"/>
        <v>640000</v>
      </c>
      <c r="S94" s="23">
        <v>4000.0</v>
      </c>
    </row>
    <row r="95" ht="15.75" customHeight="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9" t="s">
        <v>19</v>
      </c>
      <c r="P95" s="20" t="s">
        <v>44</v>
      </c>
      <c r="Q95" s="15"/>
      <c r="R95" s="22">
        <f t="shared" si="9"/>
        <v>974736</v>
      </c>
      <c r="S95" s="23">
        <v>6769.0</v>
      </c>
    </row>
    <row r="96" ht="15.75" customHeight="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43" t="s">
        <v>46</v>
      </c>
      <c r="P96" s="5"/>
      <c r="Q96" s="6"/>
      <c r="R96" s="44">
        <f>SUM(R88,R89,R90,R91,R92,R93,R94,R95,)</f>
        <v>16628688</v>
      </c>
      <c r="S96" s="45"/>
    </row>
    <row r="97" ht="15.75" customHeight="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45"/>
      <c r="P97" s="45"/>
      <c r="Q97" s="45"/>
      <c r="R97" s="7"/>
      <c r="S97" s="7"/>
    </row>
    <row r="98" ht="15.7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15" t="s">
        <v>136</v>
      </c>
      <c r="P98" s="116" t="s">
        <v>137</v>
      </c>
      <c r="Q98" s="7"/>
      <c r="R98" s="117" t="s">
        <v>138</v>
      </c>
      <c r="S98" s="6"/>
    </row>
    <row r="99" ht="15.75" customHeight="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29" t="s">
        <v>139</v>
      </c>
      <c r="S99" s="118">
        <v>44781.0</v>
      </c>
    </row>
    <row r="100" ht="15.75" customHeight="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29" t="s">
        <v>140</v>
      </c>
      <c r="S100" s="119">
        <v>44907.0</v>
      </c>
    </row>
    <row r="101" ht="15.7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99" t="s">
        <v>141</v>
      </c>
      <c r="S101" s="99">
        <v>126.0</v>
      </c>
    </row>
    <row r="102" ht="15.75" customHeight="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99" t="s">
        <v>142</v>
      </c>
      <c r="S102" s="99">
        <v>90.0</v>
      </c>
    </row>
    <row r="103" ht="15.75" customHeight="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99" t="s">
        <v>133</v>
      </c>
      <c r="S103" s="120" t="s">
        <v>143</v>
      </c>
    </row>
    <row r="104" ht="15.75" customHeight="1"/>
    <row r="105" ht="15.75" customHeight="1">
      <c r="Q105" s="45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64">
    <mergeCell ref="Q82:Q83"/>
    <mergeCell ref="O84:Q84"/>
    <mergeCell ref="O86:S86"/>
    <mergeCell ref="Q88:Q89"/>
    <mergeCell ref="Q91:Q92"/>
    <mergeCell ref="Q94:Q95"/>
    <mergeCell ref="O96:Q96"/>
    <mergeCell ref="R98:S98"/>
    <mergeCell ref="Q67:Q68"/>
    <mergeCell ref="E70:L70"/>
    <mergeCell ref="Q70:Q71"/>
    <mergeCell ref="O72:Q72"/>
    <mergeCell ref="O74:S74"/>
    <mergeCell ref="Q76:Q77"/>
    <mergeCell ref="Q79:Q80"/>
    <mergeCell ref="B2:L2"/>
    <mergeCell ref="O2:S2"/>
    <mergeCell ref="B3:B4"/>
    <mergeCell ref="E3:L3"/>
    <mergeCell ref="Q4:Q5"/>
    <mergeCell ref="Q7:Q8"/>
    <mergeCell ref="Q10:Q11"/>
    <mergeCell ref="E12:L12"/>
    <mergeCell ref="O12:Q12"/>
    <mergeCell ref="O14:S14"/>
    <mergeCell ref="Q16:Q17"/>
    <mergeCell ref="Q19:Q20"/>
    <mergeCell ref="E22:L22"/>
    <mergeCell ref="Q22:Q23"/>
    <mergeCell ref="O24:Q24"/>
    <mergeCell ref="O26:S26"/>
    <mergeCell ref="Q28:Q29"/>
    <mergeCell ref="E31:L31"/>
    <mergeCell ref="Q31:Q32"/>
    <mergeCell ref="Q34:Q35"/>
    <mergeCell ref="O36:Q36"/>
    <mergeCell ref="B39:B40"/>
    <mergeCell ref="B48:C48"/>
    <mergeCell ref="B49:B50"/>
    <mergeCell ref="B69:C69"/>
    <mergeCell ref="B70:B71"/>
    <mergeCell ref="B74:C74"/>
    <mergeCell ref="B75:C75"/>
    <mergeCell ref="B11:C11"/>
    <mergeCell ref="B12:B13"/>
    <mergeCell ref="B21:C21"/>
    <mergeCell ref="B22:B23"/>
    <mergeCell ref="B30:C30"/>
    <mergeCell ref="B31:B32"/>
    <mergeCell ref="B38:C38"/>
    <mergeCell ref="O38:S38"/>
    <mergeCell ref="E39:L39"/>
    <mergeCell ref="Q40:Q41"/>
    <mergeCell ref="Q43:Q44"/>
    <mergeCell ref="O48:Q48"/>
    <mergeCell ref="E49:L49"/>
    <mergeCell ref="O50:S50"/>
    <mergeCell ref="Q46:Q47"/>
    <mergeCell ref="Q52:Q53"/>
    <mergeCell ref="Q55:Q56"/>
    <mergeCell ref="Q58:Q59"/>
    <mergeCell ref="O60:Q60"/>
    <mergeCell ref="O62:S62"/>
    <mergeCell ref="Q64:Q65"/>
  </mergeCells>
  <hyperlinks>
    <hyperlink r:id="rId1" ref="P98"/>
  </hyperlinks>
  <printOptions/>
  <pageMargins bottom="0.75" footer="0.0" header="0.0" left="0.7" right="0.7" top="0.75"/>
  <pageSetup orientation="landscape"/>
  <drawing r:id="rId2"/>
</worksheet>
</file>