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P:\Yvon\AAAAA-Mes-donnees\Mes-developpements\Python_tous_mes_tutoriels\test_sqlalchemy\"/>
    </mc:Choice>
  </mc:AlternateContent>
  <xr:revisionPtr revIDLastSave="0" documentId="8_{572635BE-F5FF-4945-B7E4-60DC348F0365}" xr6:coauthVersionLast="47" xr6:coauthVersionMax="47" xr10:uidLastSave="{00000000-0000-0000-0000-000000000000}"/>
  <bookViews>
    <workbookView xWindow="-103" yWindow="-103" windowWidth="33120" windowHeight="18000" activeTab="8" xr2:uid="{00000000-000D-0000-FFFF-FFFF00000000}"/>
  </bookViews>
  <sheets>
    <sheet name="F_agregation" sheetId="11" r:id="rId1"/>
    <sheet name="F_definition_cles_repartitions" sheetId="2" r:id="rId2"/>
    <sheet name="F_lexique_batrub" sheetId="3" r:id="rId3"/>
    <sheet name="F_lexique_bat" sheetId="4" r:id="rId4"/>
    <sheet name="F_lexique_rub" sheetId="5" r:id="rId5"/>
    <sheet name="F_lexique_typ" sheetId="6" r:id="rId6"/>
    <sheet name="F_liste_groupes" sheetId="7" r:id="rId7"/>
    <sheet name="F_liste_groupe_a_etudier" sheetId="8" r:id="rId8"/>
    <sheet name="Noms_champs" sheetId="10" r:id="rId9"/>
  </sheets>
  <externalReferences>
    <externalReference r:id="rId10"/>
  </externalReferences>
  <definedNames>
    <definedName name="_xlnm._FilterDatabase" localSheetId="0" hidden="1">F_agregation!$E$2:$P$113</definedName>
    <definedName name="Agregation_2015_a_2019" localSheetId="0">F_agregation!$A$2:$P$133</definedName>
    <definedName name="Agregation_2015_a_201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33" i="11" l="1"/>
  <c r="L133" i="11"/>
  <c r="K133" i="11"/>
  <c r="J133" i="11"/>
  <c r="H133" i="11"/>
  <c r="I133" i="11" s="1"/>
  <c r="F133" i="11"/>
  <c r="O132" i="11"/>
  <c r="L132" i="11"/>
  <c r="K132" i="11"/>
  <c r="J132" i="11"/>
  <c r="H132" i="11"/>
  <c r="I132" i="11" s="1"/>
  <c r="F132" i="11"/>
  <c r="O131" i="11"/>
  <c r="L131" i="11"/>
  <c r="K131" i="11"/>
  <c r="J131" i="11"/>
  <c r="H131" i="11"/>
  <c r="I131" i="11" s="1"/>
  <c r="F131" i="11"/>
  <c r="O130" i="11"/>
  <c r="L130" i="11"/>
  <c r="K130" i="11"/>
  <c r="J130" i="11"/>
  <c r="H130" i="11"/>
  <c r="I130" i="11" s="1"/>
  <c r="F130" i="11"/>
  <c r="O129" i="11"/>
  <c r="L129" i="11"/>
  <c r="K129" i="11"/>
  <c r="J129" i="11"/>
  <c r="H129" i="11"/>
  <c r="I129" i="11" s="1"/>
  <c r="F129" i="11"/>
  <c r="O128" i="11"/>
  <c r="L128" i="11"/>
  <c r="K128" i="11"/>
  <c r="J128" i="11"/>
  <c r="H128" i="11"/>
  <c r="I128" i="11" s="1"/>
  <c r="F128" i="11"/>
  <c r="O127" i="11"/>
  <c r="L127" i="11"/>
  <c r="K127" i="11"/>
  <c r="J127" i="11"/>
  <c r="H127" i="11"/>
  <c r="I127" i="11" s="1"/>
  <c r="F127" i="11"/>
  <c r="O126" i="11"/>
  <c r="L126" i="11"/>
  <c r="K126" i="11"/>
  <c r="J126" i="11"/>
  <c r="I126" i="11"/>
  <c r="H126" i="11"/>
  <c r="F126" i="11"/>
  <c r="O125" i="11"/>
  <c r="L125" i="11"/>
  <c r="K125" i="11"/>
  <c r="J125" i="11"/>
  <c r="I125" i="11"/>
  <c r="H125" i="11"/>
  <c r="F125" i="11"/>
  <c r="O124" i="11"/>
  <c r="L124" i="11"/>
  <c r="K124" i="11"/>
  <c r="J124" i="11"/>
  <c r="I124" i="11"/>
  <c r="H124" i="11"/>
  <c r="F124" i="11"/>
  <c r="O123" i="11"/>
  <c r="L123" i="11"/>
  <c r="K123" i="11"/>
  <c r="J123" i="11"/>
  <c r="H123" i="11"/>
  <c r="I123" i="11" s="1"/>
  <c r="F123" i="11"/>
  <c r="O122" i="11"/>
  <c r="L122" i="11"/>
  <c r="K122" i="11"/>
  <c r="J122" i="11"/>
  <c r="I122" i="11"/>
  <c r="H122" i="11"/>
  <c r="F122" i="11"/>
  <c r="O121" i="11"/>
  <c r="L121" i="11"/>
  <c r="K121" i="11"/>
  <c r="J121" i="11"/>
  <c r="I121" i="11"/>
  <c r="H121" i="11"/>
  <c r="F121" i="11"/>
  <c r="O120" i="11"/>
  <c r="L120" i="11"/>
  <c r="K120" i="11"/>
  <c r="J120" i="11"/>
  <c r="I120" i="11"/>
  <c r="H120" i="11"/>
  <c r="F120" i="11"/>
  <c r="O119" i="11"/>
  <c r="L119" i="11"/>
  <c r="K119" i="11"/>
  <c r="J119" i="11"/>
  <c r="I119" i="11"/>
  <c r="H119" i="11"/>
  <c r="F119" i="11"/>
  <c r="O118" i="11"/>
  <c r="L118" i="11"/>
  <c r="K118" i="11"/>
  <c r="J118" i="11"/>
  <c r="I118" i="11"/>
  <c r="H118" i="11"/>
  <c r="F118" i="11"/>
  <c r="O117" i="11"/>
  <c r="L117" i="11"/>
  <c r="K117" i="11"/>
  <c r="J117" i="11"/>
  <c r="H117" i="11"/>
  <c r="I117" i="11" s="1"/>
  <c r="F117" i="11"/>
  <c r="O116" i="11"/>
  <c r="L116" i="11"/>
  <c r="K116" i="11"/>
  <c r="J116" i="11"/>
  <c r="H116" i="11"/>
  <c r="I116" i="11" s="1"/>
  <c r="F116" i="11"/>
  <c r="O115" i="11"/>
  <c r="L115" i="11"/>
  <c r="K115" i="11"/>
  <c r="J115" i="11"/>
  <c r="H115" i="11"/>
  <c r="I115" i="11" s="1"/>
  <c r="F115" i="11"/>
  <c r="O114" i="11"/>
  <c r="L114" i="11"/>
  <c r="K114" i="11"/>
  <c r="J114" i="11"/>
  <c r="I114" i="11"/>
  <c r="H114" i="11"/>
  <c r="F114" i="11"/>
  <c r="O113" i="11"/>
  <c r="L113" i="11"/>
  <c r="K113" i="11"/>
  <c r="J113" i="11"/>
  <c r="H113" i="11"/>
  <c r="I113" i="11" s="1"/>
  <c r="F113" i="11"/>
  <c r="O112" i="11"/>
  <c r="L112" i="11"/>
  <c r="K112" i="11"/>
  <c r="J112" i="11"/>
  <c r="H112" i="11"/>
  <c r="I112" i="11" s="1"/>
  <c r="F112" i="11"/>
  <c r="O111" i="11"/>
  <c r="L111" i="11"/>
  <c r="K111" i="11"/>
  <c r="J111" i="11"/>
  <c r="H111" i="11"/>
  <c r="I111" i="11" s="1"/>
  <c r="F111" i="11"/>
  <c r="O110" i="11"/>
  <c r="L110" i="11"/>
  <c r="K110" i="11"/>
  <c r="J110" i="11"/>
  <c r="I110" i="11"/>
  <c r="H110" i="11"/>
  <c r="F110" i="11"/>
  <c r="O109" i="11"/>
  <c r="L109" i="11"/>
  <c r="K109" i="11"/>
  <c r="J109" i="11"/>
  <c r="I109" i="11"/>
  <c r="H109" i="11"/>
  <c r="F109" i="11"/>
  <c r="O108" i="11"/>
  <c r="L108" i="11"/>
  <c r="K108" i="11"/>
  <c r="J108" i="11"/>
  <c r="I108" i="11"/>
  <c r="H108" i="11"/>
  <c r="F108" i="11"/>
  <c r="O107" i="11"/>
  <c r="L107" i="11"/>
  <c r="K107" i="11"/>
  <c r="J107" i="11"/>
  <c r="H107" i="11"/>
  <c r="I107" i="11" s="1"/>
  <c r="F107" i="11"/>
  <c r="O106" i="11"/>
  <c r="L106" i="11"/>
  <c r="K106" i="11"/>
  <c r="J106" i="11"/>
  <c r="I106" i="11"/>
  <c r="H106" i="11"/>
  <c r="F106" i="11"/>
  <c r="O105" i="11"/>
  <c r="L105" i="11"/>
  <c r="K105" i="11"/>
  <c r="J105" i="11"/>
  <c r="I105" i="11"/>
  <c r="H105" i="11"/>
  <c r="F105" i="11"/>
  <c r="O104" i="11"/>
  <c r="L104" i="11"/>
  <c r="K104" i="11"/>
  <c r="J104" i="11"/>
  <c r="I104" i="11"/>
  <c r="H104" i="11"/>
  <c r="F104" i="11"/>
  <c r="O103" i="11"/>
  <c r="L103" i="11"/>
  <c r="K103" i="11"/>
  <c r="J103" i="11"/>
  <c r="I103" i="11"/>
  <c r="H103" i="11"/>
  <c r="F103" i="11"/>
  <c r="O102" i="11"/>
  <c r="L102" i="11"/>
  <c r="K102" i="11"/>
  <c r="J102" i="11"/>
  <c r="I102" i="11"/>
  <c r="H102" i="11"/>
  <c r="F102" i="11"/>
  <c r="O101" i="11"/>
  <c r="L101" i="11"/>
  <c r="K101" i="11"/>
  <c r="J101" i="11"/>
  <c r="H101" i="11"/>
  <c r="I101" i="11" s="1"/>
  <c r="F101" i="11"/>
  <c r="O100" i="11"/>
  <c r="L100" i="11"/>
  <c r="K100" i="11"/>
  <c r="J100" i="11"/>
  <c r="H100" i="11"/>
  <c r="I100" i="11" s="1"/>
  <c r="F100" i="11"/>
  <c r="O99" i="11"/>
  <c r="L99" i="11"/>
  <c r="K99" i="11"/>
  <c r="J99" i="11"/>
  <c r="H99" i="11"/>
  <c r="I99" i="11" s="1"/>
  <c r="F99" i="11"/>
  <c r="O98" i="11"/>
  <c r="L98" i="11"/>
  <c r="K98" i="11"/>
  <c r="J98" i="11"/>
  <c r="I98" i="11"/>
  <c r="H98" i="11"/>
  <c r="F98" i="11"/>
  <c r="O97" i="11"/>
  <c r="L97" i="11"/>
  <c r="K97" i="11"/>
  <c r="J97" i="11"/>
  <c r="H97" i="11"/>
  <c r="I97" i="11" s="1"/>
  <c r="F97" i="11"/>
  <c r="O96" i="11"/>
  <c r="L96" i="11"/>
  <c r="K96" i="11"/>
  <c r="J96" i="11"/>
  <c r="H96" i="11"/>
  <c r="I96" i="11" s="1"/>
  <c r="F96" i="11"/>
  <c r="O95" i="11"/>
  <c r="L95" i="11"/>
  <c r="K95" i="11"/>
  <c r="J95" i="11"/>
  <c r="H95" i="11"/>
  <c r="I95" i="11" s="1"/>
  <c r="F95" i="11"/>
  <c r="O94" i="11"/>
  <c r="L94" i="11"/>
  <c r="K94" i="11"/>
  <c r="J94" i="11"/>
  <c r="I94" i="11"/>
  <c r="H94" i="11"/>
  <c r="F94" i="11"/>
  <c r="O93" i="11"/>
  <c r="L93" i="11"/>
  <c r="K93" i="11"/>
  <c r="J93" i="11"/>
  <c r="I93" i="11"/>
  <c r="H93" i="11"/>
  <c r="F93" i="11"/>
  <c r="O92" i="11"/>
  <c r="L92" i="11"/>
  <c r="K92" i="11"/>
  <c r="J92" i="11"/>
  <c r="I92" i="11"/>
  <c r="H92" i="11"/>
  <c r="F92" i="11"/>
  <c r="O91" i="11"/>
  <c r="L91" i="11"/>
  <c r="K91" i="11"/>
  <c r="J91" i="11"/>
  <c r="H91" i="11"/>
  <c r="I91" i="11" s="1"/>
  <c r="F91" i="11"/>
  <c r="O90" i="11"/>
  <c r="L90" i="11"/>
  <c r="K90" i="11"/>
  <c r="J90" i="11"/>
  <c r="I90" i="11"/>
  <c r="H90" i="11"/>
  <c r="F90" i="11"/>
  <c r="O89" i="11"/>
  <c r="L89" i="11"/>
  <c r="K89" i="11"/>
  <c r="J89" i="11"/>
  <c r="I89" i="11"/>
  <c r="H89" i="11"/>
  <c r="F89" i="11"/>
  <c r="O88" i="11"/>
  <c r="L88" i="11"/>
  <c r="K88" i="11"/>
  <c r="J88" i="11"/>
  <c r="I88" i="11"/>
  <c r="H88" i="11"/>
  <c r="F88" i="11"/>
  <c r="O87" i="11"/>
  <c r="L87" i="11"/>
  <c r="K87" i="11"/>
  <c r="J87" i="11"/>
  <c r="I87" i="11"/>
  <c r="H87" i="11"/>
  <c r="F87" i="11"/>
  <c r="O86" i="11"/>
  <c r="L86" i="11"/>
  <c r="K86" i="11"/>
  <c r="J86" i="11"/>
  <c r="I86" i="11"/>
  <c r="H86" i="11"/>
  <c r="F86" i="11"/>
  <c r="O85" i="11"/>
  <c r="L85" i="11"/>
  <c r="K85" i="11"/>
  <c r="J85" i="11"/>
  <c r="H85" i="11"/>
  <c r="I85" i="11" s="1"/>
  <c r="F85" i="11"/>
  <c r="O84" i="11"/>
  <c r="L84" i="11"/>
  <c r="K84" i="11"/>
  <c r="J84" i="11"/>
  <c r="H84" i="11"/>
  <c r="I84" i="11" s="1"/>
  <c r="F84" i="11"/>
  <c r="O83" i="11"/>
  <c r="L83" i="11"/>
  <c r="K83" i="11"/>
  <c r="J83" i="11"/>
  <c r="H83" i="11"/>
  <c r="I83" i="11" s="1"/>
  <c r="F83" i="11"/>
  <c r="O82" i="11"/>
  <c r="L82" i="11"/>
  <c r="K82" i="11"/>
  <c r="J82" i="11"/>
  <c r="I82" i="11"/>
  <c r="H82" i="11"/>
  <c r="F82" i="11"/>
  <c r="O81" i="11"/>
  <c r="L81" i="11"/>
  <c r="K81" i="11"/>
  <c r="J81" i="11"/>
  <c r="H81" i="11"/>
  <c r="I81" i="11" s="1"/>
  <c r="F81" i="11"/>
  <c r="O80" i="11"/>
  <c r="L80" i="11"/>
  <c r="K80" i="11"/>
  <c r="J80" i="11"/>
  <c r="H80" i="11"/>
  <c r="I80" i="11" s="1"/>
  <c r="F80" i="11"/>
  <c r="O79" i="11"/>
  <c r="L79" i="11"/>
  <c r="K79" i="11"/>
  <c r="J79" i="11"/>
  <c r="H79" i="11"/>
  <c r="I79" i="11" s="1"/>
  <c r="F79" i="11"/>
  <c r="O78" i="11"/>
  <c r="L78" i="11"/>
  <c r="K78" i="11"/>
  <c r="J78" i="11"/>
  <c r="I78" i="11"/>
  <c r="H78" i="11"/>
  <c r="F78" i="11"/>
  <c r="O77" i="11"/>
  <c r="L77" i="11"/>
  <c r="K77" i="11"/>
  <c r="J77" i="11"/>
  <c r="I77" i="11"/>
  <c r="H77" i="11"/>
  <c r="F77" i="11"/>
  <c r="O76" i="11"/>
  <c r="L76" i="11"/>
  <c r="K76" i="11"/>
  <c r="J76" i="11"/>
  <c r="I76" i="11"/>
  <c r="H76" i="11"/>
  <c r="F76" i="11"/>
  <c r="O75" i="11"/>
  <c r="L75" i="11"/>
  <c r="K75" i="11"/>
  <c r="J75" i="11"/>
  <c r="H75" i="11"/>
  <c r="I75" i="11" s="1"/>
  <c r="F75" i="11"/>
  <c r="O74" i="11"/>
  <c r="L74" i="11"/>
  <c r="K74" i="11"/>
  <c r="J74" i="11"/>
  <c r="I74" i="11"/>
  <c r="H74" i="11"/>
  <c r="F74" i="11"/>
  <c r="O73" i="11"/>
  <c r="L73" i="11"/>
  <c r="K73" i="11"/>
  <c r="J73" i="11"/>
  <c r="I73" i="11"/>
  <c r="H73" i="11"/>
  <c r="F73" i="11"/>
  <c r="O72" i="11"/>
  <c r="L72" i="11"/>
  <c r="K72" i="11"/>
  <c r="J72" i="11"/>
  <c r="I72" i="11"/>
  <c r="H72" i="11"/>
  <c r="F72" i="11"/>
  <c r="O71" i="11"/>
  <c r="L71" i="11"/>
  <c r="K71" i="11"/>
  <c r="J71" i="11"/>
  <c r="I71" i="11"/>
  <c r="H71" i="11"/>
  <c r="F71" i="11"/>
  <c r="O70" i="11"/>
  <c r="L70" i="11"/>
  <c r="K70" i="11"/>
  <c r="J70" i="11"/>
  <c r="I70" i="11"/>
  <c r="H70" i="11"/>
  <c r="F70" i="11"/>
  <c r="O69" i="11"/>
  <c r="L69" i="11"/>
  <c r="K69" i="11"/>
  <c r="J69" i="11"/>
  <c r="H69" i="11"/>
  <c r="I69" i="11" s="1"/>
  <c r="F69" i="11"/>
  <c r="O68" i="11"/>
  <c r="L68" i="11"/>
  <c r="K68" i="11"/>
  <c r="J68" i="11"/>
  <c r="H68" i="11"/>
  <c r="I68" i="11" s="1"/>
  <c r="F68" i="11"/>
  <c r="O67" i="11"/>
  <c r="L67" i="11"/>
  <c r="K67" i="11"/>
  <c r="J67" i="11"/>
  <c r="H67" i="11"/>
  <c r="I67" i="11" s="1"/>
  <c r="F67" i="11"/>
  <c r="O66" i="11"/>
  <c r="L66" i="11"/>
  <c r="K66" i="11"/>
  <c r="J66" i="11"/>
  <c r="I66" i="11"/>
  <c r="H66" i="11"/>
  <c r="F66" i="11"/>
  <c r="O65" i="11"/>
  <c r="L65" i="11"/>
  <c r="K65" i="11"/>
  <c r="J65" i="11"/>
  <c r="H65" i="11"/>
  <c r="I65" i="11" s="1"/>
  <c r="F65" i="11"/>
  <c r="O64" i="11"/>
  <c r="L64" i="11"/>
  <c r="K64" i="11"/>
  <c r="J64" i="11"/>
  <c r="H64" i="11"/>
  <c r="I64" i="11" s="1"/>
  <c r="F64" i="11"/>
  <c r="O63" i="11"/>
  <c r="L63" i="11"/>
  <c r="K63" i="11"/>
  <c r="J63" i="11"/>
  <c r="H63" i="11"/>
  <c r="I63" i="11" s="1"/>
  <c r="F63" i="11"/>
  <c r="O62" i="11"/>
  <c r="L62" i="11"/>
  <c r="K62" i="11"/>
  <c r="J62" i="11"/>
  <c r="I62" i="11"/>
  <c r="H62" i="11"/>
  <c r="F62" i="11"/>
  <c r="O61" i="11"/>
  <c r="L61" i="11"/>
  <c r="K61" i="11"/>
  <c r="J61" i="11"/>
  <c r="I61" i="11"/>
  <c r="H61" i="11"/>
  <c r="F61" i="11"/>
  <c r="O60" i="11"/>
  <c r="L60" i="11"/>
  <c r="K60" i="11"/>
  <c r="J60" i="11"/>
  <c r="I60" i="11"/>
  <c r="H60" i="11"/>
  <c r="F60" i="11"/>
  <c r="O59" i="11"/>
  <c r="L59" i="11"/>
  <c r="K59" i="11"/>
  <c r="J59" i="11"/>
  <c r="H59" i="11"/>
  <c r="I59" i="11" s="1"/>
  <c r="F59" i="11"/>
  <c r="O58" i="11"/>
  <c r="L58" i="11"/>
  <c r="K58" i="11"/>
  <c r="J58" i="11"/>
  <c r="I58" i="11"/>
  <c r="H58" i="11"/>
  <c r="F58" i="11"/>
  <c r="O57" i="11"/>
  <c r="L57" i="11"/>
  <c r="K57" i="11"/>
  <c r="J57" i="11"/>
  <c r="I57" i="11"/>
  <c r="H57" i="11"/>
  <c r="F57" i="11"/>
  <c r="O56" i="11"/>
  <c r="L56" i="11"/>
  <c r="K56" i="11"/>
  <c r="J56" i="11"/>
  <c r="I56" i="11"/>
  <c r="H56" i="11"/>
  <c r="F56" i="11"/>
  <c r="O55" i="11"/>
  <c r="L55" i="11"/>
  <c r="K55" i="11"/>
  <c r="J55" i="11"/>
  <c r="I55" i="11"/>
  <c r="H55" i="11"/>
  <c r="F55" i="11"/>
  <c r="O54" i="11"/>
  <c r="L54" i="11"/>
  <c r="K54" i="11"/>
  <c r="J54" i="11"/>
  <c r="I54" i="11"/>
  <c r="H54" i="11"/>
  <c r="F54" i="11"/>
  <c r="O53" i="11"/>
  <c r="L53" i="11"/>
  <c r="K53" i="11"/>
  <c r="J53" i="11"/>
  <c r="H53" i="11"/>
  <c r="I53" i="11" s="1"/>
  <c r="F53" i="11"/>
  <c r="O52" i="11"/>
  <c r="L52" i="11"/>
  <c r="K52" i="11"/>
  <c r="J52" i="11"/>
  <c r="H52" i="11"/>
  <c r="I52" i="11" s="1"/>
  <c r="F52" i="11"/>
  <c r="O51" i="11"/>
  <c r="L51" i="11"/>
  <c r="K51" i="11"/>
  <c r="J51" i="11"/>
  <c r="H51" i="11"/>
  <c r="I51" i="11" s="1"/>
  <c r="F51" i="11"/>
  <c r="O50" i="11"/>
  <c r="L50" i="11"/>
  <c r="K50" i="11"/>
  <c r="J50" i="11"/>
  <c r="I50" i="11"/>
  <c r="H50" i="11"/>
  <c r="F50" i="11"/>
  <c r="O49" i="11"/>
  <c r="L49" i="11"/>
  <c r="K49" i="11"/>
  <c r="J49" i="11"/>
  <c r="H49" i="11"/>
  <c r="I49" i="11" s="1"/>
  <c r="F49" i="11"/>
  <c r="O48" i="11"/>
  <c r="L48" i="11"/>
  <c r="K48" i="11"/>
  <c r="J48" i="11"/>
  <c r="H48" i="11"/>
  <c r="I48" i="11" s="1"/>
  <c r="F48" i="11"/>
  <c r="O47" i="11"/>
  <c r="L47" i="11"/>
  <c r="K47" i="11"/>
  <c r="J47" i="11"/>
  <c r="H47" i="11"/>
  <c r="I47" i="11" s="1"/>
  <c r="F47" i="11"/>
  <c r="O46" i="11"/>
  <c r="L46" i="11"/>
  <c r="K46" i="11"/>
  <c r="J46" i="11"/>
  <c r="I46" i="11"/>
  <c r="H46" i="11"/>
  <c r="F46" i="11"/>
  <c r="O45" i="11"/>
  <c r="L45" i="11"/>
  <c r="K45" i="11"/>
  <c r="J45" i="11"/>
  <c r="I45" i="11"/>
  <c r="H45" i="11"/>
  <c r="F45" i="11"/>
  <c r="O44" i="11"/>
  <c r="L44" i="11"/>
  <c r="K44" i="11"/>
  <c r="J44" i="11"/>
  <c r="I44" i="11"/>
  <c r="H44" i="11"/>
  <c r="F44" i="11"/>
  <c r="O43" i="11"/>
  <c r="L43" i="11"/>
  <c r="K43" i="11"/>
  <c r="J43" i="11"/>
  <c r="H43" i="11"/>
  <c r="I43" i="11" s="1"/>
  <c r="F43" i="11"/>
  <c r="O42" i="11"/>
  <c r="L42" i="11"/>
  <c r="K42" i="11"/>
  <c r="J42" i="11"/>
  <c r="I42" i="11"/>
  <c r="H42" i="11"/>
  <c r="F42" i="11"/>
  <c r="O41" i="11"/>
  <c r="L41" i="11"/>
  <c r="K41" i="11"/>
  <c r="J41" i="11"/>
  <c r="I41" i="11"/>
  <c r="H41" i="11"/>
  <c r="F41" i="11"/>
  <c r="O40" i="11"/>
  <c r="L40" i="11"/>
  <c r="K40" i="11"/>
  <c r="J40" i="11"/>
  <c r="I40" i="11"/>
  <c r="H40" i="11"/>
  <c r="F40" i="11"/>
  <c r="O39" i="11"/>
  <c r="L39" i="11"/>
  <c r="K39" i="11"/>
  <c r="J39" i="11"/>
  <c r="I39" i="11"/>
  <c r="H39" i="11"/>
  <c r="F39" i="11"/>
  <c r="O38" i="11"/>
  <c r="L38" i="11"/>
  <c r="K38" i="11"/>
  <c r="J38" i="11"/>
  <c r="I38" i="11"/>
  <c r="H38" i="11"/>
  <c r="F38" i="11"/>
  <c r="O37" i="11"/>
  <c r="L37" i="11"/>
  <c r="K37" i="11"/>
  <c r="J37" i="11"/>
  <c r="H37" i="11"/>
  <c r="I37" i="11" s="1"/>
  <c r="F37" i="11"/>
  <c r="O36" i="11"/>
  <c r="L36" i="11"/>
  <c r="K36" i="11"/>
  <c r="J36" i="11"/>
  <c r="H36" i="11"/>
  <c r="I36" i="11" s="1"/>
  <c r="F36" i="11"/>
  <c r="O35" i="11"/>
  <c r="L35" i="11"/>
  <c r="K35" i="11"/>
  <c r="J35" i="11"/>
  <c r="H35" i="11"/>
  <c r="I35" i="11" s="1"/>
  <c r="F35" i="11"/>
  <c r="O34" i="11"/>
  <c r="L34" i="11"/>
  <c r="K34" i="11"/>
  <c r="J34" i="11"/>
  <c r="I34" i="11"/>
  <c r="H34" i="11"/>
  <c r="F34" i="11"/>
  <c r="O33" i="11"/>
  <c r="L33" i="11"/>
  <c r="K33" i="11"/>
  <c r="J33" i="11"/>
  <c r="H33" i="11"/>
  <c r="I33" i="11" s="1"/>
  <c r="F33" i="11"/>
  <c r="O32" i="11"/>
  <c r="L32" i="11"/>
  <c r="K32" i="11"/>
  <c r="J32" i="11"/>
  <c r="H32" i="11"/>
  <c r="I32" i="11" s="1"/>
  <c r="F32" i="11"/>
  <c r="O31" i="11"/>
  <c r="L31" i="11"/>
  <c r="K31" i="11"/>
  <c r="J31" i="11"/>
  <c r="H31" i="11"/>
  <c r="I31" i="11" s="1"/>
  <c r="F31" i="11"/>
  <c r="O30" i="11"/>
  <c r="L30" i="11"/>
  <c r="K30" i="11"/>
  <c r="J30" i="11"/>
  <c r="I30" i="11"/>
  <c r="H30" i="11"/>
  <c r="F30" i="11"/>
  <c r="O29" i="11"/>
  <c r="L29" i="11"/>
  <c r="K29" i="11"/>
  <c r="J29" i="11"/>
  <c r="H29" i="11"/>
  <c r="I29" i="11" s="1"/>
  <c r="F29" i="11"/>
  <c r="O28" i="11"/>
  <c r="L28" i="11"/>
  <c r="K28" i="11"/>
  <c r="J28" i="11"/>
  <c r="I28" i="11"/>
  <c r="H28" i="11"/>
  <c r="F28" i="11"/>
  <c r="O27" i="11"/>
  <c r="L27" i="11"/>
  <c r="K27" i="11"/>
  <c r="J27" i="11"/>
  <c r="H27" i="11"/>
  <c r="I27" i="11" s="1"/>
  <c r="F27" i="11"/>
  <c r="O26" i="11"/>
  <c r="L26" i="11"/>
  <c r="K26" i="11"/>
  <c r="J26" i="11"/>
  <c r="I26" i="11"/>
  <c r="H26" i="11"/>
  <c r="F26" i="11"/>
  <c r="O25" i="11"/>
  <c r="L25" i="11"/>
  <c r="K25" i="11"/>
  <c r="J25" i="11"/>
  <c r="H25" i="11"/>
  <c r="I25" i="11" s="1"/>
  <c r="F25" i="11"/>
  <c r="O24" i="11"/>
  <c r="L24" i="11"/>
  <c r="K24" i="11"/>
  <c r="J24" i="11"/>
  <c r="I24" i="11"/>
  <c r="H24" i="11"/>
  <c r="F24" i="11"/>
  <c r="O23" i="11"/>
  <c r="L23" i="11"/>
  <c r="K23" i="11"/>
  <c r="J23" i="11"/>
  <c r="I23" i="11"/>
  <c r="H23" i="11"/>
  <c r="F23" i="11"/>
  <c r="O22" i="11"/>
  <c r="L22" i="11"/>
  <c r="K22" i="11"/>
  <c r="J22" i="11"/>
  <c r="I22" i="11"/>
  <c r="H22" i="11"/>
  <c r="F22" i="11"/>
  <c r="O21" i="11"/>
  <c r="L21" i="11"/>
  <c r="K21" i="11"/>
  <c r="J21" i="11"/>
  <c r="H21" i="11"/>
  <c r="I21" i="11" s="1"/>
  <c r="F21" i="11"/>
  <c r="O20" i="11"/>
  <c r="L20" i="11"/>
  <c r="K20" i="11"/>
  <c r="J20" i="11"/>
  <c r="H20" i="11"/>
  <c r="I20" i="11" s="1"/>
  <c r="F20" i="11"/>
  <c r="O19" i="11"/>
  <c r="L19" i="11"/>
  <c r="K19" i="11"/>
  <c r="J19" i="11"/>
  <c r="H19" i="11"/>
  <c r="I19" i="11" s="1"/>
  <c r="F19" i="11"/>
  <c r="O18" i="11"/>
  <c r="L18" i="11"/>
  <c r="K18" i="11"/>
  <c r="J18" i="11"/>
  <c r="I18" i="11"/>
  <c r="H18" i="11"/>
  <c r="F18" i="11"/>
  <c r="O17" i="11"/>
  <c r="L17" i="11"/>
  <c r="K17" i="11"/>
  <c r="J17" i="11"/>
  <c r="H17" i="11"/>
  <c r="I17" i="11" s="1"/>
  <c r="F17" i="11"/>
  <c r="O16" i="11"/>
  <c r="L16" i="11"/>
  <c r="K16" i="11"/>
  <c r="J16" i="11"/>
  <c r="H16" i="11"/>
  <c r="I16" i="11" s="1"/>
  <c r="F16" i="11"/>
  <c r="O15" i="11"/>
  <c r="L15" i="11"/>
  <c r="K15" i="11"/>
  <c r="J15" i="11"/>
  <c r="H15" i="11"/>
  <c r="I15" i="11" s="1"/>
  <c r="F15" i="11"/>
  <c r="O14" i="11"/>
  <c r="L14" i="11"/>
  <c r="K14" i="11"/>
  <c r="J14" i="11"/>
  <c r="I14" i="11"/>
  <c r="H14" i="11"/>
  <c r="F14" i="11"/>
  <c r="O13" i="11"/>
  <c r="L13" i="11"/>
  <c r="K13" i="11"/>
  <c r="J13" i="11"/>
  <c r="H13" i="11"/>
  <c r="I13" i="11" s="1"/>
  <c r="F13" i="11"/>
  <c r="O12" i="11"/>
  <c r="L12" i="11"/>
  <c r="K12" i="11"/>
  <c r="J12" i="11"/>
  <c r="I12" i="11"/>
  <c r="H12" i="11"/>
  <c r="F12" i="11"/>
  <c r="O11" i="11"/>
  <c r="L11" i="11"/>
  <c r="K11" i="11"/>
  <c r="J11" i="11"/>
  <c r="H11" i="11"/>
  <c r="I11" i="11" s="1"/>
  <c r="F11" i="11"/>
  <c r="O10" i="11"/>
  <c r="L10" i="11"/>
  <c r="K10" i="11"/>
  <c r="J10" i="11"/>
  <c r="I10" i="11"/>
  <c r="H10" i="11"/>
  <c r="F10" i="11"/>
  <c r="O9" i="11"/>
  <c r="L9" i="11"/>
  <c r="K9" i="11"/>
  <c r="J9" i="11"/>
  <c r="H9" i="11"/>
  <c r="I9" i="11" s="1"/>
  <c r="F9" i="11"/>
  <c r="O8" i="11"/>
  <c r="L8" i="11"/>
  <c r="K8" i="11"/>
  <c r="J8" i="11"/>
  <c r="I8" i="11"/>
  <c r="H8" i="11"/>
  <c r="F8" i="11"/>
  <c r="O7" i="11"/>
  <c r="L7" i="11"/>
  <c r="K7" i="11"/>
  <c r="J7" i="11"/>
  <c r="I7" i="11"/>
  <c r="H7" i="11"/>
  <c r="F7" i="11"/>
  <c r="O6" i="11"/>
  <c r="L6" i="11"/>
  <c r="K6" i="11"/>
  <c r="J6" i="11"/>
  <c r="I6" i="11"/>
  <c r="H6" i="11"/>
  <c r="F6" i="11"/>
  <c r="O5" i="11"/>
  <c r="L5" i="11"/>
  <c r="K5" i="11"/>
  <c r="J5" i="11"/>
  <c r="H5" i="11"/>
  <c r="I5" i="11" s="1"/>
  <c r="F5" i="11"/>
  <c r="O4" i="11"/>
  <c r="L4" i="11"/>
  <c r="K4" i="11"/>
  <c r="J4" i="11"/>
  <c r="H4" i="11"/>
  <c r="I4" i="11" s="1"/>
  <c r="F4" i="11"/>
  <c r="O3" i="11"/>
  <c r="L3" i="11"/>
  <c r="K3" i="11"/>
  <c r="J3" i="11"/>
  <c r="H3" i="11"/>
  <c r="I3" i="11" s="1"/>
  <c r="F3" i="11"/>
  <c r="O2" i="11"/>
  <c r="L2" i="11"/>
  <c r="K2" i="11"/>
  <c r="J2" i="11"/>
  <c r="I2" i="11"/>
  <c r="H2" i="11"/>
  <c r="F2" i="11"/>
</calcChain>
</file>

<file path=xl/sharedStrings.xml><?xml version="1.0" encoding="utf-8"?>
<sst xmlns="http://schemas.openxmlformats.org/spreadsheetml/2006/main" count="1488" uniqueCount="444">
  <si>
    <t>E</t>
  </si>
  <si>
    <t>R</t>
  </si>
  <si>
    <t>G</t>
  </si>
  <si>
    <t>Village</t>
  </si>
  <si>
    <t>ASL</t>
  </si>
  <si>
    <t>ER</t>
  </si>
  <si>
    <t>ERG</t>
  </si>
  <si>
    <t>CCG/9984</t>
  </si>
  <si>
    <t>CER/4684</t>
  </si>
  <si>
    <t>AA1/53</t>
  </si>
  <si>
    <t>CCG1/1000</t>
  </si>
  <si>
    <t>GERG/7034</t>
  </si>
  <si>
    <t>EF/I/1962</t>
  </si>
  <si>
    <t>LCE/84</t>
  </si>
  <si>
    <t>CCGV/2950</t>
  </si>
  <si>
    <t>CCGG/2350</t>
  </si>
  <si>
    <t>ASCG/1000</t>
  </si>
  <si>
    <t>CH/1/1000</t>
  </si>
  <si>
    <t>ASCE/100000</t>
  </si>
  <si>
    <t>CH/2/100000</t>
  </si>
  <si>
    <t>ASCR/100000</t>
  </si>
  <si>
    <t>CH/3/100000</t>
  </si>
  <si>
    <t>EC/G/307</t>
  </si>
  <si>
    <t>EC/E/307</t>
  </si>
  <si>
    <t>EC/R/467</t>
  </si>
  <si>
    <t>BATE/2423</t>
  </si>
  <si>
    <t>BATR/2261</t>
  </si>
  <si>
    <t>JARD/6</t>
  </si>
  <si>
    <t>Village/Special</t>
  </si>
  <si>
    <t>V</t>
  </si>
  <si>
    <t>Verif</t>
  </si>
  <si>
    <t>ACC_2001</t>
  </si>
  <si>
    <t>ACC_2001_RG</t>
  </si>
  <si>
    <t>000-46</t>
  </si>
  <si>
    <t>CHARGES GENERALES COPRO - Charges spéciales Villa 1</t>
  </si>
  <si>
    <t>000-01</t>
  </si>
  <si>
    <t>CHARGES GENERALES COPRO - Tous bâtiments</t>
  </si>
  <si>
    <t>Collectif Monica</t>
  </si>
  <si>
    <t>000-17</t>
  </si>
  <si>
    <t>CHARGES GENERALES COPRO - Charges générales bâtiments G, E, R</t>
  </si>
  <si>
    <t>Immeuble(s)</t>
  </si>
  <si>
    <t>000-02</t>
  </si>
  <si>
    <t>CHARGES GENERALES COPRO - Bâtiments E, R</t>
  </si>
  <si>
    <t>000-03</t>
  </si>
  <si>
    <t>CHARGES GENERALES COPRO - Charges d'administration</t>
  </si>
  <si>
    <t>000-38</t>
  </si>
  <si>
    <t>CHARGES GENERALES COPRO - Jardins privatifs Village</t>
  </si>
  <si>
    <t>000-04</t>
  </si>
  <si>
    <t>CHARGES GENERALES COPRO - ASL + Monica</t>
  </si>
  <si>
    <t>Ensemble immobilier</t>
  </si>
  <si>
    <t>000-55</t>
  </si>
  <si>
    <t>CHARGES GENERALES COPRO - Eau froide individuelle</t>
  </si>
  <si>
    <t>000-60</t>
  </si>
  <si>
    <t>CHARGES GENERALES COPRO - Compteurs d'eau</t>
  </si>
  <si>
    <t>001-01</t>
  </si>
  <si>
    <t>CHARGES GENERALES VILLAGE - Tous bâtiments</t>
  </si>
  <si>
    <t>011-40</t>
  </si>
  <si>
    <t>ASCENSEUR BAT R - Ascenseurs</t>
  </si>
  <si>
    <t>012-65</t>
  </si>
  <si>
    <t>CHAUFFAGE BAT R - Production ECS</t>
  </si>
  <si>
    <t>013-50</t>
  </si>
  <si>
    <t>EAU CHAUDE BAT G - Eau chaude individuelle</t>
  </si>
  <si>
    <t>014-50</t>
  </si>
  <si>
    <t>EAU CHAUDE BAT E - Eau chaude individuelle</t>
  </si>
  <si>
    <t>015-50</t>
  </si>
  <si>
    <t>EAU CHAUDE BAT R - Eau chaude individuelle</t>
  </si>
  <si>
    <t>016-06</t>
  </si>
  <si>
    <t>CHARGES SPECIALES BAT E - Charges spéciales bâtiments E, R</t>
  </si>
  <si>
    <t>017-06</t>
  </si>
  <si>
    <t>CHARGES SPECIALES BAT R - Charges spéciales bâtiments E, R</t>
  </si>
  <si>
    <t>003-01</t>
  </si>
  <si>
    <t>CHARGES GENERALES BAT G - Tous bâtiments</t>
  </si>
  <si>
    <t>005-40</t>
  </si>
  <si>
    <t>ASCENSEUR BAT G - Ascenseurs</t>
  </si>
  <si>
    <t>006-65</t>
  </si>
  <si>
    <t>CHAUFFAGE BAT G - Production ECS</t>
  </si>
  <si>
    <t>008-40</t>
  </si>
  <si>
    <t>ASCENSEUR BAT E - Ascenseurs</t>
  </si>
  <si>
    <t>009-65</t>
  </si>
  <si>
    <t>CHAUFFAGE BAT E - Production ECS</t>
  </si>
  <si>
    <t/>
  </si>
  <si>
    <t>000</t>
  </si>
  <si>
    <t>CHARGES GENERALES COPRO</t>
  </si>
  <si>
    <t>001</t>
  </si>
  <si>
    <t>CHARGES GENERALES VILLAGE</t>
  </si>
  <si>
    <t>003</t>
  </si>
  <si>
    <t>CHARGES GENERALES BAT G</t>
  </si>
  <si>
    <t>005</t>
  </si>
  <si>
    <t>ASCENSEUR BAT G</t>
  </si>
  <si>
    <t>006</t>
  </si>
  <si>
    <t>CHAUFFAGE BAT G</t>
  </si>
  <si>
    <t>008</t>
  </si>
  <si>
    <t>ASCENSEUR BAT E</t>
  </si>
  <si>
    <t>009</t>
  </si>
  <si>
    <t>CHAUFFAGE BAT E</t>
  </si>
  <si>
    <t>011</t>
  </si>
  <si>
    <t>ASCENSEUR BAT R</t>
  </si>
  <si>
    <t>012</t>
  </si>
  <si>
    <t>CHAUFFAGE BAT R</t>
  </si>
  <si>
    <t>013</t>
  </si>
  <si>
    <t>EAU CHAUDE BAT G</t>
  </si>
  <si>
    <t>014</t>
  </si>
  <si>
    <t>EAU CHAUDE BAT E</t>
  </si>
  <si>
    <t>015</t>
  </si>
  <si>
    <t>EAU CHAUDE BAT R</t>
  </si>
  <si>
    <t>016</t>
  </si>
  <si>
    <t>CHARGES SPECIALES BAT E</t>
  </si>
  <si>
    <t>017</t>
  </si>
  <si>
    <t>CHARGES SPECIALES BAT R</t>
  </si>
  <si>
    <t>01</t>
  </si>
  <si>
    <t>Tous bâtiments</t>
  </si>
  <si>
    <t>02</t>
  </si>
  <si>
    <t>Bâtiments E, R</t>
  </si>
  <si>
    <t>03</t>
  </si>
  <si>
    <t>Charges d'administration</t>
  </si>
  <si>
    <t>04</t>
  </si>
  <si>
    <t>ASL + Monica</t>
  </si>
  <si>
    <t>06</t>
  </si>
  <si>
    <t>Charges spéciales bâtiments E, R</t>
  </si>
  <si>
    <t>17</t>
  </si>
  <si>
    <t>Charges générales bâtiments G, E, R</t>
  </si>
  <si>
    <t>38</t>
  </si>
  <si>
    <t>Jardins privatifs Village</t>
  </si>
  <si>
    <t>40</t>
  </si>
  <si>
    <t>Ascenseurs</t>
  </si>
  <si>
    <t>46</t>
  </si>
  <si>
    <t>Charges spéciales Villa 1</t>
  </si>
  <si>
    <t>50</t>
  </si>
  <si>
    <t>Eau chaude individuelle</t>
  </si>
  <si>
    <t>55</t>
  </si>
  <si>
    <t>Eau froide individuelle</t>
  </si>
  <si>
    <t>60</t>
  </si>
  <si>
    <t>Compteurs d'eau</t>
  </si>
  <si>
    <t>65</t>
  </si>
  <si>
    <t>Production ECS</t>
  </si>
  <si>
    <t>105</t>
  </si>
  <si>
    <t>Entretien plomberie</t>
  </si>
  <si>
    <t>106</t>
  </si>
  <si>
    <t>Travaux plomberie</t>
  </si>
  <si>
    <t>115</t>
  </si>
  <si>
    <t>Entretien electricite</t>
  </si>
  <si>
    <t>116</t>
  </si>
  <si>
    <t>Travaux electricite</t>
  </si>
  <si>
    <t>117</t>
  </si>
  <si>
    <t>Fournitures electriques</t>
  </si>
  <si>
    <t>171</t>
  </si>
  <si>
    <t>Remplacement gardien</t>
  </si>
  <si>
    <t>177</t>
  </si>
  <si>
    <t>Produits entretien</t>
  </si>
  <si>
    <t>195</t>
  </si>
  <si>
    <t>Entretien serrurerie</t>
  </si>
  <si>
    <t>205</t>
  </si>
  <si>
    <t>Entretien curage</t>
  </si>
  <si>
    <t>231</t>
  </si>
  <si>
    <t>Gestion archives du Syndicat</t>
  </si>
  <si>
    <t>232</t>
  </si>
  <si>
    <t>Achat divers</t>
  </si>
  <si>
    <t>233</t>
  </si>
  <si>
    <t>Achat materiel</t>
  </si>
  <si>
    <t>234</t>
  </si>
  <si>
    <t>Fourniture vegetaux</t>
  </si>
  <si>
    <t>236</t>
  </si>
  <si>
    <t>Travaux divers</t>
  </si>
  <si>
    <t>237</t>
  </si>
  <si>
    <t>Q/Part employe imm. VILLAGE</t>
  </si>
  <si>
    <t>238</t>
  </si>
  <si>
    <t>Q/Part employe imm. G/ER</t>
  </si>
  <si>
    <t>241</t>
  </si>
  <si>
    <t>Location salle AG</t>
  </si>
  <si>
    <t>242</t>
  </si>
  <si>
    <t>Location conteneurs</t>
  </si>
  <si>
    <t>264</t>
  </si>
  <si>
    <t>Force motrice</t>
  </si>
  <si>
    <t>268</t>
  </si>
  <si>
    <t>EDF Portail</t>
  </si>
  <si>
    <t>269</t>
  </si>
  <si>
    <t>EDF Piscine</t>
  </si>
  <si>
    <t>281</t>
  </si>
  <si>
    <t>Consommation eau piscine</t>
  </si>
  <si>
    <t>282</t>
  </si>
  <si>
    <t>285</t>
  </si>
  <si>
    <t>Eau d'arrosage</t>
  </si>
  <si>
    <t>286</t>
  </si>
  <si>
    <t>Eau froide chauffee</t>
  </si>
  <si>
    <t>289</t>
  </si>
  <si>
    <t>Eau chaude loge</t>
  </si>
  <si>
    <t>3</t>
  </si>
  <si>
    <t xml:space="preserve"> Travaux plomberie piscine</t>
  </si>
  <si>
    <t>301</t>
  </si>
  <si>
    <t xml:space="preserve">Entretien serrurerie </t>
  </si>
  <si>
    <t>308</t>
  </si>
  <si>
    <t>Charges sociales patronales</t>
  </si>
  <si>
    <t>321</t>
  </si>
  <si>
    <t>Salaire employé 100 %</t>
  </si>
  <si>
    <t>322</t>
  </si>
  <si>
    <t>Cotis. urssaf employé 100%</t>
  </si>
  <si>
    <t>323</t>
  </si>
  <si>
    <t>Cotis. retraite employé 100%</t>
  </si>
  <si>
    <t>326</t>
  </si>
  <si>
    <t>Taxe sur salaire employé 100%</t>
  </si>
  <si>
    <t>327</t>
  </si>
  <si>
    <t>Cotis. AGEFOS employé 100%</t>
  </si>
  <si>
    <t>328</t>
  </si>
  <si>
    <t>Redaction actes (employe imm)</t>
  </si>
  <si>
    <t>329</t>
  </si>
  <si>
    <t>Charges soc. pers. entretien</t>
  </si>
  <si>
    <t>335</t>
  </si>
  <si>
    <t>Visites med. pers. entrretien</t>
  </si>
  <si>
    <t>337</t>
  </si>
  <si>
    <t>Cotis. prévoyance gardien 75%</t>
  </si>
  <si>
    <t>338</t>
  </si>
  <si>
    <t>Avantage en nature</t>
  </si>
  <si>
    <t>341</t>
  </si>
  <si>
    <t xml:space="preserve">Fournitures diverses </t>
  </si>
  <si>
    <t>348</t>
  </si>
  <si>
    <t>Travaux loge</t>
  </si>
  <si>
    <t>349</t>
  </si>
  <si>
    <t>EDF loge</t>
  </si>
  <si>
    <t>352</t>
  </si>
  <si>
    <t>Frais affranchissement</t>
  </si>
  <si>
    <t>353</t>
  </si>
  <si>
    <t>Frais tirage comptes convoc</t>
  </si>
  <si>
    <t>355</t>
  </si>
  <si>
    <t>Interets &amp; agios bancaires</t>
  </si>
  <si>
    <t>366</t>
  </si>
  <si>
    <t>Honoraires Geometre</t>
  </si>
  <si>
    <t>367</t>
  </si>
  <si>
    <t>Controle technique</t>
  </si>
  <si>
    <t>381</t>
  </si>
  <si>
    <t>Honoraires Huissier</t>
  </si>
  <si>
    <t>382</t>
  </si>
  <si>
    <t>Honoraires avocat</t>
  </si>
  <si>
    <t>386</t>
  </si>
  <si>
    <t>Entretien extincteurs</t>
  </si>
  <si>
    <t>391</t>
  </si>
  <si>
    <t>Etudes techniques</t>
  </si>
  <si>
    <t>401</t>
  </si>
  <si>
    <t>Q/Part Honoraires Syndic</t>
  </si>
  <si>
    <t>403</t>
  </si>
  <si>
    <t>Honoraires vacation tenue A.G</t>
  </si>
  <si>
    <t>409</t>
  </si>
  <si>
    <t>Frais divers de gestion</t>
  </si>
  <si>
    <t>441</t>
  </si>
  <si>
    <t>Assurances multirisques</t>
  </si>
  <si>
    <t>443</t>
  </si>
  <si>
    <t>defense recours</t>
  </si>
  <si>
    <t>460</t>
  </si>
  <si>
    <t>Achat materiel divers</t>
  </si>
  <si>
    <t>461</t>
  </si>
  <si>
    <t>Travaux sinistres</t>
  </si>
  <si>
    <t>462</t>
  </si>
  <si>
    <t xml:space="preserve">Travaux piscine </t>
  </si>
  <si>
    <t>481</t>
  </si>
  <si>
    <t>Taxe fonciere</t>
  </si>
  <si>
    <t>482</t>
  </si>
  <si>
    <t>Taxe d'habitation</t>
  </si>
  <si>
    <t>484</t>
  </si>
  <si>
    <t xml:space="preserve">Contrat piscine </t>
  </si>
  <si>
    <t>486</t>
  </si>
  <si>
    <t>Fournitures piscine</t>
  </si>
  <si>
    <t>489</t>
  </si>
  <si>
    <t>490</t>
  </si>
  <si>
    <t>Analyses Piscine</t>
  </si>
  <si>
    <t>521</t>
  </si>
  <si>
    <t>Entretien jardins</t>
  </si>
  <si>
    <t>525</t>
  </si>
  <si>
    <t>Entretien antenne collective</t>
  </si>
  <si>
    <t>526</t>
  </si>
  <si>
    <t>Fourniture arrosage automat.</t>
  </si>
  <si>
    <t>565</t>
  </si>
  <si>
    <t>Entretien toiture</t>
  </si>
  <si>
    <t>566</t>
  </si>
  <si>
    <t>travaux etancheite</t>
  </si>
  <si>
    <t>605</t>
  </si>
  <si>
    <t>Entretien parlophone</t>
  </si>
  <si>
    <t>621</t>
  </si>
  <si>
    <t>Traitement chenilles process.</t>
  </si>
  <si>
    <t>622</t>
  </si>
  <si>
    <t xml:space="preserve">Travaux elagage et abattage </t>
  </si>
  <si>
    <t>624</t>
  </si>
  <si>
    <t>Contrat espaces verts</t>
  </si>
  <si>
    <t>625</t>
  </si>
  <si>
    <t>626</t>
  </si>
  <si>
    <t xml:space="preserve">Surv. cpteur jardins </t>
  </si>
  <si>
    <t>646</t>
  </si>
  <si>
    <t>667</t>
  </si>
  <si>
    <t>Materiel refection portails</t>
  </si>
  <si>
    <t>681</t>
  </si>
  <si>
    <t>684</t>
  </si>
  <si>
    <t>702</t>
  </si>
  <si>
    <t>Contrat entr extincteurs</t>
  </si>
  <si>
    <t>705</t>
  </si>
  <si>
    <t>Entretien mat securite incend.</t>
  </si>
  <si>
    <t>706</t>
  </si>
  <si>
    <t>708</t>
  </si>
  <si>
    <t>Fourniture materiel incendie</t>
  </si>
  <si>
    <t>735</t>
  </si>
  <si>
    <t>741</t>
  </si>
  <si>
    <t>Tel. cabine ascenseur</t>
  </si>
  <si>
    <t>784</t>
  </si>
  <si>
    <t>787</t>
  </si>
  <si>
    <t>Fourniture emetteurs</t>
  </si>
  <si>
    <t>791</t>
  </si>
  <si>
    <t>Contrat entretien portails</t>
  </si>
  <si>
    <t>793</t>
  </si>
  <si>
    <t>Entretien portail</t>
  </si>
  <si>
    <t>801</t>
  </si>
  <si>
    <t>Ascenseur contrat simple</t>
  </si>
  <si>
    <t>802</t>
  </si>
  <si>
    <t>Ascenseur garantie totale</t>
  </si>
  <si>
    <t>805</t>
  </si>
  <si>
    <t>Interventions hors contrat</t>
  </si>
  <si>
    <t>821</t>
  </si>
  <si>
    <t>Contrat entretien eau chaude</t>
  </si>
  <si>
    <t>825</t>
  </si>
  <si>
    <t>Entretien chauffage</t>
  </si>
  <si>
    <t>841</t>
  </si>
  <si>
    <t>844</t>
  </si>
  <si>
    <t>Honoraires Syndic</t>
  </si>
  <si>
    <t>845</t>
  </si>
  <si>
    <t>Entretien des espaces verts</t>
  </si>
  <si>
    <t>846</t>
  </si>
  <si>
    <t>Travaux espaces verts</t>
  </si>
  <si>
    <t>847</t>
  </si>
  <si>
    <t>Achat divers jardins</t>
  </si>
  <si>
    <t>851</t>
  </si>
  <si>
    <t>Contrat piscine</t>
  </si>
  <si>
    <t>856</t>
  </si>
  <si>
    <t>857</t>
  </si>
  <si>
    <t>Produits entretien piscine</t>
  </si>
  <si>
    <t>858</t>
  </si>
  <si>
    <t>861</t>
  </si>
  <si>
    <t>Contrat entretien vide ordures</t>
  </si>
  <si>
    <t>868</t>
  </si>
  <si>
    <t>869</t>
  </si>
  <si>
    <t>871</t>
  </si>
  <si>
    <t>Frais Affranchissements</t>
  </si>
  <si>
    <t>872</t>
  </si>
  <si>
    <t>881</t>
  </si>
  <si>
    <t>Frais releve compt. eau</t>
  </si>
  <si>
    <t>883</t>
  </si>
  <si>
    <t>Surv cpt eau general</t>
  </si>
  <si>
    <t>891</t>
  </si>
  <si>
    <t>Quote part general  CCG recup</t>
  </si>
  <si>
    <t>892</t>
  </si>
  <si>
    <t>Déduction QP honoraires G/ER</t>
  </si>
  <si>
    <t>905</t>
  </si>
  <si>
    <t>Regul de charges ex anterieur</t>
  </si>
  <si>
    <t>909</t>
  </si>
  <si>
    <t>Q/Part employe imm.(collectif)</t>
  </si>
  <si>
    <t>912</t>
  </si>
  <si>
    <t>Participation emptoye immeuble</t>
  </si>
  <si>
    <t>935</t>
  </si>
  <si>
    <t>Deduct. Q/P Honoraires VILLAGE</t>
  </si>
  <si>
    <t>951</t>
  </si>
  <si>
    <t>Deduct. QIP Honoraires GIER</t>
  </si>
  <si>
    <t>952</t>
  </si>
  <si>
    <t>Indemnites assurance ttc</t>
  </si>
  <si>
    <t>959</t>
  </si>
  <si>
    <t>Rembt Indemn. Journalieres</t>
  </si>
  <si>
    <t>988</t>
  </si>
  <si>
    <t>Rompus sur repartitron</t>
  </si>
  <si>
    <t>999</t>
  </si>
  <si>
    <t>Rompus sur repartition</t>
  </si>
  <si>
    <t>Achat matériel</t>
  </si>
  <si>
    <t>Charges salariales</t>
  </si>
  <si>
    <t>Contrôle d'accès</t>
  </si>
  <si>
    <t>Desinsectisation, désinfection</t>
  </si>
  <si>
    <t>Eau</t>
  </si>
  <si>
    <t>EDF</t>
  </si>
  <si>
    <t>Espaces verts</t>
  </si>
  <si>
    <t>Fonctionnement copro</t>
  </si>
  <si>
    <t>Hors champ d_analyse</t>
  </si>
  <si>
    <t>Hygiène</t>
  </si>
  <si>
    <t>Indemnités d'assurances</t>
  </si>
  <si>
    <t>Litige ASL</t>
  </si>
  <si>
    <t>Location containers</t>
  </si>
  <si>
    <t>Maintenance ascenseurs</t>
  </si>
  <si>
    <t>Maintenance bâtiments</t>
  </si>
  <si>
    <t>Maintenance divers</t>
  </si>
  <si>
    <t>Maintenance électricité</t>
  </si>
  <si>
    <t>Maintenance plomberie</t>
  </si>
  <si>
    <t>Maintenance portails</t>
  </si>
  <si>
    <t>Maintenance réseau EU</t>
  </si>
  <si>
    <t>Maintenance serrurerie</t>
  </si>
  <si>
    <t>Piscine</t>
  </si>
  <si>
    <t>Prime d'assurance</t>
  </si>
  <si>
    <t>Production eau chaude</t>
  </si>
  <si>
    <t>Sécurité incendie</t>
  </si>
  <si>
    <t>Taxes</t>
  </si>
  <si>
    <t>Travaux neufs</t>
  </si>
  <si>
    <t>Dépenses salariales</t>
  </si>
  <si>
    <t>Neutralisation charges salariales</t>
  </si>
  <si>
    <t>nom_fournisseur</t>
  </si>
  <si>
    <t>Nom du fournisseur</t>
  </si>
  <si>
    <t>montant_a_repartir</t>
  </si>
  <si>
    <t>Montant à repartir</t>
  </si>
  <si>
    <t>reference</t>
  </si>
  <si>
    <t>Reference</t>
  </si>
  <si>
    <t>libelle</t>
  </si>
  <si>
    <t>Libelle</t>
  </si>
  <si>
    <t>date</t>
  </si>
  <si>
    <t>Date</t>
  </si>
  <si>
    <t>nom_charge</t>
  </si>
  <si>
    <t>Nom du type de charge</t>
  </si>
  <si>
    <t>numcha</t>
  </si>
  <si>
    <t>Num type charge</t>
  </si>
  <si>
    <t>nom_rubrique</t>
  </si>
  <si>
    <t>Nom de la rubrique</t>
  </si>
  <si>
    <t>numrub</t>
  </si>
  <si>
    <t>Numéro de la rubrique</t>
  </si>
  <si>
    <t>nom_batiment</t>
  </si>
  <si>
    <t>Nom du batiment</t>
  </si>
  <si>
    <t>numbat</t>
  </si>
  <si>
    <t>Numéro du batiment</t>
  </si>
  <si>
    <t>periode_cloturee</t>
  </si>
  <si>
    <t>Periode Cloturee</t>
  </si>
  <si>
    <t>fin_periode</t>
  </si>
  <si>
    <t>Fin de periode</t>
  </si>
  <si>
    <t>debut_periode</t>
  </si>
  <si>
    <t>Debut de periode</t>
  </si>
  <si>
    <t>libelle1</t>
  </si>
  <si>
    <t>type_appel</t>
  </si>
  <si>
    <t>Type d'appel</t>
  </si>
  <si>
    <t>ORM</t>
  </si>
  <si>
    <t>Originel</t>
  </si>
  <si>
    <t>CC</t>
  </si>
  <si>
    <t>Charges courantes</t>
  </si>
  <si>
    <t>O</t>
  </si>
  <si>
    <t>Importé depuis annexe 3</t>
  </si>
  <si>
    <t>base_rep</t>
  </si>
  <si>
    <t>bat_tit</t>
  </si>
  <si>
    <t>rub_tit</t>
  </si>
  <si>
    <t>typ_tit</t>
  </si>
  <si>
    <t>batrub</t>
  </si>
  <si>
    <t>batrub_tit</t>
  </si>
  <si>
    <t>entites</t>
  </si>
  <si>
    <t>rgpt_entites</t>
  </si>
  <si>
    <t>bat</t>
  </si>
  <si>
    <t>rub</t>
  </si>
  <si>
    <t>typ</t>
  </si>
  <si>
    <t>typ_ambigu</t>
  </si>
  <si>
    <t>groupe</t>
  </si>
  <si>
    <t>recurrent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</si>
</sst>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;@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4" fillId="0" borderId="0" xfId="6" applyFont="1" applyFill="1" applyBorder="1" applyAlignment="1"/>
    <xf numFmtId="0" fontId="4" fillId="0" borderId="0" xfId="5" applyFont="1" applyFill="1" applyBorder="1" applyAlignment="1"/>
    <xf numFmtId="0" fontId="4" fillId="0" borderId="0" xfId="5" applyFont="1" applyFill="1" applyBorder="1" applyAlignment="1">
      <alignment horizontal="right"/>
    </xf>
    <xf numFmtId="0" fontId="4" fillId="0" borderId="0" xfId="4" applyFont="1" applyFill="1" applyBorder="1" applyAlignment="1"/>
    <xf numFmtId="0" fontId="4" fillId="0" borderId="0" xfId="4" applyFont="1" applyFill="1" applyBorder="1" applyAlignment="1">
      <alignment horizontal="right"/>
    </xf>
    <xf numFmtId="0" fontId="4" fillId="0" borderId="0" xfId="3" applyFont="1" applyFill="1" applyBorder="1" applyAlignment="1"/>
    <xf numFmtId="0" fontId="4" fillId="0" borderId="0" xfId="2" applyFont="1" applyFill="1" applyBorder="1" applyAlignment="1"/>
    <xf numFmtId="0" fontId="4" fillId="0" borderId="0" xfId="1" applyFont="1" applyFill="1" applyBorder="1" applyAlignment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/>
    <xf numFmtId="166" fontId="0" fillId="0" borderId="0" xfId="0" applyNumberFormat="1"/>
    <xf numFmtId="0" fontId="5" fillId="3" borderId="0" xfId="0" applyFont="1" applyFill="1" applyAlignment="1">
      <alignment horizontal="center"/>
    </xf>
    <xf numFmtId="0" fontId="0" fillId="0" borderId="0" xfId="0" applyAlignment="1">
      <alignment vertical="center"/>
    </xf>
    <xf numFmtId="165" fontId="0" fillId="4" borderId="0" xfId="0" applyNumberFormat="1" applyFill="1" applyAlignment="1">
      <alignment vertical="center"/>
    </xf>
    <xf numFmtId="14" fontId="1" fillId="4" borderId="0" xfId="7" applyNumberFormat="1" applyFont="1" applyFill="1" applyAlignment="1">
      <alignment horizontal="right" vertical="center" wrapText="1"/>
    </xf>
    <xf numFmtId="1" fontId="1" fillId="4" borderId="0" xfId="7" applyNumberFormat="1" applyFont="1" applyFill="1" applyAlignment="1">
      <alignment horizontal="right" vertical="center" wrapText="1"/>
    </xf>
    <xf numFmtId="0" fontId="1" fillId="4" borderId="0" xfId="7" applyFont="1" applyFill="1" applyAlignment="1">
      <alignment vertical="center" wrapText="1"/>
    </xf>
    <xf numFmtId="165" fontId="1" fillId="4" borderId="0" xfId="7" applyNumberFormat="1" applyFont="1" applyFill="1" applyAlignment="1">
      <alignment horizontal="right" vertical="center" wrapText="1"/>
    </xf>
    <xf numFmtId="0" fontId="1" fillId="4" borderId="0" xfId="7" applyFont="1" applyFill="1" applyAlignment="1">
      <alignment horizontal="left" vertical="center"/>
    </xf>
    <xf numFmtId="4" fontId="1" fillId="4" borderId="0" xfId="7" applyNumberFormat="1" applyFont="1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4" fontId="0" fillId="4" borderId="0" xfId="0" applyNumberFormat="1" applyFill="1"/>
    <xf numFmtId="165" fontId="0" fillId="4" borderId="0" xfId="0" applyNumberFormat="1" applyFill="1"/>
    <xf numFmtId="1" fontId="0" fillId="4" borderId="0" xfId="0" applyNumberFormat="1" applyFill="1"/>
    <xf numFmtId="0" fontId="0" fillId="4" borderId="0" xfId="0" applyFill="1" applyAlignment="1">
      <alignment horizontal="left"/>
    </xf>
    <xf numFmtId="0" fontId="1" fillId="2" borderId="0" xfId="1" applyFont="1" applyFill="1" applyBorder="1" applyAlignment="1">
      <alignment horizontal="center"/>
    </xf>
    <xf numFmtId="0" fontId="1" fillId="2" borderId="0" xfId="2" applyFont="1" applyFill="1" applyBorder="1" applyAlignment="1">
      <alignment horizontal="center"/>
    </xf>
    <xf numFmtId="0" fontId="1" fillId="2" borderId="0" xfId="3" applyFont="1" applyFill="1" applyBorder="1" applyAlignment="1">
      <alignment horizontal="center"/>
    </xf>
    <xf numFmtId="0" fontId="1" fillId="2" borderId="0" xfId="4" applyFont="1" applyFill="1" applyBorder="1" applyAlignment="1">
      <alignment horizontal="center"/>
    </xf>
    <xf numFmtId="0" fontId="1" fillId="2" borderId="0" xfId="5" applyFont="1" applyFill="1" applyBorder="1" applyAlignment="1">
      <alignment horizontal="center"/>
    </xf>
    <xf numFmtId="0" fontId="1" fillId="2" borderId="0" xfId="6" applyFont="1" applyFill="1" applyBorder="1" applyAlignment="1">
      <alignment horizontal="center"/>
    </xf>
  </cellXfs>
  <cellStyles count="8">
    <cellStyle name="Normal" xfId="0" builtinId="0"/>
    <cellStyle name="Normal_Agrégation brute" xfId="7" xr:uid="{C8C1928C-3B6E-4970-A46E-AEC718554EEE}"/>
    <cellStyle name="Normal_Feuil3" xfId="1" xr:uid="{00000000-0005-0000-0000-000002000000}"/>
    <cellStyle name="Normal_Feuil4" xfId="2" xr:uid="{00000000-0005-0000-0000-000003000000}"/>
    <cellStyle name="Normal_Feuil5" xfId="3" xr:uid="{00000000-0005-0000-0000-000004000000}"/>
    <cellStyle name="Normal_Feuil6" xfId="4" xr:uid="{00000000-0005-0000-0000-000005000000}"/>
    <cellStyle name="Normal_Feuil7" xfId="5" xr:uid="{00000000-0005-0000-0000-000006000000}"/>
    <cellStyle name="Normal_Feuil8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Yvon\AAAAA-Mes-donnees\Mes-developpements\Python_tous_mes_tutoriels\projet_rgd_pas_a_pas\sources\Annexes%203%20ASL%202015%20&#224;%202019.xlsm" TargetMode="External"/><Relationship Id="rId1" Type="http://schemas.openxmlformats.org/officeDocument/2006/relationships/externalLinkPath" Target="/Yvon/AAAAA-Mes-donnees/Mes-developpements/Python_tous_mes_tutoriels/projet_rgd_pas_a_pas/sources/Annexes%203%20ASL%202015%20&#224;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ication"/>
      <sheetName val="2015"/>
      <sheetName val="2016"/>
      <sheetName val="2017"/>
      <sheetName val="2018"/>
      <sheetName val="2019"/>
      <sheetName val="Agregation"/>
      <sheetName val="Tables"/>
      <sheetName val="Controle agregation"/>
    </sheetNames>
    <sheetDataSet>
      <sheetData sheetId="0"/>
      <sheetData sheetId="1">
        <row r="12">
          <cell r="B12" t="str">
            <v>000</v>
          </cell>
          <cell r="C12" t="str">
            <v>04</v>
          </cell>
          <cell r="D12" t="str">
            <v>301</v>
          </cell>
          <cell r="E12" t="str">
            <v>Entretien serrurerie</v>
          </cell>
          <cell r="F12">
            <v>0</v>
          </cell>
        </row>
        <row r="13">
          <cell r="B13" t="str">
            <v>000</v>
          </cell>
          <cell r="C13" t="str">
            <v>04</v>
          </cell>
          <cell r="D13" t="str">
            <v>341</v>
          </cell>
          <cell r="E13" t="str">
            <v>Fournitures diverses</v>
          </cell>
          <cell r="F13">
            <v>88.28</v>
          </cell>
        </row>
        <row r="14">
          <cell r="B14" t="str">
            <v>000</v>
          </cell>
          <cell r="C14" t="str">
            <v>04</v>
          </cell>
          <cell r="D14" t="str">
            <v>386</v>
          </cell>
          <cell r="E14" t="str">
            <v>Entretien extincteurs</v>
          </cell>
          <cell r="F14">
            <v>26.05</v>
          </cell>
        </row>
        <row r="15">
          <cell r="B15" t="str">
            <v>000</v>
          </cell>
          <cell r="C15" t="str">
            <v>04</v>
          </cell>
          <cell r="D15" t="str">
            <v>460</v>
          </cell>
          <cell r="E15" t="str">
            <v>Achat materiel divers</v>
          </cell>
          <cell r="F15">
            <v>0</v>
          </cell>
        </row>
        <row r="16">
          <cell r="B16" t="str">
            <v>000</v>
          </cell>
          <cell r="C16" t="str">
            <v>04</v>
          </cell>
          <cell r="D16" t="str">
            <v>461</v>
          </cell>
          <cell r="E16" t="str">
            <v>Regul. miroir signalisation</v>
          </cell>
          <cell r="F16">
            <v>1155</v>
          </cell>
        </row>
        <row r="17">
          <cell r="B17" t="str">
            <v>000</v>
          </cell>
          <cell r="C17" t="str">
            <v>04</v>
          </cell>
          <cell r="D17" t="str">
            <v>482</v>
          </cell>
          <cell r="E17" t="str">
            <v>Travaux piscine</v>
          </cell>
          <cell r="F17">
            <v>0</v>
          </cell>
        </row>
        <row r="18">
          <cell r="B18" t="str">
            <v>000</v>
          </cell>
          <cell r="C18" t="str">
            <v>04</v>
          </cell>
          <cell r="D18" t="str">
            <v>484</v>
          </cell>
          <cell r="E18" t="str">
            <v>Contrat piscine</v>
          </cell>
          <cell r="F18">
            <v>0</v>
          </cell>
        </row>
        <row r="19">
          <cell r="B19" t="str">
            <v>000</v>
          </cell>
          <cell r="C19" t="str">
            <v>04</v>
          </cell>
          <cell r="D19" t="str">
            <v>486</v>
          </cell>
          <cell r="E19" t="str">
            <v>Fournitures piscine</v>
          </cell>
          <cell r="F19">
            <v>1140.5999999999999</v>
          </cell>
        </row>
        <row r="20">
          <cell r="B20" t="str">
            <v>000</v>
          </cell>
          <cell r="C20" t="str">
            <v>04</v>
          </cell>
          <cell r="D20" t="str">
            <v>489</v>
          </cell>
          <cell r="E20" t="str">
            <v>Consommation eau piscine</v>
          </cell>
          <cell r="F20">
            <v>202.22</v>
          </cell>
        </row>
        <row r="21">
          <cell r="B21" t="str">
            <v>000</v>
          </cell>
          <cell r="C21" t="str">
            <v>04</v>
          </cell>
          <cell r="D21" t="str">
            <v>490</v>
          </cell>
          <cell r="E21" t="str">
            <v>Analyses Piscine</v>
          </cell>
          <cell r="F21">
            <v>210.62</v>
          </cell>
        </row>
        <row r="22">
          <cell r="B22" t="str">
            <v>000</v>
          </cell>
          <cell r="C22" t="str">
            <v>04</v>
          </cell>
          <cell r="D22" t="str">
            <v>681</v>
          </cell>
          <cell r="E22" t="str">
            <v>Taxe d'habitation</v>
          </cell>
          <cell r="F22">
            <v>1255</v>
          </cell>
        </row>
        <row r="23">
          <cell r="B23" t="str">
            <v>000</v>
          </cell>
          <cell r="C23" t="str">
            <v>04</v>
          </cell>
          <cell r="D23" t="str">
            <v>684</v>
          </cell>
          <cell r="E23" t="str">
            <v>Taxe fonciere</v>
          </cell>
          <cell r="F23">
            <v>1387</v>
          </cell>
        </row>
        <row r="24">
          <cell r="B24" t="str">
            <v>000</v>
          </cell>
          <cell r="C24" t="str">
            <v>04</v>
          </cell>
          <cell r="D24" t="str">
            <v>735</v>
          </cell>
          <cell r="E24" t="str">
            <v>EDF Piscine</v>
          </cell>
          <cell r="F24">
            <v>1617.88</v>
          </cell>
        </row>
        <row r="25">
          <cell r="B25" t="str">
            <v>000</v>
          </cell>
          <cell r="C25" t="str">
            <v>04</v>
          </cell>
          <cell r="D25" t="str">
            <v>844</v>
          </cell>
          <cell r="E25" t="str">
            <v>Honoraires Syndic</v>
          </cell>
          <cell r="F25">
            <v>11190</v>
          </cell>
        </row>
        <row r="26">
          <cell r="B26" t="str">
            <v>000</v>
          </cell>
          <cell r="C26" t="str">
            <v>04</v>
          </cell>
          <cell r="D26" t="str">
            <v>912</v>
          </cell>
          <cell r="E26" t="str">
            <v>Participation employe immeuble</v>
          </cell>
          <cell r="F26">
            <v>6287.19</v>
          </cell>
        </row>
        <row r="27">
          <cell r="B27" t="str">
            <v>000</v>
          </cell>
          <cell r="C27" t="str">
            <v>04</v>
          </cell>
          <cell r="D27" t="str">
            <v>951</v>
          </cell>
          <cell r="E27" t="str">
            <v>Deduct. Q/P Honoraires L/ER</v>
          </cell>
          <cell r="F27">
            <v>-6797.48</v>
          </cell>
        </row>
        <row r="28">
          <cell r="B28" t="str">
            <v>000</v>
          </cell>
          <cell r="C28" t="str">
            <v>04</v>
          </cell>
          <cell r="D28" t="str">
            <v>935</v>
          </cell>
          <cell r="E28" t="str">
            <v>Deduct. Q/P Honoraires VILLAGE</v>
          </cell>
          <cell r="F28">
            <v>-1212.42</v>
          </cell>
        </row>
        <row r="31">
          <cell r="B31" t="str">
            <v>000</v>
          </cell>
          <cell r="C31" t="str">
            <v>03</v>
          </cell>
          <cell r="D31" t="str">
            <v>868</v>
          </cell>
          <cell r="E31" t="str">
            <v>Frais tirage comptes convoc</v>
          </cell>
          <cell r="F31">
            <v>1415.16</v>
          </cell>
        </row>
        <row r="32">
          <cell r="B32" t="str">
            <v>000</v>
          </cell>
          <cell r="C32" t="str">
            <v>03</v>
          </cell>
          <cell r="D32" t="str">
            <v>869</v>
          </cell>
          <cell r="E32" t="str">
            <v>Gestion archives du Syndicat</v>
          </cell>
          <cell r="F32">
            <v>234.62</v>
          </cell>
        </row>
        <row r="33">
          <cell r="B33" t="str">
            <v>000</v>
          </cell>
          <cell r="C33" t="str">
            <v>03</v>
          </cell>
          <cell r="D33" t="str">
            <v>871</v>
          </cell>
          <cell r="E33" t="str">
            <v>Frais Affranchissements</v>
          </cell>
          <cell r="F33">
            <v>830.98</v>
          </cell>
        </row>
        <row r="34">
          <cell r="B34" t="str">
            <v>000</v>
          </cell>
          <cell r="C34" t="str">
            <v>03</v>
          </cell>
          <cell r="D34" t="str">
            <v>872</v>
          </cell>
          <cell r="E34" t="str">
            <v>Location salle AG</v>
          </cell>
          <cell r="F34">
            <v>0</v>
          </cell>
        </row>
        <row r="37">
          <cell r="B37" t="str">
            <v>000</v>
          </cell>
          <cell r="C37" t="str">
            <v>04</v>
          </cell>
          <cell r="D37" t="str">
            <v>341</v>
          </cell>
          <cell r="E37" t="str">
            <v>Fournitures diverses</v>
          </cell>
          <cell r="F37">
            <v>0</v>
          </cell>
        </row>
        <row r="38">
          <cell r="B38" t="str">
            <v>000</v>
          </cell>
          <cell r="C38" t="str">
            <v>04</v>
          </cell>
          <cell r="D38" t="str">
            <v>461</v>
          </cell>
          <cell r="E38" t="str">
            <v>Travaux divers</v>
          </cell>
          <cell r="F38">
            <v>0</v>
          </cell>
        </row>
        <row r="39">
          <cell r="B39" t="str">
            <v>000</v>
          </cell>
          <cell r="C39" t="str">
            <v>04</v>
          </cell>
          <cell r="D39" t="str">
            <v>521</v>
          </cell>
          <cell r="E39" t="str">
            <v>Enlevement déchets végétaux</v>
          </cell>
          <cell r="F39">
            <v>0</v>
          </cell>
        </row>
        <row r="40">
          <cell r="B40" t="str">
            <v>000</v>
          </cell>
          <cell r="C40" t="str">
            <v>04</v>
          </cell>
          <cell r="D40" t="str">
            <v>526</v>
          </cell>
          <cell r="E40" t="str">
            <v>Fourniture arrosage automat.</v>
          </cell>
          <cell r="F40">
            <v>215</v>
          </cell>
        </row>
        <row r="41">
          <cell r="B41" t="str">
            <v>000</v>
          </cell>
          <cell r="C41" t="str">
            <v>04</v>
          </cell>
          <cell r="D41" t="str">
            <v>621</v>
          </cell>
          <cell r="E41" t="str">
            <v>Traitement chenilles process.</v>
          </cell>
          <cell r="F41">
            <v>1844.4</v>
          </cell>
        </row>
        <row r="42">
          <cell r="B42" t="str">
            <v>000</v>
          </cell>
          <cell r="C42" t="str">
            <v>04</v>
          </cell>
          <cell r="D42" t="str">
            <v>622</v>
          </cell>
          <cell r="E42" t="str">
            <v>Travaux elagage et abattage</v>
          </cell>
          <cell r="F42">
            <v>3481.6</v>
          </cell>
        </row>
        <row r="43">
          <cell r="B43" t="str">
            <v>000</v>
          </cell>
          <cell r="C43" t="str">
            <v>04</v>
          </cell>
          <cell r="D43" t="str">
            <v>624</v>
          </cell>
          <cell r="E43" t="str">
            <v>Contrat espaces verts</v>
          </cell>
          <cell r="F43">
            <v>0</v>
          </cell>
        </row>
        <row r="44">
          <cell r="B44" t="str">
            <v>000</v>
          </cell>
          <cell r="C44" t="str">
            <v>04</v>
          </cell>
          <cell r="D44" t="str">
            <v>625</v>
          </cell>
          <cell r="E44" t="str">
            <v>Fourniture vegetaux</v>
          </cell>
          <cell r="F44">
            <v>489.56</v>
          </cell>
        </row>
        <row r="45">
          <cell r="B45" t="str">
            <v>000</v>
          </cell>
          <cell r="C45" t="str">
            <v>04</v>
          </cell>
          <cell r="D45" t="str">
            <v>626</v>
          </cell>
          <cell r="E45" t="str">
            <v>Surv. cpteur jardins</v>
          </cell>
          <cell r="F45">
            <v>108.01</v>
          </cell>
        </row>
        <row r="46">
          <cell r="B46" t="str">
            <v>000</v>
          </cell>
          <cell r="C46" t="str">
            <v>04</v>
          </cell>
          <cell r="D46" t="str">
            <v>646</v>
          </cell>
          <cell r="E46" t="str">
            <v>Traitement chenilles process.</v>
          </cell>
          <cell r="F46">
            <v>0</v>
          </cell>
        </row>
        <row r="47">
          <cell r="B47" t="str">
            <v>000</v>
          </cell>
          <cell r="C47" t="str">
            <v>04</v>
          </cell>
          <cell r="D47" t="str">
            <v>784</v>
          </cell>
          <cell r="E47" t="str">
            <v>Eau d'arrosage</v>
          </cell>
          <cell r="F47">
            <v>3744.94</v>
          </cell>
        </row>
        <row r="50">
          <cell r="B50" t="str">
            <v>000</v>
          </cell>
          <cell r="C50" t="str">
            <v>46</v>
          </cell>
          <cell r="D50" t="str">
            <v>521</v>
          </cell>
          <cell r="E50" t="str">
            <v>Entretien jardins</v>
          </cell>
          <cell r="F50">
            <v>1837.91</v>
          </cell>
        </row>
      </sheetData>
      <sheetData sheetId="2">
        <row r="12">
          <cell r="B12" t="str">
            <v>000</v>
          </cell>
          <cell r="C12" t="str">
            <v>04</v>
          </cell>
          <cell r="D12">
            <v>856</v>
          </cell>
          <cell r="E12" t="str">
            <v xml:space="preserve"> Travaux plomberie piscine</v>
          </cell>
          <cell r="F12">
            <v>1017.5</v>
          </cell>
        </row>
        <row r="13">
          <cell r="B13" t="str">
            <v>000</v>
          </cell>
          <cell r="C13" t="str">
            <v>04</v>
          </cell>
          <cell r="D13" t="str">
            <v>301</v>
          </cell>
          <cell r="E13" t="str">
            <v xml:space="preserve">Entretien serrurerie </v>
          </cell>
          <cell r="F13">
            <v>0</v>
          </cell>
        </row>
        <row r="14">
          <cell r="B14" t="str">
            <v>000</v>
          </cell>
          <cell r="C14" t="str">
            <v>04</v>
          </cell>
          <cell r="D14" t="str">
            <v>341</v>
          </cell>
          <cell r="E14" t="str">
            <v xml:space="preserve">Fournitures diverses </v>
          </cell>
          <cell r="F14">
            <v>0</v>
          </cell>
        </row>
        <row r="15">
          <cell r="B15" t="str">
            <v>000</v>
          </cell>
          <cell r="C15" t="str">
            <v>04</v>
          </cell>
          <cell r="D15" t="str">
            <v>386</v>
          </cell>
          <cell r="E15" t="str">
            <v>Entretien extincteurs</v>
          </cell>
          <cell r="F15">
            <v>24.59</v>
          </cell>
        </row>
        <row r="16">
          <cell r="B16" t="str">
            <v>000</v>
          </cell>
          <cell r="C16" t="str">
            <v>04</v>
          </cell>
          <cell r="D16" t="str">
            <v>460</v>
          </cell>
          <cell r="E16" t="str">
            <v>Achat materiel divers</v>
          </cell>
          <cell r="F16">
            <v>228</v>
          </cell>
        </row>
        <row r="17">
          <cell r="B17" t="str">
            <v>000</v>
          </cell>
          <cell r="C17" t="str">
            <v>04</v>
          </cell>
          <cell r="D17" t="str">
            <v>461</v>
          </cell>
          <cell r="E17" t="str">
            <v>Regul. miroir signalisation</v>
          </cell>
          <cell r="F17">
            <v>0</v>
          </cell>
        </row>
        <row r="18">
          <cell r="B18" t="str">
            <v>000</v>
          </cell>
          <cell r="C18" t="str">
            <v>04</v>
          </cell>
          <cell r="D18" t="str">
            <v>462</v>
          </cell>
          <cell r="E18" t="str">
            <v xml:space="preserve">Travaux piscine </v>
          </cell>
          <cell r="F18">
            <v>0</v>
          </cell>
        </row>
        <row r="19">
          <cell r="B19" t="str">
            <v>000</v>
          </cell>
          <cell r="C19" t="str">
            <v>04</v>
          </cell>
          <cell r="D19" t="str">
            <v>484</v>
          </cell>
          <cell r="E19" t="str">
            <v xml:space="preserve">Contrat piscine </v>
          </cell>
          <cell r="F19">
            <v>0</v>
          </cell>
        </row>
        <row r="20">
          <cell r="B20" t="str">
            <v>000</v>
          </cell>
          <cell r="C20" t="str">
            <v>04</v>
          </cell>
          <cell r="D20" t="str">
            <v>486</v>
          </cell>
          <cell r="E20" t="str">
            <v>Fournitures piscine</v>
          </cell>
          <cell r="F20">
            <v>942.85</v>
          </cell>
        </row>
        <row r="21">
          <cell r="B21" t="str">
            <v>000</v>
          </cell>
          <cell r="C21" t="str">
            <v>04</v>
          </cell>
          <cell r="D21" t="str">
            <v>489</v>
          </cell>
          <cell r="E21" t="str">
            <v>Consommation eau piscine</v>
          </cell>
          <cell r="F21">
            <v>188.28</v>
          </cell>
        </row>
        <row r="22">
          <cell r="B22" t="str">
            <v>000</v>
          </cell>
          <cell r="C22" t="str">
            <v>04</v>
          </cell>
          <cell r="D22" t="str">
            <v>490</v>
          </cell>
          <cell r="E22" t="str">
            <v>Analyses Piscine</v>
          </cell>
          <cell r="F22">
            <v>209.9</v>
          </cell>
        </row>
        <row r="23">
          <cell r="B23" t="str">
            <v>000</v>
          </cell>
          <cell r="C23" t="str">
            <v>04</v>
          </cell>
          <cell r="D23" t="str">
            <v>681</v>
          </cell>
          <cell r="E23" t="str">
            <v>Taxe d'habitation</v>
          </cell>
          <cell r="F23">
            <v>1259</v>
          </cell>
        </row>
        <row r="24">
          <cell r="B24" t="str">
            <v>000</v>
          </cell>
          <cell r="C24" t="str">
            <v>04</v>
          </cell>
          <cell r="D24" t="str">
            <v>684</v>
          </cell>
          <cell r="E24" t="str">
            <v>Taxe fonciere</v>
          </cell>
          <cell r="F24">
            <v>1399</v>
          </cell>
        </row>
        <row r="25">
          <cell r="B25" t="str">
            <v>000</v>
          </cell>
          <cell r="C25" t="str">
            <v>04</v>
          </cell>
          <cell r="D25" t="str">
            <v>735</v>
          </cell>
          <cell r="E25" t="str">
            <v>EDF Piscine</v>
          </cell>
          <cell r="F25">
            <v>1839.83</v>
          </cell>
        </row>
        <row r="26">
          <cell r="B26" t="str">
            <v>000</v>
          </cell>
          <cell r="C26" t="str">
            <v>04</v>
          </cell>
          <cell r="D26" t="str">
            <v>844</v>
          </cell>
          <cell r="E26" t="str">
            <v>Honoraires Syndic</v>
          </cell>
          <cell r="F26">
            <v>11190</v>
          </cell>
        </row>
        <row r="27">
          <cell r="B27" t="str">
            <v>000</v>
          </cell>
          <cell r="C27" t="str">
            <v>04</v>
          </cell>
          <cell r="D27" t="str">
            <v>912</v>
          </cell>
          <cell r="E27" t="str">
            <v>Participation emptoye immeuble</v>
          </cell>
          <cell r="F27">
            <v>6812.99</v>
          </cell>
        </row>
        <row r="28">
          <cell r="B28" t="str">
            <v>000</v>
          </cell>
          <cell r="C28" t="str">
            <v>04</v>
          </cell>
          <cell r="D28" t="str">
            <v>951</v>
          </cell>
          <cell r="E28" t="str">
            <v>Deduct. QIP Honoraires GIER</v>
          </cell>
          <cell r="F28">
            <v>-6797.48</v>
          </cell>
        </row>
        <row r="29">
          <cell r="B29" t="str">
            <v>000</v>
          </cell>
          <cell r="C29" t="str">
            <v>04</v>
          </cell>
          <cell r="D29" t="str">
            <v>935</v>
          </cell>
          <cell r="E29" t="str">
            <v xml:space="preserve">Deduct. Q/P Honoraires VILLAGE </v>
          </cell>
          <cell r="F29">
            <v>-1212.42</v>
          </cell>
        </row>
        <row r="30">
          <cell r="B30" t="str">
            <v>000</v>
          </cell>
          <cell r="C30" t="str">
            <v>04</v>
          </cell>
          <cell r="D30" t="str">
            <v>999</v>
          </cell>
          <cell r="E30" t="str">
            <v>Rompus sur repartition</v>
          </cell>
          <cell r="F30">
            <v>0.01</v>
          </cell>
        </row>
        <row r="33">
          <cell r="B33" t="str">
            <v>000</v>
          </cell>
          <cell r="C33" t="str">
            <v>03</v>
          </cell>
          <cell r="D33" t="str">
            <v>868</v>
          </cell>
          <cell r="E33" t="str">
            <v>Frais tirage comptes convoc</v>
          </cell>
          <cell r="F33">
            <v>1203.6600000000001</v>
          </cell>
        </row>
        <row r="34">
          <cell r="B34" t="str">
            <v>000</v>
          </cell>
          <cell r="C34" t="str">
            <v>03</v>
          </cell>
          <cell r="D34" t="str">
            <v>869</v>
          </cell>
          <cell r="E34" t="str">
            <v>Gestion archives du Syndicat</v>
          </cell>
          <cell r="F34">
            <v>235.87</v>
          </cell>
        </row>
        <row r="35">
          <cell r="B35" t="str">
            <v>000</v>
          </cell>
          <cell r="C35" t="str">
            <v>03</v>
          </cell>
          <cell r="D35" t="str">
            <v>871</v>
          </cell>
          <cell r="E35" t="str">
            <v>Frais Affranchissements</v>
          </cell>
          <cell r="F35">
            <v>1073.55</v>
          </cell>
        </row>
        <row r="36">
          <cell r="B36" t="str">
            <v>000</v>
          </cell>
          <cell r="C36" t="str">
            <v>03</v>
          </cell>
          <cell r="D36" t="str">
            <v>872</v>
          </cell>
          <cell r="E36" t="str">
            <v>Location salle AG</v>
          </cell>
          <cell r="F36">
            <v>0</v>
          </cell>
        </row>
        <row r="39">
          <cell r="B39" t="str">
            <v>000</v>
          </cell>
          <cell r="C39" t="str">
            <v>04</v>
          </cell>
          <cell r="D39" t="str">
            <v>341</v>
          </cell>
          <cell r="E39" t="str">
            <v>Fournitures diverses</v>
          </cell>
          <cell r="F39">
            <v>0</v>
          </cell>
        </row>
        <row r="40">
          <cell r="B40" t="str">
            <v>000</v>
          </cell>
          <cell r="C40" t="str">
            <v>04</v>
          </cell>
          <cell r="D40" t="str">
            <v>521</v>
          </cell>
          <cell r="E40" t="str">
            <v xml:space="preserve">Enlevement dechets vegetaux </v>
          </cell>
          <cell r="F40">
            <v>0</v>
          </cell>
        </row>
        <row r="41">
          <cell r="B41" t="str">
            <v>000</v>
          </cell>
          <cell r="C41" t="str">
            <v>04</v>
          </cell>
          <cell r="D41" t="str">
            <v>526</v>
          </cell>
          <cell r="E41" t="str">
            <v>Fourniture arrosage autornat.</v>
          </cell>
          <cell r="F41">
            <v>0</v>
          </cell>
        </row>
        <row r="42">
          <cell r="B42" t="str">
            <v>000</v>
          </cell>
          <cell r="C42" t="str">
            <v>04</v>
          </cell>
          <cell r="D42" t="str">
            <v>621</v>
          </cell>
          <cell r="E42" t="str">
            <v>Traitement chenilles process.</v>
          </cell>
          <cell r="F42">
            <v>648</v>
          </cell>
        </row>
        <row r="43">
          <cell r="B43" t="str">
            <v>000</v>
          </cell>
          <cell r="C43" t="str">
            <v>04</v>
          </cell>
          <cell r="D43" t="str">
            <v>622</v>
          </cell>
          <cell r="E43" t="str">
            <v xml:space="preserve">Travaux elagage et abattage </v>
          </cell>
          <cell r="F43">
            <v>2872.2</v>
          </cell>
        </row>
        <row r="44">
          <cell r="B44" t="str">
            <v>000</v>
          </cell>
          <cell r="C44" t="str">
            <v>04</v>
          </cell>
          <cell r="D44" t="str">
            <v>624</v>
          </cell>
          <cell r="E44" t="str">
            <v>Contrat espaces verts</v>
          </cell>
          <cell r="F44">
            <v>0</v>
          </cell>
        </row>
        <row r="45">
          <cell r="B45" t="str">
            <v>000</v>
          </cell>
          <cell r="C45" t="str">
            <v>04</v>
          </cell>
          <cell r="D45" t="str">
            <v>625</v>
          </cell>
          <cell r="E45" t="str">
            <v>Fourniture vegetaux</v>
          </cell>
          <cell r="F45">
            <v>1543.96</v>
          </cell>
        </row>
        <row r="46">
          <cell r="B46" t="str">
            <v>000</v>
          </cell>
          <cell r="C46" t="str">
            <v>04</v>
          </cell>
          <cell r="D46" t="str">
            <v>626</v>
          </cell>
          <cell r="E46" t="str">
            <v xml:space="preserve">Surv. cpteur jardins </v>
          </cell>
          <cell r="F46">
            <v>110.02</v>
          </cell>
        </row>
        <row r="47">
          <cell r="B47" t="str">
            <v>000</v>
          </cell>
          <cell r="C47" t="str">
            <v>04</v>
          </cell>
          <cell r="D47" t="str">
            <v>784</v>
          </cell>
          <cell r="E47" t="str">
            <v>Eau d'arrosage</v>
          </cell>
          <cell r="F47">
            <v>3405.85</v>
          </cell>
        </row>
        <row r="50">
          <cell r="B50" t="str">
            <v>000</v>
          </cell>
          <cell r="C50" t="str">
            <v>46</v>
          </cell>
          <cell r="D50" t="str">
            <v>521</v>
          </cell>
          <cell r="E50" t="str">
            <v>Entretien jardins</v>
          </cell>
          <cell r="F50">
            <v>1837.91</v>
          </cell>
        </row>
      </sheetData>
      <sheetData sheetId="3">
        <row r="12">
          <cell r="B12" t="str">
            <v>000</v>
          </cell>
          <cell r="C12" t="str">
            <v>04</v>
          </cell>
          <cell r="D12" t="str">
            <v>106</v>
          </cell>
          <cell r="E12" t="str">
            <v>Travaux plomberie</v>
          </cell>
          <cell r="F12">
            <v>0</v>
          </cell>
        </row>
        <row r="13">
          <cell r="B13" t="str">
            <v>000</v>
          </cell>
          <cell r="C13" t="str">
            <v>04</v>
          </cell>
          <cell r="D13" t="str">
            <v>195</v>
          </cell>
          <cell r="E13" t="str">
            <v>Entretien serrurerie</v>
          </cell>
          <cell r="F13">
            <v>0</v>
          </cell>
        </row>
        <row r="14">
          <cell r="B14" t="str">
            <v>000</v>
          </cell>
          <cell r="C14" t="str">
            <v>04</v>
          </cell>
          <cell r="D14" t="str">
            <v>236</v>
          </cell>
          <cell r="E14" t="str">
            <v>Regul. miroir signalisation</v>
          </cell>
          <cell r="F14">
            <v>0</v>
          </cell>
        </row>
        <row r="15">
          <cell r="B15" t="str">
            <v>000</v>
          </cell>
          <cell r="C15" t="str">
            <v>04</v>
          </cell>
          <cell r="D15" t="str">
            <v>269</v>
          </cell>
          <cell r="E15" t="str">
            <v>EDF Piscine</v>
          </cell>
          <cell r="F15">
            <v>1797.7</v>
          </cell>
        </row>
        <row r="16">
          <cell r="B16" t="str">
            <v>000</v>
          </cell>
          <cell r="C16" t="str">
            <v>04</v>
          </cell>
          <cell r="D16" t="str">
            <v>281</v>
          </cell>
          <cell r="E16" t="str">
            <v>Consommation eau piscine</v>
          </cell>
          <cell r="F16">
            <v>1090.32</v>
          </cell>
        </row>
        <row r="17">
          <cell r="B17" t="str">
            <v>000</v>
          </cell>
          <cell r="C17" t="str">
            <v>04</v>
          </cell>
          <cell r="D17" t="str">
            <v>401</v>
          </cell>
          <cell r="E17" t="str">
            <v>Honoraires Syndic</v>
          </cell>
          <cell r="F17">
            <v>12516</v>
          </cell>
        </row>
        <row r="18">
          <cell r="B18" t="str">
            <v>000</v>
          </cell>
          <cell r="C18" t="str">
            <v>04</v>
          </cell>
          <cell r="D18" t="str">
            <v>481</v>
          </cell>
          <cell r="E18" t="str">
            <v>Taxe tonciere</v>
          </cell>
          <cell r="F18">
            <v>1404</v>
          </cell>
        </row>
        <row r="19">
          <cell r="B19" t="str">
            <v>000</v>
          </cell>
          <cell r="C19" t="str">
            <v>04</v>
          </cell>
          <cell r="D19" t="str">
            <v>482</v>
          </cell>
          <cell r="E19" t="str">
            <v>Taxe d'habitation</v>
          </cell>
          <cell r="F19">
            <v>1264</v>
          </cell>
        </row>
        <row r="20">
          <cell r="B20" t="str">
            <v>000</v>
          </cell>
          <cell r="C20" t="str">
            <v>04</v>
          </cell>
          <cell r="D20" t="str">
            <v>702</v>
          </cell>
          <cell r="E20" t="str">
            <v>Contrat entr extincteurs</v>
          </cell>
          <cell r="F20">
            <v>22.66</v>
          </cell>
        </row>
        <row r="21">
          <cell r="B21" t="str">
            <v>000</v>
          </cell>
          <cell r="C21" t="str">
            <v>04</v>
          </cell>
          <cell r="D21" t="str">
            <v>706</v>
          </cell>
          <cell r="E21" t="str">
            <v>Entretien extincteurs</v>
          </cell>
          <cell r="F21">
            <v>0</v>
          </cell>
        </row>
        <row r="22">
          <cell r="B22" t="str">
            <v>000</v>
          </cell>
          <cell r="C22" t="str">
            <v>04</v>
          </cell>
          <cell r="D22" t="str">
            <v>851</v>
          </cell>
          <cell r="E22" t="str">
            <v>Contrat piscine</v>
          </cell>
          <cell r="F22">
            <v>0</v>
          </cell>
        </row>
        <row r="23">
          <cell r="B23" t="str">
            <v>000</v>
          </cell>
          <cell r="C23" t="str">
            <v>04</v>
          </cell>
          <cell r="D23" t="str">
            <v>856</v>
          </cell>
          <cell r="E23" t="str">
            <v>Travaux piscine</v>
          </cell>
          <cell r="F23">
            <v>0</v>
          </cell>
        </row>
        <row r="24">
          <cell r="B24" t="str">
            <v>000</v>
          </cell>
          <cell r="C24" t="str">
            <v>04</v>
          </cell>
          <cell r="D24" t="str">
            <v>857</v>
          </cell>
          <cell r="E24" t="str">
            <v>Fournitures piscine</v>
          </cell>
          <cell r="F24">
            <v>1045.6500000000001</v>
          </cell>
        </row>
        <row r="25">
          <cell r="B25" t="str">
            <v>000</v>
          </cell>
          <cell r="C25" t="str">
            <v>04</v>
          </cell>
          <cell r="D25" t="str">
            <v>858</v>
          </cell>
          <cell r="E25" t="str">
            <v>Analyses Piscine</v>
          </cell>
          <cell r="F25">
            <v>242.4</v>
          </cell>
        </row>
        <row r="26">
          <cell r="B26" t="str">
            <v>000</v>
          </cell>
          <cell r="C26" t="str">
            <v>04</v>
          </cell>
          <cell r="D26" t="str">
            <v>892</v>
          </cell>
          <cell r="E26" t="str">
            <v>Deduct, Q/P Honoraires 01ER</v>
          </cell>
          <cell r="F26">
            <v>-7602.97</v>
          </cell>
        </row>
        <row r="27">
          <cell r="B27" t="str">
            <v>000</v>
          </cell>
          <cell r="C27" t="str">
            <v>04</v>
          </cell>
          <cell r="D27" t="str">
            <v>909</v>
          </cell>
          <cell r="E27" t="str">
            <v>Participation employe immeuble</v>
          </cell>
          <cell r="F27">
            <v>45519.89</v>
          </cell>
        </row>
        <row r="28">
          <cell r="B28" t="str">
            <v>000</v>
          </cell>
          <cell r="C28" t="str">
            <v>04</v>
          </cell>
          <cell r="D28" t="str">
            <v>935</v>
          </cell>
          <cell r="E28" t="str">
            <v>Deduct. Q/P Honoraires VILLAGE</v>
          </cell>
          <cell r="F28">
            <v>-1356.09</v>
          </cell>
        </row>
        <row r="29">
          <cell r="B29" t="str">
            <v>000</v>
          </cell>
          <cell r="C29" t="str">
            <v>04</v>
          </cell>
          <cell r="D29" t="str">
            <v>988</v>
          </cell>
          <cell r="E29" t="str">
            <v>Rompus sur repartition</v>
          </cell>
          <cell r="F29">
            <v>0</v>
          </cell>
        </row>
        <row r="32">
          <cell r="B32" t="str">
            <v>000</v>
          </cell>
          <cell r="C32" t="str">
            <v>03</v>
          </cell>
          <cell r="D32" t="str">
            <v>231</v>
          </cell>
          <cell r="E32" t="str">
            <v>Gestion archives du Syndicat</v>
          </cell>
          <cell r="F32">
            <v>238.37</v>
          </cell>
        </row>
        <row r="33">
          <cell r="B33" t="str">
            <v>000</v>
          </cell>
          <cell r="C33" t="str">
            <v>03</v>
          </cell>
          <cell r="D33" t="str">
            <v>241</v>
          </cell>
          <cell r="E33" t="str">
            <v>Location salle AG</v>
          </cell>
          <cell r="F33">
            <v>0</v>
          </cell>
        </row>
        <row r="34">
          <cell r="B34" t="str">
            <v>000</v>
          </cell>
          <cell r="C34" t="str">
            <v>03</v>
          </cell>
          <cell r="D34" t="str">
            <v>352</v>
          </cell>
          <cell r="E34" t="str">
            <v>Frais Affranchissements</v>
          </cell>
          <cell r="F34">
            <v>1077.95</v>
          </cell>
        </row>
        <row r="35">
          <cell r="B35" t="str">
            <v>000</v>
          </cell>
          <cell r="C35" t="str">
            <v>03</v>
          </cell>
          <cell r="D35" t="str">
            <v>353</v>
          </cell>
          <cell r="E35" t="str">
            <v>Frais tirage comptes convoc</v>
          </cell>
          <cell r="F35">
            <v>991.42</v>
          </cell>
        </row>
        <row r="38">
          <cell r="B38" t="str">
            <v>000</v>
          </cell>
          <cell r="C38" t="str">
            <v>04</v>
          </cell>
          <cell r="D38" t="str">
            <v>233</v>
          </cell>
          <cell r="E38" t="str">
            <v>Fournitures diverses</v>
          </cell>
          <cell r="F38">
            <v>0</v>
          </cell>
        </row>
        <row r="39">
          <cell r="B39" t="str">
            <v>000</v>
          </cell>
          <cell r="C39" t="str">
            <v>04</v>
          </cell>
          <cell r="D39" t="str">
            <v>234</v>
          </cell>
          <cell r="E39" t="str">
            <v>Fourniture vegetaux</v>
          </cell>
          <cell r="F39">
            <v>0</v>
          </cell>
        </row>
        <row r="40">
          <cell r="B40" t="str">
            <v>000</v>
          </cell>
          <cell r="C40" t="str">
            <v>04</v>
          </cell>
          <cell r="D40" t="str">
            <v>285</v>
          </cell>
          <cell r="E40" t="str">
            <v>Eau d'arrosage</v>
          </cell>
          <cell r="F40">
            <v>0</v>
          </cell>
        </row>
        <row r="41">
          <cell r="B41" t="str">
            <v>000</v>
          </cell>
          <cell r="C41" t="str">
            <v>04</v>
          </cell>
          <cell r="D41" t="str">
            <v>845</v>
          </cell>
          <cell r="E41" t="str">
            <v>Fourniture arrosage autocoat.</v>
          </cell>
          <cell r="F41">
            <v>0</v>
          </cell>
        </row>
        <row r="42">
          <cell r="B42" t="str">
            <v>000</v>
          </cell>
          <cell r="C42" t="str">
            <v>04</v>
          </cell>
          <cell r="D42" t="str">
            <v>846</v>
          </cell>
          <cell r="E42" t="str">
            <v>Travaux elagage et abattage</v>
          </cell>
          <cell r="F42">
            <v>0</v>
          </cell>
        </row>
        <row r="43">
          <cell r="B43" t="str">
            <v>000</v>
          </cell>
          <cell r="C43" t="str">
            <v>04</v>
          </cell>
          <cell r="D43" t="str">
            <v>883</v>
          </cell>
          <cell r="E43" t="str">
            <v>Surv. cpteur jardins</v>
          </cell>
          <cell r="F43">
            <v>0</v>
          </cell>
        </row>
        <row r="46">
          <cell r="B46" t="str">
            <v>000</v>
          </cell>
          <cell r="C46" t="str">
            <v>46</v>
          </cell>
          <cell r="D46" t="str">
            <v>845</v>
          </cell>
          <cell r="E46" t="str">
            <v>Entretien lardins</v>
          </cell>
          <cell r="F46">
            <v>0</v>
          </cell>
        </row>
      </sheetData>
      <sheetData sheetId="4">
        <row r="12">
          <cell r="B12" t="str">
            <v>000</v>
          </cell>
          <cell r="C12" t="str">
            <v>04</v>
          </cell>
          <cell r="D12" t="str">
            <v>269</v>
          </cell>
          <cell r="E12" t="str">
            <v>EDF Piscine</v>
          </cell>
          <cell r="F12">
            <v>1994.34</v>
          </cell>
        </row>
        <row r="13">
          <cell r="B13" t="str">
            <v>000</v>
          </cell>
          <cell r="C13" t="str">
            <v>04</v>
          </cell>
          <cell r="D13" t="str">
            <v>281</v>
          </cell>
          <cell r="E13" t="str">
            <v>Consommation eau piscine</v>
          </cell>
          <cell r="F13">
            <v>692.4</v>
          </cell>
        </row>
        <row r="14">
          <cell r="B14" t="str">
            <v>000</v>
          </cell>
          <cell r="C14" t="str">
            <v>04</v>
          </cell>
          <cell r="D14" t="str">
            <v>401</v>
          </cell>
          <cell r="E14" t="str">
            <v>Honoraires Syndic</v>
          </cell>
          <cell r="F14">
            <v>12516</v>
          </cell>
        </row>
        <row r="15">
          <cell r="B15" t="str">
            <v>000</v>
          </cell>
          <cell r="C15" t="str">
            <v>04</v>
          </cell>
          <cell r="D15" t="str">
            <v>481</v>
          </cell>
          <cell r="E15" t="str">
            <v>Taxe fonciere</v>
          </cell>
          <cell r="F15">
            <v>1569</v>
          </cell>
        </row>
        <row r="16">
          <cell r="B16" t="str">
            <v>000</v>
          </cell>
          <cell r="C16" t="str">
            <v>04</v>
          </cell>
          <cell r="D16" t="str">
            <v>482</v>
          </cell>
          <cell r="E16" t="str">
            <v>Taxe d'habitation</v>
          </cell>
          <cell r="F16">
            <v>1280</v>
          </cell>
        </row>
        <row r="17">
          <cell r="B17" t="str">
            <v>000</v>
          </cell>
          <cell r="C17" t="str">
            <v>04</v>
          </cell>
          <cell r="D17" t="str">
            <v>702</v>
          </cell>
          <cell r="E17" t="str">
            <v>Contrat entr extincteurs</v>
          </cell>
          <cell r="F17">
            <v>19.420000000000002</v>
          </cell>
        </row>
        <row r="18">
          <cell r="B18" t="str">
            <v>000</v>
          </cell>
          <cell r="C18" t="str">
            <v>04</v>
          </cell>
          <cell r="D18" t="str">
            <v>706</v>
          </cell>
          <cell r="E18" t="str">
            <v>Entretien extincteurs</v>
          </cell>
          <cell r="F18">
            <v>0</v>
          </cell>
        </row>
        <row r="19">
          <cell r="B19" t="str">
            <v>000</v>
          </cell>
          <cell r="C19" t="str">
            <v>04</v>
          </cell>
          <cell r="D19" t="str">
            <v>856</v>
          </cell>
          <cell r="E19" t="str">
            <v>Travaux piscine</v>
          </cell>
          <cell r="F19">
            <v>1522.8</v>
          </cell>
        </row>
        <row r="20">
          <cell r="B20" t="str">
            <v>000</v>
          </cell>
          <cell r="C20" t="str">
            <v>04</v>
          </cell>
          <cell r="D20" t="str">
            <v>857</v>
          </cell>
          <cell r="E20" t="str">
            <v>Fournitures piscine</v>
          </cell>
          <cell r="F20">
            <v>1030.5</v>
          </cell>
        </row>
        <row r="21">
          <cell r="B21" t="str">
            <v>000</v>
          </cell>
          <cell r="C21" t="str">
            <v>04</v>
          </cell>
          <cell r="D21" t="str">
            <v>856</v>
          </cell>
          <cell r="E21" t="str">
            <v>Analyses Piscine</v>
          </cell>
          <cell r="F21">
            <v>121.2</v>
          </cell>
        </row>
        <row r="22">
          <cell r="B22" t="str">
            <v>000</v>
          </cell>
          <cell r="C22" t="str">
            <v>04</v>
          </cell>
          <cell r="D22" t="str">
            <v>892</v>
          </cell>
          <cell r="E22" t="str">
            <v>Deduct QIP Honoraires G/ER</v>
          </cell>
          <cell r="F22">
            <v>-7602.97</v>
          </cell>
        </row>
        <row r="23">
          <cell r="B23" t="str">
            <v>000</v>
          </cell>
          <cell r="C23" t="str">
            <v>04</v>
          </cell>
          <cell r="D23" t="str">
            <v>905</v>
          </cell>
          <cell r="E23" t="str">
            <v>Regul de charges ex anteneur</v>
          </cell>
          <cell r="F23">
            <v>-404.64</v>
          </cell>
        </row>
        <row r="24">
          <cell r="B24" t="str">
            <v>000</v>
          </cell>
          <cell r="C24" t="str">
            <v>04</v>
          </cell>
          <cell r="D24" t="str">
            <v>909</v>
          </cell>
          <cell r="E24" t="str">
            <v>Participation employe immeuble</v>
          </cell>
          <cell r="F24">
            <v>41394.99</v>
          </cell>
        </row>
        <row r="25">
          <cell r="B25" t="str">
            <v>000</v>
          </cell>
          <cell r="C25" t="str">
            <v>04</v>
          </cell>
          <cell r="D25" t="str">
            <v>935</v>
          </cell>
          <cell r="E25" t="str">
            <v>Deduct QIP Honoraires VILLAGE</v>
          </cell>
          <cell r="F25">
            <v>-1356.09</v>
          </cell>
        </row>
        <row r="26">
          <cell r="B26" t="str">
            <v>000</v>
          </cell>
          <cell r="C26" t="str">
            <v>04</v>
          </cell>
          <cell r="D26" t="str">
            <v>988</v>
          </cell>
          <cell r="E26" t="str">
            <v>Rompus sur repartitron</v>
          </cell>
          <cell r="F26">
            <v>0.01</v>
          </cell>
        </row>
        <row r="29">
          <cell r="B29" t="str">
            <v>000</v>
          </cell>
          <cell r="C29" t="str">
            <v>03</v>
          </cell>
          <cell r="D29" t="str">
            <v>231</v>
          </cell>
          <cell r="E29" t="str">
            <v>Gestion archives du Syndicat</v>
          </cell>
          <cell r="F29">
            <v>244.61</v>
          </cell>
        </row>
        <row r="30">
          <cell r="B30" t="str">
            <v>000</v>
          </cell>
          <cell r="C30" t="str">
            <v>03</v>
          </cell>
          <cell r="D30" t="str">
            <v>241</v>
          </cell>
          <cell r="E30" t="str">
            <v>Location salle AG</v>
          </cell>
          <cell r="F30">
            <v>0</v>
          </cell>
        </row>
        <row r="31">
          <cell r="B31" t="str">
            <v>000</v>
          </cell>
          <cell r="C31" t="str">
            <v>03</v>
          </cell>
          <cell r="D31" t="str">
            <v>352</v>
          </cell>
          <cell r="E31" t="str">
            <v>Frais Affranchissements</v>
          </cell>
          <cell r="F31">
            <v>1054.81</v>
          </cell>
        </row>
        <row r="32">
          <cell r="B32" t="str">
            <v>000</v>
          </cell>
          <cell r="C32" t="str">
            <v>03</v>
          </cell>
          <cell r="D32" t="str">
            <v>353</v>
          </cell>
          <cell r="E32" t="str">
            <v>Frais tirage comptes convoc</v>
          </cell>
          <cell r="F32">
            <v>0</v>
          </cell>
        </row>
      </sheetData>
      <sheetData sheetId="5">
        <row r="12">
          <cell r="B12" t="str">
            <v>000</v>
          </cell>
          <cell r="C12" t="str">
            <v>04</v>
          </cell>
          <cell r="D12" t="str">
            <v>269</v>
          </cell>
          <cell r="E12" t="str">
            <v>EDF Piscine</v>
          </cell>
          <cell r="F12">
            <v>1988.11</v>
          </cell>
        </row>
        <row r="13">
          <cell r="B13" t="str">
            <v>000</v>
          </cell>
          <cell r="C13" t="str">
            <v>04</v>
          </cell>
          <cell r="D13" t="str">
            <v>281</v>
          </cell>
          <cell r="E13" t="str">
            <v>Consommation eau piscine</v>
          </cell>
          <cell r="F13">
            <v>-42.09</v>
          </cell>
        </row>
        <row r="14">
          <cell r="B14" t="str">
            <v>000</v>
          </cell>
          <cell r="C14" t="str">
            <v>04</v>
          </cell>
          <cell r="D14" t="str">
            <v>401</v>
          </cell>
          <cell r="E14" t="str">
            <v>Honoraires Syndic</v>
          </cell>
          <cell r="F14">
            <v>12516</v>
          </cell>
        </row>
        <row r="15">
          <cell r="B15" t="str">
            <v>000</v>
          </cell>
          <cell r="C15" t="str">
            <v>04</v>
          </cell>
          <cell r="D15" t="str">
            <v>481</v>
          </cell>
          <cell r="E15" t="str">
            <v>Taxe fonciere</v>
          </cell>
          <cell r="F15">
            <v>1497</v>
          </cell>
        </row>
        <row r="16">
          <cell r="B16" t="str">
            <v>000</v>
          </cell>
          <cell r="C16" t="str">
            <v>04</v>
          </cell>
          <cell r="D16" t="str">
            <v>482</v>
          </cell>
          <cell r="E16" t="str">
            <v>Taxe d'habitation</v>
          </cell>
          <cell r="F16">
            <v>1306</v>
          </cell>
        </row>
        <row r="17">
          <cell r="B17" t="str">
            <v>000</v>
          </cell>
          <cell r="C17" t="str">
            <v>04</v>
          </cell>
          <cell r="D17" t="str">
            <v>702</v>
          </cell>
          <cell r="E17" t="str">
            <v>Contrat entr extincteurs</v>
          </cell>
          <cell r="F17">
            <v>19.8</v>
          </cell>
        </row>
        <row r="18">
          <cell r="B18" t="str">
            <v>000</v>
          </cell>
          <cell r="C18" t="str">
            <v>04</v>
          </cell>
          <cell r="D18" t="str">
            <v>706</v>
          </cell>
          <cell r="E18" t="str">
            <v>Entretien extincteurs</v>
          </cell>
          <cell r="F18">
            <v>0</v>
          </cell>
        </row>
        <row r="19">
          <cell r="B19" t="str">
            <v>000</v>
          </cell>
          <cell r="C19" t="str">
            <v>04</v>
          </cell>
          <cell r="D19" t="str">
            <v>856</v>
          </cell>
          <cell r="E19" t="str">
            <v>Travaux piscine</v>
          </cell>
          <cell r="F19">
            <v>0</v>
          </cell>
        </row>
        <row r="20">
          <cell r="B20" t="str">
            <v>000</v>
          </cell>
          <cell r="C20" t="str">
            <v>04</v>
          </cell>
          <cell r="D20" t="str">
            <v>857</v>
          </cell>
          <cell r="E20" t="str">
            <v>Fournitures piscine</v>
          </cell>
          <cell r="F20">
            <v>1215.9000000000001</v>
          </cell>
        </row>
        <row r="21">
          <cell r="B21" t="str">
            <v>000</v>
          </cell>
          <cell r="C21" t="str">
            <v>04</v>
          </cell>
          <cell r="D21" t="str">
            <v>858</v>
          </cell>
          <cell r="E21" t="str">
            <v>Analyses Piscine</v>
          </cell>
          <cell r="F21">
            <v>0</v>
          </cell>
        </row>
        <row r="22">
          <cell r="B22" t="str">
            <v>000</v>
          </cell>
          <cell r="C22" t="str">
            <v>04</v>
          </cell>
          <cell r="D22" t="str">
            <v>892</v>
          </cell>
          <cell r="E22" t="str">
            <v>Deduct QIP Honoraires G/ER</v>
          </cell>
          <cell r="F22">
            <v>-7602.97</v>
          </cell>
        </row>
        <row r="23">
          <cell r="B23" t="str">
            <v>000</v>
          </cell>
          <cell r="C23" t="str">
            <v>04</v>
          </cell>
          <cell r="D23" t="str">
            <v>905</v>
          </cell>
          <cell r="E23" t="str">
            <v>Regul de charges ex anterieur</v>
          </cell>
          <cell r="F23">
            <v>0</v>
          </cell>
        </row>
        <row r="24">
          <cell r="B24" t="str">
            <v>000</v>
          </cell>
          <cell r="C24" t="str">
            <v>04</v>
          </cell>
          <cell r="D24" t="str">
            <v>909</v>
          </cell>
          <cell r="E24" t="str">
            <v>Participation employe immeuble</v>
          </cell>
          <cell r="F24">
            <v>47361.94</v>
          </cell>
        </row>
        <row r="25">
          <cell r="B25" t="str">
            <v>000</v>
          </cell>
          <cell r="C25" t="str">
            <v>04</v>
          </cell>
          <cell r="D25" t="str">
            <v>935</v>
          </cell>
          <cell r="E25" t="str">
            <v>Deduct Q/P Honoraires VILLAGE</v>
          </cell>
          <cell r="F25">
            <v>-1356.09</v>
          </cell>
        </row>
        <row r="26">
          <cell r="B26" t="str">
            <v>000</v>
          </cell>
          <cell r="C26" t="str">
            <v>04</v>
          </cell>
          <cell r="D26" t="str">
            <v>988</v>
          </cell>
          <cell r="E26" t="str">
            <v>Rompus sur repartition</v>
          </cell>
          <cell r="F26">
            <v>-0.05</v>
          </cell>
        </row>
        <row r="29">
          <cell r="B29" t="str">
            <v>000</v>
          </cell>
          <cell r="C29" t="str">
            <v>03</v>
          </cell>
          <cell r="D29" t="str">
            <v>231</v>
          </cell>
          <cell r="E29" t="str">
            <v>Gestion archives du Syndicat</v>
          </cell>
          <cell r="F29">
            <v>248.74</v>
          </cell>
        </row>
        <row r="30">
          <cell r="B30" t="str">
            <v>000</v>
          </cell>
          <cell r="C30" t="str">
            <v>03</v>
          </cell>
          <cell r="D30" t="str">
            <v>241</v>
          </cell>
          <cell r="E30" t="str">
            <v>Location salle AG</v>
          </cell>
          <cell r="F30">
            <v>0</v>
          </cell>
        </row>
        <row r="31">
          <cell r="B31" t="str">
            <v>000</v>
          </cell>
          <cell r="C31" t="str">
            <v>03</v>
          </cell>
          <cell r="D31" t="str">
            <v>352</v>
          </cell>
          <cell r="E31" t="str">
            <v>Frais Affranchissements</v>
          </cell>
          <cell r="F31">
            <v>1265</v>
          </cell>
        </row>
      </sheetData>
      <sheetData sheetId="6"/>
      <sheetData sheetId="7">
        <row r="1">
          <cell r="A1">
            <v>3</v>
          </cell>
          <cell r="B1" t="str">
            <v>Charges d'administration</v>
          </cell>
        </row>
        <row r="2">
          <cell r="A2">
            <v>4</v>
          </cell>
          <cell r="B2" t="str">
            <v>ASL + Monica</v>
          </cell>
        </row>
        <row r="3">
          <cell r="A3">
            <v>46</v>
          </cell>
          <cell r="B3" t="str">
            <v>Charges spéciales Villa 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BB20-A7FF-4862-B9ED-581433AF5C28}">
  <dimension ref="A1:R133"/>
  <sheetViews>
    <sheetView showGridLines="0" topLeftCell="C1" zoomScale="90" zoomScaleNormal="90" workbookViewId="0">
      <selection activeCell="D1" sqref="D1"/>
    </sheetView>
  </sheetViews>
  <sheetFormatPr baseColWidth="10" defaultColWidth="11.3828125" defaultRowHeight="14.6" x14ac:dyDescent="0.4"/>
  <cols>
    <col min="1" max="1" width="9.61328125" style="26" customWidth="1"/>
    <col min="2" max="2" width="16" style="26" bestFit="1" customWidth="1"/>
    <col min="3" max="3" width="13.765625" style="28" customWidth="1"/>
    <col min="4" max="4" width="10.3046875" style="28" customWidth="1"/>
    <col min="5" max="5" width="15.07421875" style="26" bestFit="1" customWidth="1"/>
    <col min="6" max="6" width="7.53515625" style="29" customWidth="1"/>
    <col min="7" max="7" width="26" style="29" customWidth="1"/>
    <col min="8" max="8" width="7.4609375" style="29" customWidth="1"/>
    <col min="9" max="9" width="15.53515625" style="29" customWidth="1"/>
    <col min="10" max="10" width="8.15234375" style="29" customWidth="1"/>
    <col min="11" max="11" width="30.53515625" style="26" bestFit="1" customWidth="1"/>
    <col min="12" max="12" width="9.3046875" style="28" customWidth="1"/>
    <col min="13" max="13" width="21.23046875" style="30" customWidth="1"/>
    <col min="14" max="14" width="21.4609375" style="26" bestFit="1" customWidth="1"/>
    <col min="15" max="15" width="17.23046875" style="26" bestFit="1" customWidth="1"/>
    <col min="16" max="16" width="21.4609375" style="26" bestFit="1" customWidth="1"/>
    <col min="17" max="16384" width="11.3828125" style="26"/>
  </cols>
  <sheetData>
    <row r="1" spans="1:17" s="1" customFormat="1" x14ac:dyDescent="0.4">
      <c r="A1" s="1" t="s">
        <v>422</v>
      </c>
      <c r="B1" s="1" t="s">
        <v>421</v>
      </c>
      <c r="C1" s="1" t="s">
        <v>419</v>
      </c>
      <c r="D1" s="1" t="s">
        <v>417</v>
      </c>
      <c r="E1" s="1" t="s">
        <v>415</v>
      </c>
      <c r="F1" s="1" t="s">
        <v>413</v>
      </c>
      <c r="G1" s="1" t="s">
        <v>411</v>
      </c>
      <c r="H1" s="1" t="s">
        <v>409</v>
      </c>
      <c r="I1" s="1" t="s">
        <v>407</v>
      </c>
      <c r="J1" s="1" t="s">
        <v>405</v>
      </c>
      <c r="K1" s="1" t="s">
        <v>403</v>
      </c>
      <c r="L1" s="1" t="s">
        <v>401</v>
      </c>
      <c r="M1" s="1" t="s">
        <v>399</v>
      </c>
      <c r="N1" s="1" t="s">
        <v>397</v>
      </c>
      <c r="O1" s="1" t="s">
        <v>395</v>
      </c>
      <c r="P1" s="1" t="s">
        <v>393</v>
      </c>
    </row>
    <row r="2" spans="1:17" s="25" customFormat="1" x14ac:dyDescent="0.4">
      <c r="A2" s="17" t="s">
        <v>426</v>
      </c>
      <c r="B2" s="17" t="s">
        <v>427</v>
      </c>
      <c r="C2" s="18">
        <v>42005</v>
      </c>
      <c r="D2" s="18">
        <v>42369</v>
      </c>
      <c r="E2" s="19" t="s">
        <v>428</v>
      </c>
      <c r="F2" s="20">
        <f>'[1]2015'!B12+0</f>
        <v>0</v>
      </c>
      <c r="G2" s="20" t="s">
        <v>82</v>
      </c>
      <c r="H2" s="20">
        <f>'[1]2015'!C12+0</f>
        <v>4</v>
      </c>
      <c r="I2" s="20" t="str">
        <f>VLOOKUP(H2,[1]Tables!$A$1:$B$3,2,FALSE)</f>
        <v>ASL + Monica</v>
      </c>
      <c r="J2" s="20" t="str">
        <f>'[1]2015'!D12</f>
        <v>301</v>
      </c>
      <c r="K2" s="21" t="str">
        <f>'[1]2015'!E12</f>
        <v>Entretien serrurerie</v>
      </c>
      <c r="L2" s="22">
        <f>C2</f>
        <v>42005</v>
      </c>
      <c r="M2" s="23" t="s">
        <v>429</v>
      </c>
      <c r="N2" s="23" t="s">
        <v>429</v>
      </c>
      <c r="O2" s="24">
        <f>'[1]2015'!F12</f>
        <v>0</v>
      </c>
      <c r="P2" s="23" t="s">
        <v>429</v>
      </c>
    </row>
    <row r="3" spans="1:17" x14ac:dyDescent="0.4">
      <c r="A3" s="17" t="s">
        <v>426</v>
      </c>
      <c r="B3" s="17" t="s">
        <v>427</v>
      </c>
      <c r="C3" s="18">
        <v>42005</v>
      </c>
      <c r="D3" s="18">
        <v>42369</v>
      </c>
      <c r="E3" s="19" t="s">
        <v>428</v>
      </c>
      <c r="F3" s="20">
        <f>'[1]2015'!B13+0</f>
        <v>0</v>
      </c>
      <c r="G3" s="20" t="s">
        <v>82</v>
      </c>
      <c r="H3" s="20">
        <f>'[1]2015'!C13+0</f>
        <v>4</v>
      </c>
      <c r="I3" s="20" t="str">
        <f>VLOOKUP(H3,[1]Tables!$A$1:$B$3,2,FALSE)</f>
        <v>ASL + Monica</v>
      </c>
      <c r="J3" s="20" t="str">
        <f>'[1]2015'!D13</f>
        <v>341</v>
      </c>
      <c r="K3" s="21" t="str">
        <f>'[1]2015'!E13</f>
        <v>Fournitures diverses</v>
      </c>
      <c r="L3" s="22">
        <f t="shared" ref="L3:L66" si="0">C3</f>
        <v>42005</v>
      </c>
      <c r="M3" s="23" t="s">
        <v>429</v>
      </c>
      <c r="N3" s="23" t="s">
        <v>429</v>
      </c>
      <c r="O3" s="24">
        <f>'[1]2015'!F13</f>
        <v>88.28</v>
      </c>
      <c r="P3" s="23" t="s">
        <v>429</v>
      </c>
      <c r="Q3" s="25"/>
    </row>
    <row r="4" spans="1:17" x14ac:dyDescent="0.4">
      <c r="A4" s="17" t="s">
        <v>426</v>
      </c>
      <c r="B4" s="17" t="s">
        <v>427</v>
      </c>
      <c r="C4" s="18">
        <v>42005</v>
      </c>
      <c r="D4" s="18">
        <v>42369</v>
      </c>
      <c r="E4" s="19" t="s">
        <v>428</v>
      </c>
      <c r="F4" s="20">
        <f>'[1]2015'!B14+0</f>
        <v>0</v>
      </c>
      <c r="G4" s="20" t="s">
        <v>82</v>
      </c>
      <c r="H4" s="20">
        <f>'[1]2015'!C14+0</f>
        <v>4</v>
      </c>
      <c r="I4" s="20" t="str">
        <f>VLOOKUP(H4,[1]Tables!$A$1:$B$3,2,FALSE)</f>
        <v>ASL + Monica</v>
      </c>
      <c r="J4" s="20" t="str">
        <f>'[1]2015'!D14</f>
        <v>386</v>
      </c>
      <c r="K4" s="21" t="str">
        <f>'[1]2015'!E14</f>
        <v>Entretien extincteurs</v>
      </c>
      <c r="L4" s="22">
        <f t="shared" si="0"/>
        <v>42005</v>
      </c>
      <c r="M4" s="23" t="s">
        <v>429</v>
      </c>
      <c r="N4" s="23" t="s">
        <v>429</v>
      </c>
      <c r="O4" s="24">
        <f>'[1]2015'!F14</f>
        <v>26.05</v>
      </c>
      <c r="P4" s="23" t="s">
        <v>429</v>
      </c>
      <c r="Q4" s="25"/>
    </row>
    <row r="5" spans="1:17" x14ac:dyDescent="0.4">
      <c r="A5" s="17" t="s">
        <v>426</v>
      </c>
      <c r="B5" s="17" t="s">
        <v>427</v>
      </c>
      <c r="C5" s="18">
        <v>42005</v>
      </c>
      <c r="D5" s="18">
        <v>42369</v>
      </c>
      <c r="E5" s="19" t="s">
        <v>428</v>
      </c>
      <c r="F5" s="20">
        <f>'[1]2015'!B15+0</f>
        <v>0</v>
      </c>
      <c r="G5" s="20" t="s">
        <v>82</v>
      </c>
      <c r="H5" s="20">
        <f>'[1]2015'!C15+0</f>
        <v>4</v>
      </c>
      <c r="I5" s="20" t="str">
        <f>VLOOKUP(H5,[1]Tables!$A$1:$B$3,2,FALSE)</f>
        <v>ASL + Monica</v>
      </c>
      <c r="J5" s="20" t="str">
        <f>'[1]2015'!D15</f>
        <v>460</v>
      </c>
      <c r="K5" s="21" t="str">
        <f>'[1]2015'!E15</f>
        <v>Achat materiel divers</v>
      </c>
      <c r="L5" s="22">
        <f t="shared" si="0"/>
        <v>42005</v>
      </c>
      <c r="M5" s="23" t="s">
        <v>429</v>
      </c>
      <c r="N5" s="23" t="s">
        <v>429</v>
      </c>
      <c r="O5" s="24">
        <f>'[1]2015'!F15</f>
        <v>0</v>
      </c>
      <c r="P5" s="23" t="s">
        <v>429</v>
      </c>
      <c r="Q5" s="25"/>
    </row>
    <row r="6" spans="1:17" x14ac:dyDescent="0.4">
      <c r="A6" s="17" t="s">
        <v>426</v>
      </c>
      <c r="B6" s="17" t="s">
        <v>427</v>
      </c>
      <c r="C6" s="18">
        <v>42005</v>
      </c>
      <c r="D6" s="18">
        <v>42369</v>
      </c>
      <c r="E6" s="19" t="s">
        <v>428</v>
      </c>
      <c r="F6" s="20">
        <f>'[1]2015'!B16+0</f>
        <v>0</v>
      </c>
      <c r="G6" s="20" t="s">
        <v>82</v>
      </c>
      <c r="H6" s="20">
        <f>'[1]2015'!C16+0</f>
        <v>4</v>
      </c>
      <c r="I6" s="20" t="str">
        <f>VLOOKUP(H6,[1]Tables!$A$1:$B$3,2,FALSE)</f>
        <v>ASL + Monica</v>
      </c>
      <c r="J6" s="20" t="str">
        <f>'[1]2015'!D16</f>
        <v>461</v>
      </c>
      <c r="K6" s="21" t="str">
        <f>'[1]2015'!E16</f>
        <v>Regul. miroir signalisation</v>
      </c>
      <c r="L6" s="22">
        <f t="shared" si="0"/>
        <v>42005</v>
      </c>
      <c r="M6" s="23" t="s">
        <v>429</v>
      </c>
      <c r="N6" s="23" t="s">
        <v>429</v>
      </c>
      <c r="O6" s="24">
        <f>'[1]2015'!F16</f>
        <v>1155</v>
      </c>
      <c r="P6" s="23" t="s">
        <v>429</v>
      </c>
      <c r="Q6" s="25"/>
    </row>
    <row r="7" spans="1:17" x14ac:dyDescent="0.4">
      <c r="A7" s="17" t="s">
        <v>426</v>
      </c>
      <c r="B7" s="17" t="s">
        <v>427</v>
      </c>
      <c r="C7" s="18">
        <v>42005</v>
      </c>
      <c r="D7" s="18">
        <v>42369</v>
      </c>
      <c r="E7" s="19" t="s">
        <v>428</v>
      </c>
      <c r="F7" s="20">
        <f>'[1]2015'!B17+0</f>
        <v>0</v>
      </c>
      <c r="G7" s="20" t="s">
        <v>82</v>
      </c>
      <c r="H7" s="20">
        <f>'[1]2015'!C17+0</f>
        <v>4</v>
      </c>
      <c r="I7" s="20" t="str">
        <f>VLOOKUP(H7,[1]Tables!$A$1:$B$3,2,FALSE)</f>
        <v>ASL + Monica</v>
      </c>
      <c r="J7" s="20" t="str">
        <f>'[1]2015'!D17</f>
        <v>482</v>
      </c>
      <c r="K7" s="21" t="str">
        <f>'[1]2015'!E17</f>
        <v>Travaux piscine</v>
      </c>
      <c r="L7" s="22">
        <f t="shared" si="0"/>
        <v>42005</v>
      </c>
      <c r="M7" s="23" t="s">
        <v>429</v>
      </c>
      <c r="N7" s="23" t="s">
        <v>429</v>
      </c>
      <c r="O7" s="24">
        <f>'[1]2015'!F17</f>
        <v>0</v>
      </c>
      <c r="P7" s="23" t="s">
        <v>429</v>
      </c>
      <c r="Q7" s="25"/>
    </row>
    <row r="8" spans="1:17" x14ac:dyDescent="0.4">
      <c r="A8" s="17" t="s">
        <v>426</v>
      </c>
      <c r="B8" s="17" t="s">
        <v>427</v>
      </c>
      <c r="C8" s="18">
        <v>42005</v>
      </c>
      <c r="D8" s="18">
        <v>42369</v>
      </c>
      <c r="E8" s="19" t="s">
        <v>428</v>
      </c>
      <c r="F8" s="20">
        <f>'[1]2015'!B18+0</f>
        <v>0</v>
      </c>
      <c r="G8" s="20" t="s">
        <v>82</v>
      </c>
      <c r="H8" s="20">
        <f>'[1]2015'!C18+0</f>
        <v>4</v>
      </c>
      <c r="I8" s="20" t="str">
        <f>VLOOKUP(H8,[1]Tables!$A$1:$B$3,2,FALSE)</f>
        <v>ASL + Monica</v>
      </c>
      <c r="J8" s="20" t="str">
        <f>'[1]2015'!D18</f>
        <v>484</v>
      </c>
      <c r="K8" s="21" t="str">
        <f>'[1]2015'!E18</f>
        <v>Contrat piscine</v>
      </c>
      <c r="L8" s="22">
        <f t="shared" si="0"/>
        <v>42005</v>
      </c>
      <c r="M8" s="23" t="s">
        <v>429</v>
      </c>
      <c r="N8" s="23" t="s">
        <v>429</v>
      </c>
      <c r="O8" s="24">
        <f>'[1]2015'!F18</f>
        <v>0</v>
      </c>
      <c r="P8" s="23" t="s">
        <v>429</v>
      </c>
      <c r="Q8" s="25"/>
    </row>
    <row r="9" spans="1:17" x14ac:dyDescent="0.4">
      <c r="A9" s="17" t="s">
        <v>426</v>
      </c>
      <c r="B9" s="17" t="s">
        <v>427</v>
      </c>
      <c r="C9" s="18">
        <v>42005</v>
      </c>
      <c r="D9" s="18">
        <v>42369</v>
      </c>
      <c r="E9" s="19" t="s">
        <v>428</v>
      </c>
      <c r="F9" s="20">
        <f>'[1]2015'!B19+0</f>
        <v>0</v>
      </c>
      <c r="G9" s="20" t="s">
        <v>82</v>
      </c>
      <c r="H9" s="20">
        <f>'[1]2015'!C19+0</f>
        <v>4</v>
      </c>
      <c r="I9" s="20" t="str">
        <f>VLOOKUP(H9,[1]Tables!$A$1:$B$3,2,FALSE)</f>
        <v>ASL + Monica</v>
      </c>
      <c r="J9" s="20" t="str">
        <f>'[1]2015'!D19</f>
        <v>486</v>
      </c>
      <c r="K9" s="21" t="str">
        <f>'[1]2015'!E19</f>
        <v>Fournitures piscine</v>
      </c>
      <c r="L9" s="22">
        <f t="shared" si="0"/>
        <v>42005</v>
      </c>
      <c r="M9" s="23" t="s">
        <v>429</v>
      </c>
      <c r="N9" s="23" t="s">
        <v>429</v>
      </c>
      <c r="O9" s="24">
        <f>'[1]2015'!F19</f>
        <v>1140.5999999999999</v>
      </c>
      <c r="P9" s="23" t="s">
        <v>429</v>
      </c>
      <c r="Q9" s="25"/>
    </row>
    <row r="10" spans="1:17" x14ac:dyDescent="0.4">
      <c r="A10" s="17" t="s">
        <v>426</v>
      </c>
      <c r="B10" s="17" t="s">
        <v>427</v>
      </c>
      <c r="C10" s="18">
        <v>42005</v>
      </c>
      <c r="D10" s="18">
        <v>42369</v>
      </c>
      <c r="E10" s="19" t="s">
        <v>428</v>
      </c>
      <c r="F10" s="20">
        <f>'[1]2015'!B20+0</f>
        <v>0</v>
      </c>
      <c r="G10" s="20" t="s">
        <v>82</v>
      </c>
      <c r="H10" s="20">
        <f>'[1]2015'!C20+0</f>
        <v>4</v>
      </c>
      <c r="I10" s="20" t="str">
        <f>VLOOKUP(H10,[1]Tables!$A$1:$B$3,2,FALSE)</f>
        <v>ASL + Monica</v>
      </c>
      <c r="J10" s="20" t="str">
        <f>'[1]2015'!D20</f>
        <v>489</v>
      </c>
      <c r="K10" s="21" t="str">
        <f>'[1]2015'!E20</f>
        <v>Consommation eau piscine</v>
      </c>
      <c r="L10" s="22">
        <f t="shared" si="0"/>
        <v>42005</v>
      </c>
      <c r="M10" s="23" t="s">
        <v>429</v>
      </c>
      <c r="N10" s="23" t="s">
        <v>429</v>
      </c>
      <c r="O10" s="24">
        <f>'[1]2015'!F20</f>
        <v>202.22</v>
      </c>
      <c r="P10" s="23" t="s">
        <v>429</v>
      </c>
      <c r="Q10" s="25"/>
    </row>
    <row r="11" spans="1:17" x14ac:dyDescent="0.4">
      <c r="A11" s="17" t="s">
        <v>426</v>
      </c>
      <c r="B11" s="17" t="s">
        <v>427</v>
      </c>
      <c r="C11" s="18">
        <v>42005</v>
      </c>
      <c r="D11" s="18">
        <v>42369</v>
      </c>
      <c r="E11" s="19" t="s">
        <v>428</v>
      </c>
      <c r="F11" s="20">
        <f>'[1]2015'!B21+0</f>
        <v>0</v>
      </c>
      <c r="G11" s="20" t="s">
        <v>82</v>
      </c>
      <c r="H11" s="20">
        <f>'[1]2015'!C21+0</f>
        <v>4</v>
      </c>
      <c r="I11" s="20" t="str">
        <f>VLOOKUP(H11,[1]Tables!$A$1:$B$3,2,FALSE)</f>
        <v>ASL + Monica</v>
      </c>
      <c r="J11" s="20" t="str">
        <f>'[1]2015'!D21</f>
        <v>490</v>
      </c>
      <c r="K11" s="21" t="str">
        <f>'[1]2015'!E21</f>
        <v>Analyses Piscine</v>
      </c>
      <c r="L11" s="22">
        <f t="shared" si="0"/>
        <v>42005</v>
      </c>
      <c r="M11" s="23" t="s">
        <v>429</v>
      </c>
      <c r="N11" s="23" t="s">
        <v>429</v>
      </c>
      <c r="O11" s="24">
        <f>'[1]2015'!F21</f>
        <v>210.62</v>
      </c>
      <c r="P11" s="23" t="s">
        <v>429</v>
      </c>
      <c r="Q11" s="25"/>
    </row>
    <row r="12" spans="1:17" x14ac:dyDescent="0.4">
      <c r="A12" s="17" t="s">
        <v>426</v>
      </c>
      <c r="B12" s="17" t="s">
        <v>427</v>
      </c>
      <c r="C12" s="18">
        <v>42005</v>
      </c>
      <c r="D12" s="18">
        <v>42369</v>
      </c>
      <c r="E12" s="19" t="s">
        <v>428</v>
      </c>
      <c r="F12" s="20">
        <f>'[1]2015'!B22+0</f>
        <v>0</v>
      </c>
      <c r="G12" s="20" t="s">
        <v>82</v>
      </c>
      <c r="H12" s="20">
        <f>'[1]2015'!C22+0</f>
        <v>4</v>
      </c>
      <c r="I12" s="20" t="str">
        <f>VLOOKUP(H12,[1]Tables!$A$1:$B$3,2,FALSE)</f>
        <v>ASL + Monica</v>
      </c>
      <c r="J12" s="20" t="str">
        <f>'[1]2015'!D22</f>
        <v>681</v>
      </c>
      <c r="K12" s="21" t="str">
        <f>'[1]2015'!E22</f>
        <v>Taxe d'habitation</v>
      </c>
      <c r="L12" s="22">
        <f t="shared" si="0"/>
        <v>42005</v>
      </c>
      <c r="M12" s="23" t="s">
        <v>429</v>
      </c>
      <c r="N12" s="23" t="s">
        <v>429</v>
      </c>
      <c r="O12" s="24">
        <f>'[1]2015'!F22</f>
        <v>1255</v>
      </c>
      <c r="P12" s="23" t="s">
        <v>429</v>
      </c>
      <c r="Q12" s="25"/>
    </row>
    <row r="13" spans="1:17" x14ac:dyDescent="0.4">
      <c r="A13" s="17" t="s">
        <v>426</v>
      </c>
      <c r="B13" s="17" t="s">
        <v>427</v>
      </c>
      <c r="C13" s="18">
        <v>42005</v>
      </c>
      <c r="D13" s="18">
        <v>42369</v>
      </c>
      <c r="E13" s="19" t="s">
        <v>428</v>
      </c>
      <c r="F13" s="20">
        <f>'[1]2015'!B23+0</f>
        <v>0</v>
      </c>
      <c r="G13" s="20" t="s">
        <v>82</v>
      </c>
      <c r="H13" s="20">
        <f>'[1]2015'!C23+0</f>
        <v>4</v>
      </c>
      <c r="I13" s="20" t="str">
        <f>VLOOKUP(H13,[1]Tables!$A$1:$B$3,2,FALSE)</f>
        <v>ASL + Monica</v>
      </c>
      <c r="J13" s="20" t="str">
        <f>'[1]2015'!D23</f>
        <v>684</v>
      </c>
      <c r="K13" s="21" t="str">
        <f>'[1]2015'!E23</f>
        <v>Taxe fonciere</v>
      </c>
      <c r="L13" s="22">
        <f t="shared" si="0"/>
        <v>42005</v>
      </c>
      <c r="M13" s="23" t="s">
        <v>429</v>
      </c>
      <c r="N13" s="23" t="s">
        <v>429</v>
      </c>
      <c r="O13" s="24">
        <f>'[1]2015'!F23</f>
        <v>1387</v>
      </c>
      <c r="P13" s="23" t="s">
        <v>429</v>
      </c>
      <c r="Q13" s="25"/>
    </row>
    <row r="14" spans="1:17" x14ac:dyDescent="0.4">
      <c r="A14" s="17" t="s">
        <v>426</v>
      </c>
      <c r="B14" s="17" t="s">
        <v>427</v>
      </c>
      <c r="C14" s="18">
        <v>42005</v>
      </c>
      <c r="D14" s="18">
        <v>42369</v>
      </c>
      <c r="E14" s="19" t="s">
        <v>428</v>
      </c>
      <c r="F14" s="20">
        <f>'[1]2015'!B24+0</f>
        <v>0</v>
      </c>
      <c r="G14" s="20" t="s">
        <v>82</v>
      </c>
      <c r="H14" s="20">
        <f>'[1]2015'!C24+0</f>
        <v>4</v>
      </c>
      <c r="I14" s="20" t="str">
        <f>VLOOKUP(H14,[1]Tables!$A$1:$B$3,2,FALSE)</f>
        <v>ASL + Monica</v>
      </c>
      <c r="J14" s="20" t="str">
        <f>'[1]2015'!D24</f>
        <v>735</v>
      </c>
      <c r="K14" s="21" t="str">
        <f>'[1]2015'!E24</f>
        <v>EDF Piscine</v>
      </c>
      <c r="L14" s="22">
        <f t="shared" si="0"/>
        <v>42005</v>
      </c>
      <c r="M14" s="23" t="s">
        <v>429</v>
      </c>
      <c r="N14" s="23" t="s">
        <v>429</v>
      </c>
      <c r="O14" s="24">
        <f>'[1]2015'!F24</f>
        <v>1617.88</v>
      </c>
      <c r="P14" s="23" t="s">
        <v>429</v>
      </c>
      <c r="Q14" s="25"/>
    </row>
    <row r="15" spans="1:17" x14ac:dyDescent="0.4">
      <c r="A15" s="17" t="s">
        <v>426</v>
      </c>
      <c r="B15" s="17" t="s">
        <v>427</v>
      </c>
      <c r="C15" s="18">
        <v>42005</v>
      </c>
      <c r="D15" s="18">
        <v>42369</v>
      </c>
      <c r="E15" s="19" t="s">
        <v>428</v>
      </c>
      <c r="F15" s="20">
        <f>'[1]2015'!B25+0</f>
        <v>0</v>
      </c>
      <c r="G15" s="20" t="s">
        <v>82</v>
      </c>
      <c r="H15" s="20">
        <f>'[1]2015'!C25+0</f>
        <v>4</v>
      </c>
      <c r="I15" s="20" t="str">
        <f>VLOOKUP(H15,[1]Tables!$A$1:$B$3,2,FALSE)</f>
        <v>ASL + Monica</v>
      </c>
      <c r="J15" s="20" t="str">
        <f>'[1]2015'!D25</f>
        <v>844</v>
      </c>
      <c r="K15" s="21" t="str">
        <f>'[1]2015'!E25</f>
        <v>Honoraires Syndic</v>
      </c>
      <c r="L15" s="22">
        <f t="shared" si="0"/>
        <v>42005</v>
      </c>
      <c r="M15" s="23" t="s">
        <v>429</v>
      </c>
      <c r="N15" s="23" t="s">
        <v>429</v>
      </c>
      <c r="O15" s="24">
        <f>'[1]2015'!F25</f>
        <v>11190</v>
      </c>
      <c r="P15" s="23" t="s">
        <v>429</v>
      </c>
      <c r="Q15" s="25"/>
    </row>
    <row r="16" spans="1:17" x14ac:dyDescent="0.4">
      <c r="A16" s="17" t="s">
        <v>426</v>
      </c>
      <c r="B16" s="17" t="s">
        <v>427</v>
      </c>
      <c r="C16" s="18">
        <v>42005</v>
      </c>
      <c r="D16" s="18">
        <v>42369</v>
      </c>
      <c r="E16" s="19" t="s">
        <v>428</v>
      </c>
      <c r="F16" s="20">
        <f>'[1]2015'!B26+0</f>
        <v>0</v>
      </c>
      <c r="G16" s="20" t="s">
        <v>82</v>
      </c>
      <c r="H16" s="20">
        <f>'[1]2015'!C26+0</f>
        <v>4</v>
      </c>
      <c r="I16" s="20" t="str">
        <f>VLOOKUP(H16,[1]Tables!$A$1:$B$3,2,FALSE)</f>
        <v>ASL + Monica</v>
      </c>
      <c r="J16" s="20" t="str">
        <f>'[1]2015'!D26</f>
        <v>912</v>
      </c>
      <c r="K16" s="21" t="str">
        <f>'[1]2015'!E26</f>
        <v>Participation employe immeuble</v>
      </c>
      <c r="L16" s="22">
        <f t="shared" si="0"/>
        <v>42005</v>
      </c>
      <c r="M16" s="23" t="s">
        <v>429</v>
      </c>
      <c r="N16" s="23" t="s">
        <v>429</v>
      </c>
      <c r="O16" s="24">
        <f>'[1]2015'!F26</f>
        <v>6287.19</v>
      </c>
      <c r="P16" s="23" t="s">
        <v>429</v>
      </c>
      <c r="Q16" s="25"/>
    </row>
    <row r="17" spans="1:18" x14ac:dyDescent="0.4">
      <c r="A17" s="17" t="s">
        <v>426</v>
      </c>
      <c r="B17" s="17" t="s">
        <v>427</v>
      </c>
      <c r="C17" s="18">
        <v>42005</v>
      </c>
      <c r="D17" s="18">
        <v>42369</v>
      </c>
      <c r="E17" s="19" t="s">
        <v>428</v>
      </c>
      <c r="F17" s="20">
        <f>'[1]2015'!B27+0</f>
        <v>0</v>
      </c>
      <c r="G17" s="20" t="s">
        <v>82</v>
      </c>
      <c r="H17" s="20">
        <f>'[1]2015'!C27+0</f>
        <v>4</v>
      </c>
      <c r="I17" s="20" t="str">
        <f>VLOOKUP(H17,[1]Tables!$A$1:$B$3,2,FALSE)</f>
        <v>ASL + Monica</v>
      </c>
      <c r="J17" s="20" t="str">
        <f>'[1]2015'!D27</f>
        <v>951</v>
      </c>
      <c r="K17" s="21" t="str">
        <f>'[1]2015'!E27</f>
        <v>Deduct. Q/P Honoraires L/ER</v>
      </c>
      <c r="L17" s="22">
        <f t="shared" si="0"/>
        <v>42005</v>
      </c>
      <c r="M17" s="23" t="s">
        <v>429</v>
      </c>
      <c r="N17" s="23" t="s">
        <v>429</v>
      </c>
      <c r="O17" s="24">
        <f>'[1]2015'!F27</f>
        <v>-6797.48</v>
      </c>
      <c r="P17" s="23" t="s">
        <v>429</v>
      </c>
      <c r="Q17" s="25"/>
    </row>
    <row r="18" spans="1:18" x14ac:dyDescent="0.4">
      <c r="A18" s="17" t="s">
        <v>426</v>
      </c>
      <c r="B18" s="17" t="s">
        <v>427</v>
      </c>
      <c r="C18" s="18">
        <v>42005</v>
      </c>
      <c r="D18" s="18">
        <v>42369</v>
      </c>
      <c r="E18" s="19" t="s">
        <v>428</v>
      </c>
      <c r="F18" s="20">
        <f>'[1]2015'!B28+0</f>
        <v>0</v>
      </c>
      <c r="G18" s="20" t="s">
        <v>82</v>
      </c>
      <c r="H18" s="20">
        <f>'[1]2015'!C28+0</f>
        <v>4</v>
      </c>
      <c r="I18" s="20" t="str">
        <f>VLOOKUP(H18,[1]Tables!$A$1:$B$3,2,FALSE)</f>
        <v>ASL + Monica</v>
      </c>
      <c r="J18" s="20" t="str">
        <f>'[1]2015'!D28</f>
        <v>935</v>
      </c>
      <c r="K18" s="21" t="str">
        <f>'[1]2015'!E28</f>
        <v>Deduct. Q/P Honoraires VILLAGE</v>
      </c>
      <c r="L18" s="22">
        <f t="shared" si="0"/>
        <v>42005</v>
      </c>
      <c r="M18" s="23" t="s">
        <v>429</v>
      </c>
      <c r="N18" s="23" t="s">
        <v>429</v>
      </c>
      <c r="O18" s="24">
        <f>'[1]2015'!F28</f>
        <v>-1212.42</v>
      </c>
      <c r="P18" s="23" t="s">
        <v>429</v>
      </c>
      <c r="Q18" s="25"/>
    </row>
    <row r="19" spans="1:18" ht="29.15" x14ac:dyDescent="0.4">
      <c r="A19" s="17" t="s">
        <v>426</v>
      </c>
      <c r="B19" s="17" t="s">
        <v>427</v>
      </c>
      <c r="C19" s="18">
        <v>42005</v>
      </c>
      <c r="D19" s="18">
        <v>42369</v>
      </c>
      <c r="E19" s="19" t="s">
        <v>428</v>
      </c>
      <c r="F19" s="20">
        <f>'[1]2015'!B31+0</f>
        <v>0</v>
      </c>
      <c r="G19" s="20" t="s">
        <v>82</v>
      </c>
      <c r="H19" s="20">
        <f>'[1]2015'!C31+0</f>
        <v>3</v>
      </c>
      <c r="I19" s="20" t="str">
        <f>VLOOKUP(H19,[1]Tables!$A$1:$B$3,2,FALSE)</f>
        <v>Charges d'administration</v>
      </c>
      <c r="J19" s="20" t="str">
        <f>'[1]2015'!D31</f>
        <v>868</v>
      </c>
      <c r="K19" s="21" t="str">
        <f>'[1]2015'!E31</f>
        <v>Frais tirage comptes convoc</v>
      </c>
      <c r="L19" s="22">
        <f t="shared" si="0"/>
        <v>42005</v>
      </c>
      <c r="M19" s="23" t="s">
        <v>429</v>
      </c>
      <c r="N19" s="23" t="s">
        <v>429</v>
      </c>
      <c r="O19" s="24">
        <f>'[1]2015'!F31</f>
        <v>1415.16</v>
      </c>
      <c r="P19" s="23" t="s">
        <v>429</v>
      </c>
      <c r="Q19" s="25"/>
    </row>
    <row r="20" spans="1:18" ht="29.15" x14ac:dyDescent="0.4">
      <c r="A20" s="17" t="s">
        <v>426</v>
      </c>
      <c r="B20" s="17" t="s">
        <v>427</v>
      </c>
      <c r="C20" s="18">
        <v>42005</v>
      </c>
      <c r="D20" s="18">
        <v>42369</v>
      </c>
      <c r="E20" s="19" t="s">
        <v>428</v>
      </c>
      <c r="F20" s="20">
        <f>'[1]2015'!B32+0</f>
        <v>0</v>
      </c>
      <c r="G20" s="20" t="s">
        <v>82</v>
      </c>
      <c r="H20" s="20">
        <f>'[1]2015'!C32+0</f>
        <v>3</v>
      </c>
      <c r="I20" s="20" t="str">
        <f>VLOOKUP(H20,[1]Tables!$A$1:$B$3,2,FALSE)</f>
        <v>Charges d'administration</v>
      </c>
      <c r="J20" s="20" t="str">
        <f>'[1]2015'!D32</f>
        <v>869</v>
      </c>
      <c r="K20" s="21" t="str">
        <f>'[1]2015'!E32</f>
        <v>Gestion archives du Syndicat</v>
      </c>
      <c r="L20" s="22">
        <f t="shared" si="0"/>
        <v>42005</v>
      </c>
      <c r="M20" s="23" t="s">
        <v>429</v>
      </c>
      <c r="N20" s="23" t="s">
        <v>429</v>
      </c>
      <c r="O20" s="24">
        <f>'[1]2015'!F32</f>
        <v>234.62</v>
      </c>
      <c r="P20" s="23" t="s">
        <v>429</v>
      </c>
      <c r="Q20" s="25"/>
    </row>
    <row r="21" spans="1:18" ht="29.15" x14ac:dyDescent="0.4">
      <c r="A21" s="17" t="s">
        <v>426</v>
      </c>
      <c r="B21" s="17" t="s">
        <v>427</v>
      </c>
      <c r="C21" s="18">
        <v>42005</v>
      </c>
      <c r="D21" s="18">
        <v>42369</v>
      </c>
      <c r="E21" s="19" t="s">
        <v>428</v>
      </c>
      <c r="F21" s="20">
        <f>'[1]2015'!B33+0</f>
        <v>0</v>
      </c>
      <c r="G21" s="20" t="s">
        <v>82</v>
      </c>
      <c r="H21" s="20">
        <f>'[1]2015'!C33+0</f>
        <v>3</v>
      </c>
      <c r="I21" s="20" t="str">
        <f>VLOOKUP(H21,[1]Tables!$A$1:$B$3,2,FALSE)</f>
        <v>Charges d'administration</v>
      </c>
      <c r="J21" s="20" t="str">
        <f>'[1]2015'!D33</f>
        <v>871</v>
      </c>
      <c r="K21" s="21" t="str">
        <f>'[1]2015'!E33</f>
        <v>Frais Affranchissements</v>
      </c>
      <c r="L21" s="22">
        <f t="shared" si="0"/>
        <v>42005</v>
      </c>
      <c r="M21" s="23" t="s">
        <v>429</v>
      </c>
      <c r="N21" s="23" t="s">
        <v>429</v>
      </c>
      <c r="O21" s="24">
        <f>'[1]2015'!F33</f>
        <v>830.98</v>
      </c>
      <c r="P21" s="23" t="s">
        <v>429</v>
      </c>
      <c r="Q21" s="25"/>
      <c r="R21" s="27"/>
    </row>
    <row r="22" spans="1:18" ht="29.15" x14ac:dyDescent="0.4">
      <c r="A22" s="17" t="s">
        <v>426</v>
      </c>
      <c r="B22" s="17" t="s">
        <v>427</v>
      </c>
      <c r="C22" s="18">
        <v>42005</v>
      </c>
      <c r="D22" s="18">
        <v>42369</v>
      </c>
      <c r="E22" s="19" t="s">
        <v>428</v>
      </c>
      <c r="F22" s="20">
        <f>'[1]2015'!B34+0</f>
        <v>0</v>
      </c>
      <c r="G22" s="20" t="s">
        <v>82</v>
      </c>
      <c r="H22" s="20">
        <f>'[1]2015'!C34+0</f>
        <v>3</v>
      </c>
      <c r="I22" s="20" t="str">
        <f>VLOOKUP(H22,[1]Tables!$A$1:$B$3,2,FALSE)</f>
        <v>Charges d'administration</v>
      </c>
      <c r="J22" s="20" t="str">
        <f>'[1]2015'!D34</f>
        <v>872</v>
      </c>
      <c r="K22" s="21" t="str">
        <f>'[1]2015'!E34</f>
        <v>Location salle AG</v>
      </c>
      <c r="L22" s="22">
        <f t="shared" si="0"/>
        <v>42005</v>
      </c>
      <c r="M22" s="23" t="s">
        <v>429</v>
      </c>
      <c r="N22" s="23" t="s">
        <v>429</v>
      </c>
      <c r="O22" s="24">
        <f>'[1]2015'!F34</f>
        <v>0</v>
      </c>
      <c r="P22" s="23" t="s">
        <v>429</v>
      </c>
      <c r="Q22" s="25"/>
      <c r="R22" s="27"/>
    </row>
    <row r="23" spans="1:18" x14ac:dyDescent="0.4">
      <c r="A23" s="17" t="s">
        <v>426</v>
      </c>
      <c r="B23" s="17" t="s">
        <v>427</v>
      </c>
      <c r="C23" s="18">
        <v>42005</v>
      </c>
      <c r="D23" s="18">
        <v>42369</v>
      </c>
      <c r="E23" s="19" t="s">
        <v>428</v>
      </c>
      <c r="F23" s="20">
        <f>'[1]2015'!B37+0</f>
        <v>0</v>
      </c>
      <c r="G23" s="20" t="s">
        <v>82</v>
      </c>
      <c r="H23" s="20">
        <f>'[1]2015'!C37+0</f>
        <v>4</v>
      </c>
      <c r="I23" s="20" t="str">
        <f>VLOOKUP(H23,[1]Tables!$A$1:$B$3,2,FALSE)</f>
        <v>ASL + Monica</v>
      </c>
      <c r="J23" s="20" t="str">
        <f>'[1]2015'!D37</f>
        <v>341</v>
      </c>
      <c r="K23" s="21" t="str">
        <f>'[1]2015'!E37</f>
        <v>Fournitures diverses</v>
      </c>
      <c r="L23" s="22">
        <f t="shared" si="0"/>
        <v>42005</v>
      </c>
      <c r="M23" s="23" t="s">
        <v>429</v>
      </c>
      <c r="N23" s="23" t="s">
        <v>429</v>
      </c>
      <c r="O23" s="24">
        <f>'[1]2015'!F37</f>
        <v>0</v>
      </c>
      <c r="P23" s="23" t="s">
        <v>429</v>
      </c>
      <c r="Q23" s="25"/>
    </row>
    <row r="24" spans="1:18" x14ac:dyDescent="0.4">
      <c r="A24" s="17" t="s">
        <v>426</v>
      </c>
      <c r="B24" s="17" t="s">
        <v>427</v>
      </c>
      <c r="C24" s="18">
        <v>42005</v>
      </c>
      <c r="D24" s="18">
        <v>42369</v>
      </c>
      <c r="E24" s="19" t="s">
        <v>428</v>
      </c>
      <c r="F24" s="20">
        <f>'[1]2015'!B38+0</f>
        <v>0</v>
      </c>
      <c r="G24" s="20" t="s">
        <v>82</v>
      </c>
      <c r="H24" s="20">
        <f>'[1]2015'!C38+0</f>
        <v>4</v>
      </c>
      <c r="I24" s="20" t="str">
        <f>VLOOKUP(H24,[1]Tables!$A$1:$B$3,2,FALSE)</f>
        <v>ASL + Monica</v>
      </c>
      <c r="J24" s="20" t="str">
        <f>'[1]2015'!D38</f>
        <v>461</v>
      </c>
      <c r="K24" s="21" t="str">
        <f>'[1]2015'!E38</f>
        <v>Travaux divers</v>
      </c>
      <c r="L24" s="22">
        <f t="shared" si="0"/>
        <v>42005</v>
      </c>
      <c r="M24" s="23" t="s">
        <v>429</v>
      </c>
      <c r="N24" s="23" t="s">
        <v>429</v>
      </c>
      <c r="O24" s="24">
        <f>'[1]2015'!F38</f>
        <v>0</v>
      </c>
      <c r="P24" s="23" t="s">
        <v>429</v>
      </c>
      <c r="Q24" s="25"/>
    </row>
    <row r="25" spans="1:18" x14ac:dyDescent="0.4">
      <c r="A25" s="17" t="s">
        <v>426</v>
      </c>
      <c r="B25" s="17" t="s">
        <v>427</v>
      </c>
      <c r="C25" s="18">
        <v>42005</v>
      </c>
      <c r="D25" s="18">
        <v>42369</v>
      </c>
      <c r="E25" s="19" t="s">
        <v>428</v>
      </c>
      <c r="F25" s="20">
        <f>'[1]2015'!B39+0</f>
        <v>0</v>
      </c>
      <c r="G25" s="20" t="s">
        <v>82</v>
      </c>
      <c r="H25" s="20">
        <f>'[1]2015'!C39+0</f>
        <v>4</v>
      </c>
      <c r="I25" s="20" t="str">
        <f>VLOOKUP(H25,[1]Tables!$A$1:$B$3,2,FALSE)</f>
        <v>ASL + Monica</v>
      </c>
      <c r="J25" s="20" t="str">
        <f>'[1]2015'!D39</f>
        <v>521</v>
      </c>
      <c r="K25" s="21" t="str">
        <f>'[1]2015'!E39</f>
        <v>Enlevement déchets végétaux</v>
      </c>
      <c r="L25" s="22">
        <f t="shared" si="0"/>
        <v>42005</v>
      </c>
      <c r="M25" s="23" t="s">
        <v>429</v>
      </c>
      <c r="N25" s="23" t="s">
        <v>429</v>
      </c>
      <c r="O25" s="24">
        <f>'[1]2015'!F39</f>
        <v>0</v>
      </c>
      <c r="P25" s="23" t="s">
        <v>429</v>
      </c>
      <c r="Q25" s="25"/>
    </row>
    <row r="26" spans="1:18" x14ac:dyDescent="0.4">
      <c r="A26" s="17" t="s">
        <v>426</v>
      </c>
      <c r="B26" s="17" t="s">
        <v>427</v>
      </c>
      <c r="C26" s="18">
        <v>42005</v>
      </c>
      <c r="D26" s="18">
        <v>42369</v>
      </c>
      <c r="E26" s="19" t="s">
        <v>428</v>
      </c>
      <c r="F26" s="20">
        <f>'[1]2015'!B40+0</f>
        <v>0</v>
      </c>
      <c r="G26" s="20" t="s">
        <v>82</v>
      </c>
      <c r="H26" s="20">
        <f>'[1]2015'!C40+0</f>
        <v>4</v>
      </c>
      <c r="I26" s="20" t="str">
        <f>VLOOKUP(H26,[1]Tables!$A$1:$B$3,2,FALSE)</f>
        <v>ASL + Monica</v>
      </c>
      <c r="J26" s="20" t="str">
        <f>'[1]2015'!D40</f>
        <v>526</v>
      </c>
      <c r="K26" s="21" t="str">
        <f>'[1]2015'!E40</f>
        <v>Fourniture arrosage automat.</v>
      </c>
      <c r="L26" s="22">
        <f t="shared" si="0"/>
        <v>42005</v>
      </c>
      <c r="M26" s="23" t="s">
        <v>429</v>
      </c>
      <c r="N26" s="23" t="s">
        <v>429</v>
      </c>
      <c r="O26" s="24">
        <f>'[1]2015'!F40</f>
        <v>215</v>
      </c>
      <c r="P26" s="23" t="s">
        <v>429</v>
      </c>
      <c r="Q26" s="25"/>
    </row>
    <row r="27" spans="1:18" x14ac:dyDescent="0.4">
      <c r="A27" s="17" t="s">
        <v>426</v>
      </c>
      <c r="B27" s="17" t="s">
        <v>427</v>
      </c>
      <c r="C27" s="18">
        <v>42005</v>
      </c>
      <c r="D27" s="18">
        <v>42369</v>
      </c>
      <c r="E27" s="19" t="s">
        <v>428</v>
      </c>
      <c r="F27" s="20">
        <f>'[1]2015'!B41+0</f>
        <v>0</v>
      </c>
      <c r="G27" s="20" t="s">
        <v>82</v>
      </c>
      <c r="H27" s="20">
        <f>'[1]2015'!C41+0</f>
        <v>4</v>
      </c>
      <c r="I27" s="20" t="str">
        <f>VLOOKUP(H27,[1]Tables!$A$1:$B$3,2,FALSE)</f>
        <v>ASL + Monica</v>
      </c>
      <c r="J27" s="20" t="str">
        <f>'[1]2015'!D41</f>
        <v>621</v>
      </c>
      <c r="K27" s="21" t="str">
        <f>'[1]2015'!E41</f>
        <v>Traitement chenilles process.</v>
      </c>
      <c r="L27" s="22">
        <f t="shared" si="0"/>
        <v>42005</v>
      </c>
      <c r="M27" s="23" t="s">
        <v>429</v>
      </c>
      <c r="N27" s="23" t="s">
        <v>429</v>
      </c>
      <c r="O27" s="24">
        <f>'[1]2015'!F41</f>
        <v>1844.4</v>
      </c>
      <c r="P27" s="23" t="s">
        <v>429</v>
      </c>
      <c r="Q27" s="25"/>
    </row>
    <row r="28" spans="1:18" x14ac:dyDescent="0.4">
      <c r="A28" s="17" t="s">
        <v>426</v>
      </c>
      <c r="B28" s="17" t="s">
        <v>427</v>
      </c>
      <c r="C28" s="18">
        <v>42005</v>
      </c>
      <c r="D28" s="18">
        <v>42369</v>
      </c>
      <c r="E28" s="19" t="s">
        <v>428</v>
      </c>
      <c r="F28" s="20">
        <f>'[1]2015'!B42+0</f>
        <v>0</v>
      </c>
      <c r="G28" s="20" t="s">
        <v>82</v>
      </c>
      <c r="H28" s="20">
        <f>'[1]2015'!C42+0</f>
        <v>4</v>
      </c>
      <c r="I28" s="20" t="str">
        <f>VLOOKUP(H28,[1]Tables!$A$1:$B$3,2,FALSE)</f>
        <v>ASL + Monica</v>
      </c>
      <c r="J28" s="20" t="str">
        <f>'[1]2015'!D42</f>
        <v>622</v>
      </c>
      <c r="K28" s="21" t="str">
        <f>'[1]2015'!E42</f>
        <v>Travaux elagage et abattage</v>
      </c>
      <c r="L28" s="22">
        <f t="shared" si="0"/>
        <v>42005</v>
      </c>
      <c r="M28" s="23" t="s">
        <v>429</v>
      </c>
      <c r="N28" s="23" t="s">
        <v>429</v>
      </c>
      <c r="O28" s="24">
        <f>'[1]2015'!F42</f>
        <v>3481.6</v>
      </c>
      <c r="P28" s="23" t="s">
        <v>429</v>
      </c>
      <c r="Q28" s="25"/>
    </row>
    <row r="29" spans="1:18" x14ac:dyDescent="0.4">
      <c r="A29" s="17" t="s">
        <v>426</v>
      </c>
      <c r="B29" s="17" t="s">
        <v>427</v>
      </c>
      <c r="C29" s="18">
        <v>42005</v>
      </c>
      <c r="D29" s="18">
        <v>42369</v>
      </c>
      <c r="E29" s="19" t="s">
        <v>428</v>
      </c>
      <c r="F29" s="20">
        <f>'[1]2015'!B43+0</f>
        <v>0</v>
      </c>
      <c r="G29" s="20" t="s">
        <v>82</v>
      </c>
      <c r="H29" s="20">
        <f>'[1]2015'!C43+0</f>
        <v>4</v>
      </c>
      <c r="I29" s="20" t="str">
        <f>VLOOKUP(H29,[1]Tables!$A$1:$B$3,2,FALSE)</f>
        <v>ASL + Monica</v>
      </c>
      <c r="J29" s="20" t="str">
        <f>'[1]2015'!D43</f>
        <v>624</v>
      </c>
      <c r="K29" s="21" t="str">
        <f>'[1]2015'!E43</f>
        <v>Contrat espaces verts</v>
      </c>
      <c r="L29" s="22">
        <f t="shared" si="0"/>
        <v>42005</v>
      </c>
      <c r="M29" s="23" t="s">
        <v>429</v>
      </c>
      <c r="N29" s="23" t="s">
        <v>429</v>
      </c>
      <c r="O29" s="24">
        <f>'[1]2015'!F43</f>
        <v>0</v>
      </c>
      <c r="P29" s="23" t="s">
        <v>429</v>
      </c>
      <c r="Q29" s="25"/>
    </row>
    <row r="30" spans="1:18" x14ac:dyDescent="0.4">
      <c r="A30" s="17" t="s">
        <v>426</v>
      </c>
      <c r="B30" s="17" t="s">
        <v>427</v>
      </c>
      <c r="C30" s="18">
        <v>42005</v>
      </c>
      <c r="D30" s="18">
        <v>42369</v>
      </c>
      <c r="E30" s="19" t="s">
        <v>428</v>
      </c>
      <c r="F30" s="20">
        <f>'[1]2015'!B44+0</f>
        <v>0</v>
      </c>
      <c r="G30" s="20" t="s">
        <v>82</v>
      </c>
      <c r="H30" s="20">
        <f>'[1]2015'!C44+0</f>
        <v>4</v>
      </c>
      <c r="I30" s="20" t="str">
        <f>VLOOKUP(H30,[1]Tables!$A$1:$B$3,2,FALSE)</f>
        <v>ASL + Monica</v>
      </c>
      <c r="J30" s="20" t="str">
        <f>'[1]2015'!D44</f>
        <v>625</v>
      </c>
      <c r="K30" s="21" t="str">
        <f>'[1]2015'!E44</f>
        <v>Fourniture vegetaux</v>
      </c>
      <c r="L30" s="22">
        <f t="shared" si="0"/>
        <v>42005</v>
      </c>
      <c r="M30" s="23" t="s">
        <v>429</v>
      </c>
      <c r="N30" s="23" t="s">
        <v>429</v>
      </c>
      <c r="O30" s="24">
        <f>'[1]2015'!F44</f>
        <v>489.56</v>
      </c>
      <c r="P30" s="23" t="s">
        <v>429</v>
      </c>
      <c r="Q30" s="25"/>
    </row>
    <row r="31" spans="1:18" x14ac:dyDescent="0.4">
      <c r="A31" s="17" t="s">
        <v>426</v>
      </c>
      <c r="B31" s="17" t="s">
        <v>427</v>
      </c>
      <c r="C31" s="18">
        <v>42005</v>
      </c>
      <c r="D31" s="18">
        <v>42369</v>
      </c>
      <c r="E31" s="19" t="s">
        <v>428</v>
      </c>
      <c r="F31" s="20">
        <f>'[1]2015'!B45+0</f>
        <v>0</v>
      </c>
      <c r="G31" s="20" t="s">
        <v>82</v>
      </c>
      <c r="H31" s="20">
        <f>'[1]2015'!C45+0</f>
        <v>4</v>
      </c>
      <c r="I31" s="20" t="str">
        <f>VLOOKUP(H31,[1]Tables!$A$1:$B$3,2,FALSE)</f>
        <v>ASL + Monica</v>
      </c>
      <c r="J31" s="20" t="str">
        <f>'[1]2015'!D45</f>
        <v>626</v>
      </c>
      <c r="K31" s="21" t="str">
        <f>'[1]2015'!E45</f>
        <v>Surv. cpteur jardins</v>
      </c>
      <c r="L31" s="22">
        <f t="shared" si="0"/>
        <v>42005</v>
      </c>
      <c r="M31" s="23" t="s">
        <v>429</v>
      </c>
      <c r="N31" s="23" t="s">
        <v>429</v>
      </c>
      <c r="O31" s="24">
        <f>'[1]2015'!F45</f>
        <v>108.01</v>
      </c>
      <c r="P31" s="23" t="s">
        <v>429</v>
      </c>
      <c r="Q31" s="25"/>
    </row>
    <row r="32" spans="1:18" x14ac:dyDescent="0.4">
      <c r="A32" s="17" t="s">
        <v>426</v>
      </c>
      <c r="B32" s="17" t="s">
        <v>427</v>
      </c>
      <c r="C32" s="18">
        <v>42005</v>
      </c>
      <c r="D32" s="18">
        <v>42369</v>
      </c>
      <c r="E32" s="19" t="s">
        <v>428</v>
      </c>
      <c r="F32" s="20">
        <f>'[1]2015'!B46+0</f>
        <v>0</v>
      </c>
      <c r="G32" s="20" t="s">
        <v>82</v>
      </c>
      <c r="H32" s="20">
        <f>'[1]2015'!C46+0</f>
        <v>4</v>
      </c>
      <c r="I32" s="20" t="str">
        <f>VLOOKUP(H32,[1]Tables!$A$1:$B$3,2,FALSE)</f>
        <v>ASL + Monica</v>
      </c>
      <c r="J32" s="20" t="str">
        <f>'[1]2015'!D46</f>
        <v>646</v>
      </c>
      <c r="K32" s="21" t="str">
        <f>'[1]2015'!E46</f>
        <v>Traitement chenilles process.</v>
      </c>
      <c r="L32" s="22">
        <f t="shared" si="0"/>
        <v>42005</v>
      </c>
      <c r="M32" s="23" t="s">
        <v>429</v>
      </c>
      <c r="N32" s="23" t="s">
        <v>429</v>
      </c>
      <c r="O32" s="24">
        <f>'[1]2015'!F46</f>
        <v>0</v>
      </c>
      <c r="P32" s="23" t="s">
        <v>429</v>
      </c>
      <c r="Q32" s="25"/>
    </row>
    <row r="33" spans="1:17" x14ac:dyDescent="0.4">
      <c r="A33" s="17" t="s">
        <v>426</v>
      </c>
      <c r="B33" s="17" t="s">
        <v>427</v>
      </c>
      <c r="C33" s="18">
        <v>42005</v>
      </c>
      <c r="D33" s="18">
        <v>42369</v>
      </c>
      <c r="E33" s="19" t="s">
        <v>428</v>
      </c>
      <c r="F33" s="20">
        <f>'[1]2015'!B47+0</f>
        <v>0</v>
      </c>
      <c r="G33" s="20" t="s">
        <v>82</v>
      </c>
      <c r="H33" s="20">
        <f>'[1]2015'!C47+0</f>
        <v>4</v>
      </c>
      <c r="I33" s="20" t="str">
        <f>VLOOKUP(H33,[1]Tables!$A$1:$B$3,2,FALSE)</f>
        <v>ASL + Monica</v>
      </c>
      <c r="J33" s="20" t="str">
        <f>'[1]2015'!D47</f>
        <v>784</v>
      </c>
      <c r="K33" s="21" t="str">
        <f>'[1]2015'!E47</f>
        <v>Eau d'arrosage</v>
      </c>
      <c r="L33" s="22">
        <f t="shared" si="0"/>
        <v>42005</v>
      </c>
      <c r="M33" s="23" t="s">
        <v>429</v>
      </c>
      <c r="N33" s="23" t="s">
        <v>429</v>
      </c>
      <c r="O33" s="24">
        <f>'[1]2015'!F47</f>
        <v>3744.94</v>
      </c>
      <c r="P33" s="23" t="s">
        <v>429</v>
      </c>
      <c r="Q33" s="25"/>
    </row>
    <row r="34" spans="1:17" ht="29.15" x14ac:dyDescent="0.4">
      <c r="A34" s="17" t="s">
        <v>426</v>
      </c>
      <c r="B34" s="17" t="s">
        <v>427</v>
      </c>
      <c r="C34" s="18">
        <v>42005</v>
      </c>
      <c r="D34" s="18">
        <v>42369</v>
      </c>
      <c r="E34" s="19" t="s">
        <v>428</v>
      </c>
      <c r="F34" s="20">
        <f>'[1]2015'!B50+0</f>
        <v>0</v>
      </c>
      <c r="G34" s="20" t="s">
        <v>82</v>
      </c>
      <c r="H34" s="20">
        <f>'[1]2015'!C50+0</f>
        <v>46</v>
      </c>
      <c r="I34" s="20" t="str">
        <f>VLOOKUP(H34,[1]Tables!$A$1:$B$3,2,FALSE)</f>
        <v>Charges spéciales Villa 1</v>
      </c>
      <c r="J34" s="20" t="str">
        <f>'[1]2015'!D50</f>
        <v>521</v>
      </c>
      <c r="K34" s="21" t="str">
        <f>'[1]2015'!E50</f>
        <v>Entretien jardins</v>
      </c>
      <c r="L34" s="22">
        <f t="shared" si="0"/>
        <v>42005</v>
      </c>
      <c r="M34" s="23" t="s">
        <v>429</v>
      </c>
      <c r="N34" s="23" t="s">
        <v>429</v>
      </c>
      <c r="O34" s="24">
        <f>'[1]2015'!F50</f>
        <v>1837.91</v>
      </c>
      <c r="P34" s="23" t="s">
        <v>429</v>
      </c>
      <c r="Q34" s="25"/>
    </row>
    <row r="35" spans="1:17" x14ac:dyDescent="0.4">
      <c r="A35" s="17" t="s">
        <v>426</v>
      </c>
      <c r="B35" s="17" t="s">
        <v>427</v>
      </c>
      <c r="C35" s="18">
        <v>42370</v>
      </c>
      <c r="D35" s="18">
        <v>42735</v>
      </c>
      <c r="E35" s="19" t="s">
        <v>428</v>
      </c>
      <c r="F35" s="20">
        <f>'[1]2016'!B12+0</f>
        <v>0</v>
      </c>
      <c r="G35" s="20" t="s">
        <v>82</v>
      </c>
      <c r="H35" s="20">
        <f>'[1]2016'!C12+0</f>
        <v>4</v>
      </c>
      <c r="I35" s="20" t="str">
        <f>VLOOKUP(H35,[1]Tables!$A$1:$B$3,2,FALSE)</f>
        <v>ASL + Monica</v>
      </c>
      <c r="J35" s="20">
        <f>'[1]2016'!D12</f>
        <v>856</v>
      </c>
      <c r="K35" s="21" t="str">
        <f>'[1]2016'!E12</f>
        <v xml:space="preserve"> Travaux plomberie piscine</v>
      </c>
      <c r="L35" s="22">
        <f t="shared" si="0"/>
        <v>42370</v>
      </c>
      <c r="M35" s="23" t="s">
        <v>429</v>
      </c>
      <c r="N35" s="23" t="s">
        <v>429</v>
      </c>
      <c r="O35" s="24">
        <f>'[1]2016'!F12</f>
        <v>1017.5</v>
      </c>
      <c r="P35" s="23" t="s">
        <v>429</v>
      </c>
      <c r="Q35" s="25"/>
    </row>
    <row r="36" spans="1:17" x14ac:dyDescent="0.4">
      <c r="A36" s="17" t="s">
        <v>426</v>
      </c>
      <c r="B36" s="17" t="s">
        <v>427</v>
      </c>
      <c r="C36" s="18">
        <v>42370</v>
      </c>
      <c r="D36" s="18">
        <v>42735</v>
      </c>
      <c r="E36" s="19" t="s">
        <v>428</v>
      </c>
      <c r="F36" s="20">
        <f>'[1]2016'!B13+0</f>
        <v>0</v>
      </c>
      <c r="G36" s="20" t="s">
        <v>82</v>
      </c>
      <c r="H36" s="20">
        <f>'[1]2016'!C13+0</f>
        <v>4</v>
      </c>
      <c r="I36" s="20" t="str">
        <f>VLOOKUP(H36,[1]Tables!$A$1:$B$3,2,FALSE)</f>
        <v>ASL + Monica</v>
      </c>
      <c r="J36" s="20" t="str">
        <f>'[1]2016'!D13</f>
        <v>301</v>
      </c>
      <c r="K36" s="21" t="str">
        <f>'[1]2016'!E13</f>
        <v xml:space="preserve">Entretien serrurerie </v>
      </c>
      <c r="L36" s="22">
        <f t="shared" si="0"/>
        <v>42370</v>
      </c>
      <c r="M36" s="23" t="s">
        <v>429</v>
      </c>
      <c r="N36" s="23" t="s">
        <v>429</v>
      </c>
      <c r="O36" s="24">
        <f>'[1]2016'!F13</f>
        <v>0</v>
      </c>
      <c r="P36" s="23" t="s">
        <v>429</v>
      </c>
      <c r="Q36" s="25"/>
    </row>
    <row r="37" spans="1:17" x14ac:dyDescent="0.4">
      <c r="A37" s="17" t="s">
        <v>426</v>
      </c>
      <c r="B37" s="17" t="s">
        <v>427</v>
      </c>
      <c r="C37" s="18">
        <v>42370</v>
      </c>
      <c r="D37" s="18">
        <v>42735</v>
      </c>
      <c r="E37" s="19" t="s">
        <v>428</v>
      </c>
      <c r="F37" s="20">
        <f>'[1]2016'!B14+0</f>
        <v>0</v>
      </c>
      <c r="G37" s="20" t="s">
        <v>82</v>
      </c>
      <c r="H37" s="20">
        <f>'[1]2016'!C14+0</f>
        <v>4</v>
      </c>
      <c r="I37" s="20" t="str">
        <f>VLOOKUP(H37,[1]Tables!$A$1:$B$3,2,FALSE)</f>
        <v>ASL + Monica</v>
      </c>
      <c r="J37" s="20" t="str">
        <f>'[1]2016'!D14</f>
        <v>341</v>
      </c>
      <c r="K37" s="21" t="str">
        <f>'[1]2016'!E14</f>
        <v xml:space="preserve">Fournitures diverses </v>
      </c>
      <c r="L37" s="22">
        <f t="shared" si="0"/>
        <v>42370</v>
      </c>
      <c r="M37" s="23" t="s">
        <v>429</v>
      </c>
      <c r="N37" s="23" t="s">
        <v>429</v>
      </c>
      <c r="O37" s="24">
        <f>'[1]2016'!F14</f>
        <v>0</v>
      </c>
      <c r="P37" s="23" t="s">
        <v>429</v>
      </c>
      <c r="Q37" s="25"/>
    </row>
    <row r="38" spans="1:17" x14ac:dyDescent="0.4">
      <c r="A38" s="17" t="s">
        <v>426</v>
      </c>
      <c r="B38" s="17" t="s">
        <v>427</v>
      </c>
      <c r="C38" s="18">
        <v>42370</v>
      </c>
      <c r="D38" s="18">
        <v>42735</v>
      </c>
      <c r="E38" s="19" t="s">
        <v>428</v>
      </c>
      <c r="F38" s="20">
        <f>'[1]2016'!B15+0</f>
        <v>0</v>
      </c>
      <c r="G38" s="20" t="s">
        <v>82</v>
      </c>
      <c r="H38" s="20">
        <f>'[1]2016'!C15+0</f>
        <v>4</v>
      </c>
      <c r="I38" s="20" t="str">
        <f>VLOOKUP(H38,[1]Tables!$A$1:$B$3,2,FALSE)</f>
        <v>ASL + Monica</v>
      </c>
      <c r="J38" s="20" t="str">
        <f>'[1]2016'!D15</f>
        <v>386</v>
      </c>
      <c r="K38" s="21" t="str">
        <f>'[1]2016'!E15</f>
        <v>Entretien extincteurs</v>
      </c>
      <c r="L38" s="22">
        <f t="shared" si="0"/>
        <v>42370</v>
      </c>
      <c r="M38" s="23" t="s">
        <v>429</v>
      </c>
      <c r="N38" s="23" t="s">
        <v>429</v>
      </c>
      <c r="O38" s="24">
        <f>'[1]2016'!F15</f>
        <v>24.59</v>
      </c>
      <c r="P38" s="23" t="s">
        <v>429</v>
      </c>
      <c r="Q38" s="25"/>
    </row>
    <row r="39" spans="1:17" x14ac:dyDescent="0.4">
      <c r="A39" s="17" t="s">
        <v>426</v>
      </c>
      <c r="B39" s="17" t="s">
        <v>427</v>
      </c>
      <c r="C39" s="18">
        <v>42370</v>
      </c>
      <c r="D39" s="18">
        <v>42735</v>
      </c>
      <c r="E39" s="19" t="s">
        <v>428</v>
      </c>
      <c r="F39" s="20">
        <f>'[1]2016'!B16+0</f>
        <v>0</v>
      </c>
      <c r="G39" s="20" t="s">
        <v>82</v>
      </c>
      <c r="H39" s="20">
        <f>'[1]2016'!C16+0</f>
        <v>4</v>
      </c>
      <c r="I39" s="20" t="str">
        <f>VLOOKUP(H39,[1]Tables!$A$1:$B$3,2,FALSE)</f>
        <v>ASL + Monica</v>
      </c>
      <c r="J39" s="20" t="str">
        <f>'[1]2016'!D16</f>
        <v>460</v>
      </c>
      <c r="K39" s="21" t="str">
        <f>'[1]2016'!E16</f>
        <v>Achat materiel divers</v>
      </c>
      <c r="L39" s="22">
        <f t="shared" si="0"/>
        <v>42370</v>
      </c>
      <c r="M39" s="23" t="s">
        <v>429</v>
      </c>
      <c r="N39" s="23" t="s">
        <v>429</v>
      </c>
      <c r="O39" s="24">
        <f>'[1]2016'!F16</f>
        <v>228</v>
      </c>
      <c r="P39" s="23" t="s">
        <v>429</v>
      </c>
      <c r="Q39" s="25"/>
    </row>
    <row r="40" spans="1:17" x14ac:dyDescent="0.4">
      <c r="A40" s="17" t="s">
        <v>426</v>
      </c>
      <c r="B40" s="17" t="s">
        <v>427</v>
      </c>
      <c r="C40" s="18">
        <v>42370</v>
      </c>
      <c r="D40" s="18">
        <v>42735</v>
      </c>
      <c r="E40" s="19" t="s">
        <v>428</v>
      </c>
      <c r="F40" s="20">
        <f>'[1]2016'!B17+0</f>
        <v>0</v>
      </c>
      <c r="G40" s="20" t="s">
        <v>82</v>
      </c>
      <c r="H40" s="20">
        <f>'[1]2016'!C17+0</f>
        <v>4</v>
      </c>
      <c r="I40" s="20" t="str">
        <f>VLOOKUP(H40,[1]Tables!$A$1:$B$3,2,FALSE)</f>
        <v>ASL + Monica</v>
      </c>
      <c r="J40" s="20" t="str">
        <f>'[1]2016'!D17</f>
        <v>461</v>
      </c>
      <c r="K40" s="21" t="str">
        <f>'[1]2016'!E17</f>
        <v>Regul. miroir signalisation</v>
      </c>
      <c r="L40" s="22">
        <f t="shared" si="0"/>
        <v>42370</v>
      </c>
      <c r="M40" s="23" t="s">
        <v>429</v>
      </c>
      <c r="N40" s="23" t="s">
        <v>429</v>
      </c>
      <c r="O40" s="24">
        <f>'[1]2016'!F17</f>
        <v>0</v>
      </c>
      <c r="P40" s="23" t="s">
        <v>429</v>
      </c>
      <c r="Q40" s="25"/>
    </row>
    <row r="41" spans="1:17" x14ac:dyDescent="0.4">
      <c r="A41" s="17" t="s">
        <v>426</v>
      </c>
      <c r="B41" s="17" t="s">
        <v>427</v>
      </c>
      <c r="C41" s="18">
        <v>42370</v>
      </c>
      <c r="D41" s="18">
        <v>42735</v>
      </c>
      <c r="E41" s="19" t="s">
        <v>428</v>
      </c>
      <c r="F41" s="20">
        <f>'[1]2016'!B18+0</f>
        <v>0</v>
      </c>
      <c r="G41" s="20" t="s">
        <v>82</v>
      </c>
      <c r="H41" s="20">
        <f>'[1]2016'!C18+0</f>
        <v>4</v>
      </c>
      <c r="I41" s="20" t="str">
        <f>VLOOKUP(H41,[1]Tables!$A$1:$B$3,2,FALSE)</f>
        <v>ASL + Monica</v>
      </c>
      <c r="J41" s="20" t="str">
        <f>'[1]2016'!D18</f>
        <v>462</v>
      </c>
      <c r="K41" s="21" t="str">
        <f>'[1]2016'!E18</f>
        <v xml:space="preserve">Travaux piscine </v>
      </c>
      <c r="L41" s="22">
        <f t="shared" si="0"/>
        <v>42370</v>
      </c>
      <c r="M41" s="23" t="s">
        <v>429</v>
      </c>
      <c r="N41" s="23" t="s">
        <v>429</v>
      </c>
      <c r="O41" s="24">
        <f>'[1]2016'!F18</f>
        <v>0</v>
      </c>
      <c r="P41" s="23" t="s">
        <v>429</v>
      </c>
      <c r="Q41" s="25"/>
    </row>
    <row r="42" spans="1:17" x14ac:dyDescent="0.4">
      <c r="A42" s="17" t="s">
        <v>426</v>
      </c>
      <c r="B42" s="17" t="s">
        <v>427</v>
      </c>
      <c r="C42" s="18">
        <v>42370</v>
      </c>
      <c r="D42" s="18">
        <v>42735</v>
      </c>
      <c r="E42" s="19" t="s">
        <v>428</v>
      </c>
      <c r="F42" s="20">
        <f>'[1]2016'!B19+0</f>
        <v>0</v>
      </c>
      <c r="G42" s="20" t="s">
        <v>82</v>
      </c>
      <c r="H42" s="20">
        <f>'[1]2016'!C19+0</f>
        <v>4</v>
      </c>
      <c r="I42" s="20" t="str">
        <f>VLOOKUP(H42,[1]Tables!$A$1:$B$3,2,FALSE)</f>
        <v>ASL + Monica</v>
      </c>
      <c r="J42" s="20" t="str">
        <f>'[1]2016'!D19</f>
        <v>484</v>
      </c>
      <c r="K42" s="21" t="str">
        <f>'[1]2016'!E19</f>
        <v xml:space="preserve">Contrat piscine </v>
      </c>
      <c r="L42" s="22">
        <f t="shared" si="0"/>
        <v>42370</v>
      </c>
      <c r="M42" s="23" t="s">
        <v>429</v>
      </c>
      <c r="N42" s="23" t="s">
        <v>429</v>
      </c>
      <c r="O42" s="24">
        <f>'[1]2016'!F19</f>
        <v>0</v>
      </c>
      <c r="P42" s="23" t="s">
        <v>429</v>
      </c>
      <c r="Q42" s="25"/>
    </row>
    <row r="43" spans="1:17" x14ac:dyDescent="0.4">
      <c r="A43" s="17" t="s">
        <v>426</v>
      </c>
      <c r="B43" s="17" t="s">
        <v>427</v>
      </c>
      <c r="C43" s="18">
        <v>42370</v>
      </c>
      <c r="D43" s="18">
        <v>42735</v>
      </c>
      <c r="E43" s="19" t="s">
        <v>428</v>
      </c>
      <c r="F43" s="20">
        <f>'[1]2016'!B20+0</f>
        <v>0</v>
      </c>
      <c r="G43" s="20" t="s">
        <v>82</v>
      </c>
      <c r="H43" s="20">
        <f>'[1]2016'!C20+0</f>
        <v>4</v>
      </c>
      <c r="I43" s="20" t="str">
        <f>VLOOKUP(H43,[1]Tables!$A$1:$B$3,2,FALSE)</f>
        <v>ASL + Monica</v>
      </c>
      <c r="J43" s="20" t="str">
        <f>'[1]2016'!D20</f>
        <v>486</v>
      </c>
      <c r="K43" s="21" t="str">
        <f>'[1]2016'!E20</f>
        <v>Fournitures piscine</v>
      </c>
      <c r="L43" s="22">
        <f t="shared" si="0"/>
        <v>42370</v>
      </c>
      <c r="M43" s="23" t="s">
        <v>429</v>
      </c>
      <c r="N43" s="23" t="s">
        <v>429</v>
      </c>
      <c r="O43" s="24">
        <f>'[1]2016'!F20</f>
        <v>942.85</v>
      </c>
      <c r="P43" s="23" t="s">
        <v>429</v>
      </c>
      <c r="Q43" s="25"/>
    </row>
    <row r="44" spans="1:17" x14ac:dyDescent="0.4">
      <c r="A44" s="17" t="s">
        <v>426</v>
      </c>
      <c r="B44" s="17" t="s">
        <v>427</v>
      </c>
      <c r="C44" s="18">
        <v>42370</v>
      </c>
      <c r="D44" s="18">
        <v>42735</v>
      </c>
      <c r="E44" s="19" t="s">
        <v>428</v>
      </c>
      <c r="F44" s="20">
        <f>'[1]2016'!B21+0</f>
        <v>0</v>
      </c>
      <c r="G44" s="20" t="s">
        <v>82</v>
      </c>
      <c r="H44" s="20">
        <f>'[1]2016'!C21+0</f>
        <v>4</v>
      </c>
      <c r="I44" s="20" t="str">
        <f>VLOOKUP(H44,[1]Tables!$A$1:$B$3,2,FALSE)</f>
        <v>ASL + Monica</v>
      </c>
      <c r="J44" s="20" t="str">
        <f>'[1]2016'!D21</f>
        <v>489</v>
      </c>
      <c r="K44" s="21" t="str">
        <f>'[1]2016'!E21</f>
        <v>Consommation eau piscine</v>
      </c>
      <c r="L44" s="22">
        <f t="shared" si="0"/>
        <v>42370</v>
      </c>
      <c r="M44" s="23" t="s">
        <v>429</v>
      </c>
      <c r="N44" s="23" t="s">
        <v>429</v>
      </c>
      <c r="O44" s="24">
        <f>'[1]2016'!F21</f>
        <v>188.28</v>
      </c>
      <c r="P44" s="23" t="s">
        <v>429</v>
      </c>
      <c r="Q44" s="25"/>
    </row>
    <row r="45" spans="1:17" x14ac:dyDescent="0.4">
      <c r="A45" s="17" t="s">
        <v>426</v>
      </c>
      <c r="B45" s="17" t="s">
        <v>427</v>
      </c>
      <c r="C45" s="18">
        <v>42370</v>
      </c>
      <c r="D45" s="18">
        <v>42735</v>
      </c>
      <c r="E45" s="19" t="s">
        <v>428</v>
      </c>
      <c r="F45" s="20">
        <f>'[1]2016'!B22+0</f>
        <v>0</v>
      </c>
      <c r="G45" s="20" t="s">
        <v>82</v>
      </c>
      <c r="H45" s="20">
        <f>'[1]2016'!C22+0</f>
        <v>4</v>
      </c>
      <c r="I45" s="20" t="str">
        <f>VLOOKUP(H45,[1]Tables!$A$1:$B$3,2,FALSE)</f>
        <v>ASL + Monica</v>
      </c>
      <c r="J45" s="20" t="str">
        <f>'[1]2016'!D22</f>
        <v>490</v>
      </c>
      <c r="K45" s="21" t="str">
        <f>'[1]2016'!E22</f>
        <v>Analyses Piscine</v>
      </c>
      <c r="L45" s="22">
        <f t="shared" si="0"/>
        <v>42370</v>
      </c>
      <c r="M45" s="23" t="s">
        <v>429</v>
      </c>
      <c r="N45" s="23" t="s">
        <v>429</v>
      </c>
      <c r="O45" s="24">
        <f>'[1]2016'!F22</f>
        <v>209.9</v>
      </c>
      <c r="P45" s="23" t="s">
        <v>429</v>
      </c>
      <c r="Q45" s="25"/>
    </row>
    <row r="46" spans="1:17" x14ac:dyDescent="0.4">
      <c r="A46" s="17" t="s">
        <v>426</v>
      </c>
      <c r="B46" s="17" t="s">
        <v>427</v>
      </c>
      <c r="C46" s="18">
        <v>42370</v>
      </c>
      <c r="D46" s="18">
        <v>42735</v>
      </c>
      <c r="E46" s="19" t="s">
        <v>428</v>
      </c>
      <c r="F46" s="20">
        <f>'[1]2016'!B23+0</f>
        <v>0</v>
      </c>
      <c r="G46" s="20" t="s">
        <v>82</v>
      </c>
      <c r="H46" s="20">
        <f>'[1]2016'!C23+0</f>
        <v>4</v>
      </c>
      <c r="I46" s="20" t="str">
        <f>VLOOKUP(H46,[1]Tables!$A$1:$B$3,2,FALSE)</f>
        <v>ASL + Monica</v>
      </c>
      <c r="J46" s="20" t="str">
        <f>'[1]2016'!D23</f>
        <v>681</v>
      </c>
      <c r="K46" s="21" t="str">
        <f>'[1]2016'!E23</f>
        <v>Taxe d'habitation</v>
      </c>
      <c r="L46" s="22">
        <f t="shared" si="0"/>
        <v>42370</v>
      </c>
      <c r="M46" s="23" t="s">
        <v>429</v>
      </c>
      <c r="N46" s="23" t="s">
        <v>429</v>
      </c>
      <c r="O46" s="24">
        <f>'[1]2016'!F23</f>
        <v>1259</v>
      </c>
      <c r="P46" s="23" t="s">
        <v>429</v>
      </c>
      <c r="Q46" s="25"/>
    </row>
    <row r="47" spans="1:17" x14ac:dyDescent="0.4">
      <c r="A47" s="17" t="s">
        <v>426</v>
      </c>
      <c r="B47" s="17" t="s">
        <v>427</v>
      </c>
      <c r="C47" s="18">
        <v>42370</v>
      </c>
      <c r="D47" s="18">
        <v>42735</v>
      </c>
      <c r="E47" s="19" t="s">
        <v>428</v>
      </c>
      <c r="F47" s="20">
        <f>'[1]2016'!B24+0</f>
        <v>0</v>
      </c>
      <c r="G47" s="20" t="s">
        <v>82</v>
      </c>
      <c r="H47" s="20">
        <f>'[1]2016'!C24+0</f>
        <v>4</v>
      </c>
      <c r="I47" s="20" t="str">
        <f>VLOOKUP(H47,[1]Tables!$A$1:$B$3,2,FALSE)</f>
        <v>ASL + Monica</v>
      </c>
      <c r="J47" s="20" t="str">
        <f>'[1]2016'!D24</f>
        <v>684</v>
      </c>
      <c r="K47" s="21" t="str">
        <f>'[1]2016'!E24</f>
        <v>Taxe fonciere</v>
      </c>
      <c r="L47" s="22">
        <f t="shared" si="0"/>
        <v>42370</v>
      </c>
      <c r="M47" s="23" t="s">
        <v>429</v>
      </c>
      <c r="N47" s="23" t="s">
        <v>429</v>
      </c>
      <c r="O47" s="24">
        <f>'[1]2016'!F24</f>
        <v>1399</v>
      </c>
      <c r="P47" s="23" t="s">
        <v>429</v>
      </c>
      <c r="Q47" s="25"/>
    </row>
    <row r="48" spans="1:17" x14ac:dyDescent="0.4">
      <c r="A48" s="17" t="s">
        <v>426</v>
      </c>
      <c r="B48" s="17" t="s">
        <v>427</v>
      </c>
      <c r="C48" s="18">
        <v>42370</v>
      </c>
      <c r="D48" s="18">
        <v>42735</v>
      </c>
      <c r="E48" s="19" t="s">
        <v>428</v>
      </c>
      <c r="F48" s="20">
        <f>'[1]2016'!B25+0</f>
        <v>0</v>
      </c>
      <c r="G48" s="20" t="s">
        <v>82</v>
      </c>
      <c r="H48" s="20">
        <f>'[1]2016'!C25+0</f>
        <v>4</v>
      </c>
      <c r="I48" s="20" t="str">
        <f>VLOOKUP(H48,[1]Tables!$A$1:$B$3,2,FALSE)</f>
        <v>ASL + Monica</v>
      </c>
      <c r="J48" s="20" t="str">
        <f>'[1]2016'!D25</f>
        <v>735</v>
      </c>
      <c r="K48" s="21" t="str">
        <f>'[1]2016'!E25</f>
        <v>EDF Piscine</v>
      </c>
      <c r="L48" s="22">
        <f t="shared" si="0"/>
        <v>42370</v>
      </c>
      <c r="M48" s="23" t="s">
        <v>429</v>
      </c>
      <c r="N48" s="23" t="s">
        <v>429</v>
      </c>
      <c r="O48" s="24">
        <f>'[1]2016'!F25</f>
        <v>1839.83</v>
      </c>
      <c r="P48" s="23" t="s">
        <v>429</v>
      </c>
      <c r="Q48" s="25"/>
    </row>
    <row r="49" spans="1:17" x14ac:dyDescent="0.4">
      <c r="A49" s="17" t="s">
        <v>426</v>
      </c>
      <c r="B49" s="17" t="s">
        <v>427</v>
      </c>
      <c r="C49" s="18">
        <v>42370</v>
      </c>
      <c r="D49" s="18">
        <v>42735</v>
      </c>
      <c r="E49" s="19" t="s">
        <v>428</v>
      </c>
      <c r="F49" s="20">
        <f>'[1]2016'!B26+0</f>
        <v>0</v>
      </c>
      <c r="G49" s="20" t="s">
        <v>82</v>
      </c>
      <c r="H49" s="20">
        <f>'[1]2016'!C26+0</f>
        <v>4</v>
      </c>
      <c r="I49" s="20" t="str">
        <f>VLOOKUP(H49,[1]Tables!$A$1:$B$3,2,FALSE)</f>
        <v>ASL + Monica</v>
      </c>
      <c r="J49" s="20" t="str">
        <f>'[1]2016'!D26</f>
        <v>844</v>
      </c>
      <c r="K49" s="21" t="str">
        <f>'[1]2016'!E26</f>
        <v>Honoraires Syndic</v>
      </c>
      <c r="L49" s="22">
        <f t="shared" si="0"/>
        <v>42370</v>
      </c>
      <c r="M49" s="23" t="s">
        <v>429</v>
      </c>
      <c r="N49" s="23" t="s">
        <v>429</v>
      </c>
      <c r="O49" s="24">
        <f>'[1]2016'!F26</f>
        <v>11190</v>
      </c>
      <c r="P49" s="23" t="s">
        <v>429</v>
      </c>
      <c r="Q49" s="25"/>
    </row>
    <row r="50" spans="1:17" x14ac:dyDescent="0.4">
      <c r="A50" s="17" t="s">
        <v>426</v>
      </c>
      <c r="B50" s="17" t="s">
        <v>427</v>
      </c>
      <c r="C50" s="18">
        <v>42370</v>
      </c>
      <c r="D50" s="18">
        <v>42735</v>
      </c>
      <c r="E50" s="19" t="s">
        <v>428</v>
      </c>
      <c r="F50" s="20">
        <f>'[1]2016'!B27+0</f>
        <v>0</v>
      </c>
      <c r="G50" s="20" t="s">
        <v>82</v>
      </c>
      <c r="H50" s="20">
        <f>'[1]2016'!C27+0</f>
        <v>4</v>
      </c>
      <c r="I50" s="20" t="str">
        <f>VLOOKUP(H50,[1]Tables!$A$1:$B$3,2,FALSE)</f>
        <v>ASL + Monica</v>
      </c>
      <c r="J50" s="20" t="str">
        <f>'[1]2016'!D27</f>
        <v>912</v>
      </c>
      <c r="K50" s="21" t="str">
        <f>'[1]2016'!E27</f>
        <v>Participation emptoye immeuble</v>
      </c>
      <c r="L50" s="22">
        <f t="shared" si="0"/>
        <v>42370</v>
      </c>
      <c r="M50" s="23" t="s">
        <v>429</v>
      </c>
      <c r="N50" s="23" t="s">
        <v>429</v>
      </c>
      <c r="O50" s="24">
        <f>'[1]2016'!F27</f>
        <v>6812.99</v>
      </c>
      <c r="P50" s="23" t="s">
        <v>429</v>
      </c>
      <c r="Q50" s="25"/>
    </row>
    <row r="51" spans="1:17" x14ac:dyDescent="0.4">
      <c r="A51" s="17" t="s">
        <v>426</v>
      </c>
      <c r="B51" s="17" t="s">
        <v>427</v>
      </c>
      <c r="C51" s="18">
        <v>42370</v>
      </c>
      <c r="D51" s="18">
        <v>42735</v>
      </c>
      <c r="E51" s="19" t="s">
        <v>428</v>
      </c>
      <c r="F51" s="20">
        <f>'[1]2016'!B28+0</f>
        <v>0</v>
      </c>
      <c r="G51" s="20" t="s">
        <v>82</v>
      </c>
      <c r="H51" s="20">
        <f>'[1]2016'!C28+0</f>
        <v>4</v>
      </c>
      <c r="I51" s="20" t="str">
        <f>VLOOKUP(H51,[1]Tables!$A$1:$B$3,2,FALSE)</f>
        <v>ASL + Monica</v>
      </c>
      <c r="J51" s="20" t="str">
        <f>'[1]2016'!D28</f>
        <v>951</v>
      </c>
      <c r="K51" s="21" t="str">
        <f>'[1]2016'!E28</f>
        <v>Deduct. QIP Honoraires GIER</v>
      </c>
      <c r="L51" s="22">
        <f t="shared" si="0"/>
        <v>42370</v>
      </c>
      <c r="M51" s="23" t="s">
        <v>429</v>
      </c>
      <c r="N51" s="23" t="s">
        <v>429</v>
      </c>
      <c r="O51" s="24">
        <f>'[1]2016'!F28</f>
        <v>-6797.48</v>
      </c>
      <c r="P51" s="23" t="s">
        <v>429</v>
      </c>
      <c r="Q51" s="25"/>
    </row>
    <row r="52" spans="1:17" x14ac:dyDescent="0.4">
      <c r="A52" s="17" t="s">
        <v>426</v>
      </c>
      <c r="B52" s="17" t="s">
        <v>427</v>
      </c>
      <c r="C52" s="18">
        <v>42370</v>
      </c>
      <c r="D52" s="18">
        <v>42735</v>
      </c>
      <c r="E52" s="19" t="s">
        <v>428</v>
      </c>
      <c r="F52" s="20">
        <f>'[1]2016'!B29+0</f>
        <v>0</v>
      </c>
      <c r="G52" s="20" t="s">
        <v>82</v>
      </c>
      <c r="H52" s="20">
        <f>'[1]2016'!C29+0</f>
        <v>4</v>
      </c>
      <c r="I52" s="20" t="str">
        <f>VLOOKUP(H52,[1]Tables!$A$1:$B$3,2,FALSE)</f>
        <v>ASL + Monica</v>
      </c>
      <c r="J52" s="20" t="str">
        <f>'[1]2016'!D29</f>
        <v>935</v>
      </c>
      <c r="K52" s="21" t="str">
        <f>'[1]2016'!E29</f>
        <v xml:space="preserve">Deduct. Q/P Honoraires VILLAGE </v>
      </c>
      <c r="L52" s="22">
        <f t="shared" si="0"/>
        <v>42370</v>
      </c>
      <c r="M52" s="23" t="s">
        <v>429</v>
      </c>
      <c r="N52" s="23" t="s">
        <v>429</v>
      </c>
      <c r="O52" s="24">
        <f>'[1]2016'!F29</f>
        <v>-1212.42</v>
      </c>
      <c r="P52" s="23" t="s">
        <v>429</v>
      </c>
      <c r="Q52" s="25"/>
    </row>
    <row r="53" spans="1:17" x14ac:dyDescent="0.4">
      <c r="A53" s="17" t="s">
        <v>426</v>
      </c>
      <c r="B53" s="17" t="s">
        <v>427</v>
      </c>
      <c r="C53" s="18">
        <v>42370</v>
      </c>
      <c r="D53" s="18">
        <v>42735</v>
      </c>
      <c r="E53" s="19" t="s">
        <v>428</v>
      </c>
      <c r="F53" s="20">
        <f>'[1]2016'!B30+0</f>
        <v>0</v>
      </c>
      <c r="G53" s="20" t="s">
        <v>82</v>
      </c>
      <c r="H53" s="20">
        <f>'[1]2016'!C30+0</f>
        <v>4</v>
      </c>
      <c r="I53" s="20" t="str">
        <f>VLOOKUP(H53,[1]Tables!$A$1:$B$3,2,FALSE)</f>
        <v>ASL + Monica</v>
      </c>
      <c r="J53" s="20" t="str">
        <f>'[1]2016'!D30</f>
        <v>999</v>
      </c>
      <c r="K53" s="21" t="str">
        <f>'[1]2016'!E30</f>
        <v>Rompus sur repartition</v>
      </c>
      <c r="L53" s="22">
        <f t="shared" si="0"/>
        <v>42370</v>
      </c>
      <c r="M53" s="23" t="s">
        <v>429</v>
      </c>
      <c r="N53" s="23" t="s">
        <v>429</v>
      </c>
      <c r="O53" s="24">
        <f>'[1]2016'!F30</f>
        <v>0.01</v>
      </c>
      <c r="P53" s="23" t="s">
        <v>429</v>
      </c>
      <c r="Q53" s="25"/>
    </row>
    <row r="54" spans="1:17" ht="29.15" x14ac:dyDescent="0.4">
      <c r="A54" s="17" t="s">
        <v>426</v>
      </c>
      <c r="B54" s="17" t="s">
        <v>427</v>
      </c>
      <c r="C54" s="18">
        <v>42370</v>
      </c>
      <c r="D54" s="18">
        <v>42735</v>
      </c>
      <c r="E54" s="19" t="s">
        <v>428</v>
      </c>
      <c r="F54" s="20">
        <f>'[1]2016'!B33+0</f>
        <v>0</v>
      </c>
      <c r="G54" s="20" t="s">
        <v>82</v>
      </c>
      <c r="H54" s="20">
        <f>'[1]2016'!C33+0</f>
        <v>3</v>
      </c>
      <c r="I54" s="20" t="str">
        <f>VLOOKUP(H54,[1]Tables!$A$1:$B$3,2,FALSE)</f>
        <v>Charges d'administration</v>
      </c>
      <c r="J54" s="20" t="str">
        <f>'[1]2016'!D33</f>
        <v>868</v>
      </c>
      <c r="K54" s="21" t="str">
        <f>'[1]2016'!E33</f>
        <v>Frais tirage comptes convoc</v>
      </c>
      <c r="L54" s="22">
        <f t="shared" si="0"/>
        <v>42370</v>
      </c>
      <c r="M54" s="23" t="s">
        <v>429</v>
      </c>
      <c r="N54" s="23" t="s">
        <v>429</v>
      </c>
      <c r="O54" s="24">
        <f>'[1]2016'!F33</f>
        <v>1203.6600000000001</v>
      </c>
      <c r="P54" s="23" t="s">
        <v>429</v>
      </c>
      <c r="Q54" s="25"/>
    </row>
    <row r="55" spans="1:17" ht="29.15" x14ac:dyDescent="0.4">
      <c r="A55" s="17" t="s">
        <v>426</v>
      </c>
      <c r="B55" s="17" t="s">
        <v>427</v>
      </c>
      <c r="C55" s="18">
        <v>42370</v>
      </c>
      <c r="D55" s="18">
        <v>42735</v>
      </c>
      <c r="E55" s="19" t="s">
        <v>428</v>
      </c>
      <c r="F55" s="20">
        <f>'[1]2016'!B34+0</f>
        <v>0</v>
      </c>
      <c r="G55" s="20" t="s">
        <v>82</v>
      </c>
      <c r="H55" s="20">
        <f>'[1]2016'!C34+0</f>
        <v>3</v>
      </c>
      <c r="I55" s="20" t="str">
        <f>VLOOKUP(H55,[1]Tables!$A$1:$B$3,2,FALSE)</f>
        <v>Charges d'administration</v>
      </c>
      <c r="J55" s="20" t="str">
        <f>'[1]2016'!D34</f>
        <v>869</v>
      </c>
      <c r="K55" s="21" t="str">
        <f>'[1]2016'!E34</f>
        <v>Gestion archives du Syndicat</v>
      </c>
      <c r="L55" s="22">
        <f t="shared" si="0"/>
        <v>42370</v>
      </c>
      <c r="M55" s="23" t="s">
        <v>429</v>
      </c>
      <c r="N55" s="23" t="s">
        <v>429</v>
      </c>
      <c r="O55" s="24">
        <f>'[1]2016'!F34</f>
        <v>235.87</v>
      </c>
      <c r="P55" s="23" t="s">
        <v>429</v>
      </c>
      <c r="Q55" s="25"/>
    </row>
    <row r="56" spans="1:17" ht="29.15" x14ac:dyDescent="0.4">
      <c r="A56" s="17" t="s">
        <v>426</v>
      </c>
      <c r="B56" s="17" t="s">
        <v>427</v>
      </c>
      <c r="C56" s="18">
        <v>42370</v>
      </c>
      <c r="D56" s="18">
        <v>42735</v>
      </c>
      <c r="E56" s="19" t="s">
        <v>428</v>
      </c>
      <c r="F56" s="20">
        <f>'[1]2016'!B35+0</f>
        <v>0</v>
      </c>
      <c r="G56" s="20" t="s">
        <v>82</v>
      </c>
      <c r="H56" s="20">
        <f>'[1]2016'!C35+0</f>
        <v>3</v>
      </c>
      <c r="I56" s="20" t="str">
        <f>VLOOKUP(H56,[1]Tables!$A$1:$B$3,2,FALSE)</f>
        <v>Charges d'administration</v>
      </c>
      <c r="J56" s="20" t="str">
        <f>'[1]2016'!D35</f>
        <v>871</v>
      </c>
      <c r="K56" s="21" t="str">
        <f>'[1]2016'!E35</f>
        <v>Frais Affranchissements</v>
      </c>
      <c r="L56" s="22">
        <f t="shared" si="0"/>
        <v>42370</v>
      </c>
      <c r="M56" s="23" t="s">
        <v>429</v>
      </c>
      <c r="N56" s="23" t="s">
        <v>429</v>
      </c>
      <c r="O56" s="24">
        <f>'[1]2016'!F35</f>
        <v>1073.55</v>
      </c>
      <c r="P56" s="23" t="s">
        <v>429</v>
      </c>
      <c r="Q56" s="25"/>
    </row>
    <row r="57" spans="1:17" ht="29.15" x14ac:dyDescent="0.4">
      <c r="A57" s="17" t="s">
        <v>426</v>
      </c>
      <c r="B57" s="17" t="s">
        <v>427</v>
      </c>
      <c r="C57" s="18">
        <v>42370</v>
      </c>
      <c r="D57" s="18">
        <v>42735</v>
      </c>
      <c r="E57" s="19" t="s">
        <v>428</v>
      </c>
      <c r="F57" s="20">
        <f>'[1]2016'!B36+0</f>
        <v>0</v>
      </c>
      <c r="G57" s="20" t="s">
        <v>82</v>
      </c>
      <c r="H57" s="20">
        <f>'[1]2016'!C36+0</f>
        <v>3</v>
      </c>
      <c r="I57" s="20" t="str">
        <f>VLOOKUP(H57,[1]Tables!$A$1:$B$3,2,FALSE)</f>
        <v>Charges d'administration</v>
      </c>
      <c r="J57" s="20" t="str">
        <f>'[1]2016'!D36</f>
        <v>872</v>
      </c>
      <c r="K57" s="21" t="str">
        <f>'[1]2016'!E36</f>
        <v>Location salle AG</v>
      </c>
      <c r="L57" s="22">
        <f t="shared" si="0"/>
        <v>42370</v>
      </c>
      <c r="M57" s="23" t="s">
        <v>429</v>
      </c>
      <c r="N57" s="23" t="s">
        <v>429</v>
      </c>
      <c r="O57" s="24">
        <f>'[1]2016'!F36</f>
        <v>0</v>
      </c>
      <c r="P57" s="23" t="s">
        <v>429</v>
      </c>
      <c r="Q57" s="25"/>
    </row>
    <row r="58" spans="1:17" x14ac:dyDescent="0.4">
      <c r="A58" s="17" t="s">
        <v>426</v>
      </c>
      <c r="B58" s="17" t="s">
        <v>427</v>
      </c>
      <c r="C58" s="18">
        <v>42370</v>
      </c>
      <c r="D58" s="18">
        <v>42735</v>
      </c>
      <c r="E58" s="19" t="s">
        <v>428</v>
      </c>
      <c r="F58" s="20">
        <f>'[1]2016'!B39+0</f>
        <v>0</v>
      </c>
      <c r="G58" s="20" t="s">
        <v>82</v>
      </c>
      <c r="H58" s="20">
        <f>'[1]2016'!C39+0</f>
        <v>4</v>
      </c>
      <c r="I58" s="20" t="str">
        <f>VLOOKUP(H58,[1]Tables!$A$1:$B$3,2,FALSE)</f>
        <v>ASL + Monica</v>
      </c>
      <c r="J58" s="20" t="str">
        <f>'[1]2016'!D39</f>
        <v>341</v>
      </c>
      <c r="K58" s="21" t="str">
        <f>'[1]2016'!E39</f>
        <v>Fournitures diverses</v>
      </c>
      <c r="L58" s="22">
        <f t="shared" si="0"/>
        <v>42370</v>
      </c>
      <c r="M58" s="23" t="s">
        <v>429</v>
      </c>
      <c r="N58" s="23" t="s">
        <v>429</v>
      </c>
      <c r="O58" s="24">
        <f>'[1]2016'!F39</f>
        <v>0</v>
      </c>
      <c r="P58" s="23" t="s">
        <v>429</v>
      </c>
      <c r="Q58" s="25"/>
    </row>
    <row r="59" spans="1:17" x14ac:dyDescent="0.4">
      <c r="A59" s="17" t="s">
        <v>426</v>
      </c>
      <c r="B59" s="17" t="s">
        <v>427</v>
      </c>
      <c r="C59" s="18">
        <v>42370</v>
      </c>
      <c r="D59" s="18">
        <v>42735</v>
      </c>
      <c r="E59" s="19" t="s">
        <v>428</v>
      </c>
      <c r="F59" s="20">
        <f>'[1]2016'!B40+0</f>
        <v>0</v>
      </c>
      <c r="G59" s="20" t="s">
        <v>82</v>
      </c>
      <c r="H59" s="20">
        <f>'[1]2016'!C40+0</f>
        <v>4</v>
      </c>
      <c r="I59" s="20" t="str">
        <f>VLOOKUP(H59,[1]Tables!$A$1:$B$3,2,FALSE)</f>
        <v>ASL + Monica</v>
      </c>
      <c r="J59" s="20" t="str">
        <f>'[1]2016'!D40</f>
        <v>521</v>
      </c>
      <c r="K59" s="21" t="str">
        <f>'[1]2016'!E40</f>
        <v xml:space="preserve">Enlevement dechets vegetaux </v>
      </c>
      <c r="L59" s="22">
        <f t="shared" si="0"/>
        <v>42370</v>
      </c>
      <c r="M59" s="23" t="s">
        <v>429</v>
      </c>
      <c r="N59" s="23" t="s">
        <v>429</v>
      </c>
      <c r="O59" s="24">
        <f>'[1]2016'!F40</f>
        <v>0</v>
      </c>
      <c r="P59" s="23" t="s">
        <v>429</v>
      </c>
      <c r="Q59" s="25"/>
    </row>
    <row r="60" spans="1:17" x14ac:dyDescent="0.4">
      <c r="A60" s="17" t="s">
        <v>426</v>
      </c>
      <c r="B60" s="17" t="s">
        <v>427</v>
      </c>
      <c r="C60" s="18">
        <v>42370</v>
      </c>
      <c r="D60" s="18">
        <v>42735</v>
      </c>
      <c r="E60" s="19" t="s">
        <v>428</v>
      </c>
      <c r="F60" s="20">
        <f>'[1]2016'!B41+0</f>
        <v>0</v>
      </c>
      <c r="G60" s="20" t="s">
        <v>82</v>
      </c>
      <c r="H60" s="20">
        <f>'[1]2016'!C41+0</f>
        <v>4</v>
      </c>
      <c r="I60" s="20" t="str">
        <f>VLOOKUP(H60,[1]Tables!$A$1:$B$3,2,FALSE)</f>
        <v>ASL + Monica</v>
      </c>
      <c r="J60" s="20" t="str">
        <f>'[1]2016'!D41</f>
        <v>526</v>
      </c>
      <c r="K60" s="21" t="str">
        <f>'[1]2016'!E41</f>
        <v>Fourniture arrosage autornat.</v>
      </c>
      <c r="L60" s="22">
        <f t="shared" si="0"/>
        <v>42370</v>
      </c>
      <c r="M60" s="23" t="s">
        <v>429</v>
      </c>
      <c r="N60" s="23" t="s">
        <v>429</v>
      </c>
      <c r="O60" s="24">
        <f>'[1]2016'!F41</f>
        <v>0</v>
      </c>
      <c r="P60" s="23" t="s">
        <v>429</v>
      </c>
      <c r="Q60" s="25"/>
    </row>
    <row r="61" spans="1:17" x14ac:dyDescent="0.4">
      <c r="A61" s="17" t="s">
        <v>426</v>
      </c>
      <c r="B61" s="17" t="s">
        <v>427</v>
      </c>
      <c r="C61" s="18">
        <v>42370</v>
      </c>
      <c r="D61" s="18">
        <v>42735</v>
      </c>
      <c r="E61" s="19" t="s">
        <v>428</v>
      </c>
      <c r="F61" s="20">
        <f>'[1]2016'!B42+0</f>
        <v>0</v>
      </c>
      <c r="G61" s="20" t="s">
        <v>82</v>
      </c>
      <c r="H61" s="20">
        <f>'[1]2016'!C42+0</f>
        <v>4</v>
      </c>
      <c r="I61" s="20" t="str">
        <f>VLOOKUP(H61,[1]Tables!$A$1:$B$3,2,FALSE)</f>
        <v>ASL + Monica</v>
      </c>
      <c r="J61" s="20" t="str">
        <f>'[1]2016'!D42</f>
        <v>621</v>
      </c>
      <c r="K61" s="21" t="str">
        <f>'[1]2016'!E42</f>
        <v>Traitement chenilles process.</v>
      </c>
      <c r="L61" s="22">
        <f t="shared" si="0"/>
        <v>42370</v>
      </c>
      <c r="M61" s="23" t="s">
        <v>429</v>
      </c>
      <c r="N61" s="23" t="s">
        <v>429</v>
      </c>
      <c r="O61" s="24">
        <f>'[1]2016'!F42</f>
        <v>648</v>
      </c>
      <c r="P61" s="23" t="s">
        <v>429</v>
      </c>
      <c r="Q61" s="25"/>
    </row>
    <row r="62" spans="1:17" x14ac:dyDescent="0.4">
      <c r="A62" s="17" t="s">
        <v>426</v>
      </c>
      <c r="B62" s="17" t="s">
        <v>427</v>
      </c>
      <c r="C62" s="18">
        <v>42370</v>
      </c>
      <c r="D62" s="18">
        <v>42735</v>
      </c>
      <c r="E62" s="19" t="s">
        <v>428</v>
      </c>
      <c r="F62" s="20">
        <f>'[1]2016'!B43+0</f>
        <v>0</v>
      </c>
      <c r="G62" s="20" t="s">
        <v>82</v>
      </c>
      <c r="H62" s="20">
        <f>'[1]2016'!C43+0</f>
        <v>4</v>
      </c>
      <c r="I62" s="20" t="str">
        <f>VLOOKUP(H62,[1]Tables!$A$1:$B$3,2,FALSE)</f>
        <v>ASL + Monica</v>
      </c>
      <c r="J62" s="20" t="str">
        <f>'[1]2016'!D43</f>
        <v>622</v>
      </c>
      <c r="K62" s="21" t="str">
        <f>'[1]2016'!E43</f>
        <v xml:space="preserve">Travaux elagage et abattage </v>
      </c>
      <c r="L62" s="22">
        <f t="shared" si="0"/>
        <v>42370</v>
      </c>
      <c r="M62" s="23" t="s">
        <v>429</v>
      </c>
      <c r="N62" s="23" t="s">
        <v>429</v>
      </c>
      <c r="O62" s="24">
        <f>'[1]2016'!F43</f>
        <v>2872.2</v>
      </c>
      <c r="P62" s="23" t="s">
        <v>429</v>
      </c>
      <c r="Q62" s="25"/>
    </row>
    <row r="63" spans="1:17" x14ac:dyDescent="0.4">
      <c r="A63" s="17" t="s">
        <v>426</v>
      </c>
      <c r="B63" s="17" t="s">
        <v>427</v>
      </c>
      <c r="C63" s="18">
        <v>42370</v>
      </c>
      <c r="D63" s="18">
        <v>42735</v>
      </c>
      <c r="E63" s="19" t="s">
        <v>428</v>
      </c>
      <c r="F63" s="20">
        <f>'[1]2016'!B44+0</f>
        <v>0</v>
      </c>
      <c r="G63" s="20" t="s">
        <v>82</v>
      </c>
      <c r="H63" s="20">
        <f>'[1]2016'!C44+0</f>
        <v>4</v>
      </c>
      <c r="I63" s="20" t="str">
        <f>VLOOKUP(H63,[1]Tables!$A$1:$B$3,2,FALSE)</f>
        <v>ASL + Monica</v>
      </c>
      <c r="J63" s="20" t="str">
        <f>'[1]2016'!D44</f>
        <v>624</v>
      </c>
      <c r="K63" s="21" t="str">
        <f>'[1]2016'!E44</f>
        <v>Contrat espaces verts</v>
      </c>
      <c r="L63" s="22">
        <f t="shared" si="0"/>
        <v>42370</v>
      </c>
      <c r="M63" s="23" t="s">
        <v>429</v>
      </c>
      <c r="N63" s="23" t="s">
        <v>429</v>
      </c>
      <c r="O63" s="24">
        <f>'[1]2016'!F44</f>
        <v>0</v>
      </c>
      <c r="P63" s="23" t="s">
        <v>429</v>
      </c>
      <c r="Q63" s="25"/>
    </row>
    <row r="64" spans="1:17" x14ac:dyDescent="0.4">
      <c r="A64" s="17" t="s">
        <v>426</v>
      </c>
      <c r="B64" s="17" t="s">
        <v>427</v>
      </c>
      <c r="C64" s="18">
        <v>42370</v>
      </c>
      <c r="D64" s="18">
        <v>42735</v>
      </c>
      <c r="E64" s="19" t="s">
        <v>428</v>
      </c>
      <c r="F64" s="20">
        <f>'[1]2016'!B45+0</f>
        <v>0</v>
      </c>
      <c r="G64" s="20" t="s">
        <v>82</v>
      </c>
      <c r="H64" s="20">
        <f>'[1]2016'!C45+0</f>
        <v>4</v>
      </c>
      <c r="I64" s="20" t="str">
        <f>VLOOKUP(H64,[1]Tables!$A$1:$B$3,2,FALSE)</f>
        <v>ASL + Monica</v>
      </c>
      <c r="J64" s="20" t="str">
        <f>'[1]2016'!D45</f>
        <v>625</v>
      </c>
      <c r="K64" s="21" t="str">
        <f>'[1]2016'!E45</f>
        <v>Fourniture vegetaux</v>
      </c>
      <c r="L64" s="22">
        <f t="shared" si="0"/>
        <v>42370</v>
      </c>
      <c r="M64" s="23" t="s">
        <v>429</v>
      </c>
      <c r="N64" s="23" t="s">
        <v>429</v>
      </c>
      <c r="O64" s="24">
        <f>'[1]2016'!F45</f>
        <v>1543.96</v>
      </c>
      <c r="P64" s="23" t="s">
        <v>429</v>
      </c>
      <c r="Q64" s="25"/>
    </row>
    <row r="65" spans="1:17" x14ac:dyDescent="0.4">
      <c r="A65" s="17" t="s">
        <v>426</v>
      </c>
      <c r="B65" s="17" t="s">
        <v>427</v>
      </c>
      <c r="C65" s="18">
        <v>42370</v>
      </c>
      <c r="D65" s="18">
        <v>42735</v>
      </c>
      <c r="E65" s="19" t="s">
        <v>428</v>
      </c>
      <c r="F65" s="20">
        <f>'[1]2016'!B46+0</f>
        <v>0</v>
      </c>
      <c r="G65" s="20" t="s">
        <v>82</v>
      </c>
      <c r="H65" s="20">
        <f>'[1]2016'!C46+0</f>
        <v>4</v>
      </c>
      <c r="I65" s="20" t="str">
        <f>VLOOKUP(H65,[1]Tables!$A$1:$B$3,2,FALSE)</f>
        <v>ASL + Monica</v>
      </c>
      <c r="J65" s="20" t="str">
        <f>'[1]2016'!D46</f>
        <v>626</v>
      </c>
      <c r="K65" s="21" t="str">
        <f>'[1]2016'!E46</f>
        <v xml:space="preserve">Surv. cpteur jardins </v>
      </c>
      <c r="L65" s="22">
        <f t="shared" si="0"/>
        <v>42370</v>
      </c>
      <c r="M65" s="23" t="s">
        <v>429</v>
      </c>
      <c r="N65" s="23" t="s">
        <v>429</v>
      </c>
      <c r="O65" s="24">
        <f>'[1]2016'!F46</f>
        <v>110.02</v>
      </c>
      <c r="P65" s="23" t="s">
        <v>429</v>
      </c>
      <c r="Q65" s="25"/>
    </row>
    <row r="66" spans="1:17" x14ac:dyDescent="0.4">
      <c r="A66" s="17" t="s">
        <v>426</v>
      </c>
      <c r="B66" s="17" t="s">
        <v>427</v>
      </c>
      <c r="C66" s="18">
        <v>42370</v>
      </c>
      <c r="D66" s="18">
        <v>42735</v>
      </c>
      <c r="E66" s="19" t="s">
        <v>428</v>
      </c>
      <c r="F66" s="20">
        <f>'[1]2016'!B47+0</f>
        <v>0</v>
      </c>
      <c r="G66" s="20" t="s">
        <v>82</v>
      </c>
      <c r="H66" s="20">
        <f>'[1]2016'!C47+0</f>
        <v>4</v>
      </c>
      <c r="I66" s="20" t="str">
        <f>VLOOKUP(H66,[1]Tables!$A$1:$B$3,2,FALSE)</f>
        <v>ASL + Monica</v>
      </c>
      <c r="J66" s="20" t="str">
        <f>'[1]2016'!D47</f>
        <v>784</v>
      </c>
      <c r="K66" s="21" t="str">
        <f>'[1]2016'!E47</f>
        <v>Eau d'arrosage</v>
      </c>
      <c r="L66" s="22">
        <f t="shared" si="0"/>
        <v>42370</v>
      </c>
      <c r="M66" s="23" t="s">
        <v>429</v>
      </c>
      <c r="N66" s="23" t="s">
        <v>429</v>
      </c>
      <c r="O66" s="24">
        <f>'[1]2016'!F47</f>
        <v>3405.85</v>
      </c>
      <c r="P66" s="23" t="s">
        <v>429</v>
      </c>
      <c r="Q66" s="25"/>
    </row>
    <row r="67" spans="1:17" ht="29.15" x14ac:dyDescent="0.4">
      <c r="A67" s="17" t="s">
        <v>426</v>
      </c>
      <c r="B67" s="17" t="s">
        <v>427</v>
      </c>
      <c r="C67" s="18">
        <v>42370</v>
      </c>
      <c r="D67" s="18">
        <v>42735</v>
      </c>
      <c r="E67" s="19" t="s">
        <v>428</v>
      </c>
      <c r="F67" s="20">
        <f>'[1]2016'!B50+0</f>
        <v>0</v>
      </c>
      <c r="G67" s="20" t="s">
        <v>82</v>
      </c>
      <c r="H67" s="20">
        <f>'[1]2016'!C50+0</f>
        <v>46</v>
      </c>
      <c r="I67" s="20" t="str">
        <f>VLOOKUP(H67,[1]Tables!$A$1:$B$3,2,FALSE)</f>
        <v>Charges spéciales Villa 1</v>
      </c>
      <c r="J67" s="20" t="str">
        <f>'[1]2016'!D50</f>
        <v>521</v>
      </c>
      <c r="K67" s="21" t="str">
        <f>'[1]2016'!E50</f>
        <v>Entretien jardins</v>
      </c>
      <c r="L67" s="22">
        <f t="shared" ref="L67:L130" si="1">C67</f>
        <v>42370</v>
      </c>
      <c r="M67" s="23" t="s">
        <v>429</v>
      </c>
      <c r="N67" s="23" t="s">
        <v>429</v>
      </c>
      <c r="O67" s="24">
        <f>'[1]2016'!F50</f>
        <v>1837.91</v>
      </c>
      <c r="P67" s="23" t="s">
        <v>429</v>
      </c>
      <c r="Q67" s="25"/>
    </row>
    <row r="68" spans="1:17" x14ac:dyDescent="0.4">
      <c r="A68" s="17" t="s">
        <v>426</v>
      </c>
      <c r="B68" s="17" t="s">
        <v>427</v>
      </c>
      <c r="C68" s="18">
        <v>42736</v>
      </c>
      <c r="D68" s="18">
        <v>43100</v>
      </c>
      <c r="E68" s="19" t="s">
        <v>428</v>
      </c>
      <c r="F68" s="20">
        <f>'[1]2017'!B12+0</f>
        <v>0</v>
      </c>
      <c r="G68" s="20" t="s">
        <v>82</v>
      </c>
      <c r="H68" s="20">
        <f>'[1]2017'!C12+0</f>
        <v>4</v>
      </c>
      <c r="I68" s="20" t="str">
        <f>VLOOKUP(H68,[1]Tables!$A$1:$B$3,2,FALSE)</f>
        <v>ASL + Monica</v>
      </c>
      <c r="J68" s="20" t="str">
        <f>'[1]2017'!D12</f>
        <v>106</v>
      </c>
      <c r="K68" s="21" t="str">
        <f>'[1]2017'!E12</f>
        <v>Travaux plomberie</v>
      </c>
      <c r="L68" s="22">
        <f t="shared" si="1"/>
        <v>42736</v>
      </c>
      <c r="M68" s="23" t="s">
        <v>429</v>
      </c>
      <c r="N68" s="23" t="s">
        <v>429</v>
      </c>
      <c r="O68" s="24">
        <f>'[1]2017'!F12</f>
        <v>0</v>
      </c>
      <c r="P68" s="23" t="s">
        <v>429</v>
      </c>
      <c r="Q68" s="25"/>
    </row>
    <row r="69" spans="1:17" x14ac:dyDescent="0.4">
      <c r="A69" s="17" t="s">
        <v>426</v>
      </c>
      <c r="B69" s="17" t="s">
        <v>427</v>
      </c>
      <c r="C69" s="18">
        <v>42736</v>
      </c>
      <c r="D69" s="18">
        <v>43100</v>
      </c>
      <c r="E69" s="19" t="s">
        <v>428</v>
      </c>
      <c r="F69" s="20">
        <f>'[1]2017'!B13+0</f>
        <v>0</v>
      </c>
      <c r="G69" s="20" t="s">
        <v>82</v>
      </c>
      <c r="H69" s="20">
        <f>'[1]2017'!C13+0</f>
        <v>4</v>
      </c>
      <c r="I69" s="20" t="str">
        <f>VLOOKUP(H69,[1]Tables!$A$1:$B$3,2,FALSE)</f>
        <v>ASL + Monica</v>
      </c>
      <c r="J69" s="20" t="str">
        <f>'[1]2017'!D13</f>
        <v>195</v>
      </c>
      <c r="K69" s="21" t="str">
        <f>'[1]2017'!E13</f>
        <v>Entretien serrurerie</v>
      </c>
      <c r="L69" s="22">
        <f t="shared" si="1"/>
        <v>42736</v>
      </c>
      <c r="M69" s="23" t="s">
        <v>429</v>
      </c>
      <c r="N69" s="23" t="s">
        <v>429</v>
      </c>
      <c r="O69" s="24">
        <f>'[1]2017'!F13</f>
        <v>0</v>
      </c>
      <c r="P69" s="23" t="s">
        <v>429</v>
      </c>
      <c r="Q69" s="25"/>
    </row>
    <row r="70" spans="1:17" x14ac:dyDescent="0.4">
      <c r="A70" s="17" t="s">
        <v>426</v>
      </c>
      <c r="B70" s="17" t="s">
        <v>427</v>
      </c>
      <c r="C70" s="18">
        <v>42736</v>
      </c>
      <c r="D70" s="18">
        <v>43100</v>
      </c>
      <c r="E70" s="19" t="s">
        <v>428</v>
      </c>
      <c r="F70" s="20">
        <f>'[1]2017'!B14+0</f>
        <v>0</v>
      </c>
      <c r="G70" s="20" t="s">
        <v>82</v>
      </c>
      <c r="H70" s="20">
        <f>'[1]2017'!C14+0</f>
        <v>4</v>
      </c>
      <c r="I70" s="20" t="str">
        <f>VLOOKUP(H70,[1]Tables!$A$1:$B$3,2,FALSE)</f>
        <v>ASL + Monica</v>
      </c>
      <c r="J70" s="20" t="str">
        <f>'[1]2017'!D14</f>
        <v>236</v>
      </c>
      <c r="K70" s="21" t="str">
        <f>'[1]2017'!E14</f>
        <v>Regul. miroir signalisation</v>
      </c>
      <c r="L70" s="22">
        <f t="shared" si="1"/>
        <v>42736</v>
      </c>
      <c r="M70" s="23" t="s">
        <v>429</v>
      </c>
      <c r="N70" s="23" t="s">
        <v>429</v>
      </c>
      <c r="O70" s="24">
        <f>'[1]2017'!F14</f>
        <v>0</v>
      </c>
      <c r="P70" s="23" t="s">
        <v>429</v>
      </c>
      <c r="Q70" s="25"/>
    </row>
    <row r="71" spans="1:17" x14ac:dyDescent="0.4">
      <c r="A71" s="17" t="s">
        <v>426</v>
      </c>
      <c r="B71" s="17" t="s">
        <v>427</v>
      </c>
      <c r="C71" s="18">
        <v>42736</v>
      </c>
      <c r="D71" s="18">
        <v>43100</v>
      </c>
      <c r="E71" s="19" t="s">
        <v>428</v>
      </c>
      <c r="F71" s="20">
        <f>'[1]2017'!B15+0</f>
        <v>0</v>
      </c>
      <c r="G71" s="20" t="s">
        <v>82</v>
      </c>
      <c r="H71" s="20">
        <f>'[1]2017'!C15+0</f>
        <v>4</v>
      </c>
      <c r="I71" s="20" t="str">
        <f>VLOOKUP(H71,[1]Tables!$A$1:$B$3,2,FALSE)</f>
        <v>ASL + Monica</v>
      </c>
      <c r="J71" s="20" t="str">
        <f>'[1]2017'!D15</f>
        <v>269</v>
      </c>
      <c r="K71" s="21" t="str">
        <f>'[1]2017'!E15</f>
        <v>EDF Piscine</v>
      </c>
      <c r="L71" s="22">
        <f t="shared" si="1"/>
        <v>42736</v>
      </c>
      <c r="M71" s="23" t="s">
        <v>429</v>
      </c>
      <c r="N71" s="23" t="s">
        <v>429</v>
      </c>
      <c r="O71" s="24">
        <f>'[1]2017'!F15</f>
        <v>1797.7</v>
      </c>
      <c r="P71" s="23" t="s">
        <v>429</v>
      </c>
      <c r="Q71" s="25"/>
    </row>
    <row r="72" spans="1:17" x14ac:dyDescent="0.4">
      <c r="A72" s="17" t="s">
        <v>426</v>
      </c>
      <c r="B72" s="17" t="s">
        <v>427</v>
      </c>
      <c r="C72" s="18">
        <v>42736</v>
      </c>
      <c r="D72" s="18">
        <v>43100</v>
      </c>
      <c r="E72" s="19" t="s">
        <v>428</v>
      </c>
      <c r="F72" s="20">
        <f>'[1]2017'!B16+0</f>
        <v>0</v>
      </c>
      <c r="G72" s="20" t="s">
        <v>82</v>
      </c>
      <c r="H72" s="20">
        <f>'[1]2017'!C16+0</f>
        <v>4</v>
      </c>
      <c r="I72" s="20" t="str">
        <f>VLOOKUP(H72,[1]Tables!$A$1:$B$3,2,FALSE)</f>
        <v>ASL + Monica</v>
      </c>
      <c r="J72" s="20" t="str">
        <f>'[1]2017'!D16</f>
        <v>281</v>
      </c>
      <c r="K72" s="21" t="str">
        <f>'[1]2017'!E16</f>
        <v>Consommation eau piscine</v>
      </c>
      <c r="L72" s="22">
        <f t="shared" si="1"/>
        <v>42736</v>
      </c>
      <c r="M72" s="23" t="s">
        <v>429</v>
      </c>
      <c r="N72" s="23" t="s">
        <v>429</v>
      </c>
      <c r="O72" s="24">
        <f>'[1]2017'!F16</f>
        <v>1090.32</v>
      </c>
      <c r="P72" s="23" t="s">
        <v>429</v>
      </c>
      <c r="Q72" s="25"/>
    </row>
    <row r="73" spans="1:17" x14ac:dyDescent="0.4">
      <c r="A73" s="17" t="s">
        <v>426</v>
      </c>
      <c r="B73" s="17" t="s">
        <v>427</v>
      </c>
      <c r="C73" s="18">
        <v>42736</v>
      </c>
      <c r="D73" s="18">
        <v>43100</v>
      </c>
      <c r="E73" s="19" t="s">
        <v>428</v>
      </c>
      <c r="F73" s="20">
        <f>'[1]2017'!B17+0</f>
        <v>0</v>
      </c>
      <c r="G73" s="20" t="s">
        <v>82</v>
      </c>
      <c r="H73" s="20">
        <f>'[1]2017'!C17+0</f>
        <v>4</v>
      </c>
      <c r="I73" s="20" t="str">
        <f>VLOOKUP(H73,[1]Tables!$A$1:$B$3,2,FALSE)</f>
        <v>ASL + Monica</v>
      </c>
      <c r="J73" s="20" t="str">
        <f>'[1]2017'!D17</f>
        <v>401</v>
      </c>
      <c r="K73" s="21" t="str">
        <f>'[1]2017'!E17</f>
        <v>Honoraires Syndic</v>
      </c>
      <c r="L73" s="22">
        <f t="shared" si="1"/>
        <v>42736</v>
      </c>
      <c r="M73" s="23" t="s">
        <v>429</v>
      </c>
      <c r="N73" s="23" t="s">
        <v>429</v>
      </c>
      <c r="O73" s="24">
        <f>'[1]2017'!F17</f>
        <v>12516</v>
      </c>
      <c r="P73" s="23" t="s">
        <v>429</v>
      </c>
      <c r="Q73" s="25"/>
    </row>
    <row r="74" spans="1:17" x14ac:dyDescent="0.4">
      <c r="A74" s="17" t="s">
        <v>426</v>
      </c>
      <c r="B74" s="17" t="s">
        <v>427</v>
      </c>
      <c r="C74" s="18">
        <v>42736</v>
      </c>
      <c r="D74" s="18">
        <v>43100</v>
      </c>
      <c r="E74" s="19" t="s">
        <v>428</v>
      </c>
      <c r="F74" s="20">
        <f>'[1]2017'!B18+0</f>
        <v>0</v>
      </c>
      <c r="G74" s="20" t="s">
        <v>82</v>
      </c>
      <c r="H74" s="20">
        <f>'[1]2017'!C18+0</f>
        <v>4</v>
      </c>
      <c r="I74" s="20" t="str">
        <f>VLOOKUP(H74,[1]Tables!$A$1:$B$3,2,FALSE)</f>
        <v>ASL + Monica</v>
      </c>
      <c r="J74" s="20" t="str">
        <f>'[1]2017'!D18</f>
        <v>481</v>
      </c>
      <c r="K74" s="21" t="str">
        <f>'[1]2017'!E18</f>
        <v>Taxe tonciere</v>
      </c>
      <c r="L74" s="22">
        <f t="shared" si="1"/>
        <v>42736</v>
      </c>
      <c r="M74" s="23" t="s">
        <v>429</v>
      </c>
      <c r="N74" s="23" t="s">
        <v>429</v>
      </c>
      <c r="O74" s="24">
        <f>'[1]2017'!F18</f>
        <v>1404</v>
      </c>
      <c r="P74" s="23" t="s">
        <v>429</v>
      </c>
      <c r="Q74" s="25"/>
    </row>
    <row r="75" spans="1:17" x14ac:dyDescent="0.4">
      <c r="A75" s="17" t="s">
        <v>426</v>
      </c>
      <c r="B75" s="17" t="s">
        <v>427</v>
      </c>
      <c r="C75" s="18">
        <v>42736</v>
      </c>
      <c r="D75" s="18">
        <v>43100</v>
      </c>
      <c r="E75" s="19" t="s">
        <v>428</v>
      </c>
      <c r="F75" s="20">
        <f>'[1]2017'!B19+0</f>
        <v>0</v>
      </c>
      <c r="G75" s="20" t="s">
        <v>82</v>
      </c>
      <c r="H75" s="20">
        <f>'[1]2017'!C19+0</f>
        <v>4</v>
      </c>
      <c r="I75" s="20" t="str">
        <f>VLOOKUP(H75,[1]Tables!$A$1:$B$3,2,FALSE)</f>
        <v>ASL + Monica</v>
      </c>
      <c r="J75" s="20" t="str">
        <f>'[1]2017'!D19</f>
        <v>482</v>
      </c>
      <c r="K75" s="21" t="str">
        <f>'[1]2017'!E19</f>
        <v>Taxe d'habitation</v>
      </c>
      <c r="L75" s="22">
        <f t="shared" si="1"/>
        <v>42736</v>
      </c>
      <c r="M75" s="23" t="s">
        <v>429</v>
      </c>
      <c r="N75" s="23" t="s">
        <v>429</v>
      </c>
      <c r="O75" s="24">
        <f>'[1]2017'!F19</f>
        <v>1264</v>
      </c>
      <c r="P75" s="23" t="s">
        <v>429</v>
      </c>
      <c r="Q75" s="25"/>
    </row>
    <row r="76" spans="1:17" x14ac:dyDescent="0.4">
      <c r="A76" s="17" t="s">
        <v>426</v>
      </c>
      <c r="B76" s="17" t="s">
        <v>427</v>
      </c>
      <c r="C76" s="18">
        <v>42736</v>
      </c>
      <c r="D76" s="18">
        <v>43100</v>
      </c>
      <c r="E76" s="19" t="s">
        <v>428</v>
      </c>
      <c r="F76" s="20">
        <f>'[1]2017'!B20+0</f>
        <v>0</v>
      </c>
      <c r="G76" s="20" t="s">
        <v>82</v>
      </c>
      <c r="H76" s="20">
        <f>'[1]2017'!C20+0</f>
        <v>4</v>
      </c>
      <c r="I76" s="20" t="str">
        <f>VLOOKUP(H76,[1]Tables!$A$1:$B$3,2,FALSE)</f>
        <v>ASL + Monica</v>
      </c>
      <c r="J76" s="20" t="str">
        <f>'[1]2017'!D20</f>
        <v>702</v>
      </c>
      <c r="K76" s="21" t="str">
        <f>'[1]2017'!E20</f>
        <v>Contrat entr extincteurs</v>
      </c>
      <c r="L76" s="22">
        <f t="shared" si="1"/>
        <v>42736</v>
      </c>
      <c r="M76" s="23" t="s">
        <v>429</v>
      </c>
      <c r="N76" s="23" t="s">
        <v>429</v>
      </c>
      <c r="O76" s="24">
        <f>'[1]2017'!F20</f>
        <v>22.66</v>
      </c>
      <c r="P76" s="23" t="s">
        <v>429</v>
      </c>
      <c r="Q76" s="25"/>
    </row>
    <row r="77" spans="1:17" x14ac:dyDescent="0.4">
      <c r="A77" s="17" t="s">
        <v>426</v>
      </c>
      <c r="B77" s="17" t="s">
        <v>427</v>
      </c>
      <c r="C77" s="18">
        <v>42736</v>
      </c>
      <c r="D77" s="18">
        <v>43100</v>
      </c>
      <c r="E77" s="19" t="s">
        <v>428</v>
      </c>
      <c r="F77" s="20">
        <f>'[1]2017'!B21+0</f>
        <v>0</v>
      </c>
      <c r="G77" s="20" t="s">
        <v>82</v>
      </c>
      <c r="H77" s="20">
        <f>'[1]2017'!C21+0</f>
        <v>4</v>
      </c>
      <c r="I77" s="20" t="str">
        <f>VLOOKUP(H77,[1]Tables!$A$1:$B$3,2,FALSE)</f>
        <v>ASL + Monica</v>
      </c>
      <c r="J77" s="20" t="str">
        <f>'[1]2017'!D21</f>
        <v>706</v>
      </c>
      <c r="K77" s="21" t="str">
        <f>'[1]2017'!E21</f>
        <v>Entretien extincteurs</v>
      </c>
      <c r="L77" s="22">
        <f t="shared" si="1"/>
        <v>42736</v>
      </c>
      <c r="M77" s="23" t="s">
        <v>429</v>
      </c>
      <c r="N77" s="23" t="s">
        <v>429</v>
      </c>
      <c r="O77" s="24">
        <f>'[1]2017'!F21</f>
        <v>0</v>
      </c>
      <c r="P77" s="23" t="s">
        <v>429</v>
      </c>
      <c r="Q77" s="25"/>
    </row>
    <row r="78" spans="1:17" x14ac:dyDescent="0.4">
      <c r="A78" s="17" t="s">
        <v>426</v>
      </c>
      <c r="B78" s="17" t="s">
        <v>427</v>
      </c>
      <c r="C78" s="18">
        <v>42736</v>
      </c>
      <c r="D78" s="18">
        <v>43100</v>
      </c>
      <c r="E78" s="19" t="s">
        <v>428</v>
      </c>
      <c r="F78" s="20">
        <f>'[1]2017'!B22+0</f>
        <v>0</v>
      </c>
      <c r="G78" s="20" t="s">
        <v>82</v>
      </c>
      <c r="H78" s="20">
        <f>'[1]2017'!C22+0</f>
        <v>4</v>
      </c>
      <c r="I78" s="20" t="str">
        <f>VLOOKUP(H78,[1]Tables!$A$1:$B$3,2,FALSE)</f>
        <v>ASL + Monica</v>
      </c>
      <c r="J78" s="20" t="str">
        <f>'[1]2017'!D22</f>
        <v>851</v>
      </c>
      <c r="K78" s="21" t="str">
        <f>'[1]2017'!E22</f>
        <v>Contrat piscine</v>
      </c>
      <c r="L78" s="22">
        <f t="shared" si="1"/>
        <v>42736</v>
      </c>
      <c r="M78" s="23" t="s">
        <v>429</v>
      </c>
      <c r="N78" s="23" t="s">
        <v>429</v>
      </c>
      <c r="O78" s="24">
        <f>'[1]2017'!F22</f>
        <v>0</v>
      </c>
      <c r="P78" s="23" t="s">
        <v>429</v>
      </c>
      <c r="Q78" s="25"/>
    </row>
    <row r="79" spans="1:17" x14ac:dyDescent="0.4">
      <c r="A79" s="17" t="s">
        <v>426</v>
      </c>
      <c r="B79" s="17" t="s">
        <v>427</v>
      </c>
      <c r="C79" s="18">
        <v>42736</v>
      </c>
      <c r="D79" s="18">
        <v>43100</v>
      </c>
      <c r="E79" s="19" t="s">
        <v>428</v>
      </c>
      <c r="F79" s="20">
        <f>'[1]2017'!B23+0</f>
        <v>0</v>
      </c>
      <c r="G79" s="20" t="s">
        <v>82</v>
      </c>
      <c r="H79" s="20">
        <f>'[1]2017'!C23+0</f>
        <v>4</v>
      </c>
      <c r="I79" s="20" t="str">
        <f>VLOOKUP(H79,[1]Tables!$A$1:$B$3,2,FALSE)</f>
        <v>ASL + Monica</v>
      </c>
      <c r="J79" s="20" t="str">
        <f>'[1]2017'!D23</f>
        <v>856</v>
      </c>
      <c r="K79" s="21" t="str">
        <f>'[1]2017'!E23</f>
        <v>Travaux piscine</v>
      </c>
      <c r="L79" s="22">
        <f t="shared" si="1"/>
        <v>42736</v>
      </c>
      <c r="M79" s="23" t="s">
        <v>429</v>
      </c>
      <c r="N79" s="23" t="s">
        <v>429</v>
      </c>
      <c r="O79" s="24">
        <f>'[1]2017'!F23</f>
        <v>0</v>
      </c>
      <c r="P79" s="23" t="s">
        <v>429</v>
      </c>
      <c r="Q79" s="25"/>
    </row>
    <row r="80" spans="1:17" x14ac:dyDescent="0.4">
      <c r="A80" s="17" t="s">
        <v>426</v>
      </c>
      <c r="B80" s="17" t="s">
        <v>427</v>
      </c>
      <c r="C80" s="18">
        <v>42736</v>
      </c>
      <c r="D80" s="18">
        <v>43100</v>
      </c>
      <c r="E80" s="19" t="s">
        <v>428</v>
      </c>
      <c r="F80" s="20">
        <f>'[1]2017'!B24+0</f>
        <v>0</v>
      </c>
      <c r="G80" s="20" t="s">
        <v>82</v>
      </c>
      <c r="H80" s="20">
        <f>'[1]2017'!C24+0</f>
        <v>4</v>
      </c>
      <c r="I80" s="20" t="str">
        <f>VLOOKUP(H80,[1]Tables!$A$1:$B$3,2,FALSE)</f>
        <v>ASL + Monica</v>
      </c>
      <c r="J80" s="20" t="str">
        <f>'[1]2017'!D24</f>
        <v>857</v>
      </c>
      <c r="K80" s="21" t="str">
        <f>'[1]2017'!E24</f>
        <v>Fournitures piscine</v>
      </c>
      <c r="L80" s="22">
        <f t="shared" si="1"/>
        <v>42736</v>
      </c>
      <c r="M80" s="23" t="s">
        <v>429</v>
      </c>
      <c r="N80" s="23" t="s">
        <v>429</v>
      </c>
      <c r="O80" s="24">
        <f>'[1]2017'!F24</f>
        <v>1045.6500000000001</v>
      </c>
      <c r="P80" s="23" t="s">
        <v>429</v>
      </c>
      <c r="Q80" s="25"/>
    </row>
    <row r="81" spans="1:17" x14ac:dyDescent="0.4">
      <c r="A81" s="17" t="s">
        <v>426</v>
      </c>
      <c r="B81" s="17" t="s">
        <v>427</v>
      </c>
      <c r="C81" s="18">
        <v>42736</v>
      </c>
      <c r="D81" s="18">
        <v>43100</v>
      </c>
      <c r="E81" s="19" t="s">
        <v>428</v>
      </c>
      <c r="F81" s="20">
        <f>'[1]2017'!B25+0</f>
        <v>0</v>
      </c>
      <c r="G81" s="20" t="s">
        <v>82</v>
      </c>
      <c r="H81" s="20">
        <f>'[1]2017'!C25+0</f>
        <v>4</v>
      </c>
      <c r="I81" s="20" t="str">
        <f>VLOOKUP(H81,[1]Tables!$A$1:$B$3,2,FALSE)</f>
        <v>ASL + Monica</v>
      </c>
      <c r="J81" s="20" t="str">
        <f>'[1]2017'!D25</f>
        <v>858</v>
      </c>
      <c r="K81" s="21" t="str">
        <f>'[1]2017'!E25</f>
        <v>Analyses Piscine</v>
      </c>
      <c r="L81" s="22">
        <f t="shared" si="1"/>
        <v>42736</v>
      </c>
      <c r="M81" s="23" t="s">
        <v>429</v>
      </c>
      <c r="N81" s="23" t="s">
        <v>429</v>
      </c>
      <c r="O81" s="24">
        <f>'[1]2017'!F25</f>
        <v>242.4</v>
      </c>
      <c r="P81" s="23" t="s">
        <v>429</v>
      </c>
      <c r="Q81" s="25"/>
    </row>
    <row r="82" spans="1:17" x14ac:dyDescent="0.4">
      <c r="A82" s="17" t="s">
        <v>426</v>
      </c>
      <c r="B82" s="17" t="s">
        <v>427</v>
      </c>
      <c r="C82" s="18">
        <v>42736</v>
      </c>
      <c r="D82" s="18">
        <v>43100</v>
      </c>
      <c r="E82" s="19" t="s">
        <v>428</v>
      </c>
      <c r="F82" s="20">
        <f>'[1]2017'!B26+0</f>
        <v>0</v>
      </c>
      <c r="G82" s="20" t="s">
        <v>82</v>
      </c>
      <c r="H82" s="20">
        <f>'[1]2017'!C26+0</f>
        <v>4</v>
      </c>
      <c r="I82" s="20" t="str">
        <f>VLOOKUP(H82,[1]Tables!$A$1:$B$3,2,FALSE)</f>
        <v>ASL + Monica</v>
      </c>
      <c r="J82" s="20" t="str">
        <f>'[1]2017'!D26</f>
        <v>892</v>
      </c>
      <c r="K82" s="21" t="str">
        <f>'[1]2017'!E26</f>
        <v>Deduct, Q/P Honoraires 01ER</v>
      </c>
      <c r="L82" s="22">
        <f t="shared" si="1"/>
        <v>42736</v>
      </c>
      <c r="M82" s="23" t="s">
        <v>429</v>
      </c>
      <c r="N82" s="23" t="s">
        <v>429</v>
      </c>
      <c r="O82" s="24">
        <f>'[1]2017'!F26</f>
        <v>-7602.97</v>
      </c>
      <c r="P82" s="23" t="s">
        <v>429</v>
      </c>
      <c r="Q82" s="25"/>
    </row>
    <row r="83" spans="1:17" x14ac:dyDescent="0.4">
      <c r="A83" s="17" t="s">
        <v>426</v>
      </c>
      <c r="B83" s="17" t="s">
        <v>427</v>
      </c>
      <c r="C83" s="18">
        <v>42736</v>
      </c>
      <c r="D83" s="18">
        <v>43100</v>
      </c>
      <c r="E83" s="19" t="s">
        <v>428</v>
      </c>
      <c r="F83" s="20">
        <f>'[1]2017'!B27+0</f>
        <v>0</v>
      </c>
      <c r="G83" s="20" t="s">
        <v>82</v>
      </c>
      <c r="H83" s="20">
        <f>'[1]2017'!C27+0</f>
        <v>4</v>
      </c>
      <c r="I83" s="20" t="str">
        <f>VLOOKUP(H83,[1]Tables!$A$1:$B$3,2,FALSE)</f>
        <v>ASL + Monica</v>
      </c>
      <c r="J83" s="20" t="str">
        <f>'[1]2017'!D27</f>
        <v>909</v>
      </c>
      <c r="K83" s="21" t="str">
        <f>'[1]2017'!E27</f>
        <v>Participation employe immeuble</v>
      </c>
      <c r="L83" s="22">
        <f t="shared" si="1"/>
        <v>42736</v>
      </c>
      <c r="M83" s="23" t="s">
        <v>429</v>
      </c>
      <c r="N83" s="23" t="s">
        <v>429</v>
      </c>
      <c r="O83" s="24">
        <f>'[1]2017'!F27</f>
        <v>45519.89</v>
      </c>
      <c r="P83" s="23" t="s">
        <v>429</v>
      </c>
      <c r="Q83" s="25"/>
    </row>
    <row r="84" spans="1:17" x14ac:dyDescent="0.4">
      <c r="A84" s="17" t="s">
        <v>426</v>
      </c>
      <c r="B84" s="17" t="s">
        <v>427</v>
      </c>
      <c r="C84" s="18">
        <v>42736</v>
      </c>
      <c r="D84" s="18">
        <v>43100</v>
      </c>
      <c r="E84" s="19" t="s">
        <v>428</v>
      </c>
      <c r="F84" s="20">
        <f>'[1]2017'!B28+0</f>
        <v>0</v>
      </c>
      <c r="G84" s="20" t="s">
        <v>82</v>
      </c>
      <c r="H84" s="20">
        <f>'[1]2017'!C28+0</f>
        <v>4</v>
      </c>
      <c r="I84" s="20" t="str">
        <f>VLOOKUP(H84,[1]Tables!$A$1:$B$3,2,FALSE)</f>
        <v>ASL + Monica</v>
      </c>
      <c r="J84" s="20" t="str">
        <f>'[1]2017'!D28</f>
        <v>935</v>
      </c>
      <c r="K84" s="21" t="str">
        <f>'[1]2017'!E28</f>
        <v>Deduct. Q/P Honoraires VILLAGE</v>
      </c>
      <c r="L84" s="22">
        <f t="shared" si="1"/>
        <v>42736</v>
      </c>
      <c r="M84" s="23" t="s">
        <v>429</v>
      </c>
      <c r="N84" s="23" t="s">
        <v>429</v>
      </c>
      <c r="O84" s="24">
        <f>'[1]2017'!F28</f>
        <v>-1356.09</v>
      </c>
      <c r="P84" s="23" t="s">
        <v>429</v>
      </c>
      <c r="Q84" s="25"/>
    </row>
    <row r="85" spans="1:17" x14ac:dyDescent="0.4">
      <c r="A85" s="17" t="s">
        <v>426</v>
      </c>
      <c r="B85" s="17" t="s">
        <v>427</v>
      </c>
      <c r="C85" s="18">
        <v>42736</v>
      </c>
      <c r="D85" s="18">
        <v>43100</v>
      </c>
      <c r="E85" s="19" t="s">
        <v>428</v>
      </c>
      <c r="F85" s="20">
        <f>'[1]2017'!B29+0</f>
        <v>0</v>
      </c>
      <c r="G85" s="20" t="s">
        <v>82</v>
      </c>
      <c r="H85" s="20">
        <f>'[1]2017'!C29+0</f>
        <v>4</v>
      </c>
      <c r="I85" s="20" t="str">
        <f>VLOOKUP(H85,[1]Tables!$A$1:$B$3,2,FALSE)</f>
        <v>ASL + Monica</v>
      </c>
      <c r="J85" s="20" t="str">
        <f>'[1]2017'!D29</f>
        <v>988</v>
      </c>
      <c r="K85" s="21" t="str">
        <f>'[1]2017'!E29</f>
        <v>Rompus sur repartition</v>
      </c>
      <c r="L85" s="22">
        <f t="shared" si="1"/>
        <v>42736</v>
      </c>
      <c r="M85" s="23" t="s">
        <v>429</v>
      </c>
      <c r="N85" s="23" t="s">
        <v>429</v>
      </c>
      <c r="O85" s="24">
        <f>'[1]2017'!F29</f>
        <v>0</v>
      </c>
      <c r="P85" s="23" t="s">
        <v>429</v>
      </c>
      <c r="Q85" s="25"/>
    </row>
    <row r="86" spans="1:17" ht="29.15" x14ac:dyDescent="0.4">
      <c r="A86" s="17" t="s">
        <v>426</v>
      </c>
      <c r="B86" s="17" t="s">
        <v>427</v>
      </c>
      <c r="C86" s="18">
        <v>42736</v>
      </c>
      <c r="D86" s="18">
        <v>43100</v>
      </c>
      <c r="E86" s="19" t="s">
        <v>428</v>
      </c>
      <c r="F86" s="20">
        <f>'[1]2017'!B32+0</f>
        <v>0</v>
      </c>
      <c r="G86" s="20" t="s">
        <v>82</v>
      </c>
      <c r="H86" s="20">
        <f>'[1]2017'!C32+0</f>
        <v>3</v>
      </c>
      <c r="I86" s="20" t="str">
        <f>VLOOKUP(H86,[1]Tables!$A$1:$B$3,2,FALSE)</f>
        <v>Charges d'administration</v>
      </c>
      <c r="J86" s="20" t="str">
        <f>'[1]2017'!D32</f>
        <v>231</v>
      </c>
      <c r="K86" s="21" t="str">
        <f>'[1]2017'!E32</f>
        <v>Gestion archives du Syndicat</v>
      </c>
      <c r="L86" s="22">
        <f t="shared" si="1"/>
        <v>42736</v>
      </c>
      <c r="M86" s="23" t="s">
        <v>429</v>
      </c>
      <c r="N86" s="23" t="s">
        <v>429</v>
      </c>
      <c r="O86" s="24">
        <f>'[1]2017'!F32</f>
        <v>238.37</v>
      </c>
      <c r="P86" s="23" t="s">
        <v>429</v>
      </c>
      <c r="Q86" s="25"/>
    </row>
    <row r="87" spans="1:17" ht="29.15" x14ac:dyDescent="0.4">
      <c r="A87" s="17" t="s">
        <v>426</v>
      </c>
      <c r="B87" s="17" t="s">
        <v>427</v>
      </c>
      <c r="C87" s="18">
        <v>42736</v>
      </c>
      <c r="D87" s="18">
        <v>43100</v>
      </c>
      <c r="E87" s="19" t="s">
        <v>428</v>
      </c>
      <c r="F87" s="20">
        <f>'[1]2017'!B33+0</f>
        <v>0</v>
      </c>
      <c r="G87" s="20" t="s">
        <v>82</v>
      </c>
      <c r="H87" s="20">
        <f>'[1]2017'!C33+0</f>
        <v>3</v>
      </c>
      <c r="I87" s="20" t="str">
        <f>VLOOKUP(H87,[1]Tables!$A$1:$B$3,2,FALSE)</f>
        <v>Charges d'administration</v>
      </c>
      <c r="J87" s="20" t="str">
        <f>'[1]2017'!D33</f>
        <v>241</v>
      </c>
      <c r="K87" s="21" t="str">
        <f>'[1]2017'!E33</f>
        <v>Location salle AG</v>
      </c>
      <c r="L87" s="22">
        <f t="shared" si="1"/>
        <v>42736</v>
      </c>
      <c r="M87" s="23" t="s">
        <v>429</v>
      </c>
      <c r="N87" s="23" t="s">
        <v>429</v>
      </c>
      <c r="O87" s="24">
        <f>'[1]2017'!F33</f>
        <v>0</v>
      </c>
      <c r="P87" s="23" t="s">
        <v>429</v>
      </c>
      <c r="Q87" s="25"/>
    </row>
    <row r="88" spans="1:17" ht="29.15" x14ac:dyDescent="0.4">
      <c r="A88" s="17" t="s">
        <v>426</v>
      </c>
      <c r="B88" s="17" t="s">
        <v>427</v>
      </c>
      <c r="C88" s="18">
        <v>42736</v>
      </c>
      <c r="D88" s="18">
        <v>43100</v>
      </c>
      <c r="E88" s="19" t="s">
        <v>428</v>
      </c>
      <c r="F88" s="20">
        <f>'[1]2017'!B34+0</f>
        <v>0</v>
      </c>
      <c r="G88" s="20" t="s">
        <v>82</v>
      </c>
      <c r="H88" s="20">
        <f>'[1]2017'!C34+0</f>
        <v>3</v>
      </c>
      <c r="I88" s="20" t="str">
        <f>VLOOKUP(H88,[1]Tables!$A$1:$B$3,2,FALSE)</f>
        <v>Charges d'administration</v>
      </c>
      <c r="J88" s="20" t="str">
        <f>'[1]2017'!D34</f>
        <v>352</v>
      </c>
      <c r="K88" s="21" t="str">
        <f>'[1]2017'!E34</f>
        <v>Frais Affranchissements</v>
      </c>
      <c r="L88" s="22">
        <f t="shared" si="1"/>
        <v>42736</v>
      </c>
      <c r="M88" s="23" t="s">
        <v>429</v>
      </c>
      <c r="N88" s="23" t="s">
        <v>429</v>
      </c>
      <c r="O88" s="24">
        <f>'[1]2017'!F34</f>
        <v>1077.95</v>
      </c>
      <c r="P88" s="23" t="s">
        <v>429</v>
      </c>
      <c r="Q88" s="25"/>
    </row>
    <row r="89" spans="1:17" ht="29.15" x14ac:dyDescent="0.4">
      <c r="A89" s="17" t="s">
        <v>426</v>
      </c>
      <c r="B89" s="17" t="s">
        <v>427</v>
      </c>
      <c r="C89" s="18">
        <v>42736</v>
      </c>
      <c r="D89" s="18">
        <v>43100</v>
      </c>
      <c r="E89" s="19" t="s">
        <v>428</v>
      </c>
      <c r="F89" s="20">
        <f>'[1]2017'!B35+0</f>
        <v>0</v>
      </c>
      <c r="G89" s="20" t="s">
        <v>82</v>
      </c>
      <c r="H89" s="20">
        <f>'[1]2017'!C35+0</f>
        <v>3</v>
      </c>
      <c r="I89" s="20" t="str">
        <f>VLOOKUP(H89,[1]Tables!$A$1:$B$3,2,FALSE)</f>
        <v>Charges d'administration</v>
      </c>
      <c r="J89" s="20" t="str">
        <f>'[1]2017'!D35</f>
        <v>353</v>
      </c>
      <c r="K89" s="21" t="str">
        <f>'[1]2017'!E35</f>
        <v>Frais tirage comptes convoc</v>
      </c>
      <c r="L89" s="22">
        <f t="shared" si="1"/>
        <v>42736</v>
      </c>
      <c r="M89" s="23" t="s">
        <v>429</v>
      </c>
      <c r="N89" s="23" t="s">
        <v>429</v>
      </c>
      <c r="O89" s="24">
        <f>'[1]2017'!F35</f>
        <v>991.42</v>
      </c>
      <c r="P89" s="23" t="s">
        <v>429</v>
      </c>
      <c r="Q89" s="25"/>
    </row>
    <row r="90" spans="1:17" x14ac:dyDescent="0.4">
      <c r="A90" s="17" t="s">
        <v>426</v>
      </c>
      <c r="B90" s="17" t="s">
        <v>427</v>
      </c>
      <c r="C90" s="18">
        <v>42736</v>
      </c>
      <c r="D90" s="18">
        <v>43100</v>
      </c>
      <c r="E90" s="19" t="s">
        <v>428</v>
      </c>
      <c r="F90" s="20">
        <f>'[1]2017'!B38+0</f>
        <v>0</v>
      </c>
      <c r="G90" s="20" t="s">
        <v>82</v>
      </c>
      <c r="H90" s="20">
        <f>'[1]2017'!C38+0</f>
        <v>4</v>
      </c>
      <c r="I90" s="20" t="str">
        <f>VLOOKUP(H90,[1]Tables!$A$1:$B$3,2,FALSE)</f>
        <v>ASL + Monica</v>
      </c>
      <c r="J90" s="20" t="str">
        <f>'[1]2017'!D38</f>
        <v>233</v>
      </c>
      <c r="K90" s="21" t="str">
        <f>'[1]2017'!E38</f>
        <v>Fournitures diverses</v>
      </c>
      <c r="L90" s="22">
        <f t="shared" si="1"/>
        <v>42736</v>
      </c>
      <c r="M90" s="23" t="s">
        <v>429</v>
      </c>
      <c r="N90" s="23" t="s">
        <v>429</v>
      </c>
      <c r="O90" s="24">
        <f>'[1]2017'!F38</f>
        <v>0</v>
      </c>
      <c r="P90" s="23" t="s">
        <v>429</v>
      </c>
      <c r="Q90" s="25"/>
    </row>
    <row r="91" spans="1:17" x14ac:dyDescent="0.4">
      <c r="A91" s="17" t="s">
        <v>426</v>
      </c>
      <c r="B91" s="17" t="s">
        <v>427</v>
      </c>
      <c r="C91" s="18">
        <v>42736</v>
      </c>
      <c r="D91" s="18">
        <v>43100</v>
      </c>
      <c r="E91" s="19" t="s">
        <v>428</v>
      </c>
      <c r="F91" s="20">
        <f>'[1]2017'!B39+0</f>
        <v>0</v>
      </c>
      <c r="G91" s="20" t="s">
        <v>82</v>
      </c>
      <c r="H91" s="20">
        <f>'[1]2017'!C39+0</f>
        <v>4</v>
      </c>
      <c r="I91" s="20" t="str">
        <f>VLOOKUP(H91,[1]Tables!$A$1:$B$3,2,FALSE)</f>
        <v>ASL + Monica</v>
      </c>
      <c r="J91" s="20" t="str">
        <f>'[1]2017'!D39</f>
        <v>234</v>
      </c>
      <c r="K91" s="21" t="str">
        <f>'[1]2017'!E39</f>
        <v>Fourniture vegetaux</v>
      </c>
      <c r="L91" s="22">
        <f t="shared" si="1"/>
        <v>42736</v>
      </c>
      <c r="M91" s="23" t="s">
        <v>429</v>
      </c>
      <c r="N91" s="23" t="s">
        <v>429</v>
      </c>
      <c r="O91" s="24">
        <f>'[1]2017'!F39</f>
        <v>0</v>
      </c>
      <c r="P91" s="23" t="s">
        <v>429</v>
      </c>
      <c r="Q91" s="25"/>
    </row>
    <row r="92" spans="1:17" x14ac:dyDescent="0.4">
      <c r="A92" s="17" t="s">
        <v>426</v>
      </c>
      <c r="B92" s="17" t="s">
        <v>427</v>
      </c>
      <c r="C92" s="18">
        <v>42736</v>
      </c>
      <c r="D92" s="18">
        <v>43100</v>
      </c>
      <c r="E92" s="19" t="s">
        <v>428</v>
      </c>
      <c r="F92" s="20">
        <f>'[1]2017'!B40+0</f>
        <v>0</v>
      </c>
      <c r="G92" s="20" t="s">
        <v>82</v>
      </c>
      <c r="H92" s="20">
        <f>'[1]2017'!C40+0</f>
        <v>4</v>
      </c>
      <c r="I92" s="20" t="str">
        <f>VLOOKUP(H92,[1]Tables!$A$1:$B$3,2,FALSE)</f>
        <v>ASL + Monica</v>
      </c>
      <c r="J92" s="20" t="str">
        <f>'[1]2017'!D40</f>
        <v>285</v>
      </c>
      <c r="K92" s="21" t="str">
        <f>'[1]2017'!E40</f>
        <v>Eau d'arrosage</v>
      </c>
      <c r="L92" s="22">
        <f t="shared" si="1"/>
        <v>42736</v>
      </c>
      <c r="M92" s="23" t="s">
        <v>429</v>
      </c>
      <c r="N92" s="23" t="s">
        <v>429</v>
      </c>
      <c r="O92" s="24">
        <f>'[1]2017'!F40</f>
        <v>0</v>
      </c>
      <c r="P92" s="23" t="s">
        <v>429</v>
      </c>
      <c r="Q92" s="25"/>
    </row>
    <row r="93" spans="1:17" x14ac:dyDescent="0.4">
      <c r="A93" s="17" t="s">
        <v>426</v>
      </c>
      <c r="B93" s="17" t="s">
        <v>427</v>
      </c>
      <c r="C93" s="18">
        <v>42736</v>
      </c>
      <c r="D93" s="18">
        <v>43100</v>
      </c>
      <c r="E93" s="19" t="s">
        <v>428</v>
      </c>
      <c r="F93" s="20">
        <f>'[1]2017'!B41+0</f>
        <v>0</v>
      </c>
      <c r="G93" s="20" t="s">
        <v>82</v>
      </c>
      <c r="H93" s="20">
        <f>'[1]2017'!C41+0</f>
        <v>4</v>
      </c>
      <c r="I93" s="20" t="str">
        <f>VLOOKUP(H93,[1]Tables!$A$1:$B$3,2,FALSE)</f>
        <v>ASL + Monica</v>
      </c>
      <c r="J93" s="20" t="str">
        <f>'[1]2017'!D41</f>
        <v>845</v>
      </c>
      <c r="K93" s="21" t="str">
        <f>'[1]2017'!E41</f>
        <v>Fourniture arrosage autocoat.</v>
      </c>
      <c r="L93" s="22">
        <f t="shared" si="1"/>
        <v>42736</v>
      </c>
      <c r="M93" s="23" t="s">
        <v>429</v>
      </c>
      <c r="N93" s="23" t="s">
        <v>429</v>
      </c>
      <c r="O93" s="24">
        <f>'[1]2017'!F41</f>
        <v>0</v>
      </c>
      <c r="P93" s="23" t="s">
        <v>429</v>
      </c>
      <c r="Q93" s="25"/>
    </row>
    <row r="94" spans="1:17" x14ac:dyDescent="0.4">
      <c r="A94" s="17" t="s">
        <v>426</v>
      </c>
      <c r="B94" s="17" t="s">
        <v>427</v>
      </c>
      <c r="C94" s="18">
        <v>42736</v>
      </c>
      <c r="D94" s="18">
        <v>43100</v>
      </c>
      <c r="E94" s="19" t="s">
        <v>428</v>
      </c>
      <c r="F94" s="20">
        <f>'[1]2017'!B42+0</f>
        <v>0</v>
      </c>
      <c r="G94" s="20" t="s">
        <v>82</v>
      </c>
      <c r="H94" s="20">
        <f>'[1]2017'!C42+0</f>
        <v>4</v>
      </c>
      <c r="I94" s="20" t="str">
        <f>VLOOKUP(H94,[1]Tables!$A$1:$B$3,2,FALSE)</f>
        <v>ASL + Monica</v>
      </c>
      <c r="J94" s="20" t="str">
        <f>'[1]2017'!D42</f>
        <v>846</v>
      </c>
      <c r="K94" s="21" t="str">
        <f>'[1]2017'!E42</f>
        <v>Travaux elagage et abattage</v>
      </c>
      <c r="L94" s="22">
        <f t="shared" si="1"/>
        <v>42736</v>
      </c>
      <c r="M94" s="23" t="s">
        <v>429</v>
      </c>
      <c r="N94" s="23" t="s">
        <v>429</v>
      </c>
      <c r="O94" s="24">
        <f>'[1]2017'!F42</f>
        <v>0</v>
      </c>
      <c r="P94" s="23" t="s">
        <v>429</v>
      </c>
      <c r="Q94" s="25"/>
    </row>
    <row r="95" spans="1:17" x14ac:dyDescent="0.4">
      <c r="A95" s="17" t="s">
        <v>426</v>
      </c>
      <c r="B95" s="17" t="s">
        <v>427</v>
      </c>
      <c r="C95" s="18">
        <v>42736</v>
      </c>
      <c r="D95" s="18">
        <v>43100</v>
      </c>
      <c r="E95" s="19" t="s">
        <v>428</v>
      </c>
      <c r="F95" s="20">
        <f>'[1]2017'!B43+0</f>
        <v>0</v>
      </c>
      <c r="G95" s="20" t="s">
        <v>82</v>
      </c>
      <c r="H95" s="20">
        <f>'[1]2017'!C43+0</f>
        <v>4</v>
      </c>
      <c r="I95" s="20" t="str">
        <f>VLOOKUP(H95,[1]Tables!$A$1:$B$3,2,FALSE)</f>
        <v>ASL + Monica</v>
      </c>
      <c r="J95" s="20" t="str">
        <f>'[1]2017'!D43</f>
        <v>883</v>
      </c>
      <c r="K95" s="21" t="str">
        <f>'[1]2017'!E43</f>
        <v>Surv. cpteur jardins</v>
      </c>
      <c r="L95" s="22">
        <f t="shared" si="1"/>
        <v>42736</v>
      </c>
      <c r="M95" s="23" t="s">
        <v>429</v>
      </c>
      <c r="N95" s="23" t="s">
        <v>429</v>
      </c>
      <c r="O95" s="24">
        <f>'[1]2017'!F43</f>
        <v>0</v>
      </c>
      <c r="P95" s="23" t="s">
        <v>429</v>
      </c>
      <c r="Q95" s="25"/>
    </row>
    <row r="96" spans="1:17" ht="29.15" x14ac:dyDescent="0.4">
      <c r="A96" s="17" t="s">
        <v>426</v>
      </c>
      <c r="B96" s="17" t="s">
        <v>427</v>
      </c>
      <c r="C96" s="18">
        <v>42736</v>
      </c>
      <c r="D96" s="18">
        <v>43100</v>
      </c>
      <c r="E96" s="19" t="s">
        <v>428</v>
      </c>
      <c r="F96" s="20">
        <f>'[1]2017'!B46+0</f>
        <v>0</v>
      </c>
      <c r="G96" s="20" t="s">
        <v>82</v>
      </c>
      <c r="H96" s="20">
        <f>'[1]2017'!C46+0</f>
        <v>46</v>
      </c>
      <c r="I96" s="20" t="str">
        <f>VLOOKUP(H96,[1]Tables!$A$1:$B$3,2,FALSE)</f>
        <v>Charges spéciales Villa 1</v>
      </c>
      <c r="J96" s="20" t="str">
        <f>'[1]2017'!D46</f>
        <v>845</v>
      </c>
      <c r="K96" s="21" t="str">
        <f>'[1]2017'!E46</f>
        <v>Entretien lardins</v>
      </c>
      <c r="L96" s="22">
        <f t="shared" si="1"/>
        <v>42736</v>
      </c>
      <c r="M96" s="23" t="s">
        <v>429</v>
      </c>
      <c r="N96" s="23" t="s">
        <v>429</v>
      </c>
      <c r="O96" s="24">
        <f>'[1]2017'!F46</f>
        <v>0</v>
      </c>
      <c r="P96" s="23" t="s">
        <v>429</v>
      </c>
      <c r="Q96" s="25"/>
    </row>
    <row r="97" spans="1:17" x14ac:dyDescent="0.4">
      <c r="A97" s="17" t="s">
        <v>426</v>
      </c>
      <c r="B97" s="17" t="s">
        <v>427</v>
      </c>
      <c r="C97" s="18">
        <v>43101</v>
      </c>
      <c r="D97" s="18">
        <v>43465</v>
      </c>
      <c r="E97" s="19" t="s">
        <v>428</v>
      </c>
      <c r="F97" s="20">
        <f>'[1]2018'!B12+0</f>
        <v>0</v>
      </c>
      <c r="G97" s="20" t="s">
        <v>82</v>
      </c>
      <c r="H97" s="20">
        <f>'[1]2018'!C12+0</f>
        <v>4</v>
      </c>
      <c r="I97" s="20" t="str">
        <f>VLOOKUP(H97,[1]Tables!$A$1:$B$3,2,FALSE)</f>
        <v>ASL + Monica</v>
      </c>
      <c r="J97" s="20" t="str">
        <f>'[1]2018'!D12</f>
        <v>269</v>
      </c>
      <c r="K97" s="21" t="str">
        <f>'[1]2018'!E12</f>
        <v>EDF Piscine</v>
      </c>
      <c r="L97" s="22">
        <f t="shared" si="1"/>
        <v>43101</v>
      </c>
      <c r="M97" s="23" t="s">
        <v>429</v>
      </c>
      <c r="N97" s="23" t="s">
        <v>429</v>
      </c>
      <c r="O97" s="24">
        <f>'[1]2018'!F12</f>
        <v>1994.34</v>
      </c>
      <c r="P97" s="23" t="s">
        <v>429</v>
      </c>
      <c r="Q97" s="25"/>
    </row>
    <row r="98" spans="1:17" x14ac:dyDescent="0.4">
      <c r="A98" s="17" t="s">
        <v>426</v>
      </c>
      <c r="B98" s="17" t="s">
        <v>427</v>
      </c>
      <c r="C98" s="18">
        <v>43101</v>
      </c>
      <c r="D98" s="18">
        <v>43465</v>
      </c>
      <c r="E98" s="19" t="s">
        <v>428</v>
      </c>
      <c r="F98" s="20">
        <f>'[1]2018'!B13+0</f>
        <v>0</v>
      </c>
      <c r="G98" s="20" t="s">
        <v>82</v>
      </c>
      <c r="H98" s="20">
        <f>'[1]2018'!C13+0</f>
        <v>4</v>
      </c>
      <c r="I98" s="20" t="str">
        <f>VLOOKUP(H98,[1]Tables!$A$1:$B$3,2,FALSE)</f>
        <v>ASL + Monica</v>
      </c>
      <c r="J98" s="20" t="str">
        <f>'[1]2018'!D13</f>
        <v>281</v>
      </c>
      <c r="K98" s="21" t="str">
        <f>'[1]2018'!E13</f>
        <v>Consommation eau piscine</v>
      </c>
      <c r="L98" s="22">
        <f t="shared" si="1"/>
        <v>43101</v>
      </c>
      <c r="M98" s="23" t="s">
        <v>429</v>
      </c>
      <c r="N98" s="23" t="s">
        <v>429</v>
      </c>
      <c r="O98" s="24">
        <f>'[1]2018'!F13</f>
        <v>692.4</v>
      </c>
      <c r="P98" s="23" t="s">
        <v>429</v>
      </c>
      <c r="Q98" s="25"/>
    </row>
    <row r="99" spans="1:17" x14ac:dyDescent="0.4">
      <c r="A99" s="17" t="s">
        <v>426</v>
      </c>
      <c r="B99" s="17" t="s">
        <v>427</v>
      </c>
      <c r="C99" s="18">
        <v>43101</v>
      </c>
      <c r="D99" s="18">
        <v>43465</v>
      </c>
      <c r="E99" s="19" t="s">
        <v>428</v>
      </c>
      <c r="F99" s="20">
        <f>'[1]2018'!B14+0</f>
        <v>0</v>
      </c>
      <c r="G99" s="20" t="s">
        <v>82</v>
      </c>
      <c r="H99" s="20">
        <f>'[1]2018'!C14+0</f>
        <v>4</v>
      </c>
      <c r="I99" s="20" t="str">
        <f>VLOOKUP(H99,[1]Tables!$A$1:$B$3,2,FALSE)</f>
        <v>ASL + Monica</v>
      </c>
      <c r="J99" s="20" t="str">
        <f>'[1]2018'!D14</f>
        <v>401</v>
      </c>
      <c r="K99" s="21" t="str">
        <f>'[1]2018'!E14</f>
        <v>Honoraires Syndic</v>
      </c>
      <c r="L99" s="22">
        <f t="shared" si="1"/>
        <v>43101</v>
      </c>
      <c r="M99" s="23" t="s">
        <v>429</v>
      </c>
      <c r="N99" s="23" t="s">
        <v>429</v>
      </c>
      <c r="O99" s="24">
        <f>'[1]2018'!F14</f>
        <v>12516</v>
      </c>
      <c r="P99" s="23" t="s">
        <v>429</v>
      </c>
      <c r="Q99" s="25"/>
    </row>
    <row r="100" spans="1:17" x14ac:dyDescent="0.4">
      <c r="A100" s="17" t="s">
        <v>426</v>
      </c>
      <c r="B100" s="17" t="s">
        <v>427</v>
      </c>
      <c r="C100" s="18">
        <v>43101</v>
      </c>
      <c r="D100" s="18">
        <v>43465</v>
      </c>
      <c r="E100" s="19" t="s">
        <v>428</v>
      </c>
      <c r="F100" s="20">
        <f>'[1]2018'!B15+0</f>
        <v>0</v>
      </c>
      <c r="G100" s="20" t="s">
        <v>82</v>
      </c>
      <c r="H100" s="20">
        <f>'[1]2018'!C15+0</f>
        <v>4</v>
      </c>
      <c r="I100" s="20" t="str">
        <f>VLOOKUP(H100,[1]Tables!$A$1:$B$3,2,FALSE)</f>
        <v>ASL + Monica</v>
      </c>
      <c r="J100" s="20" t="str">
        <f>'[1]2018'!D15</f>
        <v>481</v>
      </c>
      <c r="K100" s="21" t="str">
        <f>'[1]2018'!E15</f>
        <v>Taxe fonciere</v>
      </c>
      <c r="L100" s="22">
        <f t="shared" si="1"/>
        <v>43101</v>
      </c>
      <c r="M100" s="23" t="s">
        <v>429</v>
      </c>
      <c r="N100" s="23" t="s">
        <v>429</v>
      </c>
      <c r="O100" s="24">
        <f>'[1]2018'!F15</f>
        <v>1569</v>
      </c>
      <c r="P100" s="23" t="s">
        <v>429</v>
      </c>
      <c r="Q100" s="25"/>
    </row>
    <row r="101" spans="1:17" x14ac:dyDescent="0.4">
      <c r="A101" s="17" t="s">
        <v>426</v>
      </c>
      <c r="B101" s="17" t="s">
        <v>427</v>
      </c>
      <c r="C101" s="18">
        <v>43101</v>
      </c>
      <c r="D101" s="18">
        <v>43465</v>
      </c>
      <c r="E101" s="19" t="s">
        <v>428</v>
      </c>
      <c r="F101" s="20">
        <f>'[1]2018'!B16+0</f>
        <v>0</v>
      </c>
      <c r="G101" s="20" t="s">
        <v>82</v>
      </c>
      <c r="H101" s="20">
        <f>'[1]2018'!C16+0</f>
        <v>4</v>
      </c>
      <c r="I101" s="20" t="str">
        <f>VLOOKUP(H101,[1]Tables!$A$1:$B$3,2,FALSE)</f>
        <v>ASL + Monica</v>
      </c>
      <c r="J101" s="20" t="str">
        <f>'[1]2018'!D16</f>
        <v>482</v>
      </c>
      <c r="K101" s="21" t="str">
        <f>'[1]2018'!E16</f>
        <v>Taxe d'habitation</v>
      </c>
      <c r="L101" s="22">
        <f t="shared" si="1"/>
        <v>43101</v>
      </c>
      <c r="M101" s="23" t="s">
        <v>429</v>
      </c>
      <c r="N101" s="23" t="s">
        <v>429</v>
      </c>
      <c r="O101" s="24">
        <f>'[1]2018'!F16</f>
        <v>1280</v>
      </c>
      <c r="P101" s="23" t="s">
        <v>429</v>
      </c>
      <c r="Q101" s="25"/>
    </row>
    <row r="102" spans="1:17" x14ac:dyDescent="0.4">
      <c r="A102" s="17" t="s">
        <v>426</v>
      </c>
      <c r="B102" s="17" t="s">
        <v>427</v>
      </c>
      <c r="C102" s="18">
        <v>43101</v>
      </c>
      <c r="D102" s="18">
        <v>43465</v>
      </c>
      <c r="E102" s="19" t="s">
        <v>428</v>
      </c>
      <c r="F102" s="20">
        <f>'[1]2018'!B17+0</f>
        <v>0</v>
      </c>
      <c r="G102" s="20" t="s">
        <v>82</v>
      </c>
      <c r="H102" s="20">
        <f>'[1]2018'!C17+0</f>
        <v>4</v>
      </c>
      <c r="I102" s="20" t="str">
        <f>VLOOKUP(H102,[1]Tables!$A$1:$B$3,2,FALSE)</f>
        <v>ASL + Monica</v>
      </c>
      <c r="J102" s="20" t="str">
        <f>'[1]2018'!D17</f>
        <v>702</v>
      </c>
      <c r="K102" s="21" t="str">
        <f>'[1]2018'!E17</f>
        <v>Contrat entr extincteurs</v>
      </c>
      <c r="L102" s="22">
        <f t="shared" si="1"/>
        <v>43101</v>
      </c>
      <c r="M102" s="23" t="s">
        <v>429</v>
      </c>
      <c r="N102" s="23" t="s">
        <v>429</v>
      </c>
      <c r="O102" s="24">
        <f>'[1]2018'!F17</f>
        <v>19.420000000000002</v>
      </c>
      <c r="P102" s="23" t="s">
        <v>429</v>
      </c>
      <c r="Q102" s="25"/>
    </row>
    <row r="103" spans="1:17" x14ac:dyDescent="0.4">
      <c r="A103" s="17" t="s">
        <v>426</v>
      </c>
      <c r="B103" s="17" t="s">
        <v>427</v>
      </c>
      <c r="C103" s="18">
        <v>43101</v>
      </c>
      <c r="D103" s="18">
        <v>43465</v>
      </c>
      <c r="E103" s="19" t="s">
        <v>428</v>
      </c>
      <c r="F103" s="20">
        <f>'[1]2018'!B18+0</f>
        <v>0</v>
      </c>
      <c r="G103" s="20" t="s">
        <v>82</v>
      </c>
      <c r="H103" s="20">
        <f>'[1]2018'!C18+0</f>
        <v>4</v>
      </c>
      <c r="I103" s="20" t="str">
        <f>VLOOKUP(H103,[1]Tables!$A$1:$B$3,2,FALSE)</f>
        <v>ASL + Monica</v>
      </c>
      <c r="J103" s="20" t="str">
        <f>'[1]2018'!D18</f>
        <v>706</v>
      </c>
      <c r="K103" s="21" t="str">
        <f>'[1]2018'!E18</f>
        <v>Entretien extincteurs</v>
      </c>
      <c r="L103" s="22">
        <f t="shared" si="1"/>
        <v>43101</v>
      </c>
      <c r="M103" s="23" t="s">
        <v>429</v>
      </c>
      <c r="N103" s="23" t="s">
        <v>429</v>
      </c>
      <c r="O103" s="24">
        <f>'[1]2018'!F18</f>
        <v>0</v>
      </c>
      <c r="P103" s="23" t="s">
        <v>429</v>
      </c>
      <c r="Q103" s="25"/>
    </row>
    <row r="104" spans="1:17" x14ac:dyDescent="0.4">
      <c r="A104" s="17" t="s">
        <v>426</v>
      </c>
      <c r="B104" s="17" t="s">
        <v>427</v>
      </c>
      <c r="C104" s="18">
        <v>43101</v>
      </c>
      <c r="D104" s="18">
        <v>43465</v>
      </c>
      <c r="E104" s="19" t="s">
        <v>428</v>
      </c>
      <c r="F104" s="20">
        <f>'[1]2018'!B19+0</f>
        <v>0</v>
      </c>
      <c r="G104" s="20" t="s">
        <v>82</v>
      </c>
      <c r="H104" s="20">
        <f>'[1]2018'!C19+0</f>
        <v>4</v>
      </c>
      <c r="I104" s="20" t="str">
        <f>VLOOKUP(H104,[1]Tables!$A$1:$B$3,2,FALSE)</f>
        <v>ASL + Monica</v>
      </c>
      <c r="J104" s="20" t="str">
        <f>'[1]2018'!D19</f>
        <v>856</v>
      </c>
      <c r="K104" s="21" t="str">
        <f>'[1]2018'!E19</f>
        <v>Travaux piscine</v>
      </c>
      <c r="L104" s="22">
        <f t="shared" si="1"/>
        <v>43101</v>
      </c>
      <c r="M104" s="23" t="s">
        <v>429</v>
      </c>
      <c r="N104" s="23" t="s">
        <v>429</v>
      </c>
      <c r="O104" s="24">
        <f>'[1]2018'!F19</f>
        <v>1522.8</v>
      </c>
      <c r="P104" s="23" t="s">
        <v>429</v>
      </c>
      <c r="Q104" s="25"/>
    </row>
    <row r="105" spans="1:17" x14ac:dyDescent="0.4">
      <c r="A105" s="17" t="s">
        <v>426</v>
      </c>
      <c r="B105" s="17" t="s">
        <v>427</v>
      </c>
      <c r="C105" s="18">
        <v>43101</v>
      </c>
      <c r="D105" s="18">
        <v>43465</v>
      </c>
      <c r="E105" s="19" t="s">
        <v>428</v>
      </c>
      <c r="F105" s="20">
        <f>'[1]2018'!B20+0</f>
        <v>0</v>
      </c>
      <c r="G105" s="20" t="s">
        <v>82</v>
      </c>
      <c r="H105" s="20">
        <f>'[1]2018'!C20+0</f>
        <v>4</v>
      </c>
      <c r="I105" s="20" t="str">
        <f>VLOOKUP(H105,[1]Tables!$A$1:$B$3,2,FALSE)</f>
        <v>ASL + Monica</v>
      </c>
      <c r="J105" s="20" t="str">
        <f>'[1]2018'!D20</f>
        <v>857</v>
      </c>
      <c r="K105" s="21" t="str">
        <f>'[1]2018'!E20</f>
        <v>Fournitures piscine</v>
      </c>
      <c r="L105" s="22">
        <f t="shared" si="1"/>
        <v>43101</v>
      </c>
      <c r="M105" s="23" t="s">
        <v>429</v>
      </c>
      <c r="N105" s="23" t="s">
        <v>429</v>
      </c>
      <c r="O105" s="24">
        <f>'[1]2018'!F20</f>
        <v>1030.5</v>
      </c>
      <c r="P105" s="23" t="s">
        <v>429</v>
      </c>
      <c r="Q105" s="25"/>
    </row>
    <row r="106" spans="1:17" x14ac:dyDescent="0.4">
      <c r="A106" s="17" t="s">
        <v>426</v>
      </c>
      <c r="B106" s="17" t="s">
        <v>427</v>
      </c>
      <c r="C106" s="18">
        <v>43101</v>
      </c>
      <c r="D106" s="18">
        <v>43465</v>
      </c>
      <c r="E106" s="19" t="s">
        <v>428</v>
      </c>
      <c r="F106" s="20">
        <f>'[1]2018'!B21+0</f>
        <v>0</v>
      </c>
      <c r="G106" s="20" t="s">
        <v>82</v>
      </c>
      <c r="H106" s="20">
        <f>'[1]2018'!C21+0</f>
        <v>4</v>
      </c>
      <c r="I106" s="20" t="str">
        <f>VLOOKUP(H106,[1]Tables!$A$1:$B$3,2,FALSE)</f>
        <v>ASL + Monica</v>
      </c>
      <c r="J106" s="20" t="str">
        <f>'[1]2018'!D21</f>
        <v>856</v>
      </c>
      <c r="K106" s="21" t="str">
        <f>'[1]2018'!E21</f>
        <v>Analyses Piscine</v>
      </c>
      <c r="L106" s="22">
        <f t="shared" si="1"/>
        <v>43101</v>
      </c>
      <c r="M106" s="23" t="s">
        <v>429</v>
      </c>
      <c r="N106" s="23" t="s">
        <v>429</v>
      </c>
      <c r="O106" s="24">
        <f>'[1]2018'!F21</f>
        <v>121.2</v>
      </c>
      <c r="P106" s="23" t="s">
        <v>429</v>
      </c>
      <c r="Q106" s="25"/>
    </row>
    <row r="107" spans="1:17" x14ac:dyDescent="0.4">
      <c r="A107" s="17" t="s">
        <v>426</v>
      </c>
      <c r="B107" s="17" t="s">
        <v>427</v>
      </c>
      <c r="C107" s="18">
        <v>43101</v>
      </c>
      <c r="D107" s="18">
        <v>43465</v>
      </c>
      <c r="E107" s="19" t="s">
        <v>428</v>
      </c>
      <c r="F107" s="20">
        <f>'[1]2018'!B22+0</f>
        <v>0</v>
      </c>
      <c r="G107" s="20" t="s">
        <v>82</v>
      </c>
      <c r="H107" s="20">
        <f>'[1]2018'!C22+0</f>
        <v>4</v>
      </c>
      <c r="I107" s="20" t="str">
        <f>VLOOKUP(H107,[1]Tables!$A$1:$B$3,2,FALSE)</f>
        <v>ASL + Monica</v>
      </c>
      <c r="J107" s="20" t="str">
        <f>'[1]2018'!D22</f>
        <v>892</v>
      </c>
      <c r="K107" s="21" t="str">
        <f>'[1]2018'!E22</f>
        <v>Deduct QIP Honoraires G/ER</v>
      </c>
      <c r="L107" s="22">
        <f t="shared" si="1"/>
        <v>43101</v>
      </c>
      <c r="M107" s="23" t="s">
        <v>429</v>
      </c>
      <c r="N107" s="23" t="s">
        <v>429</v>
      </c>
      <c r="O107" s="24">
        <f>'[1]2018'!F22</f>
        <v>-7602.97</v>
      </c>
      <c r="P107" s="23" t="s">
        <v>429</v>
      </c>
      <c r="Q107" s="25"/>
    </row>
    <row r="108" spans="1:17" x14ac:dyDescent="0.4">
      <c r="A108" s="17" t="s">
        <v>426</v>
      </c>
      <c r="B108" s="17" t="s">
        <v>427</v>
      </c>
      <c r="C108" s="18">
        <v>43101</v>
      </c>
      <c r="D108" s="18">
        <v>43465</v>
      </c>
      <c r="E108" s="19" t="s">
        <v>428</v>
      </c>
      <c r="F108" s="20">
        <f>'[1]2018'!B23+0</f>
        <v>0</v>
      </c>
      <c r="G108" s="20" t="s">
        <v>82</v>
      </c>
      <c r="H108" s="20">
        <f>'[1]2018'!C23+0</f>
        <v>4</v>
      </c>
      <c r="I108" s="20" t="str">
        <f>VLOOKUP(H108,[1]Tables!$A$1:$B$3,2,FALSE)</f>
        <v>ASL + Monica</v>
      </c>
      <c r="J108" s="20" t="str">
        <f>'[1]2018'!D23</f>
        <v>905</v>
      </c>
      <c r="K108" s="21" t="str">
        <f>'[1]2018'!E23</f>
        <v>Regul de charges ex anteneur</v>
      </c>
      <c r="L108" s="22">
        <f t="shared" si="1"/>
        <v>43101</v>
      </c>
      <c r="M108" s="23" t="s">
        <v>429</v>
      </c>
      <c r="N108" s="23" t="s">
        <v>429</v>
      </c>
      <c r="O108" s="24">
        <f>'[1]2018'!F23</f>
        <v>-404.64</v>
      </c>
      <c r="P108" s="23" t="s">
        <v>429</v>
      </c>
      <c r="Q108" s="25"/>
    </row>
    <row r="109" spans="1:17" x14ac:dyDescent="0.4">
      <c r="A109" s="17" t="s">
        <v>426</v>
      </c>
      <c r="B109" s="17" t="s">
        <v>427</v>
      </c>
      <c r="C109" s="18">
        <v>43101</v>
      </c>
      <c r="D109" s="18">
        <v>43465</v>
      </c>
      <c r="E109" s="19" t="s">
        <v>428</v>
      </c>
      <c r="F109" s="20">
        <f>'[1]2018'!B24+0</f>
        <v>0</v>
      </c>
      <c r="G109" s="20" t="s">
        <v>82</v>
      </c>
      <c r="H109" s="20">
        <f>'[1]2018'!C24+0</f>
        <v>4</v>
      </c>
      <c r="I109" s="20" t="str">
        <f>VLOOKUP(H109,[1]Tables!$A$1:$B$3,2,FALSE)</f>
        <v>ASL + Monica</v>
      </c>
      <c r="J109" s="20" t="str">
        <f>'[1]2018'!D24</f>
        <v>909</v>
      </c>
      <c r="K109" s="21" t="str">
        <f>'[1]2018'!E24</f>
        <v>Participation employe immeuble</v>
      </c>
      <c r="L109" s="22">
        <f t="shared" si="1"/>
        <v>43101</v>
      </c>
      <c r="M109" s="23" t="s">
        <v>429</v>
      </c>
      <c r="N109" s="23" t="s">
        <v>429</v>
      </c>
      <c r="O109" s="24">
        <f>'[1]2018'!F24</f>
        <v>41394.99</v>
      </c>
      <c r="P109" s="23" t="s">
        <v>429</v>
      </c>
      <c r="Q109" s="25"/>
    </row>
    <row r="110" spans="1:17" x14ac:dyDescent="0.4">
      <c r="A110" s="17" t="s">
        <v>426</v>
      </c>
      <c r="B110" s="17" t="s">
        <v>427</v>
      </c>
      <c r="C110" s="18">
        <v>43101</v>
      </c>
      <c r="D110" s="18">
        <v>43465</v>
      </c>
      <c r="E110" s="19" t="s">
        <v>428</v>
      </c>
      <c r="F110" s="20">
        <f>'[1]2018'!B25+0</f>
        <v>0</v>
      </c>
      <c r="G110" s="20" t="s">
        <v>82</v>
      </c>
      <c r="H110" s="20">
        <f>'[1]2018'!C25+0</f>
        <v>4</v>
      </c>
      <c r="I110" s="20" t="str">
        <f>VLOOKUP(H110,[1]Tables!$A$1:$B$3,2,FALSE)</f>
        <v>ASL + Monica</v>
      </c>
      <c r="J110" s="20" t="str">
        <f>'[1]2018'!D25</f>
        <v>935</v>
      </c>
      <c r="K110" s="21" t="str">
        <f>'[1]2018'!E25</f>
        <v>Deduct QIP Honoraires VILLAGE</v>
      </c>
      <c r="L110" s="22">
        <f t="shared" si="1"/>
        <v>43101</v>
      </c>
      <c r="M110" s="23" t="s">
        <v>429</v>
      </c>
      <c r="N110" s="23" t="s">
        <v>429</v>
      </c>
      <c r="O110" s="24">
        <f>'[1]2018'!F25</f>
        <v>-1356.09</v>
      </c>
      <c r="P110" s="23" t="s">
        <v>429</v>
      </c>
      <c r="Q110" s="25"/>
    </row>
    <row r="111" spans="1:17" x14ac:dyDescent="0.4">
      <c r="A111" s="17" t="s">
        <v>426</v>
      </c>
      <c r="B111" s="17" t="s">
        <v>427</v>
      </c>
      <c r="C111" s="18">
        <v>43101</v>
      </c>
      <c r="D111" s="18">
        <v>43465</v>
      </c>
      <c r="E111" s="19" t="s">
        <v>428</v>
      </c>
      <c r="F111" s="20">
        <f>'[1]2018'!B26+0</f>
        <v>0</v>
      </c>
      <c r="G111" s="20" t="s">
        <v>82</v>
      </c>
      <c r="H111" s="20">
        <f>'[1]2018'!C26+0</f>
        <v>4</v>
      </c>
      <c r="I111" s="20" t="str">
        <f>VLOOKUP(H111,[1]Tables!$A$1:$B$3,2,FALSE)</f>
        <v>ASL + Monica</v>
      </c>
      <c r="J111" s="20" t="str">
        <f>'[1]2018'!D26</f>
        <v>988</v>
      </c>
      <c r="K111" s="21" t="str">
        <f>'[1]2018'!E26</f>
        <v>Rompus sur repartitron</v>
      </c>
      <c r="L111" s="22">
        <f t="shared" si="1"/>
        <v>43101</v>
      </c>
      <c r="M111" s="23" t="s">
        <v>429</v>
      </c>
      <c r="N111" s="23" t="s">
        <v>429</v>
      </c>
      <c r="O111" s="24">
        <f>'[1]2018'!F26</f>
        <v>0.01</v>
      </c>
      <c r="P111" s="23" t="s">
        <v>429</v>
      </c>
      <c r="Q111" s="25"/>
    </row>
    <row r="112" spans="1:17" ht="29.15" x14ac:dyDescent="0.4">
      <c r="A112" s="17" t="s">
        <v>426</v>
      </c>
      <c r="B112" s="17" t="s">
        <v>427</v>
      </c>
      <c r="C112" s="18">
        <v>43101</v>
      </c>
      <c r="D112" s="18">
        <v>43465</v>
      </c>
      <c r="E112" s="19" t="s">
        <v>428</v>
      </c>
      <c r="F112" s="20">
        <f>'[1]2018'!B29+0</f>
        <v>0</v>
      </c>
      <c r="G112" s="20" t="s">
        <v>82</v>
      </c>
      <c r="H112" s="20">
        <f>'[1]2018'!C29+0</f>
        <v>3</v>
      </c>
      <c r="I112" s="20" t="str">
        <f>VLOOKUP(H112,[1]Tables!$A$1:$B$3,2,FALSE)</f>
        <v>Charges d'administration</v>
      </c>
      <c r="J112" s="20" t="str">
        <f>'[1]2018'!D29</f>
        <v>231</v>
      </c>
      <c r="K112" s="21" t="str">
        <f>'[1]2018'!E29</f>
        <v>Gestion archives du Syndicat</v>
      </c>
      <c r="L112" s="22">
        <f t="shared" si="1"/>
        <v>43101</v>
      </c>
      <c r="M112" s="23" t="s">
        <v>429</v>
      </c>
      <c r="N112" s="23" t="s">
        <v>429</v>
      </c>
      <c r="O112" s="24">
        <f>'[1]2018'!F29</f>
        <v>244.61</v>
      </c>
      <c r="P112" s="23" t="s">
        <v>429</v>
      </c>
      <c r="Q112" s="25"/>
    </row>
    <row r="113" spans="1:17" ht="29.15" x14ac:dyDescent="0.4">
      <c r="A113" s="17" t="s">
        <v>426</v>
      </c>
      <c r="B113" s="17" t="s">
        <v>427</v>
      </c>
      <c r="C113" s="18">
        <v>43101</v>
      </c>
      <c r="D113" s="18">
        <v>43465</v>
      </c>
      <c r="E113" s="19" t="s">
        <v>428</v>
      </c>
      <c r="F113" s="20">
        <f>'[1]2018'!B30+0</f>
        <v>0</v>
      </c>
      <c r="G113" s="20" t="s">
        <v>82</v>
      </c>
      <c r="H113" s="20">
        <f>'[1]2018'!C30+0</f>
        <v>3</v>
      </c>
      <c r="I113" s="20" t="str">
        <f>VLOOKUP(H113,[1]Tables!$A$1:$B$3,2,FALSE)</f>
        <v>Charges d'administration</v>
      </c>
      <c r="J113" s="20" t="str">
        <f>'[1]2018'!D30</f>
        <v>241</v>
      </c>
      <c r="K113" s="21" t="str">
        <f>'[1]2018'!E30</f>
        <v>Location salle AG</v>
      </c>
      <c r="L113" s="22">
        <f t="shared" si="1"/>
        <v>43101</v>
      </c>
      <c r="M113" s="23" t="s">
        <v>429</v>
      </c>
      <c r="N113" s="23" t="s">
        <v>429</v>
      </c>
      <c r="O113" s="24">
        <f>'[1]2018'!F30</f>
        <v>0</v>
      </c>
      <c r="P113" s="23" t="s">
        <v>429</v>
      </c>
      <c r="Q113" s="25"/>
    </row>
    <row r="114" spans="1:17" ht="29.15" x14ac:dyDescent="0.4">
      <c r="A114" s="17" t="s">
        <v>426</v>
      </c>
      <c r="B114" s="17" t="s">
        <v>427</v>
      </c>
      <c r="C114" s="18">
        <v>43101</v>
      </c>
      <c r="D114" s="18">
        <v>43465</v>
      </c>
      <c r="E114" s="19" t="s">
        <v>428</v>
      </c>
      <c r="F114" s="20">
        <f>'[1]2018'!B31+0</f>
        <v>0</v>
      </c>
      <c r="G114" s="20" t="s">
        <v>82</v>
      </c>
      <c r="H114" s="20">
        <f>'[1]2018'!C31+0</f>
        <v>3</v>
      </c>
      <c r="I114" s="20" t="str">
        <f>VLOOKUP(H114,[1]Tables!$A$1:$B$3,2,FALSE)</f>
        <v>Charges d'administration</v>
      </c>
      <c r="J114" s="20" t="str">
        <f>'[1]2018'!D31</f>
        <v>352</v>
      </c>
      <c r="K114" s="21" t="str">
        <f>'[1]2018'!E31</f>
        <v>Frais Affranchissements</v>
      </c>
      <c r="L114" s="22">
        <f t="shared" si="1"/>
        <v>43101</v>
      </c>
      <c r="M114" s="23" t="s">
        <v>429</v>
      </c>
      <c r="N114" s="23" t="s">
        <v>429</v>
      </c>
      <c r="O114" s="24">
        <f>'[1]2018'!F31</f>
        <v>1054.81</v>
      </c>
      <c r="P114" s="23" t="s">
        <v>429</v>
      </c>
      <c r="Q114" s="25"/>
    </row>
    <row r="115" spans="1:17" ht="29.15" x14ac:dyDescent="0.4">
      <c r="A115" s="17" t="s">
        <v>426</v>
      </c>
      <c r="B115" s="17" t="s">
        <v>427</v>
      </c>
      <c r="C115" s="18">
        <v>43101</v>
      </c>
      <c r="D115" s="18">
        <v>43465</v>
      </c>
      <c r="E115" s="19" t="s">
        <v>428</v>
      </c>
      <c r="F115" s="20">
        <f>'[1]2018'!B32+0</f>
        <v>0</v>
      </c>
      <c r="G115" s="20" t="s">
        <v>82</v>
      </c>
      <c r="H115" s="20">
        <f>'[1]2018'!C32+0</f>
        <v>3</v>
      </c>
      <c r="I115" s="20" t="str">
        <f>VLOOKUP(H115,[1]Tables!$A$1:$B$3,2,FALSE)</f>
        <v>Charges d'administration</v>
      </c>
      <c r="J115" s="20" t="str">
        <f>'[1]2018'!D32</f>
        <v>353</v>
      </c>
      <c r="K115" s="21" t="str">
        <f>'[1]2018'!E32</f>
        <v>Frais tirage comptes convoc</v>
      </c>
      <c r="L115" s="22">
        <f t="shared" si="1"/>
        <v>43101</v>
      </c>
      <c r="M115" s="23" t="s">
        <v>429</v>
      </c>
      <c r="N115" s="23" t="s">
        <v>429</v>
      </c>
      <c r="O115" s="24">
        <f>'[1]2018'!F32</f>
        <v>0</v>
      </c>
      <c r="P115" s="23" t="s">
        <v>429</v>
      </c>
      <c r="Q115" s="25"/>
    </row>
    <row r="116" spans="1:17" x14ac:dyDescent="0.4">
      <c r="A116" s="17" t="s">
        <v>426</v>
      </c>
      <c r="B116" s="17" t="s">
        <v>427</v>
      </c>
      <c r="C116" s="18">
        <v>43466</v>
      </c>
      <c r="D116" s="18">
        <v>43830</v>
      </c>
      <c r="E116" s="19" t="s">
        <v>428</v>
      </c>
      <c r="F116" s="20">
        <f>'[1]2019'!B12+0</f>
        <v>0</v>
      </c>
      <c r="G116" s="20" t="s">
        <v>82</v>
      </c>
      <c r="H116" s="20">
        <f>'[1]2019'!C12+0</f>
        <v>4</v>
      </c>
      <c r="I116" s="20" t="str">
        <f>VLOOKUP(H116,[1]Tables!$A$1:$B$3,2,FALSE)</f>
        <v>ASL + Monica</v>
      </c>
      <c r="J116" s="20" t="str">
        <f>'[1]2019'!D12</f>
        <v>269</v>
      </c>
      <c r="K116" s="21" t="str">
        <f>'[1]2019'!E12</f>
        <v>EDF Piscine</v>
      </c>
      <c r="L116" s="22">
        <f t="shared" si="1"/>
        <v>43466</v>
      </c>
      <c r="M116" s="23" t="s">
        <v>429</v>
      </c>
      <c r="N116" s="23" t="s">
        <v>429</v>
      </c>
      <c r="O116" s="24">
        <f>'[1]2019'!F12</f>
        <v>1988.11</v>
      </c>
      <c r="P116" s="23" t="s">
        <v>429</v>
      </c>
      <c r="Q116" s="25"/>
    </row>
    <row r="117" spans="1:17" x14ac:dyDescent="0.4">
      <c r="A117" s="17" t="s">
        <v>426</v>
      </c>
      <c r="B117" s="17" t="s">
        <v>427</v>
      </c>
      <c r="C117" s="18">
        <v>43466</v>
      </c>
      <c r="D117" s="18">
        <v>43830</v>
      </c>
      <c r="E117" s="19" t="s">
        <v>428</v>
      </c>
      <c r="F117" s="20">
        <f>'[1]2019'!B13+0</f>
        <v>0</v>
      </c>
      <c r="G117" s="20" t="s">
        <v>82</v>
      </c>
      <c r="H117" s="20">
        <f>'[1]2019'!C13+0</f>
        <v>4</v>
      </c>
      <c r="I117" s="20" t="str">
        <f>VLOOKUP(H117,[1]Tables!$A$1:$B$3,2,FALSE)</f>
        <v>ASL + Monica</v>
      </c>
      <c r="J117" s="20" t="str">
        <f>'[1]2019'!D13</f>
        <v>281</v>
      </c>
      <c r="K117" s="21" t="str">
        <f>'[1]2019'!E13</f>
        <v>Consommation eau piscine</v>
      </c>
      <c r="L117" s="22">
        <f t="shared" si="1"/>
        <v>43466</v>
      </c>
      <c r="M117" s="23" t="s">
        <v>429</v>
      </c>
      <c r="N117" s="23" t="s">
        <v>429</v>
      </c>
      <c r="O117" s="24">
        <f>'[1]2019'!F13</f>
        <v>-42.09</v>
      </c>
      <c r="P117" s="23" t="s">
        <v>429</v>
      </c>
      <c r="Q117" s="25"/>
    </row>
    <row r="118" spans="1:17" x14ac:dyDescent="0.4">
      <c r="A118" s="17" t="s">
        <v>426</v>
      </c>
      <c r="B118" s="17" t="s">
        <v>427</v>
      </c>
      <c r="C118" s="18">
        <v>43466</v>
      </c>
      <c r="D118" s="18">
        <v>43830</v>
      </c>
      <c r="E118" s="19" t="s">
        <v>428</v>
      </c>
      <c r="F118" s="20">
        <f>'[1]2019'!B14+0</f>
        <v>0</v>
      </c>
      <c r="G118" s="20" t="s">
        <v>82</v>
      </c>
      <c r="H118" s="20">
        <f>'[1]2019'!C14+0</f>
        <v>4</v>
      </c>
      <c r="I118" s="20" t="str">
        <f>VLOOKUP(H118,[1]Tables!$A$1:$B$3,2,FALSE)</f>
        <v>ASL + Monica</v>
      </c>
      <c r="J118" s="20" t="str">
        <f>'[1]2019'!D14</f>
        <v>401</v>
      </c>
      <c r="K118" s="21" t="str">
        <f>'[1]2019'!E14</f>
        <v>Honoraires Syndic</v>
      </c>
      <c r="L118" s="22">
        <f t="shared" si="1"/>
        <v>43466</v>
      </c>
      <c r="M118" s="23" t="s">
        <v>429</v>
      </c>
      <c r="N118" s="23" t="s">
        <v>429</v>
      </c>
      <c r="O118" s="24">
        <f>'[1]2019'!F14</f>
        <v>12516</v>
      </c>
      <c r="P118" s="23" t="s">
        <v>429</v>
      </c>
      <c r="Q118" s="25"/>
    </row>
    <row r="119" spans="1:17" x14ac:dyDescent="0.4">
      <c r="A119" s="17" t="s">
        <v>426</v>
      </c>
      <c r="B119" s="17" t="s">
        <v>427</v>
      </c>
      <c r="C119" s="18">
        <v>43466</v>
      </c>
      <c r="D119" s="18">
        <v>43830</v>
      </c>
      <c r="E119" s="19" t="s">
        <v>428</v>
      </c>
      <c r="F119" s="20">
        <f>'[1]2019'!B15+0</f>
        <v>0</v>
      </c>
      <c r="G119" s="20" t="s">
        <v>82</v>
      </c>
      <c r="H119" s="20">
        <f>'[1]2019'!C15+0</f>
        <v>4</v>
      </c>
      <c r="I119" s="20" t="str">
        <f>VLOOKUP(H119,[1]Tables!$A$1:$B$3,2,FALSE)</f>
        <v>ASL + Monica</v>
      </c>
      <c r="J119" s="20" t="str">
        <f>'[1]2019'!D15</f>
        <v>481</v>
      </c>
      <c r="K119" s="21" t="str">
        <f>'[1]2019'!E15</f>
        <v>Taxe fonciere</v>
      </c>
      <c r="L119" s="22">
        <f t="shared" si="1"/>
        <v>43466</v>
      </c>
      <c r="M119" s="23" t="s">
        <v>429</v>
      </c>
      <c r="N119" s="23" t="s">
        <v>429</v>
      </c>
      <c r="O119" s="24">
        <f>'[1]2019'!F15</f>
        <v>1497</v>
      </c>
      <c r="P119" s="23" t="s">
        <v>429</v>
      </c>
      <c r="Q119" s="25"/>
    </row>
    <row r="120" spans="1:17" x14ac:dyDescent="0.4">
      <c r="A120" s="17" t="s">
        <v>426</v>
      </c>
      <c r="B120" s="17" t="s">
        <v>427</v>
      </c>
      <c r="C120" s="18">
        <v>43466</v>
      </c>
      <c r="D120" s="18">
        <v>43830</v>
      </c>
      <c r="E120" s="19" t="s">
        <v>428</v>
      </c>
      <c r="F120" s="20">
        <f>'[1]2019'!B16+0</f>
        <v>0</v>
      </c>
      <c r="G120" s="20" t="s">
        <v>82</v>
      </c>
      <c r="H120" s="20">
        <f>'[1]2019'!C16+0</f>
        <v>4</v>
      </c>
      <c r="I120" s="20" t="str">
        <f>VLOOKUP(H120,[1]Tables!$A$1:$B$3,2,FALSE)</f>
        <v>ASL + Monica</v>
      </c>
      <c r="J120" s="20" t="str">
        <f>'[1]2019'!D16</f>
        <v>482</v>
      </c>
      <c r="K120" s="21" t="str">
        <f>'[1]2019'!E16</f>
        <v>Taxe d'habitation</v>
      </c>
      <c r="L120" s="22">
        <f t="shared" si="1"/>
        <v>43466</v>
      </c>
      <c r="M120" s="23" t="s">
        <v>429</v>
      </c>
      <c r="N120" s="23" t="s">
        <v>429</v>
      </c>
      <c r="O120" s="24">
        <f>'[1]2019'!F16</f>
        <v>1306</v>
      </c>
      <c r="P120" s="23" t="s">
        <v>429</v>
      </c>
      <c r="Q120" s="25"/>
    </row>
    <row r="121" spans="1:17" x14ac:dyDescent="0.4">
      <c r="A121" s="17" t="s">
        <v>426</v>
      </c>
      <c r="B121" s="17" t="s">
        <v>427</v>
      </c>
      <c r="C121" s="18">
        <v>43466</v>
      </c>
      <c r="D121" s="18">
        <v>43830</v>
      </c>
      <c r="E121" s="19" t="s">
        <v>428</v>
      </c>
      <c r="F121" s="20">
        <f>'[1]2019'!B17+0</f>
        <v>0</v>
      </c>
      <c r="G121" s="20" t="s">
        <v>82</v>
      </c>
      <c r="H121" s="20">
        <f>'[1]2019'!C17+0</f>
        <v>4</v>
      </c>
      <c r="I121" s="20" t="str">
        <f>VLOOKUP(H121,[1]Tables!$A$1:$B$3,2,FALSE)</f>
        <v>ASL + Monica</v>
      </c>
      <c r="J121" s="20" t="str">
        <f>'[1]2019'!D17</f>
        <v>702</v>
      </c>
      <c r="K121" s="21" t="str">
        <f>'[1]2019'!E17</f>
        <v>Contrat entr extincteurs</v>
      </c>
      <c r="L121" s="22">
        <f t="shared" si="1"/>
        <v>43466</v>
      </c>
      <c r="M121" s="23" t="s">
        <v>429</v>
      </c>
      <c r="N121" s="23" t="s">
        <v>429</v>
      </c>
      <c r="O121" s="24">
        <f>'[1]2019'!F17</f>
        <v>19.8</v>
      </c>
      <c r="P121" s="23" t="s">
        <v>429</v>
      </c>
      <c r="Q121" s="25"/>
    </row>
    <row r="122" spans="1:17" x14ac:dyDescent="0.4">
      <c r="A122" s="17" t="s">
        <v>426</v>
      </c>
      <c r="B122" s="17" t="s">
        <v>427</v>
      </c>
      <c r="C122" s="18">
        <v>43466</v>
      </c>
      <c r="D122" s="18">
        <v>43830</v>
      </c>
      <c r="E122" s="19" t="s">
        <v>428</v>
      </c>
      <c r="F122" s="20">
        <f>'[1]2019'!B18+0</f>
        <v>0</v>
      </c>
      <c r="G122" s="20" t="s">
        <v>82</v>
      </c>
      <c r="H122" s="20">
        <f>'[1]2019'!C18+0</f>
        <v>4</v>
      </c>
      <c r="I122" s="20" t="str">
        <f>VLOOKUP(H122,[1]Tables!$A$1:$B$3,2,FALSE)</f>
        <v>ASL + Monica</v>
      </c>
      <c r="J122" s="20" t="str">
        <f>'[1]2019'!D18</f>
        <v>706</v>
      </c>
      <c r="K122" s="21" t="str">
        <f>'[1]2019'!E18</f>
        <v>Entretien extincteurs</v>
      </c>
      <c r="L122" s="22">
        <f t="shared" si="1"/>
        <v>43466</v>
      </c>
      <c r="M122" s="23" t="s">
        <v>429</v>
      </c>
      <c r="N122" s="23" t="s">
        <v>429</v>
      </c>
      <c r="O122" s="24">
        <f>'[1]2019'!F18</f>
        <v>0</v>
      </c>
      <c r="P122" s="23" t="s">
        <v>429</v>
      </c>
      <c r="Q122" s="25"/>
    </row>
    <row r="123" spans="1:17" x14ac:dyDescent="0.4">
      <c r="A123" s="17" t="s">
        <v>426</v>
      </c>
      <c r="B123" s="17" t="s">
        <v>427</v>
      </c>
      <c r="C123" s="18">
        <v>43466</v>
      </c>
      <c r="D123" s="18">
        <v>43830</v>
      </c>
      <c r="E123" s="19" t="s">
        <v>428</v>
      </c>
      <c r="F123" s="20">
        <f>'[1]2019'!B19+0</f>
        <v>0</v>
      </c>
      <c r="G123" s="20" t="s">
        <v>82</v>
      </c>
      <c r="H123" s="20">
        <f>'[1]2019'!C19+0</f>
        <v>4</v>
      </c>
      <c r="I123" s="20" t="str">
        <f>VLOOKUP(H123,[1]Tables!$A$1:$B$3,2,FALSE)</f>
        <v>ASL + Monica</v>
      </c>
      <c r="J123" s="20" t="str">
        <f>'[1]2019'!D19</f>
        <v>856</v>
      </c>
      <c r="K123" s="21" t="str">
        <f>'[1]2019'!E19</f>
        <v>Travaux piscine</v>
      </c>
      <c r="L123" s="22">
        <f t="shared" si="1"/>
        <v>43466</v>
      </c>
      <c r="M123" s="23" t="s">
        <v>429</v>
      </c>
      <c r="N123" s="23" t="s">
        <v>429</v>
      </c>
      <c r="O123" s="24">
        <f>'[1]2019'!F19</f>
        <v>0</v>
      </c>
      <c r="P123" s="23" t="s">
        <v>429</v>
      </c>
      <c r="Q123" s="25"/>
    </row>
    <row r="124" spans="1:17" x14ac:dyDescent="0.4">
      <c r="A124" s="17" t="s">
        <v>426</v>
      </c>
      <c r="B124" s="17" t="s">
        <v>427</v>
      </c>
      <c r="C124" s="18">
        <v>43466</v>
      </c>
      <c r="D124" s="18">
        <v>43830</v>
      </c>
      <c r="E124" s="19" t="s">
        <v>428</v>
      </c>
      <c r="F124" s="20">
        <f>'[1]2019'!B20+0</f>
        <v>0</v>
      </c>
      <c r="G124" s="20" t="s">
        <v>82</v>
      </c>
      <c r="H124" s="20">
        <f>'[1]2019'!C20+0</f>
        <v>4</v>
      </c>
      <c r="I124" s="20" t="str">
        <f>VLOOKUP(H124,[1]Tables!$A$1:$B$3,2,FALSE)</f>
        <v>ASL + Monica</v>
      </c>
      <c r="J124" s="20" t="str">
        <f>'[1]2019'!D20</f>
        <v>857</v>
      </c>
      <c r="K124" s="21" t="str">
        <f>'[1]2019'!E20</f>
        <v>Fournitures piscine</v>
      </c>
      <c r="L124" s="22">
        <f t="shared" si="1"/>
        <v>43466</v>
      </c>
      <c r="M124" s="23" t="s">
        <v>429</v>
      </c>
      <c r="N124" s="23" t="s">
        <v>429</v>
      </c>
      <c r="O124" s="24">
        <f>'[1]2019'!F20</f>
        <v>1215.9000000000001</v>
      </c>
      <c r="P124" s="23" t="s">
        <v>429</v>
      </c>
      <c r="Q124" s="25"/>
    </row>
    <row r="125" spans="1:17" x14ac:dyDescent="0.4">
      <c r="A125" s="17" t="s">
        <v>426</v>
      </c>
      <c r="B125" s="17" t="s">
        <v>427</v>
      </c>
      <c r="C125" s="18">
        <v>43466</v>
      </c>
      <c r="D125" s="18">
        <v>43830</v>
      </c>
      <c r="E125" s="19" t="s">
        <v>428</v>
      </c>
      <c r="F125" s="20">
        <f>'[1]2019'!B21+0</f>
        <v>0</v>
      </c>
      <c r="G125" s="20" t="s">
        <v>82</v>
      </c>
      <c r="H125" s="20">
        <f>'[1]2019'!C21+0</f>
        <v>4</v>
      </c>
      <c r="I125" s="20" t="str">
        <f>VLOOKUP(H125,[1]Tables!$A$1:$B$3,2,FALSE)</f>
        <v>ASL + Monica</v>
      </c>
      <c r="J125" s="20" t="str">
        <f>'[1]2019'!D21</f>
        <v>858</v>
      </c>
      <c r="K125" s="21" t="str">
        <f>'[1]2019'!E21</f>
        <v>Analyses Piscine</v>
      </c>
      <c r="L125" s="22">
        <f t="shared" si="1"/>
        <v>43466</v>
      </c>
      <c r="M125" s="23" t="s">
        <v>429</v>
      </c>
      <c r="N125" s="23" t="s">
        <v>429</v>
      </c>
      <c r="O125" s="24">
        <f>'[1]2019'!F21</f>
        <v>0</v>
      </c>
      <c r="P125" s="23" t="s">
        <v>429</v>
      </c>
      <c r="Q125" s="25"/>
    </row>
    <row r="126" spans="1:17" x14ac:dyDescent="0.4">
      <c r="A126" s="17" t="s">
        <v>426</v>
      </c>
      <c r="B126" s="17" t="s">
        <v>427</v>
      </c>
      <c r="C126" s="18">
        <v>43466</v>
      </c>
      <c r="D126" s="18">
        <v>43830</v>
      </c>
      <c r="E126" s="19" t="s">
        <v>428</v>
      </c>
      <c r="F126" s="20">
        <f>'[1]2019'!B22+0</f>
        <v>0</v>
      </c>
      <c r="G126" s="20" t="s">
        <v>82</v>
      </c>
      <c r="H126" s="20">
        <f>'[1]2019'!C22+0</f>
        <v>4</v>
      </c>
      <c r="I126" s="20" t="str">
        <f>VLOOKUP(H126,[1]Tables!$A$1:$B$3,2,FALSE)</f>
        <v>ASL + Monica</v>
      </c>
      <c r="J126" s="20" t="str">
        <f>'[1]2019'!D22</f>
        <v>892</v>
      </c>
      <c r="K126" s="21" t="str">
        <f>'[1]2019'!E22</f>
        <v>Deduct QIP Honoraires G/ER</v>
      </c>
      <c r="L126" s="22">
        <f t="shared" si="1"/>
        <v>43466</v>
      </c>
      <c r="M126" s="23" t="s">
        <v>429</v>
      </c>
      <c r="N126" s="23" t="s">
        <v>429</v>
      </c>
      <c r="O126" s="24">
        <f>'[1]2019'!F22</f>
        <v>-7602.97</v>
      </c>
      <c r="P126" s="23" t="s">
        <v>429</v>
      </c>
      <c r="Q126" s="25"/>
    </row>
    <row r="127" spans="1:17" x14ac:dyDescent="0.4">
      <c r="A127" s="17" t="s">
        <v>426</v>
      </c>
      <c r="B127" s="17" t="s">
        <v>427</v>
      </c>
      <c r="C127" s="18">
        <v>43466</v>
      </c>
      <c r="D127" s="18">
        <v>43830</v>
      </c>
      <c r="E127" s="19" t="s">
        <v>428</v>
      </c>
      <c r="F127" s="20">
        <f>'[1]2019'!B23+0</f>
        <v>0</v>
      </c>
      <c r="G127" s="20" t="s">
        <v>82</v>
      </c>
      <c r="H127" s="20">
        <f>'[1]2019'!C23+0</f>
        <v>4</v>
      </c>
      <c r="I127" s="20" t="str">
        <f>VLOOKUP(H127,[1]Tables!$A$1:$B$3,2,FALSE)</f>
        <v>ASL + Monica</v>
      </c>
      <c r="J127" s="20" t="str">
        <f>'[1]2019'!D23</f>
        <v>905</v>
      </c>
      <c r="K127" s="21" t="str">
        <f>'[1]2019'!E23</f>
        <v>Regul de charges ex anterieur</v>
      </c>
      <c r="L127" s="22">
        <f t="shared" si="1"/>
        <v>43466</v>
      </c>
      <c r="M127" s="23" t="s">
        <v>429</v>
      </c>
      <c r="N127" s="23" t="s">
        <v>429</v>
      </c>
      <c r="O127" s="24">
        <f>'[1]2019'!F23</f>
        <v>0</v>
      </c>
      <c r="P127" s="23" t="s">
        <v>429</v>
      </c>
      <c r="Q127" s="25"/>
    </row>
    <row r="128" spans="1:17" x14ac:dyDescent="0.4">
      <c r="A128" s="17" t="s">
        <v>426</v>
      </c>
      <c r="B128" s="17" t="s">
        <v>427</v>
      </c>
      <c r="C128" s="18">
        <v>43466</v>
      </c>
      <c r="D128" s="18">
        <v>43830</v>
      </c>
      <c r="E128" s="19" t="s">
        <v>428</v>
      </c>
      <c r="F128" s="20">
        <f>'[1]2019'!B24+0</f>
        <v>0</v>
      </c>
      <c r="G128" s="20" t="s">
        <v>82</v>
      </c>
      <c r="H128" s="20">
        <f>'[1]2019'!C24+0</f>
        <v>4</v>
      </c>
      <c r="I128" s="20" t="str">
        <f>VLOOKUP(H128,[1]Tables!$A$1:$B$3,2,FALSE)</f>
        <v>ASL + Monica</v>
      </c>
      <c r="J128" s="20" t="str">
        <f>'[1]2019'!D24</f>
        <v>909</v>
      </c>
      <c r="K128" s="21" t="str">
        <f>'[1]2019'!E24</f>
        <v>Participation employe immeuble</v>
      </c>
      <c r="L128" s="22">
        <f t="shared" si="1"/>
        <v>43466</v>
      </c>
      <c r="M128" s="23" t="s">
        <v>429</v>
      </c>
      <c r="N128" s="23" t="s">
        <v>429</v>
      </c>
      <c r="O128" s="24">
        <f>'[1]2019'!F24</f>
        <v>47361.94</v>
      </c>
      <c r="P128" s="23" t="s">
        <v>429</v>
      </c>
      <c r="Q128" s="25"/>
    </row>
    <row r="129" spans="1:17" x14ac:dyDescent="0.4">
      <c r="A129" s="17" t="s">
        <v>426</v>
      </c>
      <c r="B129" s="17" t="s">
        <v>427</v>
      </c>
      <c r="C129" s="18">
        <v>43466</v>
      </c>
      <c r="D129" s="18">
        <v>43830</v>
      </c>
      <c r="E129" s="19" t="s">
        <v>428</v>
      </c>
      <c r="F129" s="20">
        <f>'[1]2019'!B25+0</f>
        <v>0</v>
      </c>
      <c r="G129" s="20" t="s">
        <v>82</v>
      </c>
      <c r="H129" s="20">
        <f>'[1]2019'!C25+0</f>
        <v>4</v>
      </c>
      <c r="I129" s="20" t="str">
        <f>VLOOKUP(H129,[1]Tables!$A$1:$B$3,2,FALSE)</f>
        <v>ASL + Monica</v>
      </c>
      <c r="J129" s="20" t="str">
        <f>'[1]2019'!D25</f>
        <v>935</v>
      </c>
      <c r="K129" s="21" t="str">
        <f>'[1]2019'!E25</f>
        <v>Deduct Q/P Honoraires VILLAGE</v>
      </c>
      <c r="L129" s="22">
        <f t="shared" si="1"/>
        <v>43466</v>
      </c>
      <c r="M129" s="23" t="s">
        <v>429</v>
      </c>
      <c r="N129" s="23" t="s">
        <v>429</v>
      </c>
      <c r="O129" s="24">
        <f>'[1]2019'!F25</f>
        <v>-1356.09</v>
      </c>
      <c r="P129" s="23" t="s">
        <v>429</v>
      </c>
      <c r="Q129" s="25"/>
    </row>
    <row r="130" spans="1:17" x14ac:dyDescent="0.4">
      <c r="A130" s="17" t="s">
        <v>426</v>
      </c>
      <c r="B130" s="17" t="s">
        <v>427</v>
      </c>
      <c r="C130" s="18">
        <v>43466</v>
      </c>
      <c r="D130" s="18">
        <v>43830</v>
      </c>
      <c r="E130" s="19" t="s">
        <v>428</v>
      </c>
      <c r="F130" s="20">
        <f>'[1]2019'!B26+0</f>
        <v>0</v>
      </c>
      <c r="G130" s="20" t="s">
        <v>82</v>
      </c>
      <c r="H130" s="20">
        <f>'[1]2019'!C26+0</f>
        <v>4</v>
      </c>
      <c r="I130" s="20" t="str">
        <f>VLOOKUP(H130,[1]Tables!$A$1:$B$3,2,FALSE)</f>
        <v>ASL + Monica</v>
      </c>
      <c r="J130" s="20" t="str">
        <f>'[1]2019'!D26</f>
        <v>988</v>
      </c>
      <c r="K130" s="21" t="str">
        <f>'[1]2019'!E26</f>
        <v>Rompus sur repartition</v>
      </c>
      <c r="L130" s="22">
        <f t="shared" si="1"/>
        <v>43466</v>
      </c>
      <c r="M130" s="23" t="s">
        <v>429</v>
      </c>
      <c r="N130" s="23" t="s">
        <v>429</v>
      </c>
      <c r="O130" s="24">
        <f>'[1]2019'!F26</f>
        <v>-0.05</v>
      </c>
      <c r="P130" s="23" t="s">
        <v>429</v>
      </c>
      <c r="Q130" s="25"/>
    </row>
    <row r="131" spans="1:17" ht="29.15" x14ac:dyDescent="0.4">
      <c r="A131" s="17" t="s">
        <v>426</v>
      </c>
      <c r="B131" s="17" t="s">
        <v>427</v>
      </c>
      <c r="C131" s="18">
        <v>43466</v>
      </c>
      <c r="D131" s="18">
        <v>43830</v>
      </c>
      <c r="E131" s="19" t="s">
        <v>428</v>
      </c>
      <c r="F131" s="20">
        <f>'[1]2019'!B29+0</f>
        <v>0</v>
      </c>
      <c r="G131" s="20" t="s">
        <v>82</v>
      </c>
      <c r="H131" s="20">
        <f>'[1]2019'!C29+0</f>
        <v>3</v>
      </c>
      <c r="I131" s="20" t="str">
        <f>VLOOKUP(H131,[1]Tables!$A$1:$B$3,2,FALSE)</f>
        <v>Charges d'administration</v>
      </c>
      <c r="J131" s="20" t="str">
        <f>'[1]2019'!D29</f>
        <v>231</v>
      </c>
      <c r="K131" s="21" t="str">
        <f>'[1]2019'!E29</f>
        <v>Gestion archives du Syndicat</v>
      </c>
      <c r="L131" s="22">
        <f t="shared" ref="L131:L133" si="2">C131</f>
        <v>43466</v>
      </c>
      <c r="M131" s="23" t="s">
        <v>429</v>
      </c>
      <c r="N131" s="23" t="s">
        <v>429</v>
      </c>
      <c r="O131" s="24">
        <f>'[1]2019'!F29</f>
        <v>248.74</v>
      </c>
      <c r="P131" s="23" t="s">
        <v>429</v>
      </c>
      <c r="Q131" s="25"/>
    </row>
    <row r="132" spans="1:17" ht="29.15" x14ac:dyDescent="0.4">
      <c r="A132" s="17" t="s">
        <v>426</v>
      </c>
      <c r="B132" s="17" t="s">
        <v>427</v>
      </c>
      <c r="C132" s="18">
        <v>43466</v>
      </c>
      <c r="D132" s="18">
        <v>43830</v>
      </c>
      <c r="E132" s="19" t="s">
        <v>428</v>
      </c>
      <c r="F132" s="20">
        <f>'[1]2019'!B30+0</f>
        <v>0</v>
      </c>
      <c r="G132" s="20" t="s">
        <v>82</v>
      </c>
      <c r="H132" s="20">
        <f>'[1]2019'!C30+0</f>
        <v>3</v>
      </c>
      <c r="I132" s="20" t="str">
        <f>VLOOKUP(H132,[1]Tables!$A$1:$B$3,2,FALSE)</f>
        <v>Charges d'administration</v>
      </c>
      <c r="J132" s="20" t="str">
        <f>'[1]2019'!D30</f>
        <v>241</v>
      </c>
      <c r="K132" s="21" t="str">
        <f>'[1]2019'!E30</f>
        <v>Location salle AG</v>
      </c>
      <c r="L132" s="22">
        <f t="shared" si="2"/>
        <v>43466</v>
      </c>
      <c r="M132" s="23" t="s">
        <v>429</v>
      </c>
      <c r="N132" s="23" t="s">
        <v>429</v>
      </c>
      <c r="O132" s="24">
        <f>'[1]2019'!F30</f>
        <v>0</v>
      </c>
      <c r="P132" s="23" t="s">
        <v>429</v>
      </c>
      <c r="Q132" s="25"/>
    </row>
    <row r="133" spans="1:17" ht="29.15" x14ac:dyDescent="0.4">
      <c r="A133" s="17" t="s">
        <v>426</v>
      </c>
      <c r="B133" s="17" t="s">
        <v>427</v>
      </c>
      <c r="C133" s="18">
        <v>43466</v>
      </c>
      <c r="D133" s="18">
        <v>43830</v>
      </c>
      <c r="E133" s="19" t="s">
        <v>428</v>
      </c>
      <c r="F133" s="20">
        <f>'[1]2019'!B31+0</f>
        <v>0</v>
      </c>
      <c r="G133" s="20" t="s">
        <v>82</v>
      </c>
      <c r="H133" s="20">
        <f>'[1]2019'!C31+0</f>
        <v>3</v>
      </c>
      <c r="I133" s="20" t="str">
        <f>VLOOKUP(H133,[1]Tables!$A$1:$B$3,2,FALSE)</f>
        <v>Charges d'administration</v>
      </c>
      <c r="J133" s="20" t="str">
        <f>'[1]2019'!D31</f>
        <v>352</v>
      </c>
      <c r="K133" s="21" t="str">
        <f>'[1]2019'!E31</f>
        <v>Frais Affranchissements</v>
      </c>
      <c r="L133" s="22">
        <f t="shared" si="2"/>
        <v>43466</v>
      </c>
      <c r="M133" s="23" t="s">
        <v>429</v>
      </c>
      <c r="N133" s="23" t="s">
        <v>429</v>
      </c>
      <c r="O133" s="24">
        <f>'[1]2019'!F31</f>
        <v>1265</v>
      </c>
      <c r="P133" s="23" t="s">
        <v>429</v>
      </c>
      <c r="Q13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showGridLines="0" workbookViewId="0"/>
  </sheetViews>
  <sheetFormatPr baseColWidth="10" defaultRowHeight="14.6" x14ac:dyDescent="0.4"/>
  <cols>
    <col min="1" max="1" width="12.4609375" bestFit="1" customWidth="1"/>
    <col min="2" max="9" width="7.765625" customWidth="1"/>
  </cols>
  <sheetData>
    <row r="1" spans="1:9" s="1" customFormat="1" x14ac:dyDescent="0.4">
      <c r="A1" s="12" t="s">
        <v>430</v>
      </c>
      <c r="B1" s="12" t="s">
        <v>0</v>
      </c>
      <c r="C1" s="12" t="s">
        <v>1</v>
      </c>
      <c r="D1" s="12" t="s">
        <v>2</v>
      </c>
      <c r="E1" s="12" t="s">
        <v>29</v>
      </c>
      <c r="F1" s="12" t="s">
        <v>4</v>
      </c>
      <c r="G1" s="12" t="s">
        <v>5</v>
      </c>
      <c r="H1" s="12" t="s">
        <v>6</v>
      </c>
      <c r="I1" s="1" t="s">
        <v>30</v>
      </c>
    </row>
    <row r="2" spans="1:9" x14ac:dyDescent="0.4">
      <c r="A2" s="3" t="s">
        <v>7</v>
      </c>
      <c r="B2" s="13">
        <v>0.24099999999999999</v>
      </c>
      <c r="C2" s="13">
        <v>0.22800000000000001</v>
      </c>
      <c r="D2" s="13">
        <v>0.23499999999999999</v>
      </c>
      <c r="E2" s="13">
        <v>0.29499999999999998</v>
      </c>
      <c r="F2" s="13">
        <v>0</v>
      </c>
      <c r="G2" s="13">
        <v>0.46899999999999997</v>
      </c>
      <c r="H2" s="13">
        <v>0.7</v>
      </c>
      <c r="I2" s="2">
        <v>1</v>
      </c>
    </row>
    <row r="3" spans="1:9" x14ac:dyDescent="0.4">
      <c r="A3" s="3" t="s">
        <v>8</v>
      </c>
      <c r="B3" s="13">
        <v>0.45400000000000001</v>
      </c>
      <c r="C3" s="13">
        <v>0.54600000000000004</v>
      </c>
      <c r="D3" s="13">
        <v>0</v>
      </c>
      <c r="E3" s="13">
        <v>0</v>
      </c>
      <c r="F3" s="13">
        <v>0</v>
      </c>
      <c r="G3" s="13">
        <v>1</v>
      </c>
      <c r="H3" s="13">
        <v>1</v>
      </c>
      <c r="I3" s="2">
        <v>1</v>
      </c>
    </row>
    <row r="4" spans="1:9" x14ac:dyDescent="0.4">
      <c r="A4" s="3" t="s">
        <v>9</v>
      </c>
      <c r="B4" s="13">
        <v>0.34</v>
      </c>
      <c r="C4" s="13">
        <v>0.28000000000000003</v>
      </c>
      <c r="D4" s="13">
        <v>0.16</v>
      </c>
      <c r="E4" s="13">
        <v>0.22</v>
      </c>
      <c r="F4" s="13">
        <v>0</v>
      </c>
      <c r="G4" s="13">
        <v>0.62</v>
      </c>
      <c r="H4" s="13">
        <v>0.78</v>
      </c>
      <c r="I4" s="2">
        <v>1</v>
      </c>
    </row>
    <row r="5" spans="1:9" x14ac:dyDescent="0.4">
      <c r="A5" s="3" t="s">
        <v>10</v>
      </c>
      <c r="B5" s="13">
        <v>0.16</v>
      </c>
      <c r="C5" s="13">
        <v>0.15</v>
      </c>
      <c r="D5" s="13">
        <v>0.16300000000000001</v>
      </c>
      <c r="E5" s="13">
        <v>0.19600000000000001</v>
      </c>
      <c r="F5" s="13">
        <v>0.33100000000000002</v>
      </c>
      <c r="G5" s="13">
        <v>0.31</v>
      </c>
      <c r="H5" s="13">
        <v>0.47</v>
      </c>
      <c r="I5" s="2">
        <v>1</v>
      </c>
    </row>
    <row r="6" spans="1:9" x14ac:dyDescent="0.4">
      <c r="A6" s="3" t="s">
        <v>11</v>
      </c>
      <c r="B6" s="13">
        <v>0.34300000000000003</v>
      </c>
      <c r="C6" s="13">
        <v>0.32300000000000001</v>
      </c>
      <c r="D6" s="13">
        <v>0.33400000000000002</v>
      </c>
      <c r="E6" s="13">
        <v>0</v>
      </c>
      <c r="F6" s="13">
        <v>0</v>
      </c>
      <c r="G6" s="13">
        <v>0.66600000000000004</v>
      </c>
      <c r="H6" s="13">
        <v>1</v>
      </c>
      <c r="I6" s="2">
        <v>1</v>
      </c>
    </row>
    <row r="7" spans="1:9" x14ac:dyDescent="0.4">
      <c r="A7" s="3" t="s">
        <v>12</v>
      </c>
      <c r="B7" s="13">
        <v>0.33300000000000002</v>
      </c>
      <c r="C7" s="13">
        <v>0.33300000000000002</v>
      </c>
      <c r="D7" s="13">
        <v>0.33300000000000002</v>
      </c>
      <c r="E7" s="13">
        <v>0</v>
      </c>
      <c r="F7" s="13">
        <v>0</v>
      </c>
      <c r="G7" s="13">
        <v>0.66700000000000004</v>
      </c>
      <c r="H7" s="13">
        <v>1</v>
      </c>
      <c r="I7" s="2">
        <v>1</v>
      </c>
    </row>
    <row r="8" spans="1:9" x14ac:dyDescent="0.4">
      <c r="A8" s="3" t="s">
        <v>13</v>
      </c>
      <c r="B8" s="13">
        <v>0.38200000000000001</v>
      </c>
      <c r="C8" s="13">
        <v>0.315</v>
      </c>
      <c r="D8" s="13">
        <v>0.18</v>
      </c>
      <c r="E8" s="13">
        <v>0.124</v>
      </c>
      <c r="F8" s="13">
        <v>0</v>
      </c>
      <c r="G8" s="13">
        <v>0.69699999999999995</v>
      </c>
      <c r="H8" s="13">
        <v>0.88</v>
      </c>
      <c r="I8" s="2">
        <v>1</v>
      </c>
    </row>
    <row r="9" spans="1:9" x14ac:dyDescent="0.4">
      <c r="A9" s="3" t="s">
        <v>14</v>
      </c>
      <c r="B9" s="13">
        <v>0</v>
      </c>
      <c r="C9" s="13">
        <v>0</v>
      </c>
      <c r="D9" s="13">
        <v>0</v>
      </c>
      <c r="E9" s="13">
        <v>1</v>
      </c>
      <c r="F9" s="13">
        <v>0</v>
      </c>
      <c r="G9" s="13">
        <v>0</v>
      </c>
      <c r="H9" s="13">
        <v>0</v>
      </c>
      <c r="I9" s="2">
        <v>1</v>
      </c>
    </row>
    <row r="10" spans="1:9" x14ac:dyDescent="0.4">
      <c r="A10" s="3" t="s">
        <v>15</v>
      </c>
      <c r="B10" s="13">
        <v>0</v>
      </c>
      <c r="C10" s="13">
        <v>0</v>
      </c>
      <c r="D10" s="13">
        <v>1</v>
      </c>
      <c r="E10" s="13">
        <v>0</v>
      </c>
      <c r="F10" s="13">
        <v>0</v>
      </c>
      <c r="G10" s="13">
        <v>0</v>
      </c>
      <c r="H10" s="13">
        <v>1</v>
      </c>
      <c r="I10" s="2">
        <v>1</v>
      </c>
    </row>
    <row r="11" spans="1:9" x14ac:dyDescent="0.4">
      <c r="A11" s="3" t="s">
        <v>16</v>
      </c>
      <c r="B11" s="13">
        <v>0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1</v>
      </c>
      <c r="I11" s="2">
        <v>1</v>
      </c>
    </row>
    <row r="12" spans="1:9" x14ac:dyDescent="0.4">
      <c r="A12" s="3" t="s">
        <v>17</v>
      </c>
      <c r="B12" s="13">
        <v>0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1</v>
      </c>
      <c r="I12" s="2">
        <v>1</v>
      </c>
    </row>
    <row r="13" spans="1:9" x14ac:dyDescent="0.4">
      <c r="A13" s="3" t="s">
        <v>18</v>
      </c>
      <c r="B13" s="13">
        <v>1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13">
        <v>1</v>
      </c>
      <c r="I13" s="2">
        <v>1</v>
      </c>
    </row>
    <row r="14" spans="1:9" x14ac:dyDescent="0.4">
      <c r="A14" s="3" t="s">
        <v>19</v>
      </c>
      <c r="B14" s="13">
        <v>1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1</v>
      </c>
      <c r="I14" s="2">
        <v>1</v>
      </c>
    </row>
    <row r="15" spans="1:9" x14ac:dyDescent="0.4">
      <c r="A15" s="3" t="s">
        <v>20</v>
      </c>
      <c r="B15" s="13">
        <v>0</v>
      </c>
      <c r="C15" s="13">
        <v>1</v>
      </c>
      <c r="D15" s="13">
        <v>0</v>
      </c>
      <c r="E15" s="13">
        <v>0</v>
      </c>
      <c r="F15" s="13">
        <v>0</v>
      </c>
      <c r="G15" s="13">
        <v>1</v>
      </c>
      <c r="H15" s="13">
        <v>1</v>
      </c>
      <c r="I15" s="2">
        <v>1</v>
      </c>
    </row>
    <row r="16" spans="1:9" x14ac:dyDescent="0.4">
      <c r="A16" s="3" t="s">
        <v>21</v>
      </c>
      <c r="B16" s="13">
        <v>0</v>
      </c>
      <c r="C16" s="13">
        <v>1</v>
      </c>
      <c r="D16" s="13">
        <v>0</v>
      </c>
      <c r="E16" s="13">
        <v>0</v>
      </c>
      <c r="F16" s="13">
        <v>0</v>
      </c>
      <c r="G16" s="13">
        <v>1</v>
      </c>
      <c r="H16" s="13">
        <v>1</v>
      </c>
      <c r="I16" s="2">
        <v>1</v>
      </c>
    </row>
    <row r="17" spans="1:9" x14ac:dyDescent="0.4">
      <c r="A17" s="3" t="s">
        <v>22</v>
      </c>
      <c r="B17" s="13">
        <v>0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1</v>
      </c>
      <c r="I17" s="2">
        <v>1</v>
      </c>
    </row>
    <row r="18" spans="1:9" x14ac:dyDescent="0.4">
      <c r="A18" s="3" t="s">
        <v>23</v>
      </c>
      <c r="B18" s="13">
        <v>1</v>
      </c>
      <c r="C18" s="13">
        <v>0</v>
      </c>
      <c r="D18" s="13">
        <v>0</v>
      </c>
      <c r="E18" s="13">
        <v>0</v>
      </c>
      <c r="F18" s="13">
        <v>0</v>
      </c>
      <c r="G18" s="13">
        <v>1</v>
      </c>
      <c r="H18" s="13">
        <v>1</v>
      </c>
      <c r="I18" s="2">
        <v>1</v>
      </c>
    </row>
    <row r="19" spans="1:9" x14ac:dyDescent="0.4">
      <c r="A19" s="3" t="s">
        <v>24</v>
      </c>
      <c r="B19" s="13">
        <v>0</v>
      </c>
      <c r="C19" s="13">
        <v>1</v>
      </c>
      <c r="D19" s="13">
        <v>0</v>
      </c>
      <c r="E19" s="13">
        <v>0</v>
      </c>
      <c r="F19" s="13">
        <v>0</v>
      </c>
      <c r="G19" s="13">
        <v>1</v>
      </c>
      <c r="H19" s="13">
        <v>1</v>
      </c>
      <c r="I19" s="2">
        <v>1</v>
      </c>
    </row>
    <row r="20" spans="1:9" x14ac:dyDescent="0.4">
      <c r="A20" s="3" t="s">
        <v>25</v>
      </c>
      <c r="B20" s="13">
        <v>1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1</v>
      </c>
      <c r="I20" s="2">
        <v>1</v>
      </c>
    </row>
    <row r="21" spans="1:9" x14ac:dyDescent="0.4">
      <c r="A21" s="3" t="s">
        <v>26</v>
      </c>
      <c r="B21" s="13">
        <v>0</v>
      </c>
      <c r="C21" s="13">
        <v>1</v>
      </c>
      <c r="D21" s="13">
        <v>0</v>
      </c>
      <c r="E21" s="13">
        <v>0</v>
      </c>
      <c r="F21" s="13">
        <v>0</v>
      </c>
      <c r="G21" s="13">
        <v>1</v>
      </c>
      <c r="H21" s="13">
        <v>1</v>
      </c>
      <c r="I21" s="2">
        <v>1</v>
      </c>
    </row>
    <row r="22" spans="1:9" x14ac:dyDescent="0.4">
      <c r="A22" s="3" t="s">
        <v>27</v>
      </c>
      <c r="B22" s="13">
        <v>0</v>
      </c>
      <c r="C22" s="13">
        <v>0</v>
      </c>
      <c r="D22" s="13">
        <v>0</v>
      </c>
      <c r="E22" s="13">
        <v>1</v>
      </c>
      <c r="F22" s="13">
        <v>0</v>
      </c>
      <c r="G22" s="13">
        <v>0</v>
      </c>
      <c r="H22" s="13">
        <v>0</v>
      </c>
      <c r="I22" s="2">
        <v>1</v>
      </c>
    </row>
    <row r="23" spans="1:9" x14ac:dyDescent="0.4">
      <c r="A23" s="3" t="s">
        <v>31</v>
      </c>
      <c r="B23" s="13">
        <v>0.27300000000000002</v>
      </c>
      <c r="C23" s="13">
        <v>0.25800000000000001</v>
      </c>
      <c r="D23" s="13">
        <v>0.26600000000000001</v>
      </c>
      <c r="E23" s="13">
        <v>0.15</v>
      </c>
      <c r="F23" s="13">
        <v>5.1999999999999998E-2</v>
      </c>
      <c r="G23" s="13">
        <v>0.53100000000000003</v>
      </c>
      <c r="H23" s="13">
        <v>0.8</v>
      </c>
      <c r="I23" s="2">
        <v>1</v>
      </c>
    </row>
    <row r="24" spans="1:9" x14ac:dyDescent="0.4">
      <c r="A24" s="3" t="s">
        <v>32</v>
      </c>
      <c r="B24" s="13">
        <v>0.25700000000000001</v>
      </c>
      <c r="C24" s="13">
        <v>0.24199999999999999</v>
      </c>
      <c r="D24" s="13">
        <v>0.251</v>
      </c>
      <c r="E24" s="13">
        <v>0.25</v>
      </c>
      <c r="F24" s="13">
        <v>0</v>
      </c>
      <c r="G24" s="13">
        <v>0.499</v>
      </c>
      <c r="H24" s="13">
        <v>0.75</v>
      </c>
      <c r="I24" s="2">
        <v>1</v>
      </c>
    </row>
    <row r="25" spans="1:9" x14ac:dyDescent="0.4">
      <c r="A25" s="3"/>
      <c r="B25" s="3"/>
      <c r="C25" s="3"/>
      <c r="D25" s="3"/>
      <c r="E25" s="3"/>
      <c r="F25" s="3"/>
      <c r="G25" s="3"/>
      <c r="H25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showGridLines="0" workbookViewId="0">
      <selection activeCell="B2" sqref="B2"/>
    </sheetView>
  </sheetViews>
  <sheetFormatPr baseColWidth="10" defaultRowHeight="14.6" x14ac:dyDescent="0.4"/>
  <cols>
    <col min="1" max="1" width="7.69140625" customWidth="1"/>
    <col min="2" max="2" width="57" customWidth="1"/>
    <col min="3" max="3" width="12.69140625" bestFit="1" customWidth="1"/>
    <col min="4" max="5" width="18.3046875" bestFit="1" customWidth="1"/>
  </cols>
  <sheetData>
    <row r="1" spans="1:8" x14ac:dyDescent="0.4">
      <c r="A1" s="31" t="s">
        <v>434</v>
      </c>
      <c r="B1" s="31" t="s">
        <v>435</v>
      </c>
      <c r="C1" s="31" t="s">
        <v>430</v>
      </c>
      <c r="D1" s="31" t="s">
        <v>436</v>
      </c>
      <c r="E1" s="31" t="s">
        <v>437</v>
      </c>
      <c r="F1" s="3"/>
      <c r="G1" s="3"/>
      <c r="H1" s="3"/>
    </row>
    <row r="2" spans="1:8" x14ac:dyDescent="0.4">
      <c r="A2" s="11" t="s">
        <v>33</v>
      </c>
      <c r="B2" s="11" t="s">
        <v>34</v>
      </c>
      <c r="C2" s="11" t="s">
        <v>28</v>
      </c>
      <c r="D2" s="11" t="s">
        <v>3</v>
      </c>
      <c r="E2" s="11" t="s">
        <v>3</v>
      </c>
      <c r="F2" s="3"/>
      <c r="G2" s="3"/>
      <c r="H2" s="3"/>
    </row>
    <row r="3" spans="1:8" x14ac:dyDescent="0.4">
      <c r="A3" s="11" t="s">
        <v>35</v>
      </c>
      <c r="B3" s="11" t="s">
        <v>36</v>
      </c>
      <c r="C3" s="11" t="s">
        <v>7</v>
      </c>
      <c r="D3" s="11" t="s">
        <v>37</v>
      </c>
      <c r="E3" s="11" t="s">
        <v>37</v>
      </c>
      <c r="F3" s="3"/>
      <c r="G3" s="3"/>
      <c r="H3" s="3"/>
    </row>
    <row r="4" spans="1:8" x14ac:dyDescent="0.4">
      <c r="A4" s="11" t="s">
        <v>38</v>
      </c>
      <c r="B4" s="11" t="s">
        <v>39</v>
      </c>
      <c r="C4" s="11" t="s">
        <v>11</v>
      </c>
      <c r="D4" s="11" t="s">
        <v>6</v>
      </c>
      <c r="E4" s="11" t="s">
        <v>40</v>
      </c>
      <c r="F4" s="3"/>
      <c r="G4" s="3"/>
      <c r="H4" s="3"/>
    </row>
    <row r="5" spans="1:8" x14ac:dyDescent="0.4">
      <c r="A5" s="11" t="s">
        <v>41</v>
      </c>
      <c r="B5" s="11" t="s">
        <v>42</v>
      </c>
      <c r="C5" s="11" t="s">
        <v>8</v>
      </c>
      <c r="D5" s="11" t="s">
        <v>5</v>
      </c>
      <c r="E5" s="11" t="s">
        <v>40</v>
      </c>
      <c r="F5" s="3"/>
      <c r="G5" s="3"/>
      <c r="H5" s="3"/>
    </row>
    <row r="6" spans="1:8" x14ac:dyDescent="0.4">
      <c r="A6" s="11" t="s">
        <v>43</v>
      </c>
      <c r="B6" s="11" t="s">
        <v>44</v>
      </c>
      <c r="C6" s="11" t="s">
        <v>9</v>
      </c>
      <c r="D6" s="11" t="s">
        <v>37</v>
      </c>
      <c r="E6" s="11" t="s">
        <v>37</v>
      </c>
      <c r="F6" s="3"/>
      <c r="G6" s="3"/>
      <c r="H6" s="3"/>
    </row>
    <row r="7" spans="1:8" x14ac:dyDescent="0.4">
      <c r="A7" s="11" t="s">
        <v>45</v>
      </c>
      <c r="B7" s="11" t="s">
        <v>46</v>
      </c>
      <c r="C7" s="11" t="s">
        <v>28</v>
      </c>
      <c r="D7" s="11" t="s">
        <v>3</v>
      </c>
      <c r="E7" s="11" t="s">
        <v>3</v>
      </c>
      <c r="F7" s="3"/>
      <c r="G7" s="3"/>
      <c r="H7" s="3"/>
    </row>
    <row r="8" spans="1:8" x14ac:dyDescent="0.4">
      <c r="A8" s="11" t="s">
        <v>47</v>
      </c>
      <c r="B8" s="11" t="s">
        <v>48</v>
      </c>
      <c r="C8" s="11" t="s">
        <v>10</v>
      </c>
      <c r="D8" s="11" t="s">
        <v>49</v>
      </c>
      <c r="E8" s="11" t="s">
        <v>49</v>
      </c>
      <c r="F8" s="3"/>
      <c r="G8" s="3"/>
      <c r="H8" s="3"/>
    </row>
    <row r="9" spans="1:8" x14ac:dyDescent="0.4">
      <c r="A9" s="11" t="s">
        <v>50</v>
      </c>
      <c r="B9" s="11" t="s">
        <v>51</v>
      </c>
      <c r="C9" s="11" t="s">
        <v>12</v>
      </c>
      <c r="D9" s="11" t="s">
        <v>6</v>
      </c>
      <c r="E9" s="11" t="s">
        <v>40</v>
      </c>
      <c r="F9" s="3"/>
      <c r="G9" s="3"/>
      <c r="H9" s="3"/>
    </row>
    <row r="10" spans="1:8" x14ac:dyDescent="0.4">
      <c r="A10" s="11" t="s">
        <v>52</v>
      </c>
      <c r="B10" s="11" t="s">
        <v>53</v>
      </c>
      <c r="C10" s="11" t="s">
        <v>13</v>
      </c>
      <c r="D10" s="11" t="s">
        <v>37</v>
      </c>
      <c r="E10" s="11" t="s">
        <v>37</v>
      </c>
      <c r="F10" s="3"/>
      <c r="G10" s="3"/>
      <c r="H10" s="3"/>
    </row>
    <row r="11" spans="1:8" x14ac:dyDescent="0.4">
      <c r="A11" s="11" t="s">
        <v>54</v>
      </c>
      <c r="B11" s="11" t="s">
        <v>55</v>
      </c>
      <c r="C11" s="11" t="s">
        <v>14</v>
      </c>
      <c r="D11" s="11" t="s">
        <v>3</v>
      </c>
      <c r="E11" s="11" t="s">
        <v>3</v>
      </c>
      <c r="F11" s="3"/>
      <c r="G11" s="3"/>
      <c r="H11" s="3"/>
    </row>
    <row r="12" spans="1:8" x14ac:dyDescent="0.4">
      <c r="A12" s="11" t="s">
        <v>56</v>
      </c>
      <c r="B12" s="11" t="s">
        <v>57</v>
      </c>
      <c r="C12" s="11" t="s">
        <v>20</v>
      </c>
      <c r="D12" s="11" t="s">
        <v>1</v>
      </c>
      <c r="E12" s="11" t="s">
        <v>40</v>
      </c>
      <c r="F12" s="3"/>
      <c r="G12" s="3"/>
      <c r="H12" s="3"/>
    </row>
    <row r="13" spans="1:8" x14ac:dyDescent="0.4">
      <c r="A13" s="11" t="s">
        <v>58</v>
      </c>
      <c r="B13" s="11" t="s">
        <v>59</v>
      </c>
      <c r="C13" s="11" t="s">
        <v>21</v>
      </c>
      <c r="D13" s="11" t="s">
        <v>1</v>
      </c>
      <c r="E13" s="11" t="s">
        <v>40</v>
      </c>
      <c r="F13" s="3"/>
      <c r="G13" s="3"/>
      <c r="H13" s="3"/>
    </row>
    <row r="14" spans="1:8" x14ac:dyDescent="0.4">
      <c r="A14" s="11" t="s">
        <v>60</v>
      </c>
      <c r="B14" s="11" t="s">
        <v>61</v>
      </c>
      <c r="C14" s="11" t="s">
        <v>22</v>
      </c>
      <c r="D14" s="11" t="s">
        <v>2</v>
      </c>
      <c r="E14" s="11" t="s">
        <v>40</v>
      </c>
      <c r="F14" s="3"/>
      <c r="G14" s="3"/>
      <c r="H14" s="3"/>
    </row>
    <row r="15" spans="1:8" x14ac:dyDescent="0.4">
      <c r="A15" s="11" t="s">
        <v>62</v>
      </c>
      <c r="B15" s="11" t="s">
        <v>63</v>
      </c>
      <c r="C15" s="11" t="s">
        <v>23</v>
      </c>
      <c r="D15" s="11" t="s">
        <v>0</v>
      </c>
      <c r="E15" s="11" t="s">
        <v>40</v>
      </c>
      <c r="F15" s="3"/>
      <c r="G15" s="3"/>
      <c r="H15" s="3"/>
    </row>
    <row r="16" spans="1:8" x14ac:dyDescent="0.4">
      <c r="A16" s="11" t="s">
        <v>64</v>
      </c>
      <c r="B16" s="11" t="s">
        <v>65</v>
      </c>
      <c r="C16" s="11" t="s">
        <v>24</v>
      </c>
      <c r="D16" s="11" t="s">
        <v>1</v>
      </c>
      <c r="E16" s="11" t="s">
        <v>40</v>
      </c>
      <c r="F16" s="3"/>
      <c r="G16" s="3"/>
      <c r="H16" s="3"/>
    </row>
    <row r="17" spans="1:8" x14ac:dyDescent="0.4">
      <c r="A17" s="11" t="s">
        <v>66</v>
      </c>
      <c r="B17" s="11" t="s">
        <v>67</v>
      </c>
      <c r="C17" s="11" t="s">
        <v>25</v>
      </c>
      <c r="D17" s="11" t="s">
        <v>0</v>
      </c>
      <c r="E17" s="11" t="s">
        <v>40</v>
      </c>
      <c r="F17" s="3"/>
      <c r="G17" s="3"/>
      <c r="H17" s="3"/>
    </row>
    <row r="18" spans="1:8" x14ac:dyDescent="0.4">
      <c r="A18" s="11" t="s">
        <v>68</v>
      </c>
      <c r="B18" s="11" t="s">
        <v>69</v>
      </c>
      <c r="C18" s="11" t="s">
        <v>26</v>
      </c>
      <c r="D18" s="11" t="s">
        <v>1</v>
      </c>
      <c r="E18" s="11" t="s">
        <v>40</v>
      </c>
      <c r="F18" s="3"/>
      <c r="G18" s="3"/>
      <c r="H18" s="3"/>
    </row>
    <row r="19" spans="1:8" x14ac:dyDescent="0.4">
      <c r="A19" s="11" t="s">
        <v>70</v>
      </c>
      <c r="B19" s="11" t="s">
        <v>71</v>
      </c>
      <c r="C19" s="11" t="s">
        <v>15</v>
      </c>
      <c r="D19" s="11" t="s">
        <v>2</v>
      </c>
      <c r="E19" s="11" t="s">
        <v>40</v>
      </c>
      <c r="F19" s="3"/>
      <c r="G19" s="3"/>
      <c r="H19" s="3"/>
    </row>
    <row r="20" spans="1:8" x14ac:dyDescent="0.4">
      <c r="A20" s="11" t="s">
        <v>72</v>
      </c>
      <c r="B20" s="11" t="s">
        <v>73</v>
      </c>
      <c r="C20" s="11" t="s">
        <v>16</v>
      </c>
      <c r="D20" s="11" t="s">
        <v>2</v>
      </c>
      <c r="E20" s="11" t="s">
        <v>40</v>
      </c>
      <c r="F20" s="3"/>
      <c r="G20" s="3"/>
      <c r="H20" s="3"/>
    </row>
    <row r="21" spans="1:8" x14ac:dyDescent="0.4">
      <c r="A21" s="11" t="s">
        <v>74</v>
      </c>
      <c r="B21" s="11" t="s">
        <v>75</v>
      </c>
      <c r="C21" s="11" t="s">
        <v>17</v>
      </c>
      <c r="D21" s="11" t="s">
        <v>2</v>
      </c>
      <c r="E21" s="11" t="s">
        <v>40</v>
      </c>
      <c r="F21" s="3"/>
      <c r="G21" s="3"/>
      <c r="H21" s="3"/>
    </row>
    <row r="22" spans="1:8" x14ac:dyDescent="0.4">
      <c r="A22" s="11" t="s">
        <v>76</v>
      </c>
      <c r="B22" s="11" t="s">
        <v>77</v>
      </c>
      <c r="C22" s="11" t="s">
        <v>18</v>
      </c>
      <c r="D22" s="11" t="s">
        <v>0</v>
      </c>
      <c r="E22" s="11" t="s">
        <v>40</v>
      </c>
      <c r="F22" s="3"/>
      <c r="G22" s="3"/>
      <c r="H22" s="3"/>
    </row>
    <row r="23" spans="1:8" x14ac:dyDescent="0.4">
      <c r="A23" s="11" t="s">
        <v>78</v>
      </c>
      <c r="B23" s="11" t="s">
        <v>79</v>
      </c>
      <c r="C23" s="11" t="s">
        <v>19</v>
      </c>
      <c r="D23" s="11" t="s">
        <v>0</v>
      </c>
      <c r="E23" s="11" t="s">
        <v>40</v>
      </c>
      <c r="F23" s="3"/>
      <c r="G23" s="3"/>
      <c r="H23" s="3"/>
    </row>
    <row r="24" spans="1:8" x14ac:dyDescent="0.4">
      <c r="A24" s="11" t="s">
        <v>80</v>
      </c>
      <c r="B24" s="11" t="s">
        <v>80</v>
      </c>
      <c r="C24" s="11" t="s">
        <v>31</v>
      </c>
      <c r="D24" s="11" t="s">
        <v>37</v>
      </c>
      <c r="E24" s="11" t="s">
        <v>37</v>
      </c>
      <c r="F24" s="3"/>
      <c r="G24" s="3"/>
      <c r="H24" s="3"/>
    </row>
    <row r="25" spans="1:8" x14ac:dyDescent="0.4">
      <c r="A25" s="11" t="s">
        <v>80</v>
      </c>
      <c r="B25" s="11" t="s">
        <v>80</v>
      </c>
      <c r="C25" s="11" t="s">
        <v>32</v>
      </c>
      <c r="D25" s="11" t="s">
        <v>37</v>
      </c>
      <c r="E25" s="11" t="s">
        <v>37</v>
      </c>
      <c r="F25" s="3"/>
      <c r="G25" s="3"/>
      <c r="H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showGridLines="0" workbookViewId="0">
      <selection activeCell="B2" sqref="B2"/>
    </sheetView>
  </sheetViews>
  <sheetFormatPr baseColWidth="10" defaultRowHeight="14.6" x14ac:dyDescent="0.4"/>
  <cols>
    <col min="1" max="1" width="5.23046875" customWidth="1"/>
    <col min="2" max="2" width="27.3046875" customWidth="1"/>
  </cols>
  <sheetData>
    <row r="1" spans="1:8" x14ac:dyDescent="0.4">
      <c r="A1" s="32" t="s">
        <v>438</v>
      </c>
      <c r="B1" s="32" t="s">
        <v>431</v>
      </c>
      <c r="C1" s="3"/>
      <c r="D1" s="3"/>
      <c r="E1" s="3"/>
      <c r="F1" s="3"/>
      <c r="G1" s="3"/>
      <c r="H1" s="3"/>
    </row>
    <row r="2" spans="1:8" x14ac:dyDescent="0.4">
      <c r="A2" s="10" t="s">
        <v>81</v>
      </c>
      <c r="B2" s="10" t="s">
        <v>82</v>
      </c>
      <c r="C2" s="3"/>
      <c r="D2" s="3"/>
      <c r="E2" s="3"/>
      <c r="F2" s="3"/>
      <c r="G2" s="3"/>
      <c r="H2" s="3"/>
    </row>
    <row r="3" spans="1:8" x14ac:dyDescent="0.4">
      <c r="A3" s="10" t="s">
        <v>83</v>
      </c>
      <c r="B3" s="10" t="s">
        <v>84</v>
      </c>
      <c r="C3" s="3"/>
      <c r="D3" s="3"/>
      <c r="E3" s="3"/>
      <c r="F3" s="3"/>
      <c r="G3" s="3"/>
      <c r="H3" s="3"/>
    </row>
    <row r="4" spans="1:8" x14ac:dyDescent="0.4">
      <c r="A4" s="10" t="s">
        <v>85</v>
      </c>
      <c r="B4" s="10" t="s">
        <v>86</v>
      </c>
      <c r="C4" s="3"/>
      <c r="D4" s="3"/>
      <c r="E4" s="3"/>
      <c r="F4" s="3"/>
      <c r="G4" s="3"/>
      <c r="H4" s="3"/>
    </row>
    <row r="5" spans="1:8" x14ac:dyDescent="0.4">
      <c r="A5" s="10" t="s">
        <v>87</v>
      </c>
      <c r="B5" s="10" t="s">
        <v>88</v>
      </c>
      <c r="C5" s="3"/>
      <c r="D5" s="3"/>
      <c r="E5" s="3"/>
      <c r="F5" s="3"/>
      <c r="G5" s="3"/>
      <c r="H5" s="3"/>
    </row>
    <row r="6" spans="1:8" x14ac:dyDescent="0.4">
      <c r="A6" s="10" t="s">
        <v>89</v>
      </c>
      <c r="B6" s="10" t="s">
        <v>90</v>
      </c>
      <c r="C6" s="3"/>
      <c r="D6" s="3"/>
      <c r="E6" s="3"/>
      <c r="F6" s="3"/>
      <c r="G6" s="3"/>
      <c r="H6" s="3"/>
    </row>
    <row r="7" spans="1:8" x14ac:dyDescent="0.4">
      <c r="A7" s="10" t="s">
        <v>91</v>
      </c>
      <c r="B7" s="10" t="s">
        <v>92</v>
      </c>
      <c r="C7" s="3"/>
      <c r="D7" s="3"/>
      <c r="E7" s="3"/>
      <c r="F7" s="3"/>
      <c r="G7" s="3"/>
      <c r="H7" s="3"/>
    </row>
    <row r="8" spans="1:8" x14ac:dyDescent="0.4">
      <c r="A8" s="10" t="s">
        <v>93</v>
      </c>
      <c r="B8" s="10" t="s">
        <v>94</v>
      </c>
      <c r="C8" s="3"/>
      <c r="D8" s="3"/>
      <c r="E8" s="3"/>
      <c r="F8" s="3"/>
      <c r="G8" s="3"/>
      <c r="H8" s="3"/>
    </row>
    <row r="9" spans="1:8" x14ac:dyDescent="0.4">
      <c r="A9" s="10" t="s">
        <v>95</v>
      </c>
      <c r="B9" s="10" t="s">
        <v>96</v>
      </c>
      <c r="C9" s="3"/>
      <c r="D9" s="3"/>
      <c r="E9" s="3"/>
      <c r="F9" s="3"/>
      <c r="G9" s="3"/>
      <c r="H9" s="3"/>
    </row>
    <row r="10" spans="1:8" x14ac:dyDescent="0.4">
      <c r="A10" s="10" t="s">
        <v>97</v>
      </c>
      <c r="B10" s="10" t="s">
        <v>98</v>
      </c>
      <c r="C10" s="3"/>
      <c r="D10" s="3"/>
      <c r="E10" s="3"/>
      <c r="F10" s="3"/>
      <c r="G10" s="3"/>
      <c r="H10" s="3"/>
    </row>
    <row r="11" spans="1:8" x14ac:dyDescent="0.4">
      <c r="A11" s="10" t="s">
        <v>99</v>
      </c>
      <c r="B11" s="10" t="s">
        <v>100</v>
      </c>
      <c r="C11" s="3"/>
      <c r="D11" s="3"/>
      <c r="E11" s="3"/>
      <c r="F11" s="3"/>
      <c r="G11" s="3"/>
      <c r="H11" s="3"/>
    </row>
    <row r="12" spans="1:8" x14ac:dyDescent="0.4">
      <c r="A12" s="10" t="s">
        <v>101</v>
      </c>
      <c r="B12" s="10" t="s">
        <v>102</v>
      </c>
      <c r="C12" s="3"/>
      <c r="D12" s="3"/>
      <c r="E12" s="3"/>
      <c r="F12" s="3"/>
      <c r="G12" s="3"/>
      <c r="H12" s="3"/>
    </row>
    <row r="13" spans="1:8" x14ac:dyDescent="0.4">
      <c r="A13" s="10" t="s">
        <v>103</v>
      </c>
      <c r="B13" s="10" t="s">
        <v>104</v>
      </c>
      <c r="C13" s="3"/>
      <c r="D13" s="3"/>
      <c r="E13" s="3"/>
      <c r="F13" s="3"/>
      <c r="G13" s="3"/>
      <c r="H13" s="3"/>
    </row>
    <row r="14" spans="1:8" x14ac:dyDescent="0.4">
      <c r="A14" s="10" t="s">
        <v>105</v>
      </c>
      <c r="B14" s="10" t="s">
        <v>106</v>
      </c>
      <c r="C14" s="3"/>
      <c r="D14" s="3"/>
      <c r="E14" s="3"/>
      <c r="F14" s="3"/>
      <c r="G14" s="3"/>
      <c r="H14" s="3"/>
    </row>
    <row r="15" spans="1:8" x14ac:dyDescent="0.4">
      <c r="A15" s="10" t="s">
        <v>107</v>
      </c>
      <c r="B15" s="10" t="s">
        <v>108</v>
      </c>
      <c r="C15" s="3"/>
      <c r="D15" s="3"/>
      <c r="E15" s="3"/>
      <c r="F15" s="3"/>
      <c r="G15" s="3"/>
      <c r="H15" s="3"/>
    </row>
    <row r="16" spans="1:8" x14ac:dyDescent="0.4">
      <c r="A16" s="3"/>
      <c r="B16" s="3"/>
      <c r="C16" s="3"/>
      <c r="D16" s="3"/>
      <c r="E16" s="3"/>
      <c r="F16" s="3"/>
      <c r="G16" s="3"/>
      <c r="H16" s="3"/>
    </row>
    <row r="17" spans="1:8" x14ac:dyDescent="0.4">
      <c r="A17" s="3"/>
      <c r="B17" s="3"/>
      <c r="C17" s="3"/>
      <c r="D17" s="3"/>
      <c r="E17" s="3"/>
      <c r="F17" s="3"/>
      <c r="G17" s="3"/>
      <c r="H17" s="3"/>
    </row>
    <row r="18" spans="1:8" x14ac:dyDescent="0.4">
      <c r="A18" s="3"/>
      <c r="B18" s="3"/>
      <c r="C18" s="3"/>
      <c r="D18" s="3"/>
      <c r="E18" s="3"/>
      <c r="F18" s="3"/>
      <c r="G18" s="3"/>
      <c r="H18" s="3"/>
    </row>
    <row r="19" spans="1:8" x14ac:dyDescent="0.4">
      <c r="A19" s="3"/>
      <c r="B19" s="3"/>
      <c r="C19" s="3"/>
      <c r="D19" s="3"/>
      <c r="E19" s="3"/>
      <c r="F19" s="3"/>
      <c r="G19" s="3"/>
      <c r="H19" s="3"/>
    </row>
    <row r="20" spans="1:8" x14ac:dyDescent="0.4">
      <c r="A20" s="3"/>
      <c r="B20" s="3"/>
      <c r="C20" s="3"/>
      <c r="D20" s="3"/>
      <c r="E20" s="3"/>
      <c r="F20" s="3"/>
      <c r="G20" s="3"/>
      <c r="H20" s="3"/>
    </row>
    <row r="21" spans="1:8" x14ac:dyDescent="0.4">
      <c r="A21" s="3"/>
      <c r="B21" s="3"/>
      <c r="C21" s="3"/>
      <c r="D21" s="3"/>
      <c r="E21" s="3"/>
      <c r="F21" s="3"/>
      <c r="G21" s="3"/>
      <c r="H21" s="3"/>
    </row>
    <row r="22" spans="1:8" x14ac:dyDescent="0.4">
      <c r="A22" s="3"/>
      <c r="B22" s="3"/>
      <c r="C22" s="3"/>
      <c r="D22" s="3"/>
      <c r="E22" s="3"/>
      <c r="F22" s="3"/>
      <c r="G22" s="3"/>
      <c r="H22" s="3"/>
    </row>
    <row r="23" spans="1:8" x14ac:dyDescent="0.4">
      <c r="A23" s="3"/>
      <c r="B23" s="3"/>
      <c r="C23" s="3"/>
      <c r="D23" s="3"/>
      <c r="E23" s="3"/>
      <c r="F23" s="3"/>
      <c r="G23" s="3"/>
      <c r="H23" s="3"/>
    </row>
    <row r="24" spans="1:8" x14ac:dyDescent="0.4">
      <c r="A24" s="3"/>
      <c r="B24" s="3"/>
      <c r="C24" s="3"/>
      <c r="D24" s="3"/>
      <c r="E24" s="3"/>
      <c r="F24" s="3"/>
      <c r="G24" s="3"/>
      <c r="H24" s="3"/>
    </row>
    <row r="25" spans="1:8" x14ac:dyDescent="0.4">
      <c r="A25" s="3"/>
      <c r="B25" s="3"/>
      <c r="C25" s="3"/>
      <c r="D25" s="3"/>
      <c r="E25" s="3"/>
      <c r="F25" s="3"/>
      <c r="G25" s="3"/>
      <c r="H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showGridLines="0" workbookViewId="0">
      <selection activeCell="F45" sqref="F45"/>
    </sheetView>
  </sheetViews>
  <sheetFormatPr baseColWidth="10" defaultRowHeight="14.6" x14ac:dyDescent="0.4"/>
  <cols>
    <col min="1" max="1" width="3.3046875" customWidth="1"/>
    <col min="2" max="2" width="32.765625" customWidth="1"/>
  </cols>
  <sheetData>
    <row r="1" spans="1:2" x14ac:dyDescent="0.4">
      <c r="A1" s="33" t="s">
        <v>439</v>
      </c>
      <c r="B1" s="33" t="s">
        <v>432</v>
      </c>
    </row>
    <row r="2" spans="1:2" x14ac:dyDescent="0.4">
      <c r="A2" s="9" t="s">
        <v>109</v>
      </c>
      <c r="B2" s="9" t="s">
        <v>110</v>
      </c>
    </row>
    <row r="3" spans="1:2" x14ac:dyDescent="0.4">
      <c r="A3" s="9" t="s">
        <v>111</v>
      </c>
      <c r="B3" s="9" t="s">
        <v>112</v>
      </c>
    </row>
    <row r="4" spans="1:2" x14ac:dyDescent="0.4">
      <c r="A4" s="9" t="s">
        <v>113</v>
      </c>
      <c r="B4" s="9" t="s">
        <v>114</v>
      </c>
    </row>
    <row r="5" spans="1:2" x14ac:dyDescent="0.4">
      <c r="A5" s="9" t="s">
        <v>115</v>
      </c>
      <c r="B5" s="9" t="s">
        <v>116</v>
      </c>
    </row>
    <row r="6" spans="1:2" x14ac:dyDescent="0.4">
      <c r="A6" s="9" t="s">
        <v>117</v>
      </c>
      <c r="B6" s="9" t="s">
        <v>118</v>
      </c>
    </row>
    <row r="7" spans="1:2" x14ac:dyDescent="0.4">
      <c r="A7" s="9" t="s">
        <v>119</v>
      </c>
      <c r="B7" s="9" t="s">
        <v>120</v>
      </c>
    </row>
    <row r="8" spans="1:2" x14ac:dyDescent="0.4">
      <c r="A8" s="9" t="s">
        <v>121</v>
      </c>
      <c r="B8" s="9" t="s">
        <v>122</v>
      </c>
    </row>
    <row r="9" spans="1:2" x14ac:dyDescent="0.4">
      <c r="A9" s="9" t="s">
        <v>123</v>
      </c>
      <c r="B9" s="9" t="s">
        <v>124</v>
      </c>
    </row>
    <row r="10" spans="1:2" x14ac:dyDescent="0.4">
      <c r="A10" s="9" t="s">
        <v>125</v>
      </c>
      <c r="B10" s="9" t="s">
        <v>126</v>
      </c>
    </row>
    <row r="11" spans="1:2" x14ac:dyDescent="0.4">
      <c r="A11" s="9" t="s">
        <v>127</v>
      </c>
      <c r="B11" s="9" t="s">
        <v>128</v>
      </c>
    </row>
    <row r="12" spans="1:2" x14ac:dyDescent="0.4">
      <c r="A12" s="9" t="s">
        <v>129</v>
      </c>
      <c r="B12" s="9" t="s">
        <v>130</v>
      </c>
    </row>
    <row r="13" spans="1:2" x14ac:dyDescent="0.4">
      <c r="A13" s="9" t="s">
        <v>131</v>
      </c>
      <c r="B13" s="9" t="s">
        <v>132</v>
      </c>
    </row>
    <row r="14" spans="1:2" x14ac:dyDescent="0.4">
      <c r="A14" s="9" t="s">
        <v>133</v>
      </c>
      <c r="B14" s="9" t="s">
        <v>134</v>
      </c>
    </row>
    <row r="15" spans="1:2" x14ac:dyDescent="0.4">
      <c r="A15" s="3"/>
      <c r="B15" s="3"/>
    </row>
    <row r="16" spans="1:2" x14ac:dyDescent="0.4">
      <c r="A16" s="3"/>
      <c r="B16" s="3"/>
    </row>
    <row r="17" spans="1:2" x14ac:dyDescent="0.4">
      <c r="A17" s="3"/>
      <c r="B17" s="3"/>
    </row>
    <row r="18" spans="1:2" x14ac:dyDescent="0.4">
      <c r="A18" s="3"/>
      <c r="B18" s="3"/>
    </row>
    <row r="19" spans="1:2" x14ac:dyDescent="0.4">
      <c r="A19" s="3"/>
      <c r="B19" s="3"/>
    </row>
    <row r="20" spans="1:2" x14ac:dyDescent="0.4">
      <c r="A20" s="3"/>
      <c r="B20" s="3"/>
    </row>
    <row r="21" spans="1:2" x14ac:dyDescent="0.4">
      <c r="A21" s="3"/>
      <c r="B21" s="3"/>
    </row>
    <row r="22" spans="1:2" x14ac:dyDescent="0.4">
      <c r="A22" s="3"/>
      <c r="B22" s="3"/>
    </row>
    <row r="23" spans="1:2" x14ac:dyDescent="0.4">
      <c r="A23" s="3"/>
      <c r="B23" s="3"/>
    </row>
    <row r="24" spans="1:2" x14ac:dyDescent="0.4">
      <c r="A24" s="3"/>
      <c r="B24" s="3"/>
    </row>
    <row r="25" spans="1:2" x14ac:dyDescent="0.4">
      <c r="A25" s="3"/>
      <c r="B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5"/>
  <sheetViews>
    <sheetView showGridLines="0" workbookViewId="0">
      <selection activeCell="I44" sqref="I44"/>
    </sheetView>
  </sheetViews>
  <sheetFormatPr baseColWidth="10" defaultRowHeight="14.6" x14ac:dyDescent="0.4"/>
  <cols>
    <col min="1" max="1" width="4.23046875" customWidth="1"/>
    <col min="2" max="2" width="38.765625" customWidth="1"/>
  </cols>
  <sheetData>
    <row r="1" spans="1:8" x14ac:dyDescent="0.4">
      <c r="A1" s="34" t="s">
        <v>440</v>
      </c>
      <c r="B1" s="34" t="s">
        <v>433</v>
      </c>
      <c r="C1" s="34" t="s">
        <v>441</v>
      </c>
      <c r="D1" s="3"/>
      <c r="E1" s="3"/>
      <c r="F1" s="3"/>
      <c r="G1" s="3"/>
      <c r="H1" s="3"/>
    </row>
    <row r="2" spans="1:8" x14ac:dyDescent="0.4">
      <c r="A2" s="7" t="s">
        <v>135</v>
      </c>
      <c r="B2" s="7" t="s">
        <v>136</v>
      </c>
      <c r="C2" s="8" t="b">
        <v>0</v>
      </c>
      <c r="D2" s="3"/>
      <c r="E2" s="3"/>
      <c r="F2" s="3"/>
      <c r="G2" s="3"/>
      <c r="H2" s="3"/>
    </row>
    <row r="3" spans="1:8" x14ac:dyDescent="0.4">
      <c r="A3" s="7" t="s">
        <v>137</v>
      </c>
      <c r="B3" s="7" t="s">
        <v>138</v>
      </c>
      <c r="C3" s="8" t="b">
        <v>0</v>
      </c>
      <c r="D3" s="3"/>
      <c r="E3" s="3"/>
      <c r="F3" s="3"/>
      <c r="G3" s="3"/>
      <c r="H3" s="3"/>
    </row>
    <row r="4" spans="1:8" x14ac:dyDescent="0.4">
      <c r="A4" s="7" t="s">
        <v>139</v>
      </c>
      <c r="B4" s="7" t="s">
        <v>140</v>
      </c>
      <c r="C4" s="8" t="b">
        <v>0</v>
      </c>
      <c r="D4" s="3"/>
      <c r="E4" s="3"/>
      <c r="F4" s="3"/>
      <c r="G4" s="3"/>
      <c r="H4" s="3"/>
    </row>
    <row r="5" spans="1:8" x14ac:dyDescent="0.4">
      <c r="A5" s="7" t="s">
        <v>141</v>
      </c>
      <c r="B5" s="7" t="s">
        <v>142</v>
      </c>
      <c r="C5" s="8" t="b">
        <v>0</v>
      </c>
      <c r="D5" s="3"/>
      <c r="E5" s="3"/>
      <c r="F5" s="3"/>
      <c r="G5" s="3"/>
      <c r="H5" s="3"/>
    </row>
    <row r="6" spans="1:8" x14ac:dyDescent="0.4">
      <c r="A6" s="7" t="s">
        <v>143</v>
      </c>
      <c r="B6" s="7" t="s">
        <v>144</v>
      </c>
      <c r="C6" s="8" t="b">
        <v>0</v>
      </c>
      <c r="D6" s="3"/>
      <c r="E6" s="3"/>
      <c r="F6" s="3"/>
      <c r="G6" s="3"/>
      <c r="H6" s="3"/>
    </row>
    <row r="7" spans="1:8" x14ac:dyDescent="0.4">
      <c r="A7" s="7" t="s">
        <v>145</v>
      </c>
      <c r="B7" s="7" t="s">
        <v>146</v>
      </c>
      <c r="C7" s="8" t="b">
        <v>0</v>
      </c>
      <c r="D7" s="3"/>
      <c r="E7" s="3"/>
      <c r="F7" s="3"/>
      <c r="G7" s="3"/>
      <c r="H7" s="3"/>
    </row>
    <row r="8" spans="1:8" x14ac:dyDescent="0.4">
      <c r="A8" s="7" t="s">
        <v>147</v>
      </c>
      <c r="B8" s="7" t="s">
        <v>148</v>
      </c>
      <c r="C8" s="8" t="b">
        <v>0</v>
      </c>
      <c r="D8" s="3"/>
      <c r="E8" s="3"/>
      <c r="F8" s="3"/>
      <c r="G8" s="3"/>
      <c r="H8" s="3"/>
    </row>
    <row r="9" spans="1:8" x14ac:dyDescent="0.4">
      <c r="A9" s="7" t="s">
        <v>149</v>
      </c>
      <c r="B9" s="7" t="s">
        <v>150</v>
      </c>
      <c r="C9" s="8" t="b">
        <v>0</v>
      </c>
      <c r="D9" s="3"/>
      <c r="E9" s="3"/>
      <c r="F9" s="3"/>
      <c r="G9" s="3"/>
      <c r="H9" s="3"/>
    </row>
    <row r="10" spans="1:8" x14ac:dyDescent="0.4">
      <c r="A10" s="7" t="s">
        <v>151</v>
      </c>
      <c r="B10" s="7" t="s">
        <v>152</v>
      </c>
      <c r="C10" s="8" t="b">
        <v>0</v>
      </c>
      <c r="D10" s="3"/>
      <c r="E10" s="3"/>
      <c r="F10" s="3"/>
      <c r="G10" s="3"/>
      <c r="H10" s="3"/>
    </row>
    <row r="11" spans="1:8" x14ac:dyDescent="0.4">
      <c r="A11" s="7" t="s">
        <v>153</v>
      </c>
      <c r="B11" s="7" t="s">
        <v>154</v>
      </c>
      <c r="C11" s="8" t="b">
        <v>0</v>
      </c>
      <c r="D11" s="3"/>
      <c r="E11" s="3"/>
      <c r="F11" s="3"/>
      <c r="G11" s="3"/>
      <c r="H11" s="3"/>
    </row>
    <row r="12" spans="1:8" x14ac:dyDescent="0.4">
      <c r="A12" s="7" t="s">
        <v>155</v>
      </c>
      <c r="B12" s="7" t="s">
        <v>156</v>
      </c>
      <c r="C12" s="8" t="b">
        <v>0</v>
      </c>
      <c r="D12" s="3"/>
      <c r="E12" s="3"/>
      <c r="F12" s="3"/>
      <c r="G12" s="3"/>
      <c r="H12" s="3"/>
    </row>
    <row r="13" spans="1:8" x14ac:dyDescent="0.4">
      <c r="A13" s="7" t="s">
        <v>157</v>
      </c>
      <c r="B13" s="7" t="s">
        <v>158</v>
      </c>
      <c r="C13" s="8" t="b">
        <v>0</v>
      </c>
      <c r="D13" s="3"/>
      <c r="E13" s="3"/>
      <c r="F13" s="3"/>
      <c r="G13" s="3"/>
      <c r="H13" s="3"/>
    </row>
    <row r="14" spans="1:8" x14ac:dyDescent="0.4">
      <c r="A14" s="7" t="s">
        <v>159</v>
      </c>
      <c r="B14" s="7" t="s">
        <v>160</v>
      </c>
      <c r="C14" s="8" t="b">
        <v>1</v>
      </c>
      <c r="D14" s="3"/>
      <c r="E14" s="3"/>
      <c r="F14" s="3"/>
      <c r="G14" s="3"/>
      <c r="H14" s="3"/>
    </row>
    <row r="15" spans="1:8" x14ac:dyDescent="0.4">
      <c r="A15" s="7" t="s">
        <v>161</v>
      </c>
      <c r="B15" s="7" t="s">
        <v>162</v>
      </c>
      <c r="C15" s="8" t="b">
        <v>1</v>
      </c>
      <c r="D15" s="3"/>
      <c r="E15" s="3"/>
      <c r="F15" s="3"/>
      <c r="G15" s="3"/>
      <c r="H15" s="3"/>
    </row>
    <row r="16" spans="1:8" x14ac:dyDescent="0.4">
      <c r="A16" s="7" t="s">
        <v>163</v>
      </c>
      <c r="B16" s="7" t="s">
        <v>164</v>
      </c>
      <c r="C16" s="8" t="b">
        <v>0</v>
      </c>
      <c r="D16" s="3"/>
      <c r="E16" s="3"/>
      <c r="F16" s="3"/>
      <c r="G16" s="3"/>
      <c r="H16" s="3"/>
    </row>
    <row r="17" spans="1:8" x14ac:dyDescent="0.4">
      <c r="A17" s="7" t="s">
        <v>165</v>
      </c>
      <c r="B17" s="7" t="s">
        <v>166</v>
      </c>
      <c r="C17" s="8" t="b">
        <v>0</v>
      </c>
      <c r="D17" s="3"/>
      <c r="E17" s="3"/>
      <c r="F17" s="3"/>
      <c r="G17" s="3"/>
      <c r="H17" s="3"/>
    </row>
    <row r="18" spans="1:8" x14ac:dyDescent="0.4">
      <c r="A18" s="7" t="s">
        <v>167</v>
      </c>
      <c r="B18" s="7" t="s">
        <v>168</v>
      </c>
      <c r="C18" s="8" t="b">
        <v>0</v>
      </c>
      <c r="D18" s="3"/>
      <c r="E18" s="3"/>
      <c r="F18" s="3"/>
      <c r="G18" s="3"/>
      <c r="H18" s="3"/>
    </row>
    <row r="19" spans="1:8" x14ac:dyDescent="0.4">
      <c r="A19" s="7" t="s">
        <v>169</v>
      </c>
      <c r="B19" s="7" t="s">
        <v>170</v>
      </c>
      <c r="C19" s="8" t="b">
        <v>0</v>
      </c>
      <c r="D19" s="3"/>
      <c r="E19" s="3"/>
      <c r="F19" s="3"/>
      <c r="G19" s="3"/>
      <c r="H19" s="3"/>
    </row>
    <row r="20" spans="1:8" x14ac:dyDescent="0.4">
      <c r="A20" s="7" t="s">
        <v>171</v>
      </c>
      <c r="B20" s="7" t="s">
        <v>172</v>
      </c>
      <c r="C20" s="8" t="b">
        <v>0</v>
      </c>
      <c r="D20" s="3"/>
      <c r="E20" s="3"/>
      <c r="F20" s="3"/>
      <c r="G20" s="3"/>
      <c r="H20" s="3"/>
    </row>
    <row r="21" spans="1:8" x14ac:dyDescent="0.4">
      <c r="A21" s="7" t="s">
        <v>173</v>
      </c>
      <c r="B21" s="7" t="s">
        <v>174</v>
      </c>
      <c r="C21" s="8" t="b">
        <v>0</v>
      </c>
      <c r="D21" s="3"/>
      <c r="E21" s="3"/>
      <c r="F21" s="3"/>
      <c r="G21" s="3"/>
      <c r="H21" s="3"/>
    </row>
    <row r="22" spans="1:8" x14ac:dyDescent="0.4">
      <c r="A22" s="7" t="s">
        <v>175</v>
      </c>
      <c r="B22" s="7" t="s">
        <v>176</v>
      </c>
      <c r="C22" s="8" t="b">
        <v>1</v>
      </c>
      <c r="D22" s="3"/>
      <c r="E22" s="3"/>
      <c r="F22" s="3"/>
      <c r="G22" s="3"/>
      <c r="H22" s="3"/>
    </row>
    <row r="23" spans="1:8" x14ac:dyDescent="0.4">
      <c r="A23" s="7" t="s">
        <v>177</v>
      </c>
      <c r="B23" s="7" t="s">
        <v>178</v>
      </c>
      <c r="C23" s="8" t="b">
        <v>0</v>
      </c>
      <c r="D23" s="3"/>
      <c r="E23" s="3"/>
      <c r="F23" s="3"/>
      <c r="G23" s="3"/>
      <c r="H23" s="3"/>
    </row>
    <row r="24" spans="1:8" x14ac:dyDescent="0.4">
      <c r="A24" s="7" t="s">
        <v>179</v>
      </c>
      <c r="B24" s="7" t="s">
        <v>130</v>
      </c>
      <c r="C24" s="8" t="b">
        <v>0</v>
      </c>
      <c r="D24" s="3"/>
      <c r="E24" s="3"/>
      <c r="F24" s="3"/>
      <c r="G24" s="3"/>
      <c r="H24" s="3"/>
    </row>
    <row r="25" spans="1:8" x14ac:dyDescent="0.4">
      <c r="A25" s="7" t="s">
        <v>180</v>
      </c>
      <c r="B25" s="7" t="s">
        <v>181</v>
      </c>
      <c r="C25" s="8" t="b">
        <v>0</v>
      </c>
      <c r="D25" s="3"/>
      <c r="E25" s="3"/>
      <c r="F25" s="3"/>
      <c r="G25" s="3"/>
      <c r="H25" s="3"/>
    </row>
    <row r="26" spans="1:8" x14ac:dyDescent="0.4">
      <c r="A26" s="7" t="s">
        <v>182</v>
      </c>
      <c r="B26" s="7" t="s">
        <v>183</v>
      </c>
      <c r="C26" s="8" t="b">
        <v>0</v>
      </c>
    </row>
    <row r="27" spans="1:8" x14ac:dyDescent="0.4">
      <c r="A27" s="7" t="s">
        <v>184</v>
      </c>
      <c r="B27" s="7" t="s">
        <v>185</v>
      </c>
      <c r="C27" s="8" t="b">
        <v>0</v>
      </c>
    </row>
    <row r="28" spans="1:8" x14ac:dyDescent="0.4">
      <c r="A28" s="7" t="s">
        <v>186</v>
      </c>
      <c r="B28" s="7" t="s">
        <v>187</v>
      </c>
      <c r="C28" s="8" t="b">
        <v>0</v>
      </c>
    </row>
    <row r="29" spans="1:8" x14ac:dyDescent="0.4">
      <c r="A29" s="7" t="s">
        <v>188</v>
      </c>
      <c r="B29" s="7" t="s">
        <v>189</v>
      </c>
      <c r="C29" s="8" t="b">
        <v>0</v>
      </c>
    </row>
    <row r="30" spans="1:8" x14ac:dyDescent="0.4">
      <c r="A30" s="7" t="s">
        <v>190</v>
      </c>
      <c r="B30" s="7" t="s">
        <v>191</v>
      </c>
      <c r="C30" s="8" t="b">
        <v>0</v>
      </c>
    </row>
    <row r="31" spans="1:8" x14ac:dyDescent="0.4">
      <c r="A31" s="7" t="s">
        <v>192</v>
      </c>
      <c r="B31" s="7" t="s">
        <v>193</v>
      </c>
      <c r="C31" s="8" t="b">
        <v>0</v>
      </c>
    </row>
    <row r="32" spans="1:8" x14ac:dyDescent="0.4">
      <c r="A32" s="7" t="s">
        <v>194</v>
      </c>
      <c r="B32" s="7" t="s">
        <v>195</v>
      </c>
      <c r="C32" s="8" t="b">
        <v>0</v>
      </c>
    </row>
    <row r="33" spans="1:3" x14ac:dyDescent="0.4">
      <c r="A33" s="7" t="s">
        <v>196</v>
      </c>
      <c r="B33" s="7" t="s">
        <v>197</v>
      </c>
      <c r="C33" s="8" t="b">
        <v>0</v>
      </c>
    </row>
    <row r="34" spans="1:3" x14ac:dyDescent="0.4">
      <c r="A34" s="7" t="s">
        <v>198</v>
      </c>
      <c r="B34" s="7" t="s">
        <v>199</v>
      </c>
      <c r="C34" s="8" t="b">
        <v>0</v>
      </c>
    </row>
    <row r="35" spans="1:3" x14ac:dyDescent="0.4">
      <c r="A35" s="7" t="s">
        <v>200</v>
      </c>
      <c r="B35" s="7" t="s">
        <v>201</v>
      </c>
      <c r="C35" s="8" t="b">
        <v>0</v>
      </c>
    </row>
    <row r="36" spans="1:3" x14ac:dyDescent="0.4">
      <c r="A36" s="7" t="s">
        <v>202</v>
      </c>
      <c r="B36" s="7" t="s">
        <v>203</v>
      </c>
      <c r="C36" s="8" t="b">
        <v>0</v>
      </c>
    </row>
    <row r="37" spans="1:3" x14ac:dyDescent="0.4">
      <c r="A37" s="7" t="s">
        <v>204</v>
      </c>
      <c r="B37" s="7" t="s">
        <v>205</v>
      </c>
      <c r="C37" s="8" t="b">
        <v>0</v>
      </c>
    </row>
    <row r="38" spans="1:3" x14ac:dyDescent="0.4">
      <c r="A38" s="7" t="s">
        <v>206</v>
      </c>
      <c r="B38" s="7" t="s">
        <v>207</v>
      </c>
      <c r="C38" s="8" t="b">
        <v>0</v>
      </c>
    </row>
    <row r="39" spans="1:3" x14ac:dyDescent="0.4">
      <c r="A39" s="7" t="s">
        <v>208</v>
      </c>
      <c r="B39" s="7" t="s">
        <v>209</v>
      </c>
      <c r="C39" s="8" t="b">
        <v>0</v>
      </c>
    </row>
    <row r="40" spans="1:3" x14ac:dyDescent="0.4">
      <c r="A40" s="7" t="s">
        <v>210</v>
      </c>
      <c r="B40" s="7" t="s">
        <v>211</v>
      </c>
      <c r="C40" s="8" t="b">
        <v>0</v>
      </c>
    </row>
    <row r="41" spans="1:3" x14ac:dyDescent="0.4">
      <c r="A41" s="7" t="s">
        <v>212</v>
      </c>
      <c r="B41" s="7" t="s">
        <v>213</v>
      </c>
      <c r="C41" s="8" t="b">
        <v>0</v>
      </c>
    </row>
    <row r="42" spans="1:3" x14ac:dyDescent="0.4">
      <c r="A42" s="7" t="s">
        <v>214</v>
      </c>
      <c r="B42" s="7" t="s">
        <v>215</v>
      </c>
      <c r="C42" s="8" t="b">
        <v>0</v>
      </c>
    </row>
    <row r="43" spans="1:3" x14ac:dyDescent="0.4">
      <c r="A43" s="7" t="s">
        <v>216</v>
      </c>
      <c r="B43" s="7" t="s">
        <v>217</v>
      </c>
      <c r="C43" s="8" t="b">
        <v>0</v>
      </c>
    </row>
    <row r="44" spans="1:3" x14ac:dyDescent="0.4">
      <c r="A44" s="7" t="s">
        <v>218</v>
      </c>
      <c r="B44" s="7" t="s">
        <v>219</v>
      </c>
      <c r="C44" s="8" t="b">
        <v>0</v>
      </c>
    </row>
    <row r="45" spans="1:3" x14ac:dyDescent="0.4">
      <c r="A45" s="7" t="s">
        <v>220</v>
      </c>
      <c r="B45" s="7" t="s">
        <v>221</v>
      </c>
      <c r="C45" s="8" t="b">
        <v>0</v>
      </c>
    </row>
    <row r="46" spans="1:3" x14ac:dyDescent="0.4">
      <c r="A46" s="7" t="s">
        <v>222</v>
      </c>
      <c r="B46" s="7" t="s">
        <v>223</v>
      </c>
      <c r="C46" s="8" t="b">
        <v>0</v>
      </c>
    </row>
    <row r="47" spans="1:3" x14ac:dyDescent="0.4">
      <c r="A47" s="7" t="s">
        <v>224</v>
      </c>
      <c r="B47" s="7" t="s">
        <v>225</v>
      </c>
      <c r="C47" s="8" t="b">
        <v>0</v>
      </c>
    </row>
    <row r="48" spans="1:3" x14ac:dyDescent="0.4">
      <c r="A48" s="7" t="s">
        <v>226</v>
      </c>
      <c r="B48" s="7" t="s">
        <v>227</v>
      </c>
      <c r="C48" s="8" t="b">
        <v>0</v>
      </c>
    </row>
    <row r="49" spans="1:3" x14ac:dyDescent="0.4">
      <c r="A49" s="7" t="s">
        <v>228</v>
      </c>
      <c r="B49" s="7" t="s">
        <v>229</v>
      </c>
      <c r="C49" s="8" t="b">
        <v>0</v>
      </c>
    </row>
    <row r="50" spans="1:3" x14ac:dyDescent="0.4">
      <c r="A50" s="7" t="s">
        <v>230</v>
      </c>
      <c r="B50" s="7" t="s">
        <v>231</v>
      </c>
      <c r="C50" s="8" t="b">
        <v>0</v>
      </c>
    </row>
    <row r="51" spans="1:3" x14ac:dyDescent="0.4">
      <c r="A51" s="7" t="s">
        <v>232</v>
      </c>
      <c r="B51" s="7" t="s">
        <v>233</v>
      </c>
      <c r="C51" s="8" t="b">
        <v>0</v>
      </c>
    </row>
    <row r="52" spans="1:3" x14ac:dyDescent="0.4">
      <c r="A52" s="7" t="s">
        <v>234</v>
      </c>
      <c r="B52" s="7" t="s">
        <v>235</v>
      </c>
      <c r="C52" s="8" t="b">
        <v>0</v>
      </c>
    </row>
    <row r="53" spans="1:3" x14ac:dyDescent="0.4">
      <c r="A53" s="7" t="s">
        <v>236</v>
      </c>
      <c r="B53" s="7" t="s">
        <v>237</v>
      </c>
      <c r="C53" s="8" t="b">
        <v>0</v>
      </c>
    </row>
    <row r="54" spans="1:3" x14ac:dyDescent="0.4">
      <c r="A54" s="7" t="s">
        <v>238</v>
      </c>
      <c r="B54" s="7" t="s">
        <v>239</v>
      </c>
      <c r="C54" s="8" t="b">
        <v>0</v>
      </c>
    </row>
    <row r="55" spans="1:3" x14ac:dyDescent="0.4">
      <c r="A55" s="7" t="s">
        <v>240</v>
      </c>
      <c r="B55" s="7" t="s">
        <v>241</v>
      </c>
      <c r="C55" s="8" t="b">
        <v>0</v>
      </c>
    </row>
    <row r="56" spans="1:3" x14ac:dyDescent="0.4">
      <c r="A56" s="7" t="s">
        <v>242</v>
      </c>
      <c r="B56" s="7" t="s">
        <v>243</v>
      </c>
      <c r="C56" s="8" t="b">
        <v>0</v>
      </c>
    </row>
    <row r="57" spans="1:3" x14ac:dyDescent="0.4">
      <c r="A57" s="7" t="s">
        <v>244</v>
      </c>
      <c r="B57" s="7" t="s">
        <v>245</v>
      </c>
      <c r="C57" s="8" t="b">
        <v>0</v>
      </c>
    </row>
    <row r="58" spans="1:3" x14ac:dyDescent="0.4">
      <c r="A58" s="7" t="s">
        <v>246</v>
      </c>
      <c r="B58" s="7" t="s">
        <v>247</v>
      </c>
      <c r="C58" s="8" t="b">
        <v>0</v>
      </c>
    </row>
    <row r="59" spans="1:3" x14ac:dyDescent="0.4">
      <c r="A59" s="7" t="s">
        <v>248</v>
      </c>
      <c r="B59" s="7" t="s">
        <v>249</v>
      </c>
      <c r="C59" s="8" t="b">
        <v>1</v>
      </c>
    </row>
    <row r="60" spans="1:3" x14ac:dyDescent="0.4">
      <c r="A60" s="7" t="s">
        <v>250</v>
      </c>
      <c r="B60" s="7" t="s">
        <v>251</v>
      </c>
      <c r="C60" s="8" t="b">
        <v>0</v>
      </c>
    </row>
    <row r="61" spans="1:3" x14ac:dyDescent="0.4">
      <c r="A61" s="7" t="s">
        <v>252</v>
      </c>
      <c r="B61" s="7" t="s">
        <v>253</v>
      </c>
      <c r="C61" s="8" t="b">
        <v>0</v>
      </c>
    </row>
    <row r="62" spans="1:3" x14ac:dyDescent="0.4">
      <c r="A62" s="7" t="s">
        <v>254</v>
      </c>
      <c r="B62" s="7" t="s">
        <v>255</v>
      </c>
      <c r="C62" s="8" t="b">
        <v>1</v>
      </c>
    </row>
    <row r="63" spans="1:3" x14ac:dyDescent="0.4">
      <c r="A63" s="7" t="s">
        <v>256</v>
      </c>
      <c r="B63" s="7" t="s">
        <v>257</v>
      </c>
      <c r="C63" s="8" t="b">
        <v>0</v>
      </c>
    </row>
    <row r="64" spans="1:3" x14ac:dyDescent="0.4">
      <c r="A64" s="7" t="s">
        <v>258</v>
      </c>
      <c r="B64" s="7" t="s">
        <v>259</v>
      </c>
      <c r="C64" s="8" t="b">
        <v>0</v>
      </c>
    </row>
    <row r="65" spans="1:3" x14ac:dyDescent="0.4">
      <c r="A65" s="7" t="s">
        <v>260</v>
      </c>
      <c r="B65" s="7" t="s">
        <v>178</v>
      </c>
      <c r="C65" s="8" t="b">
        <v>0</v>
      </c>
    </row>
    <row r="66" spans="1:3" x14ac:dyDescent="0.4">
      <c r="A66" s="7" t="s">
        <v>261</v>
      </c>
      <c r="B66" s="7" t="s">
        <v>262</v>
      </c>
      <c r="C66" s="8" t="b">
        <v>0</v>
      </c>
    </row>
    <row r="67" spans="1:3" x14ac:dyDescent="0.4">
      <c r="A67" s="7" t="s">
        <v>263</v>
      </c>
      <c r="B67" s="7" t="s">
        <v>264</v>
      </c>
      <c r="C67" s="8" t="b">
        <v>0</v>
      </c>
    </row>
    <row r="68" spans="1:3" x14ac:dyDescent="0.4">
      <c r="A68" s="7" t="s">
        <v>265</v>
      </c>
      <c r="B68" s="7" t="s">
        <v>266</v>
      </c>
      <c r="C68" s="8" t="b">
        <v>0</v>
      </c>
    </row>
    <row r="69" spans="1:3" x14ac:dyDescent="0.4">
      <c r="A69" s="7" t="s">
        <v>267</v>
      </c>
      <c r="B69" s="7" t="s">
        <v>268</v>
      </c>
      <c r="C69" s="8" t="b">
        <v>0</v>
      </c>
    </row>
    <row r="70" spans="1:3" x14ac:dyDescent="0.4">
      <c r="A70" s="7" t="s">
        <v>269</v>
      </c>
      <c r="B70" s="7" t="s">
        <v>270</v>
      </c>
      <c r="C70" s="8" t="b">
        <v>0</v>
      </c>
    </row>
    <row r="71" spans="1:3" x14ac:dyDescent="0.4">
      <c r="A71" s="7" t="s">
        <v>271</v>
      </c>
      <c r="B71" s="7" t="s">
        <v>272</v>
      </c>
      <c r="C71" s="8" t="b">
        <v>0</v>
      </c>
    </row>
    <row r="72" spans="1:3" x14ac:dyDescent="0.4">
      <c r="A72" s="7" t="s">
        <v>273</v>
      </c>
      <c r="B72" s="7" t="s">
        <v>274</v>
      </c>
      <c r="C72" s="8" t="b">
        <v>0</v>
      </c>
    </row>
    <row r="73" spans="1:3" x14ac:dyDescent="0.4">
      <c r="A73" s="7" t="s">
        <v>275</v>
      </c>
      <c r="B73" s="7" t="s">
        <v>276</v>
      </c>
      <c r="C73" s="8" t="b">
        <v>0</v>
      </c>
    </row>
    <row r="74" spans="1:3" x14ac:dyDescent="0.4">
      <c r="A74" s="7" t="s">
        <v>277</v>
      </c>
      <c r="B74" s="7" t="s">
        <v>278</v>
      </c>
      <c r="C74" s="8" t="b">
        <v>0</v>
      </c>
    </row>
    <row r="75" spans="1:3" x14ac:dyDescent="0.4">
      <c r="A75" s="7" t="s">
        <v>279</v>
      </c>
      <c r="B75" s="7" t="s">
        <v>280</v>
      </c>
      <c r="C75" s="8" t="b">
        <v>0</v>
      </c>
    </row>
    <row r="76" spans="1:3" x14ac:dyDescent="0.4">
      <c r="A76" s="7" t="s">
        <v>281</v>
      </c>
      <c r="B76" s="7" t="s">
        <v>160</v>
      </c>
      <c r="C76" s="8" t="b">
        <v>0</v>
      </c>
    </row>
    <row r="77" spans="1:3" x14ac:dyDescent="0.4">
      <c r="A77" s="7" t="s">
        <v>282</v>
      </c>
      <c r="B77" s="7" t="s">
        <v>283</v>
      </c>
      <c r="C77" s="8" t="b">
        <v>0</v>
      </c>
    </row>
    <row r="78" spans="1:3" x14ac:dyDescent="0.4">
      <c r="A78" s="7" t="s">
        <v>284</v>
      </c>
      <c r="B78" s="7" t="s">
        <v>276</v>
      </c>
      <c r="C78" s="8" t="b">
        <v>0</v>
      </c>
    </row>
    <row r="79" spans="1:3" x14ac:dyDescent="0.4">
      <c r="A79" s="7" t="s">
        <v>285</v>
      </c>
      <c r="B79" s="7" t="s">
        <v>286</v>
      </c>
      <c r="C79" s="8" t="b">
        <v>0</v>
      </c>
    </row>
    <row r="80" spans="1:3" x14ac:dyDescent="0.4">
      <c r="A80" s="7" t="s">
        <v>287</v>
      </c>
      <c r="B80" s="7" t="s">
        <v>255</v>
      </c>
      <c r="C80" s="8" t="b">
        <v>0</v>
      </c>
    </row>
    <row r="81" spans="1:3" x14ac:dyDescent="0.4">
      <c r="A81" s="7" t="s">
        <v>288</v>
      </c>
      <c r="B81" s="7" t="s">
        <v>253</v>
      </c>
      <c r="C81" s="8" t="b">
        <v>0</v>
      </c>
    </row>
    <row r="82" spans="1:3" x14ac:dyDescent="0.4">
      <c r="A82" s="7" t="s">
        <v>289</v>
      </c>
      <c r="B82" s="7" t="s">
        <v>290</v>
      </c>
      <c r="C82" s="8" t="b">
        <v>0</v>
      </c>
    </row>
    <row r="83" spans="1:3" x14ac:dyDescent="0.4">
      <c r="A83" s="7" t="s">
        <v>291</v>
      </c>
      <c r="B83" s="7" t="s">
        <v>292</v>
      </c>
      <c r="C83" s="8" t="b">
        <v>0</v>
      </c>
    </row>
    <row r="84" spans="1:3" x14ac:dyDescent="0.4">
      <c r="A84" s="7" t="s">
        <v>293</v>
      </c>
      <c r="B84" s="7" t="s">
        <v>233</v>
      </c>
      <c r="C84" s="8" t="b">
        <v>0</v>
      </c>
    </row>
    <row r="85" spans="1:3" x14ac:dyDescent="0.4">
      <c r="A85" s="7" t="s">
        <v>294</v>
      </c>
      <c r="B85" s="7" t="s">
        <v>295</v>
      </c>
      <c r="C85" s="8" t="b">
        <v>0</v>
      </c>
    </row>
    <row r="86" spans="1:3" x14ac:dyDescent="0.4">
      <c r="A86" s="7" t="s">
        <v>296</v>
      </c>
      <c r="B86" s="7" t="s">
        <v>176</v>
      </c>
      <c r="C86" s="8" t="b">
        <v>0</v>
      </c>
    </row>
    <row r="87" spans="1:3" x14ac:dyDescent="0.4">
      <c r="A87" s="7" t="s">
        <v>297</v>
      </c>
      <c r="B87" s="7" t="s">
        <v>298</v>
      </c>
      <c r="C87" s="8" t="b">
        <v>0</v>
      </c>
    </row>
    <row r="88" spans="1:3" x14ac:dyDescent="0.4">
      <c r="A88" s="7" t="s">
        <v>299</v>
      </c>
      <c r="B88" s="7" t="s">
        <v>181</v>
      </c>
      <c r="C88" s="8" t="b">
        <v>0</v>
      </c>
    </row>
    <row r="89" spans="1:3" x14ac:dyDescent="0.4">
      <c r="A89" s="7" t="s">
        <v>300</v>
      </c>
      <c r="B89" s="7" t="s">
        <v>301</v>
      </c>
      <c r="C89" s="8" t="b">
        <v>0</v>
      </c>
    </row>
    <row r="90" spans="1:3" x14ac:dyDescent="0.4">
      <c r="A90" s="7" t="s">
        <v>302</v>
      </c>
      <c r="B90" s="7" t="s">
        <v>303</v>
      </c>
      <c r="C90" s="8" t="b">
        <v>0</v>
      </c>
    </row>
    <row r="91" spans="1:3" x14ac:dyDescent="0.4">
      <c r="A91" s="7" t="s">
        <v>304</v>
      </c>
      <c r="B91" s="7" t="s">
        <v>305</v>
      </c>
      <c r="C91" s="8" t="b">
        <v>0</v>
      </c>
    </row>
    <row r="92" spans="1:3" x14ac:dyDescent="0.4">
      <c r="A92" s="7" t="s">
        <v>306</v>
      </c>
      <c r="B92" s="7" t="s">
        <v>307</v>
      </c>
      <c r="C92" s="8" t="b">
        <v>0</v>
      </c>
    </row>
    <row r="93" spans="1:3" x14ac:dyDescent="0.4">
      <c r="A93" s="7" t="s">
        <v>308</v>
      </c>
      <c r="B93" s="7" t="s">
        <v>309</v>
      </c>
      <c r="C93" s="8" t="b">
        <v>0</v>
      </c>
    </row>
    <row r="94" spans="1:3" x14ac:dyDescent="0.4">
      <c r="A94" s="7" t="s">
        <v>310</v>
      </c>
      <c r="B94" s="7" t="s">
        <v>311</v>
      </c>
      <c r="C94" s="8" t="b">
        <v>0</v>
      </c>
    </row>
    <row r="95" spans="1:3" x14ac:dyDescent="0.4">
      <c r="A95" s="7" t="s">
        <v>312</v>
      </c>
      <c r="B95" s="7" t="s">
        <v>313</v>
      </c>
      <c r="C95" s="8" t="b">
        <v>0</v>
      </c>
    </row>
    <row r="96" spans="1:3" x14ac:dyDescent="0.4">
      <c r="A96" s="7" t="s">
        <v>314</v>
      </c>
      <c r="B96" s="7" t="s">
        <v>315</v>
      </c>
      <c r="C96" s="8" t="b">
        <v>0</v>
      </c>
    </row>
    <row r="97" spans="1:3" x14ac:dyDescent="0.4">
      <c r="A97" s="7" t="s">
        <v>316</v>
      </c>
      <c r="B97" s="7" t="s">
        <v>280</v>
      </c>
      <c r="C97" s="8" t="b">
        <v>0</v>
      </c>
    </row>
    <row r="98" spans="1:3" x14ac:dyDescent="0.4">
      <c r="A98" s="7" t="s">
        <v>317</v>
      </c>
      <c r="B98" s="7" t="s">
        <v>318</v>
      </c>
      <c r="C98" s="8" t="b">
        <v>0</v>
      </c>
    </row>
    <row r="99" spans="1:3" x14ac:dyDescent="0.4">
      <c r="A99" s="7" t="s">
        <v>319</v>
      </c>
      <c r="B99" s="7" t="s">
        <v>320</v>
      </c>
      <c r="C99" s="8" t="b">
        <v>0</v>
      </c>
    </row>
    <row r="100" spans="1:3" x14ac:dyDescent="0.4">
      <c r="A100" s="7" t="s">
        <v>321</v>
      </c>
      <c r="B100" s="7" t="s">
        <v>322</v>
      </c>
      <c r="C100" s="8" t="b">
        <v>0</v>
      </c>
    </row>
    <row r="101" spans="1:3" x14ac:dyDescent="0.4">
      <c r="A101" s="7" t="s">
        <v>323</v>
      </c>
      <c r="B101" s="7" t="s">
        <v>324</v>
      </c>
      <c r="C101" s="8" t="b">
        <v>0</v>
      </c>
    </row>
    <row r="102" spans="1:3" x14ac:dyDescent="0.4">
      <c r="A102" s="7" t="s">
        <v>325</v>
      </c>
      <c r="B102" s="7" t="s">
        <v>326</v>
      </c>
      <c r="C102" s="8" t="b">
        <v>0</v>
      </c>
    </row>
    <row r="103" spans="1:3" x14ac:dyDescent="0.4">
      <c r="A103" s="7" t="s">
        <v>327</v>
      </c>
      <c r="B103" s="7" t="s">
        <v>262</v>
      </c>
      <c r="C103" s="8" t="b">
        <v>1</v>
      </c>
    </row>
    <row r="104" spans="1:3" x14ac:dyDescent="0.4">
      <c r="A104" s="7" t="s">
        <v>328</v>
      </c>
      <c r="B104" s="7" t="s">
        <v>329</v>
      </c>
      <c r="C104" s="8" t="b">
        <v>0</v>
      </c>
    </row>
    <row r="105" spans="1:3" x14ac:dyDescent="0.4">
      <c r="A105" s="7" t="s">
        <v>330</v>
      </c>
      <c r="B105" s="7" t="s">
        <v>262</v>
      </c>
      <c r="C105" s="8" t="b">
        <v>0</v>
      </c>
    </row>
    <row r="106" spans="1:3" x14ac:dyDescent="0.4">
      <c r="A106" s="7" t="s">
        <v>331</v>
      </c>
      <c r="B106" s="7" t="s">
        <v>332</v>
      </c>
      <c r="C106" s="8" t="b">
        <v>0</v>
      </c>
    </row>
    <row r="107" spans="1:3" x14ac:dyDescent="0.4">
      <c r="A107" s="7" t="s">
        <v>333</v>
      </c>
      <c r="B107" s="7" t="s">
        <v>221</v>
      </c>
      <c r="C107" s="8" t="b">
        <v>0</v>
      </c>
    </row>
    <row r="108" spans="1:3" x14ac:dyDescent="0.4">
      <c r="A108" s="7" t="s">
        <v>334</v>
      </c>
      <c r="B108" s="7" t="s">
        <v>154</v>
      </c>
      <c r="C108" s="8" t="b">
        <v>0</v>
      </c>
    </row>
    <row r="109" spans="1:3" x14ac:dyDescent="0.4">
      <c r="A109" s="7" t="s">
        <v>335</v>
      </c>
      <c r="B109" s="7" t="s">
        <v>336</v>
      </c>
      <c r="C109" s="8" t="b">
        <v>0</v>
      </c>
    </row>
    <row r="110" spans="1:3" x14ac:dyDescent="0.4">
      <c r="A110" s="7" t="s">
        <v>337</v>
      </c>
      <c r="B110" s="7" t="s">
        <v>168</v>
      </c>
      <c r="C110" s="8" t="b">
        <v>0</v>
      </c>
    </row>
    <row r="111" spans="1:3" x14ac:dyDescent="0.4">
      <c r="A111" s="7" t="s">
        <v>338</v>
      </c>
      <c r="B111" s="7" t="s">
        <v>339</v>
      </c>
      <c r="C111" s="8" t="b">
        <v>0</v>
      </c>
    </row>
    <row r="112" spans="1:3" x14ac:dyDescent="0.4">
      <c r="A112" s="7" t="s">
        <v>340</v>
      </c>
      <c r="B112" s="7" t="s">
        <v>341</v>
      </c>
      <c r="C112" s="8" t="b">
        <v>0</v>
      </c>
    </row>
    <row r="113" spans="1:3" x14ac:dyDescent="0.4">
      <c r="A113" s="7" t="s">
        <v>342</v>
      </c>
      <c r="B113" s="7" t="s">
        <v>343</v>
      </c>
      <c r="C113" s="8" t="b">
        <v>0</v>
      </c>
    </row>
    <row r="114" spans="1:3" x14ac:dyDescent="0.4">
      <c r="A114" s="7" t="s">
        <v>344</v>
      </c>
      <c r="B114" s="7" t="s">
        <v>345</v>
      </c>
      <c r="C114" s="8" t="b">
        <v>0</v>
      </c>
    </row>
    <row r="115" spans="1:3" x14ac:dyDescent="0.4">
      <c r="A115" s="7" t="s">
        <v>346</v>
      </c>
      <c r="B115" s="7" t="s">
        <v>347</v>
      </c>
      <c r="C115" s="8" t="b">
        <v>0</v>
      </c>
    </row>
    <row r="116" spans="1:3" x14ac:dyDescent="0.4">
      <c r="A116" s="7" t="s">
        <v>348</v>
      </c>
      <c r="B116" s="7" t="s">
        <v>349</v>
      </c>
      <c r="C116" s="8" t="b">
        <v>0</v>
      </c>
    </row>
    <row r="117" spans="1:3" x14ac:dyDescent="0.4">
      <c r="A117" s="7" t="s">
        <v>350</v>
      </c>
      <c r="B117" s="7" t="s">
        <v>351</v>
      </c>
      <c r="C117" s="8" t="b">
        <v>0</v>
      </c>
    </row>
    <row r="118" spans="1:3" x14ac:dyDescent="0.4">
      <c r="A118" s="7" t="s">
        <v>352</v>
      </c>
      <c r="B118" s="7" t="s">
        <v>353</v>
      </c>
      <c r="C118" s="8" t="b">
        <v>0</v>
      </c>
    </row>
    <row r="119" spans="1:3" x14ac:dyDescent="0.4">
      <c r="A119" s="7" t="s">
        <v>354</v>
      </c>
      <c r="B119" s="7" t="s">
        <v>355</v>
      </c>
      <c r="C119" s="8" t="b">
        <v>0</v>
      </c>
    </row>
    <row r="120" spans="1:3" x14ac:dyDescent="0.4">
      <c r="A120" s="7" t="s">
        <v>356</v>
      </c>
      <c r="B120" s="7" t="s">
        <v>357</v>
      </c>
      <c r="C120" s="8" t="b">
        <v>1</v>
      </c>
    </row>
    <row r="121" spans="1:3" x14ac:dyDescent="0.4">
      <c r="A121" s="7" t="s">
        <v>358</v>
      </c>
      <c r="B121" s="7" t="s">
        <v>359</v>
      </c>
      <c r="C121" s="8" t="b">
        <v>0</v>
      </c>
    </row>
    <row r="122" spans="1:3" x14ac:dyDescent="0.4">
      <c r="A122" s="7" t="s">
        <v>360</v>
      </c>
      <c r="B122" s="7" t="s">
        <v>361</v>
      </c>
      <c r="C122" s="8" t="b">
        <v>0</v>
      </c>
    </row>
    <row r="123" spans="1:3" x14ac:dyDescent="0.4">
      <c r="A123" s="7" t="s">
        <v>362</v>
      </c>
      <c r="B123" s="7" t="s">
        <v>363</v>
      </c>
      <c r="C123" s="8" t="b">
        <v>0</v>
      </c>
    </row>
    <row r="124" spans="1:3" x14ac:dyDescent="0.4">
      <c r="A124" s="3"/>
      <c r="B124" s="3"/>
      <c r="C124" s="3"/>
    </row>
    <row r="125" spans="1:3" x14ac:dyDescent="0.4">
      <c r="A125" s="3"/>
      <c r="B125" s="3"/>
      <c r="C12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"/>
  <sheetViews>
    <sheetView showGridLines="0" workbookViewId="0">
      <selection activeCell="B1" sqref="B1"/>
    </sheetView>
  </sheetViews>
  <sheetFormatPr baseColWidth="10" defaultRowHeight="14.6" x14ac:dyDescent="0.4"/>
  <cols>
    <col min="1" max="1" width="32.4609375" customWidth="1"/>
  </cols>
  <sheetData>
    <row r="1" spans="1:8" x14ac:dyDescent="0.4">
      <c r="A1" s="35" t="s">
        <v>442</v>
      </c>
      <c r="B1" s="35" t="s">
        <v>443</v>
      </c>
      <c r="C1" s="3"/>
      <c r="D1" s="3"/>
      <c r="E1" s="3"/>
      <c r="F1" s="3"/>
      <c r="G1" s="3"/>
      <c r="H1" s="3"/>
    </row>
    <row r="2" spans="1:8" x14ac:dyDescent="0.4">
      <c r="A2" s="5" t="s">
        <v>364</v>
      </c>
      <c r="B2" s="6">
        <v>0</v>
      </c>
      <c r="C2" s="3"/>
      <c r="D2" s="3"/>
      <c r="E2" s="3"/>
      <c r="F2" s="3"/>
      <c r="G2" s="3"/>
      <c r="H2" s="3"/>
    </row>
    <row r="3" spans="1:8" x14ac:dyDescent="0.4">
      <c r="A3" s="5" t="s">
        <v>365</v>
      </c>
      <c r="B3" s="6">
        <v>-1</v>
      </c>
      <c r="C3" s="3"/>
      <c r="D3" s="3"/>
      <c r="E3" s="3"/>
      <c r="F3" s="3"/>
      <c r="G3" s="3"/>
      <c r="H3" s="3"/>
    </row>
    <row r="4" spans="1:8" x14ac:dyDescent="0.4">
      <c r="A4" s="5" t="s">
        <v>366</v>
      </c>
      <c r="B4" s="6">
        <v>0</v>
      </c>
      <c r="C4" s="3"/>
      <c r="D4" s="3"/>
      <c r="E4" s="3"/>
      <c r="F4" s="3"/>
      <c r="G4" s="3"/>
      <c r="H4" s="3"/>
    </row>
    <row r="5" spans="1:8" x14ac:dyDescent="0.4">
      <c r="A5" s="5" t="s">
        <v>367</v>
      </c>
      <c r="B5" s="6">
        <v>0</v>
      </c>
      <c r="C5" s="3"/>
      <c r="D5" s="3"/>
      <c r="E5" s="3"/>
      <c r="F5" s="3"/>
      <c r="G5" s="3"/>
      <c r="H5" s="3"/>
    </row>
    <row r="6" spans="1:8" x14ac:dyDescent="0.4">
      <c r="A6" s="5" t="s">
        <v>368</v>
      </c>
      <c r="B6" s="6">
        <v>-1</v>
      </c>
      <c r="C6" s="3"/>
      <c r="D6" s="3"/>
      <c r="E6" s="3"/>
      <c r="F6" s="3"/>
      <c r="G6" s="3"/>
      <c r="H6" s="3"/>
    </row>
    <row r="7" spans="1:8" x14ac:dyDescent="0.4">
      <c r="A7" s="5" t="s">
        <v>369</v>
      </c>
      <c r="B7" s="6">
        <v>-1</v>
      </c>
      <c r="C7" s="3"/>
      <c r="D7" s="3"/>
      <c r="E7" s="3"/>
      <c r="F7" s="3"/>
      <c r="G7" s="3"/>
      <c r="H7" s="3"/>
    </row>
    <row r="8" spans="1:8" x14ac:dyDescent="0.4">
      <c r="A8" s="5" t="s">
        <v>370</v>
      </c>
      <c r="B8" s="6">
        <v>0</v>
      </c>
      <c r="C8" s="3"/>
      <c r="D8" s="3"/>
      <c r="E8" s="3"/>
      <c r="F8" s="3"/>
      <c r="G8" s="3"/>
      <c r="H8" s="3"/>
    </row>
    <row r="9" spans="1:8" x14ac:dyDescent="0.4">
      <c r="A9" s="5" t="s">
        <v>371</v>
      </c>
      <c r="B9" s="6">
        <v>0</v>
      </c>
      <c r="C9" s="3"/>
      <c r="D9" s="3"/>
      <c r="E9" s="3"/>
      <c r="F9" s="3"/>
      <c r="G9" s="3"/>
      <c r="H9" s="3"/>
    </row>
    <row r="10" spans="1:8" x14ac:dyDescent="0.4">
      <c r="A10" s="5" t="s">
        <v>318</v>
      </c>
      <c r="B10" s="6">
        <v>-1</v>
      </c>
      <c r="C10" s="3"/>
      <c r="D10" s="3"/>
      <c r="E10" s="3"/>
      <c r="F10" s="3"/>
      <c r="G10" s="3"/>
      <c r="H10" s="3"/>
    </row>
    <row r="11" spans="1:8" x14ac:dyDescent="0.4">
      <c r="A11" s="5" t="s">
        <v>372</v>
      </c>
      <c r="B11" s="6">
        <v>-1</v>
      </c>
      <c r="C11" s="3"/>
      <c r="D11" s="3"/>
      <c r="E11" s="3"/>
      <c r="F11" s="3"/>
      <c r="G11" s="3"/>
      <c r="H11" s="3"/>
    </row>
    <row r="12" spans="1:8" x14ac:dyDescent="0.4">
      <c r="A12" s="5" t="s">
        <v>373</v>
      </c>
      <c r="B12" s="6">
        <v>0</v>
      </c>
      <c r="C12" s="3"/>
      <c r="D12" s="3"/>
      <c r="E12" s="3"/>
      <c r="F12" s="3"/>
      <c r="G12" s="3"/>
      <c r="H12" s="3"/>
    </row>
    <row r="13" spans="1:8" x14ac:dyDescent="0.4">
      <c r="A13" s="5" t="s">
        <v>374</v>
      </c>
      <c r="B13" s="6">
        <v>-1</v>
      </c>
      <c r="C13" s="3"/>
      <c r="D13" s="3"/>
      <c r="E13" s="3"/>
      <c r="F13" s="3"/>
      <c r="G13" s="3"/>
      <c r="H13" s="3"/>
    </row>
    <row r="14" spans="1:8" x14ac:dyDescent="0.4">
      <c r="A14" s="5" t="s">
        <v>375</v>
      </c>
      <c r="B14" s="6">
        <v>0</v>
      </c>
      <c r="C14" s="3"/>
      <c r="D14" s="3"/>
      <c r="E14" s="3"/>
      <c r="F14" s="3"/>
      <c r="G14" s="3"/>
      <c r="H14" s="3"/>
    </row>
    <row r="15" spans="1:8" x14ac:dyDescent="0.4">
      <c r="A15" s="5" t="s">
        <v>376</v>
      </c>
      <c r="B15" s="6">
        <v>-1</v>
      </c>
      <c r="C15" s="3"/>
      <c r="D15" s="3"/>
      <c r="E15" s="3"/>
      <c r="F15" s="3"/>
      <c r="G15" s="3"/>
      <c r="H15" s="3"/>
    </row>
    <row r="16" spans="1:8" x14ac:dyDescent="0.4">
      <c r="A16" s="5" t="s">
        <v>377</v>
      </c>
      <c r="B16" s="6">
        <v>0</v>
      </c>
      <c r="C16" s="3"/>
      <c r="D16" s="3"/>
      <c r="E16" s="3"/>
      <c r="F16" s="3"/>
      <c r="G16" s="3"/>
      <c r="H16" s="3"/>
    </row>
    <row r="17" spans="1:8" x14ac:dyDescent="0.4">
      <c r="A17" s="5" t="s">
        <v>378</v>
      </c>
      <c r="B17" s="6">
        <v>0</v>
      </c>
      <c r="C17" s="3"/>
      <c r="D17" s="3"/>
      <c r="E17" s="3"/>
      <c r="F17" s="3"/>
      <c r="G17" s="3"/>
      <c r="H17" s="3"/>
    </row>
    <row r="18" spans="1:8" x14ac:dyDescent="0.4">
      <c r="A18" s="5" t="s">
        <v>379</v>
      </c>
      <c r="B18" s="6">
        <v>0</v>
      </c>
      <c r="C18" s="3"/>
      <c r="D18" s="3"/>
      <c r="E18" s="3"/>
      <c r="F18" s="3"/>
      <c r="G18" s="3"/>
      <c r="H18" s="3"/>
    </row>
    <row r="19" spans="1:8" x14ac:dyDescent="0.4">
      <c r="A19" s="5" t="s">
        <v>380</v>
      </c>
      <c r="B19" s="6">
        <v>0</v>
      </c>
      <c r="C19" s="3"/>
      <c r="D19" s="3"/>
      <c r="E19" s="3"/>
      <c r="F19" s="3"/>
      <c r="G19" s="3"/>
      <c r="H19" s="3"/>
    </row>
    <row r="20" spans="1:8" x14ac:dyDescent="0.4">
      <c r="A20" s="5" t="s">
        <v>381</v>
      </c>
      <c r="B20" s="6">
        <v>0</v>
      </c>
      <c r="C20" s="3"/>
      <c r="D20" s="3"/>
      <c r="E20" s="3"/>
      <c r="F20" s="3"/>
      <c r="G20" s="3"/>
      <c r="H20" s="3"/>
    </row>
    <row r="21" spans="1:8" x14ac:dyDescent="0.4">
      <c r="A21" s="5" t="s">
        <v>382</v>
      </c>
      <c r="B21" s="6">
        <v>0</v>
      </c>
      <c r="C21" s="3"/>
      <c r="D21" s="3"/>
      <c r="E21" s="3"/>
      <c r="F21" s="3"/>
      <c r="G21" s="3"/>
      <c r="H21" s="3"/>
    </row>
    <row r="22" spans="1:8" x14ac:dyDescent="0.4">
      <c r="A22" s="5" t="s">
        <v>383</v>
      </c>
      <c r="B22" s="6">
        <v>0</v>
      </c>
      <c r="C22" s="3"/>
      <c r="D22" s="3"/>
      <c r="E22" s="3"/>
      <c r="F22" s="3"/>
      <c r="G22" s="3"/>
      <c r="H22" s="3"/>
    </row>
    <row r="23" spans="1:8" x14ac:dyDescent="0.4">
      <c r="A23" s="5" t="s">
        <v>384</v>
      </c>
      <c r="B23" s="6">
        <v>0</v>
      </c>
      <c r="C23" s="3"/>
      <c r="D23" s="3"/>
      <c r="E23" s="3"/>
      <c r="F23" s="3"/>
      <c r="G23" s="3"/>
      <c r="H23" s="3"/>
    </row>
    <row r="24" spans="1:8" x14ac:dyDescent="0.4">
      <c r="A24" s="5" t="s">
        <v>385</v>
      </c>
      <c r="B24" s="6">
        <v>0</v>
      </c>
      <c r="C24" s="3"/>
      <c r="D24" s="3"/>
      <c r="E24" s="3"/>
      <c r="F24" s="3"/>
      <c r="G24" s="3"/>
      <c r="H24" s="3"/>
    </row>
    <row r="25" spans="1:8" x14ac:dyDescent="0.4">
      <c r="A25" s="5" t="s">
        <v>386</v>
      </c>
      <c r="B25" s="6">
        <v>-1</v>
      </c>
      <c r="C25" s="3"/>
      <c r="D25" s="3"/>
      <c r="E25" s="3"/>
      <c r="F25" s="3"/>
      <c r="G25" s="3"/>
      <c r="H25" s="3"/>
    </row>
    <row r="26" spans="1:8" x14ac:dyDescent="0.4">
      <c r="A26" s="5" t="s">
        <v>387</v>
      </c>
      <c r="B26" s="6">
        <v>-1</v>
      </c>
    </row>
    <row r="27" spans="1:8" x14ac:dyDescent="0.4">
      <c r="A27" s="5" t="s">
        <v>146</v>
      </c>
      <c r="B27" s="6">
        <v>-1</v>
      </c>
    </row>
    <row r="28" spans="1:8" x14ac:dyDescent="0.4">
      <c r="A28" s="5" t="s">
        <v>388</v>
      </c>
      <c r="B28" s="6">
        <v>-1</v>
      </c>
    </row>
    <row r="29" spans="1:8" x14ac:dyDescent="0.4">
      <c r="A29" s="5" t="s">
        <v>389</v>
      </c>
      <c r="B29" s="6">
        <v>-1</v>
      </c>
    </row>
    <row r="30" spans="1:8" x14ac:dyDescent="0.4">
      <c r="A30" s="5" t="s">
        <v>390</v>
      </c>
      <c r="B30" s="6">
        <v>0</v>
      </c>
    </row>
    <row r="31" spans="1:8" x14ac:dyDescent="0.4">
      <c r="A31" s="5" t="s">
        <v>249</v>
      </c>
      <c r="B31" s="6">
        <v>-1</v>
      </c>
    </row>
    <row r="32" spans="1:8" x14ac:dyDescent="0.4">
      <c r="A32" s="5" t="s">
        <v>391</v>
      </c>
      <c r="B32" s="6">
        <v>0</v>
      </c>
    </row>
    <row r="33" spans="1:2" x14ac:dyDescent="0.4">
      <c r="A33" s="5" t="s">
        <v>392</v>
      </c>
      <c r="B33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showGridLines="0" workbookViewId="0">
      <selection activeCell="L44" sqref="L44"/>
    </sheetView>
  </sheetViews>
  <sheetFormatPr baseColWidth="10" defaultRowHeight="14.6" x14ac:dyDescent="0.4"/>
  <cols>
    <col min="1" max="1" width="27.3046875" customWidth="1"/>
  </cols>
  <sheetData>
    <row r="1" spans="1:8" x14ac:dyDescent="0.4">
      <c r="A1" s="36" t="s">
        <v>442</v>
      </c>
      <c r="B1" s="3"/>
      <c r="C1" s="3"/>
      <c r="D1" s="3"/>
      <c r="E1" s="3"/>
      <c r="F1" s="3"/>
      <c r="G1" s="3"/>
      <c r="H1" s="3"/>
    </row>
    <row r="2" spans="1:8" x14ac:dyDescent="0.4">
      <c r="A2" s="4" t="s">
        <v>364</v>
      </c>
      <c r="B2" s="3"/>
      <c r="C2" s="3"/>
      <c r="D2" s="3"/>
      <c r="E2" s="3"/>
      <c r="F2" s="3"/>
      <c r="G2" s="3"/>
      <c r="H2" s="3"/>
    </row>
    <row r="3" spans="1:8" x14ac:dyDescent="0.4">
      <c r="A3" s="4" t="s">
        <v>366</v>
      </c>
      <c r="B3" s="3"/>
      <c r="C3" s="3"/>
      <c r="D3" s="3"/>
      <c r="E3" s="3"/>
      <c r="F3" s="3"/>
      <c r="G3" s="3"/>
      <c r="H3" s="3"/>
    </row>
    <row r="4" spans="1:8" x14ac:dyDescent="0.4">
      <c r="A4" s="4" t="s">
        <v>367</v>
      </c>
      <c r="B4" s="3"/>
      <c r="C4" s="3"/>
      <c r="D4" s="3"/>
      <c r="E4" s="3"/>
      <c r="F4" s="3"/>
      <c r="G4" s="3"/>
      <c r="H4" s="3"/>
    </row>
    <row r="5" spans="1:8" x14ac:dyDescent="0.4">
      <c r="A5" s="4" t="s">
        <v>370</v>
      </c>
      <c r="B5" s="3"/>
      <c r="C5" s="3"/>
      <c r="D5" s="3"/>
      <c r="E5" s="3"/>
      <c r="F5" s="3"/>
      <c r="G5" s="3"/>
      <c r="H5" s="3"/>
    </row>
    <row r="6" spans="1:8" x14ac:dyDescent="0.4">
      <c r="A6" s="4" t="s">
        <v>371</v>
      </c>
      <c r="B6" s="3"/>
      <c r="C6" s="3"/>
      <c r="D6" s="3"/>
      <c r="E6" s="3"/>
      <c r="F6" s="3"/>
      <c r="G6" s="3"/>
      <c r="H6" s="3"/>
    </row>
    <row r="7" spans="1:8" x14ac:dyDescent="0.4">
      <c r="A7" s="4" t="s">
        <v>373</v>
      </c>
      <c r="B7" s="3"/>
      <c r="C7" s="3"/>
      <c r="D7" s="3"/>
      <c r="E7" s="3"/>
      <c r="F7" s="3"/>
      <c r="G7" s="3"/>
      <c r="H7" s="3"/>
    </row>
    <row r="8" spans="1:8" x14ac:dyDescent="0.4">
      <c r="A8" s="4" t="s">
        <v>375</v>
      </c>
      <c r="B8" s="3"/>
      <c r="C8" s="3"/>
      <c r="D8" s="3"/>
      <c r="E8" s="3"/>
      <c r="F8" s="3"/>
      <c r="G8" s="3"/>
      <c r="H8" s="3"/>
    </row>
    <row r="9" spans="1:8" x14ac:dyDescent="0.4">
      <c r="A9" s="4" t="s">
        <v>377</v>
      </c>
      <c r="B9" s="3"/>
      <c r="C9" s="3"/>
      <c r="D9" s="3"/>
      <c r="E9" s="3"/>
      <c r="F9" s="3"/>
      <c r="G9" s="3"/>
      <c r="H9" s="3"/>
    </row>
    <row r="10" spans="1:8" x14ac:dyDescent="0.4">
      <c r="A10" s="4" t="s">
        <v>378</v>
      </c>
      <c r="B10" s="3"/>
      <c r="C10" s="3"/>
      <c r="D10" s="3"/>
      <c r="E10" s="3"/>
      <c r="F10" s="3"/>
      <c r="G10" s="3"/>
      <c r="H10" s="3"/>
    </row>
    <row r="11" spans="1:8" x14ac:dyDescent="0.4">
      <c r="A11" s="4" t="s">
        <v>379</v>
      </c>
      <c r="B11" s="3"/>
      <c r="C11" s="3"/>
      <c r="D11" s="3"/>
      <c r="E11" s="3"/>
      <c r="F11" s="3"/>
      <c r="G11" s="3"/>
      <c r="H11" s="3"/>
    </row>
    <row r="12" spans="1:8" x14ac:dyDescent="0.4">
      <c r="A12" s="4" t="s">
        <v>380</v>
      </c>
      <c r="B12" s="3"/>
      <c r="C12" s="3"/>
      <c r="D12" s="3"/>
      <c r="E12" s="3"/>
      <c r="F12" s="3"/>
      <c r="G12" s="3"/>
      <c r="H12" s="3"/>
    </row>
    <row r="13" spans="1:8" x14ac:dyDescent="0.4">
      <c r="A13" s="4" t="s">
        <v>381</v>
      </c>
      <c r="B13" s="3"/>
      <c r="C13" s="3"/>
      <c r="D13" s="3"/>
      <c r="E13" s="3"/>
      <c r="F13" s="3"/>
      <c r="G13" s="3"/>
      <c r="H13" s="3"/>
    </row>
    <row r="14" spans="1:8" x14ac:dyDescent="0.4">
      <c r="A14" s="4" t="s">
        <v>382</v>
      </c>
      <c r="B14" s="3"/>
      <c r="C14" s="3"/>
      <c r="D14" s="3"/>
      <c r="E14" s="3"/>
      <c r="F14" s="3"/>
      <c r="G14" s="3"/>
      <c r="H14" s="3"/>
    </row>
    <row r="15" spans="1:8" x14ac:dyDescent="0.4">
      <c r="A15" s="4" t="s">
        <v>383</v>
      </c>
      <c r="B15" s="3"/>
      <c r="C15" s="3"/>
      <c r="D15" s="3"/>
      <c r="E15" s="3"/>
      <c r="F15" s="3"/>
      <c r="G15" s="3"/>
      <c r="H15" s="3"/>
    </row>
    <row r="16" spans="1:8" x14ac:dyDescent="0.4">
      <c r="A16" s="4" t="s">
        <v>384</v>
      </c>
      <c r="B16" s="3"/>
      <c r="C16" s="3"/>
      <c r="D16" s="3"/>
      <c r="E16" s="3"/>
      <c r="F16" s="3"/>
      <c r="G16" s="3"/>
      <c r="H16" s="3"/>
    </row>
    <row r="17" spans="1:8" x14ac:dyDescent="0.4">
      <c r="A17" s="4" t="s">
        <v>385</v>
      </c>
      <c r="B17" s="3"/>
      <c r="C17" s="3"/>
      <c r="D17" s="3"/>
      <c r="E17" s="3"/>
      <c r="F17" s="3"/>
      <c r="G17" s="3"/>
      <c r="H17" s="3"/>
    </row>
    <row r="18" spans="1:8" x14ac:dyDescent="0.4">
      <c r="A18" s="4" t="s">
        <v>390</v>
      </c>
      <c r="B18" s="3"/>
      <c r="C18" s="3"/>
      <c r="D18" s="3"/>
      <c r="E18" s="3"/>
      <c r="F18" s="3"/>
      <c r="G18" s="3"/>
      <c r="H18" s="3"/>
    </row>
    <row r="19" spans="1:8" x14ac:dyDescent="0.4">
      <c r="A19" s="3"/>
      <c r="B19" s="3"/>
      <c r="C19" s="3"/>
      <c r="D19" s="3"/>
      <c r="E19" s="3"/>
      <c r="F19" s="3"/>
      <c r="G19" s="3"/>
      <c r="H19" s="3"/>
    </row>
    <row r="20" spans="1:8" x14ac:dyDescent="0.4">
      <c r="A20" s="3"/>
      <c r="B20" s="3"/>
      <c r="C20" s="3"/>
      <c r="D20" s="3"/>
      <c r="E20" s="3"/>
      <c r="F20" s="3"/>
      <c r="G20" s="3"/>
      <c r="H20" s="3"/>
    </row>
    <row r="21" spans="1:8" x14ac:dyDescent="0.4">
      <c r="A21" s="3"/>
      <c r="B21" s="3"/>
      <c r="C21" s="3"/>
      <c r="D21" s="3"/>
      <c r="E21" s="3"/>
      <c r="F21" s="3"/>
      <c r="G21" s="3"/>
      <c r="H21" s="3"/>
    </row>
    <row r="22" spans="1:8" x14ac:dyDescent="0.4">
      <c r="A22" s="3"/>
      <c r="B22" s="3"/>
      <c r="C22" s="3"/>
      <c r="D22" s="3"/>
      <c r="E22" s="3"/>
      <c r="F22" s="3"/>
      <c r="G22" s="3"/>
      <c r="H22" s="3"/>
    </row>
    <row r="23" spans="1:8" x14ac:dyDescent="0.4">
      <c r="A23" s="3"/>
      <c r="B23" s="3"/>
      <c r="C23" s="3"/>
      <c r="D23" s="3"/>
      <c r="E23" s="3"/>
      <c r="F23" s="3"/>
      <c r="G23" s="3"/>
      <c r="H23" s="3"/>
    </row>
    <row r="24" spans="1:8" x14ac:dyDescent="0.4">
      <c r="A24" s="3"/>
      <c r="B24" s="3"/>
      <c r="C24" s="3"/>
      <c r="D24" s="3"/>
      <c r="E24" s="3"/>
      <c r="F24" s="3"/>
      <c r="G24" s="3"/>
      <c r="H24" s="3"/>
    </row>
    <row r="25" spans="1:8" x14ac:dyDescent="0.4">
      <c r="A25" s="3"/>
      <c r="B25" s="3"/>
      <c r="C25" s="3"/>
      <c r="D25" s="3"/>
      <c r="E25" s="3"/>
      <c r="F25" s="3"/>
      <c r="G25" s="3"/>
      <c r="H25" s="3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A75A-7EE6-46C7-B3BB-AADB00CF365C}">
  <dimension ref="A1:B17"/>
  <sheetViews>
    <sheetView showGridLines="0" tabSelected="1" workbookViewId="0">
      <selection activeCell="B2" sqref="B2"/>
    </sheetView>
  </sheetViews>
  <sheetFormatPr baseColWidth="10" defaultRowHeight="14.6" x14ac:dyDescent="0.4"/>
  <cols>
    <col min="1" max="1" width="19.23046875" bestFit="1" customWidth="1"/>
    <col min="2" max="2" width="16.3046875" bestFit="1" customWidth="1"/>
  </cols>
  <sheetData>
    <row r="1" spans="1:2" x14ac:dyDescent="0.4">
      <c r="A1" s="16" t="s">
        <v>425</v>
      </c>
      <c r="B1" s="16" t="s">
        <v>424</v>
      </c>
    </row>
    <row r="2" spans="1:2" x14ac:dyDescent="0.4">
      <c r="A2" t="s">
        <v>423</v>
      </c>
      <c r="B2" t="s">
        <v>422</v>
      </c>
    </row>
    <row r="3" spans="1:2" x14ac:dyDescent="0.4">
      <c r="A3" t="s">
        <v>400</v>
      </c>
      <c r="B3" t="s">
        <v>421</v>
      </c>
    </row>
    <row r="4" spans="1:2" x14ac:dyDescent="0.4">
      <c r="A4" s="15" t="s">
        <v>420</v>
      </c>
      <c r="B4" t="s">
        <v>419</v>
      </c>
    </row>
    <row r="5" spans="1:2" x14ac:dyDescent="0.4">
      <c r="A5" s="14" t="s">
        <v>418</v>
      </c>
      <c r="B5" t="s">
        <v>417</v>
      </c>
    </row>
    <row r="6" spans="1:2" x14ac:dyDescent="0.4">
      <c r="A6" t="s">
        <v>416</v>
      </c>
      <c r="B6" t="s">
        <v>415</v>
      </c>
    </row>
    <row r="7" spans="1:2" x14ac:dyDescent="0.4">
      <c r="A7" t="s">
        <v>414</v>
      </c>
      <c r="B7" t="s">
        <v>438</v>
      </c>
    </row>
    <row r="8" spans="1:2" x14ac:dyDescent="0.4">
      <c r="A8" t="s">
        <v>412</v>
      </c>
      <c r="B8" t="s">
        <v>431</v>
      </c>
    </row>
    <row r="9" spans="1:2" x14ac:dyDescent="0.4">
      <c r="A9" t="s">
        <v>410</v>
      </c>
      <c r="B9" t="s">
        <v>439</v>
      </c>
    </row>
    <row r="10" spans="1:2" x14ac:dyDescent="0.4">
      <c r="A10" t="s">
        <v>408</v>
      </c>
      <c r="B10" t="s">
        <v>432</v>
      </c>
    </row>
    <row r="11" spans="1:2" x14ac:dyDescent="0.4">
      <c r="A11" t="s">
        <v>406</v>
      </c>
      <c r="B11" t="s">
        <v>440</v>
      </c>
    </row>
    <row r="12" spans="1:2" x14ac:dyDescent="0.4">
      <c r="A12" t="s">
        <v>404</v>
      </c>
      <c r="B12" t="s">
        <v>433</v>
      </c>
    </row>
    <row r="13" spans="1:2" x14ac:dyDescent="0.4">
      <c r="A13" t="s">
        <v>402</v>
      </c>
      <c r="B13" t="s">
        <v>401</v>
      </c>
    </row>
    <row r="14" spans="1:2" x14ac:dyDescent="0.4">
      <c r="A14" t="s">
        <v>400</v>
      </c>
      <c r="B14" t="s">
        <v>399</v>
      </c>
    </row>
    <row r="15" spans="1:2" x14ac:dyDescent="0.4">
      <c r="A15" t="s">
        <v>398</v>
      </c>
      <c r="B15" t="s">
        <v>397</v>
      </c>
    </row>
    <row r="16" spans="1:2" x14ac:dyDescent="0.4">
      <c r="A16" t="s">
        <v>396</v>
      </c>
      <c r="B16" t="s">
        <v>395</v>
      </c>
    </row>
    <row r="17" spans="1:2" x14ac:dyDescent="0.4">
      <c r="A17" t="s">
        <v>394</v>
      </c>
      <c r="B17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F_agregation</vt:lpstr>
      <vt:lpstr>F_definition_cles_repartitions</vt:lpstr>
      <vt:lpstr>F_lexique_batrub</vt:lpstr>
      <vt:lpstr>F_lexique_bat</vt:lpstr>
      <vt:lpstr>F_lexique_rub</vt:lpstr>
      <vt:lpstr>F_lexique_typ</vt:lpstr>
      <vt:lpstr>F_liste_groupes</vt:lpstr>
      <vt:lpstr>F_liste_groupe_a_etudier</vt:lpstr>
      <vt:lpstr>Noms_champs</vt:lpstr>
      <vt:lpstr>F_agregation!Agregation_2015_a_2019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 PLANCADE</dc:creator>
  <cp:lastModifiedBy>Yvon PLANCADE</cp:lastModifiedBy>
  <dcterms:created xsi:type="dcterms:W3CDTF">2025-08-19T14:04:00Z</dcterms:created>
  <dcterms:modified xsi:type="dcterms:W3CDTF">2025-09-13T19:44:57Z</dcterms:modified>
</cp:coreProperties>
</file>