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input" sheetId="1" r:id="rId1"/>
    <sheet name="Output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4" i="2"/>
</calcChain>
</file>

<file path=xl/sharedStrings.xml><?xml version="1.0" encoding="utf-8"?>
<sst xmlns="http://schemas.openxmlformats.org/spreadsheetml/2006/main" count="48" uniqueCount="36">
  <si>
    <t>Input voltage</t>
  </si>
  <si>
    <t xml:space="preserve"> Input current</t>
  </si>
  <si>
    <t xml:space="preserve"> Input Power</t>
  </si>
  <si>
    <t xml:space="preserve"> Test Motor Temperature</t>
  </si>
  <si>
    <t xml:space="preserve"> Test motor FET temp</t>
  </si>
  <si>
    <t xml:space="preserve"> Test motor q-axis current</t>
  </si>
  <si>
    <t xml:space="preserve"> Test motor d-axis current</t>
  </si>
  <si>
    <t xml:space="preserve"> Test motor Ibus</t>
  </si>
  <si>
    <t xml:space="preserve"> Test motor Ical</t>
  </si>
  <si>
    <t xml:space="preserve"> Output Torque</t>
  </si>
  <si>
    <t xml:space="preserve"> Output Speed</t>
  </si>
  <si>
    <t xml:space="preserve"> Output Speed set-point</t>
  </si>
  <si>
    <t xml:space="preserve"> Output Power</t>
  </si>
  <si>
    <t xml:space="preserve"> Absorber Motor Temperature</t>
  </si>
  <si>
    <t xml:space="preserve"> Absorber motor FET temp</t>
  </si>
  <si>
    <t xml:space="preserve"> Absorber q-axis current</t>
  </si>
  <si>
    <t xml:space="preserve"> Absorber d-axis current</t>
  </si>
  <si>
    <t xml:space="preserve"> Absorber Ibus</t>
  </si>
  <si>
    <t xml:space="preserve"> Absorber motor Ical</t>
  </si>
  <si>
    <t>V</t>
  </si>
  <si>
    <t xml:space="preserve"> mA</t>
  </si>
  <si>
    <t xml:space="preserve"> W</t>
  </si>
  <si>
    <t xml:space="preserve"> Deg C</t>
  </si>
  <si>
    <t xml:space="preserve"> A</t>
  </si>
  <si>
    <t xml:space="preserve"> N.mm</t>
  </si>
  <si>
    <t xml:space="preserve"> rad.s</t>
  </si>
  <si>
    <t xml:space="preserve"> %</t>
  </si>
  <si>
    <t>Test motor input Power</t>
  </si>
  <si>
    <t>W</t>
  </si>
  <si>
    <t>Output power seen by absorber</t>
  </si>
  <si>
    <t>Test Motor Efficiency</t>
  </si>
  <si>
    <t>Test Motor Speed</t>
  </si>
  <si>
    <t>Test Motor Torque</t>
  </si>
  <si>
    <t>%</t>
  </si>
  <si>
    <t>RPM</t>
  </si>
  <si>
    <t>N.m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</si>
</sst>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E1" workbookViewId="0">
      <selection activeCell="E5" sqref="E5"/>
    </sheetView>
  </sheetViews>
  <sheetFormatPr defaultRowHeight="15" x14ac:dyDescent="0.25"/>
  <cols>
    <col min="1" max="1" width="12.7109375" bestFit="1" customWidth="1"/>
    <col min="2" max="2" width="13.140625" bestFit="1" customWidth="1"/>
    <col min="3" max="3" width="12.28515625" bestFit="1" customWidth="1"/>
    <col min="4" max="4" width="23.42578125" bestFit="1" customWidth="1"/>
    <col min="5" max="5" width="19.85546875" bestFit="1" customWidth="1"/>
    <col min="6" max="7" width="24" bestFit="1" customWidth="1"/>
    <col min="8" max="8" width="15.28515625" bestFit="1" customWidth="1"/>
    <col min="9" max="10" width="14.5703125" bestFit="1" customWidth="1"/>
    <col min="11" max="11" width="13.85546875" bestFit="1" customWidth="1"/>
    <col min="12" max="12" width="22.7109375" bestFit="1" customWidth="1"/>
    <col min="13" max="13" width="14" bestFit="1" customWidth="1"/>
    <col min="14" max="14" width="28" bestFit="1" customWidth="1"/>
    <col min="15" max="15" width="24.42578125" bestFit="1" customWidth="1"/>
    <col min="16" max="17" width="22.5703125" bestFit="1" customWidth="1"/>
    <col min="18" max="18" width="13.85546875" bestFit="1" customWidth="1"/>
    <col min="19" max="19" width="19.140625" bestFit="1" customWidth="1"/>
  </cols>
  <sheetData>
    <row r="1" spans="1:19" x14ac:dyDescent="0.25">
      <c r="A1" s="1">
        <v>43590.585831481483</v>
      </c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23</v>
      </c>
      <c r="H3" t="s">
        <v>23</v>
      </c>
      <c r="I3" t="s">
        <v>23</v>
      </c>
      <c r="J3" t="s">
        <v>24</v>
      </c>
      <c r="K3" t="s">
        <v>25</v>
      </c>
      <c r="L3" t="s">
        <v>26</v>
      </c>
      <c r="M3" t="s">
        <v>21</v>
      </c>
      <c r="N3" t="s">
        <v>22</v>
      </c>
      <c r="O3" t="s">
        <v>22</v>
      </c>
      <c r="P3" t="s">
        <v>23</v>
      </c>
      <c r="Q3" t="s">
        <v>23</v>
      </c>
      <c r="R3" t="s">
        <v>23</v>
      </c>
      <c r="S3" t="s">
        <v>23</v>
      </c>
    </row>
    <row r="4" spans="1:19" x14ac:dyDescent="0.25">
      <c r="A4">
        <v>48.119495391845703</v>
      </c>
      <c r="B4">
        <v>0</v>
      </c>
      <c r="C4">
        <v>0</v>
      </c>
      <c r="D4">
        <v>23.884853226909499</v>
      </c>
      <c r="E4">
        <v>25.857949066162099</v>
      </c>
      <c r="F4">
        <v>-1.38420514464378</v>
      </c>
      <c r="G4">
        <v>-1.63255545776337E-2</v>
      </c>
      <c r="H4">
        <v>1.6384651325642999E-2</v>
      </c>
      <c r="I4">
        <v>20</v>
      </c>
      <c r="J4">
        <v>23.8</v>
      </c>
      <c r="K4">
        <v>-10.479007755271899</v>
      </c>
      <c r="L4">
        <v>0</v>
      </c>
      <c r="M4">
        <v>-0.25151535968795102</v>
      </c>
      <c r="N4">
        <v>22.774699375834899</v>
      </c>
      <c r="O4">
        <v>22.5163106918334</v>
      </c>
      <c r="P4">
        <v>2.3654851876199201E-2</v>
      </c>
      <c r="Q4">
        <v>9.4095749780535698E-2</v>
      </c>
      <c r="R4">
        <v>1.0160676931263799E-3</v>
      </c>
      <c r="S4">
        <v>20</v>
      </c>
    </row>
    <row r="5" spans="1:19" x14ac:dyDescent="0.25">
      <c r="A5">
        <v>48.107249450683597</v>
      </c>
      <c r="B5">
        <v>0</v>
      </c>
      <c r="C5">
        <v>0</v>
      </c>
      <c r="D5">
        <v>23.863649563699699</v>
      </c>
      <c r="E5">
        <v>25.903937339782701</v>
      </c>
      <c r="F5">
        <v>-10.9862244606018</v>
      </c>
      <c r="G5">
        <v>3.3388453722000097E-2</v>
      </c>
      <c r="H5">
        <v>0.22874606698751401</v>
      </c>
      <c r="I5">
        <v>20</v>
      </c>
      <c r="J5">
        <v>-277.8</v>
      </c>
      <c r="K5">
        <v>-9.7887161011177302</v>
      </c>
      <c r="L5">
        <v>0</v>
      </c>
      <c r="M5">
        <v>2.8447964648622102</v>
      </c>
      <c r="N5">
        <v>22.739750846862101</v>
      </c>
      <c r="O5">
        <v>22.80516872406</v>
      </c>
      <c r="P5">
        <v>-4.9488362789154001</v>
      </c>
      <c r="Q5">
        <v>-6.04237720370292E-2</v>
      </c>
      <c r="R5">
        <v>-1.1359820887446401E-2</v>
      </c>
      <c r="S5">
        <v>20</v>
      </c>
    </row>
    <row r="6" spans="1:19" x14ac:dyDescent="0.25">
      <c r="A6">
        <v>48.084287643432603</v>
      </c>
      <c r="B6">
        <v>0</v>
      </c>
      <c r="C6">
        <v>0</v>
      </c>
      <c r="D6">
        <v>23.946021153255799</v>
      </c>
      <c r="E6">
        <v>26.379254913330001</v>
      </c>
      <c r="F6">
        <v>-20.275230979919399</v>
      </c>
      <c r="G6">
        <v>3.5881502926349597E-2</v>
      </c>
      <c r="H6">
        <v>0.59560981988906803</v>
      </c>
      <c r="I6">
        <v>20</v>
      </c>
      <c r="J6">
        <v>-575.1</v>
      </c>
      <c r="K6">
        <v>-10.4790071560606</v>
      </c>
      <c r="L6">
        <v>0</v>
      </c>
      <c r="M6">
        <v>6.0348247491579103</v>
      </c>
      <c r="N6">
        <v>22.7091493479296</v>
      </c>
      <c r="O6">
        <v>23.1891273498535</v>
      </c>
      <c r="P6">
        <v>-10.0335743904113</v>
      </c>
      <c r="Q6">
        <v>3.4834191203117299E-3</v>
      </c>
      <c r="R6">
        <v>3.2300611771643097E-2</v>
      </c>
      <c r="S6">
        <v>20</v>
      </c>
    </row>
    <row r="7" spans="1:19" x14ac:dyDescent="0.25">
      <c r="A7">
        <v>48.064387893676702</v>
      </c>
      <c r="B7">
        <v>0</v>
      </c>
      <c r="C7">
        <v>0</v>
      </c>
      <c r="D7">
        <v>24.045599421180398</v>
      </c>
      <c r="E7">
        <v>27.7292646408081</v>
      </c>
      <c r="F7">
        <v>-30.098836517333901</v>
      </c>
      <c r="G7">
        <v>-2.6436352729797299E-2</v>
      </c>
      <c r="H7">
        <v>1.1312489151954599</v>
      </c>
      <c r="I7">
        <v>20</v>
      </c>
      <c r="J7">
        <v>-870.8</v>
      </c>
      <c r="K7">
        <v>-10.3256094517791</v>
      </c>
      <c r="L7">
        <v>0</v>
      </c>
      <c r="M7">
        <v>9.0394239209330607</v>
      </c>
      <c r="N7">
        <v>20.5448317664512</v>
      </c>
      <c r="O7">
        <v>23.912283515930099</v>
      </c>
      <c r="P7">
        <v>-15.0608678817749</v>
      </c>
      <c r="Q7">
        <v>-0.23255847990512801</v>
      </c>
      <c r="R7">
        <v>0.124006451666355</v>
      </c>
      <c r="S7">
        <v>20</v>
      </c>
    </row>
    <row r="8" spans="1:19" x14ac:dyDescent="0.25">
      <c r="A8">
        <v>48.127149581909102</v>
      </c>
      <c r="B8">
        <v>0</v>
      </c>
      <c r="C8">
        <v>0</v>
      </c>
      <c r="D8">
        <v>24.347106686833001</v>
      </c>
      <c r="E8">
        <v>29.096362495422301</v>
      </c>
      <c r="F8">
        <v>-1.5168891668319699</v>
      </c>
      <c r="G8">
        <v>-8.6517152935266406E-2</v>
      </c>
      <c r="H8">
        <v>3.06967219337821E-2</v>
      </c>
      <c r="I8">
        <v>20</v>
      </c>
      <c r="J8">
        <v>20.2</v>
      </c>
      <c r="K8">
        <v>-21.820882699785699</v>
      </c>
      <c r="L8">
        <v>0</v>
      </c>
      <c r="M8">
        <v>-0.45065491677854502</v>
      </c>
      <c r="N8">
        <v>22.342675872062699</v>
      </c>
      <c r="O8">
        <v>24.223381423950102</v>
      </c>
      <c r="P8">
        <v>-7.4707282334566097E-2</v>
      </c>
      <c r="Q8">
        <v>-7.4553780257701797E-3</v>
      </c>
      <c r="R8">
        <v>-2.3061266168951898E-3</v>
      </c>
      <c r="S8">
        <v>20</v>
      </c>
    </row>
    <row r="9" spans="1:19" x14ac:dyDescent="0.25">
      <c r="A9">
        <v>48.090410995483303</v>
      </c>
      <c r="B9">
        <v>0</v>
      </c>
      <c r="C9">
        <v>0</v>
      </c>
      <c r="D9">
        <v>24.4707878237902</v>
      </c>
      <c r="E9">
        <v>28.9860115051269</v>
      </c>
      <c r="F9">
        <v>-11.0982259750366</v>
      </c>
      <c r="G9">
        <v>-8.5738913714885706E-2</v>
      </c>
      <c r="H9">
        <v>0.30936353802680899</v>
      </c>
      <c r="I9">
        <v>20</v>
      </c>
      <c r="J9">
        <v>-279.3</v>
      </c>
      <c r="K9">
        <v>-20.775858288038599</v>
      </c>
      <c r="L9">
        <v>0</v>
      </c>
      <c r="M9">
        <v>5.78604298517876</v>
      </c>
      <c r="N9">
        <v>21.775680454622801</v>
      </c>
      <c r="O9">
        <v>24.157717704772899</v>
      </c>
      <c r="P9">
        <v>-5.0036039829254104</v>
      </c>
      <c r="Q9">
        <v>-0.13643228523433201</v>
      </c>
      <c r="R9">
        <v>-6.68671295046806E-2</v>
      </c>
      <c r="S9">
        <v>20</v>
      </c>
    </row>
    <row r="10" spans="1:19" x14ac:dyDescent="0.25">
      <c r="A10">
        <v>48.067449188232402</v>
      </c>
      <c r="B10">
        <v>0</v>
      </c>
      <c r="C10">
        <v>0</v>
      </c>
      <c r="D10">
        <v>25.158164494161401</v>
      </c>
      <c r="E10">
        <v>29.082896804809501</v>
      </c>
      <c r="F10">
        <v>-20.5020950317382</v>
      </c>
      <c r="G10">
        <v>0.15201148688793101</v>
      </c>
      <c r="H10">
        <v>0.74310141205787605</v>
      </c>
      <c r="I10">
        <v>20</v>
      </c>
      <c r="J10">
        <v>-575.1</v>
      </c>
      <c r="K10">
        <v>-20.82379518766</v>
      </c>
      <c r="L10">
        <v>0</v>
      </c>
      <c r="M10">
        <v>11.8550767618532</v>
      </c>
      <c r="N10">
        <v>22.7790386461106</v>
      </c>
      <c r="O10">
        <v>24.259722709655701</v>
      </c>
      <c r="P10">
        <v>-9.91541090011596</v>
      </c>
      <c r="Q10">
        <v>-0.111490989476442</v>
      </c>
      <c r="R10">
        <v>-7.6558003574609707E-2</v>
      </c>
      <c r="S10">
        <v>20</v>
      </c>
    </row>
    <row r="11" spans="1:19" x14ac:dyDescent="0.25">
      <c r="A11">
        <v>48.052141571044899</v>
      </c>
      <c r="B11">
        <v>0</v>
      </c>
      <c r="C11">
        <v>0</v>
      </c>
      <c r="D11">
        <v>24.445955144256502</v>
      </c>
      <c r="E11">
        <v>30.121635055541901</v>
      </c>
      <c r="F11">
        <v>-30.0999505996704</v>
      </c>
      <c r="G11">
        <v>0.51430893912911402</v>
      </c>
      <c r="H11">
        <v>1.3558270931243801</v>
      </c>
      <c r="I11">
        <v>20</v>
      </c>
      <c r="J11">
        <v>-877.4</v>
      </c>
      <c r="K11">
        <v>-20.632047589174299</v>
      </c>
      <c r="L11">
        <v>0</v>
      </c>
      <c r="M11">
        <v>18.158627474209201</v>
      </c>
      <c r="N11">
        <v>22.916603080281401</v>
      </c>
      <c r="O11">
        <v>24.835935974121</v>
      </c>
      <c r="P11">
        <v>-14.914992618560699</v>
      </c>
      <c r="Q11">
        <v>0.23641934357583499</v>
      </c>
      <c r="R11">
        <v>-5.7421700656413999E-2</v>
      </c>
      <c r="S11">
        <v>20</v>
      </c>
    </row>
    <row r="12" spans="1:19" x14ac:dyDescent="0.25">
      <c r="A12">
        <v>48.091941833496001</v>
      </c>
      <c r="B12">
        <v>0</v>
      </c>
      <c r="C12">
        <v>0</v>
      </c>
      <c r="D12">
        <v>24.878230411196299</v>
      </c>
      <c r="E12">
        <v>31.1986635208129</v>
      </c>
      <c r="F12">
        <v>-1.26737124919891</v>
      </c>
      <c r="G12">
        <v>3.5792425274848903E-2</v>
      </c>
      <c r="H12">
        <v>3.4730548039078699E-2</v>
      </c>
      <c r="I12">
        <v>20</v>
      </c>
      <c r="J12">
        <v>20.8</v>
      </c>
      <c r="K12">
        <v>-32.4916365555151</v>
      </c>
      <c r="L12">
        <v>0</v>
      </c>
      <c r="M12">
        <v>-0.66486574522842801</v>
      </c>
      <c r="N12">
        <v>22.866422538023201</v>
      </c>
      <c r="O12">
        <v>25.019774436950598</v>
      </c>
      <c r="P12">
        <v>-2.8293491899967101E-2</v>
      </c>
      <c r="Q12">
        <v>4.7763755172490999E-2</v>
      </c>
      <c r="R12">
        <v>-5.7719582109712004E-3</v>
      </c>
      <c r="S12">
        <v>20</v>
      </c>
    </row>
    <row r="13" spans="1:19" x14ac:dyDescent="0.25">
      <c r="A13">
        <v>48.088880157470697</v>
      </c>
      <c r="B13">
        <v>0</v>
      </c>
      <c r="C13">
        <v>0</v>
      </c>
      <c r="D13">
        <v>24.933140086355898</v>
      </c>
      <c r="E13">
        <v>30.878902626037501</v>
      </c>
      <c r="F13">
        <v>-10.70688123703</v>
      </c>
      <c r="G13">
        <v>-1.1891354620456601E-2</v>
      </c>
      <c r="H13">
        <v>0.37945825755596102</v>
      </c>
      <c r="I13">
        <v>20</v>
      </c>
      <c r="J13">
        <v>-280.8</v>
      </c>
      <c r="K13">
        <v>-31.206927645660901</v>
      </c>
      <c r="L13">
        <v>0</v>
      </c>
      <c r="M13">
        <v>8.7205865825229001</v>
      </c>
      <c r="N13">
        <v>22.5520972435957</v>
      </c>
      <c r="O13">
        <v>24.8433591842651</v>
      </c>
      <c r="P13">
        <v>-4.9297617435455301</v>
      </c>
      <c r="Q13">
        <v>-6.5878182649612401E-3</v>
      </c>
      <c r="R13">
        <v>-0.12959154471754999</v>
      </c>
      <c r="S13">
        <v>20</v>
      </c>
    </row>
    <row r="14" spans="1:19" x14ac:dyDescent="0.25">
      <c r="A14">
        <v>48.059795379638601</v>
      </c>
      <c r="B14">
        <v>0</v>
      </c>
      <c r="C14">
        <v>0</v>
      </c>
      <c r="D14">
        <v>25.14196446891</v>
      </c>
      <c r="E14">
        <v>30.898258972167898</v>
      </c>
      <c r="F14">
        <v>-20.658127784729</v>
      </c>
      <c r="G14">
        <v>0.123641562461853</v>
      </c>
      <c r="H14">
        <v>0.89492031931877103</v>
      </c>
      <c r="I14">
        <v>20</v>
      </c>
      <c r="J14">
        <v>-579</v>
      </c>
      <c r="K14">
        <v>-31.024767427099501</v>
      </c>
      <c r="L14">
        <v>0</v>
      </c>
      <c r="M14">
        <v>17.892182802298102</v>
      </c>
      <c r="N14">
        <v>22.944336654402701</v>
      </c>
      <c r="O14">
        <v>24.958612823486298</v>
      </c>
      <c r="P14">
        <v>-9.8405568122863691</v>
      </c>
      <c r="Q14">
        <v>-0.162836544215679</v>
      </c>
      <c r="R14">
        <v>-0.195713417232036</v>
      </c>
      <c r="S14">
        <v>20</v>
      </c>
    </row>
    <row r="15" spans="1:19" x14ac:dyDescent="0.25">
      <c r="A15">
        <v>48.0521423339843</v>
      </c>
      <c r="B15">
        <v>0</v>
      </c>
      <c r="C15">
        <v>0</v>
      </c>
      <c r="D15">
        <v>25.073571666580001</v>
      </c>
      <c r="E15">
        <v>31.8004558563232</v>
      </c>
      <c r="F15">
        <v>-30.0864820480346</v>
      </c>
      <c r="G15">
        <v>-0.25036455541849101</v>
      </c>
      <c r="H15">
        <v>1.55294502973556</v>
      </c>
      <c r="I15">
        <v>20</v>
      </c>
      <c r="J15">
        <v>-881.5</v>
      </c>
      <c r="K15">
        <v>-31.187752885812301</v>
      </c>
      <c r="L15">
        <v>0</v>
      </c>
      <c r="M15">
        <v>27.3564529977841</v>
      </c>
      <c r="N15">
        <v>23.238664291629799</v>
      </c>
      <c r="O15">
        <v>25.399301719665502</v>
      </c>
      <c r="P15">
        <v>-14.9771813392639</v>
      </c>
      <c r="Q15">
        <v>-0.136216688156127</v>
      </c>
      <c r="R15">
        <v>-0.225260828435421</v>
      </c>
      <c r="S15">
        <v>20</v>
      </c>
    </row>
    <row r="16" spans="1:19" x14ac:dyDescent="0.25">
      <c r="A16">
        <v>48.108780288696202</v>
      </c>
      <c r="B16">
        <v>0</v>
      </c>
      <c r="C16">
        <v>0</v>
      </c>
      <c r="D16">
        <v>25.3759120070645</v>
      </c>
      <c r="E16">
        <v>32.740777206420901</v>
      </c>
      <c r="F16">
        <v>-1.6625348448753301</v>
      </c>
      <c r="G16">
        <v>7.0082397758960704E-2</v>
      </c>
      <c r="H16">
        <v>5.1902846992015798E-2</v>
      </c>
      <c r="I16">
        <v>20</v>
      </c>
      <c r="J16">
        <v>19.100000000000001</v>
      </c>
      <c r="K16">
        <v>-42.903531153288903</v>
      </c>
      <c r="L16">
        <v>0</v>
      </c>
      <c r="M16">
        <v>-0.82634597870184101</v>
      </c>
      <c r="N16">
        <v>22.894806294167701</v>
      </c>
      <c r="O16">
        <v>25.584621429443299</v>
      </c>
      <c r="P16">
        <v>0.11014641001820499</v>
      </c>
      <c r="Q16">
        <v>0.157703012228012</v>
      </c>
      <c r="R16">
        <v>-4.9661715049296598E-3</v>
      </c>
      <c r="S16">
        <v>20</v>
      </c>
    </row>
    <row r="17" spans="1:19" x14ac:dyDescent="0.25">
      <c r="A17">
        <v>48.082756805419898</v>
      </c>
      <c r="B17">
        <v>0</v>
      </c>
      <c r="C17">
        <v>0</v>
      </c>
      <c r="D17">
        <v>25.290530611234701</v>
      </c>
      <c r="E17">
        <v>32.384931945800702</v>
      </c>
      <c r="F17">
        <v>-11.08786611557</v>
      </c>
      <c r="G17">
        <v>-0.127125923335552</v>
      </c>
      <c r="H17">
        <v>0.46043635010719203</v>
      </c>
      <c r="I17">
        <v>20</v>
      </c>
      <c r="J17">
        <v>-282.10000000000002</v>
      </c>
      <c r="K17">
        <v>-41.465424164646102</v>
      </c>
      <c r="L17">
        <v>0</v>
      </c>
      <c r="M17">
        <v>11.7109575045511</v>
      </c>
      <c r="N17">
        <v>22.664616296020998</v>
      </c>
      <c r="O17">
        <v>25.356541824340798</v>
      </c>
      <c r="P17">
        <v>-5.0907699108123703</v>
      </c>
      <c r="Q17">
        <v>-0.13801838532090099</v>
      </c>
      <c r="R17">
        <v>-0.18363505452871301</v>
      </c>
      <c r="S17">
        <v>20</v>
      </c>
    </row>
    <row r="18" spans="1:19" x14ac:dyDescent="0.25">
      <c r="A18">
        <v>48.079695510864198</v>
      </c>
      <c r="B18">
        <v>0</v>
      </c>
      <c r="C18">
        <v>0</v>
      </c>
      <c r="D18">
        <v>25.416847779685401</v>
      </c>
      <c r="E18">
        <v>32.356542587280202</v>
      </c>
      <c r="F18">
        <v>-20.913468933105399</v>
      </c>
      <c r="G18">
        <v>7.5121450424194297E-2</v>
      </c>
      <c r="H18">
        <v>1.02975233197212</v>
      </c>
      <c r="I18">
        <v>20</v>
      </c>
      <c r="J18">
        <v>-583.29999999999995</v>
      </c>
      <c r="K18">
        <v>-41.5804727237376</v>
      </c>
      <c r="L18">
        <v>0</v>
      </c>
      <c r="M18">
        <v>24.2782215506667</v>
      </c>
      <c r="N18">
        <v>22.841907424617901</v>
      </c>
      <c r="O18">
        <v>25.4279317855834</v>
      </c>
      <c r="P18">
        <v>-9.8509162902831999</v>
      </c>
      <c r="Q18">
        <v>-6.47611029446125E-2</v>
      </c>
      <c r="R18">
        <v>-0.32073577642440798</v>
      </c>
      <c r="S18">
        <v>20</v>
      </c>
    </row>
    <row r="19" spans="1:19" x14ac:dyDescent="0.25">
      <c r="A19">
        <v>48.042957305908203</v>
      </c>
      <c r="B19">
        <v>0</v>
      </c>
      <c r="C19">
        <v>0</v>
      </c>
      <c r="D19">
        <v>25.514819222754799</v>
      </c>
      <c r="E19">
        <v>33.171744537353497</v>
      </c>
      <c r="F19">
        <v>-30.7449384689331</v>
      </c>
      <c r="G19">
        <v>0.432665461301803</v>
      </c>
      <c r="H19">
        <v>1.7451945185661299</v>
      </c>
      <c r="I19">
        <v>20</v>
      </c>
      <c r="J19">
        <v>-881.4</v>
      </c>
      <c r="K19">
        <v>-41.379137745327597</v>
      </c>
      <c r="L19">
        <v>0</v>
      </c>
      <c r="M19">
        <v>36.569637482426103</v>
      </c>
      <c r="N19">
        <v>22.8761786459911</v>
      </c>
      <c r="O19">
        <v>25.893170166015601</v>
      </c>
      <c r="P19">
        <v>-15.154397106170601</v>
      </c>
      <c r="Q19">
        <v>-0.13716156333684901</v>
      </c>
      <c r="R19">
        <v>-0.40596397817134799</v>
      </c>
      <c r="S19">
        <v>20</v>
      </c>
    </row>
    <row r="20" spans="1:19" x14ac:dyDescent="0.25">
      <c r="A20">
        <v>48.0842880249023</v>
      </c>
      <c r="B20">
        <v>0</v>
      </c>
      <c r="C20">
        <v>0</v>
      </c>
      <c r="D20">
        <v>25.872267919883601</v>
      </c>
      <c r="E20">
        <v>34.039376068115203</v>
      </c>
      <c r="F20">
        <v>-1.4166760385036401</v>
      </c>
      <c r="G20">
        <v>1.3842985779046999E-2</v>
      </c>
      <c r="H20">
        <v>6.4231049641966798E-2</v>
      </c>
      <c r="I20">
        <v>20</v>
      </c>
      <c r="J20">
        <v>20.3</v>
      </c>
      <c r="K20">
        <v>-53.468823829851303</v>
      </c>
      <c r="L20">
        <v>0</v>
      </c>
      <c r="M20">
        <v>-0.94185472184303798</v>
      </c>
      <c r="N20">
        <v>22.720571552297901</v>
      </c>
      <c r="O20">
        <v>25.999335098266599</v>
      </c>
      <c r="P20">
        <v>0.10733754485845499</v>
      </c>
      <c r="Q20">
        <v>0.132007462531328</v>
      </c>
      <c r="R20">
        <v>-2.13704181369394E-3</v>
      </c>
      <c r="S20">
        <v>20</v>
      </c>
    </row>
    <row r="21" spans="1:19" x14ac:dyDescent="0.25">
      <c r="A21">
        <v>48.099595642089803</v>
      </c>
      <c r="B21">
        <v>0</v>
      </c>
      <c r="C21">
        <v>0</v>
      </c>
      <c r="D21">
        <v>26.761538288076</v>
      </c>
      <c r="E21">
        <v>33.669295883178698</v>
      </c>
      <c r="F21">
        <v>-10.917955970764099</v>
      </c>
      <c r="G21">
        <v>-0.16151588596403599</v>
      </c>
      <c r="H21">
        <v>0.53258128762245105</v>
      </c>
      <c r="I21">
        <v>20</v>
      </c>
      <c r="J21">
        <v>-284.5</v>
      </c>
      <c r="K21">
        <v>-52.126590640451397</v>
      </c>
      <c r="L21">
        <v>0</v>
      </c>
      <c r="M21">
        <v>14.6169882316036</v>
      </c>
      <c r="N21">
        <v>23.381419252349399</v>
      </c>
      <c r="O21">
        <v>25.762273025512599</v>
      </c>
      <c r="P21">
        <v>-4.8326448440551699</v>
      </c>
      <c r="Q21">
        <v>8.1264840811491004E-2</v>
      </c>
      <c r="R21">
        <v>-0.25083727687597202</v>
      </c>
      <c r="S21">
        <v>20</v>
      </c>
    </row>
    <row r="22" spans="1:19" x14ac:dyDescent="0.25">
      <c r="A22">
        <v>48.065919113159097</v>
      </c>
      <c r="B22">
        <v>0</v>
      </c>
      <c r="C22">
        <v>0</v>
      </c>
      <c r="D22">
        <v>25.938617830731101</v>
      </c>
      <c r="E22">
        <v>33.5733833312988</v>
      </c>
      <c r="F22">
        <v>-20.823028755187899</v>
      </c>
      <c r="G22">
        <v>4.6723529696464497E-2</v>
      </c>
      <c r="H22">
        <v>1.1725771307945201</v>
      </c>
      <c r="I22">
        <v>20</v>
      </c>
      <c r="J22">
        <v>-584</v>
      </c>
      <c r="K22">
        <v>-51.963605181738501</v>
      </c>
      <c r="L22">
        <v>0</v>
      </c>
      <c r="M22">
        <v>30.352085588364101</v>
      </c>
      <c r="N22">
        <v>22.6571461427326</v>
      </c>
      <c r="O22">
        <v>25.794154167175201</v>
      </c>
      <c r="P22">
        <v>-9.6223081588745103</v>
      </c>
      <c r="Q22">
        <v>3.5497768223285597E-2</v>
      </c>
      <c r="R22">
        <v>-0.42585718929767602</v>
      </c>
      <c r="S22">
        <v>20</v>
      </c>
    </row>
    <row r="23" spans="1:19" x14ac:dyDescent="0.25">
      <c r="A23">
        <v>48.041426467895498</v>
      </c>
      <c r="B23">
        <v>0</v>
      </c>
      <c r="C23">
        <v>0</v>
      </c>
      <c r="D23">
        <v>26.031827450328301</v>
      </c>
      <c r="E23">
        <v>34.434118270874002</v>
      </c>
      <c r="F23">
        <v>-30.7271978378295</v>
      </c>
      <c r="G23">
        <v>0.70194936990737899</v>
      </c>
      <c r="H23">
        <v>1.9710046768188401</v>
      </c>
      <c r="I23">
        <v>20</v>
      </c>
      <c r="J23">
        <v>-879</v>
      </c>
      <c r="K23">
        <v>-52.011542081359899</v>
      </c>
      <c r="L23">
        <v>0</v>
      </c>
      <c r="M23">
        <v>45.9301608277366</v>
      </c>
      <c r="N23">
        <v>22.937532036663701</v>
      </c>
      <c r="O23">
        <v>26.2105491638183</v>
      </c>
      <c r="P23">
        <v>-15.009988117218001</v>
      </c>
      <c r="Q23">
        <v>8.9928726851940102E-2</v>
      </c>
      <c r="R23">
        <v>-0.58282155990600504</v>
      </c>
      <c r="S2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5" sqref="E5"/>
    </sheetView>
  </sheetViews>
  <sheetFormatPr defaultRowHeight="15" x14ac:dyDescent="0.25"/>
  <cols>
    <col min="1" max="1" width="22.28515625" bestFit="1" customWidth="1"/>
    <col min="2" max="2" width="29.7109375" bestFit="1" customWidth="1"/>
    <col min="3" max="3" width="16.7109375" bestFit="1" customWidth="1"/>
    <col min="4" max="4" width="17.5703125" bestFit="1" customWidth="1"/>
    <col min="5" max="5" width="19.85546875" bestFit="1" customWidth="1"/>
  </cols>
  <sheetData>
    <row r="1" spans="1:5" x14ac:dyDescent="0.25">
      <c r="A1" t="s">
        <v>27</v>
      </c>
      <c r="B1" t="s">
        <v>29</v>
      </c>
      <c r="C1" t="s">
        <v>31</v>
      </c>
      <c r="D1" t="s">
        <v>32</v>
      </c>
      <c r="E1" t="s">
        <v>30</v>
      </c>
    </row>
    <row r="2" spans="1:5" x14ac:dyDescent="0.25">
      <c r="A2" t="s">
        <v>28</v>
      </c>
      <c r="B2" t="s">
        <v>28</v>
      </c>
      <c r="C2" t="s">
        <v>34</v>
      </c>
      <c r="D2" t="s">
        <v>35</v>
      </c>
      <c r="E2" t="s">
        <v>33</v>
      </c>
    </row>
    <row r="4" spans="1:5" x14ac:dyDescent="0.25">
      <c r="A4">
        <f>input!H4*input!A4</f>
        <v>0.78842115396127688</v>
      </c>
      <c r="B4">
        <f>ABS((input!J4/1000)*input!K4)</f>
        <v>0.24940038457547123</v>
      </c>
      <c r="C4">
        <f>ABS(input!K4/PI()*60)</f>
        <v>200.13430595397949</v>
      </c>
      <c r="D4">
        <f>ABS(input!J4/1000)</f>
        <v>2.3800000000000002E-2</v>
      </c>
      <c r="E4">
        <f>B4/A4*100</f>
        <v>31.632888504120537</v>
      </c>
    </row>
    <row r="5" spans="1:5" x14ac:dyDescent="0.25">
      <c r="A5">
        <f>input!H5*input!A5</f>
        <v>11.004344105431116</v>
      </c>
      <c r="B5">
        <f>ABS((input!J5/1000)*input!K5)</f>
        <v>2.7193053328905052</v>
      </c>
      <c r="C5">
        <f>ABS(input!K5/PI()*60)</f>
        <v>186.95070648193342</v>
      </c>
      <c r="D5">
        <f>ABS(input!J5/1000)</f>
        <v>0.27779999999999999</v>
      </c>
      <c r="E5">
        <f>B5/A5*100</f>
        <v>24.711198657886495</v>
      </c>
    </row>
    <row r="6" spans="1:5" x14ac:dyDescent="0.25">
      <c r="A6">
        <f>input!H6*input!A6</f>
        <v>28.639473902799033</v>
      </c>
      <c r="B6">
        <f>ABS((input!J6/1000)*input!K6)</f>
        <v>6.0264770154504514</v>
      </c>
      <c r="C6">
        <f>ABS(input!K6/PI()*60)</f>
        <v>200.13429450988667</v>
      </c>
      <c r="D6">
        <f>ABS(input!J6/1000)</f>
        <v>0.57510000000000006</v>
      </c>
      <c r="E6">
        <f>B6/A6*100</f>
        <v>21.042554887369853</v>
      </c>
    </row>
    <row r="7" spans="1:5" x14ac:dyDescent="0.25">
      <c r="A7">
        <f>input!H7*input!A7</f>
        <v>54.372786664255564</v>
      </c>
      <c r="B7">
        <f>ABS((input!J7/1000)*input!K7)</f>
        <v>8.9915407106092395</v>
      </c>
      <c r="C7">
        <f>ABS(input!K7/PI()*60)</f>
        <v>197.2046141624447</v>
      </c>
      <c r="D7">
        <f>ABS(input!J7/1000)</f>
        <v>0.87079999999999991</v>
      </c>
      <c r="E7">
        <f>B7/A7*100</f>
        <v>16.536839956595863</v>
      </c>
    </row>
    <row r="8" spans="1:5" x14ac:dyDescent="0.25">
      <c r="A8">
        <f>input!H8*input!A8</f>
        <v>1.4773457281814011</v>
      </c>
      <c r="B8">
        <f>ABS((input!J8/1000)*input!K8)</f>
        <v>0.4407818305356711</v>
      </c>
      <c r="C8">
        <f>ABS(input!K8/PI()*60)</f>
        <v>416.74816131591797</v>
      </c>
      <c r="D8">
        <f>ABS(input!J8/1000)</f>
        <v>2.0199999999999999E-2</v>
      </c>
      <c r="E8">
        <f>B8/A8*100</f>
        <v>29.836064918823666</v>
      </c>
    </row>
    <row r="9" spans="1:5" x14ac:dyDescent="0.25">
      <c r="A9">
        <f>input!H9*input!A9</f>
        <v>14.877419690726072</v>
      </c>
      <c r="B9">
        <f>ABS((input!J9/1000)*input!K9)</f>
        <v>5.8026972198491809</v>
      </c>
      <c r="C9">
        <f>ABS(input!K9/PI()*60)</f>
        <v>396.78966522216786</v>
      </c>
      <c r="D9">
        <f>ABS(input!J9/1000)</f>
        <v>0.27929999999999999</v>
      </c>
      <c r="E9">
        <f>B9/A9*100</f>
        <v>39.003384595423675</v>
      </c>
    </row>
    <row r="10" spans="1:5" x14ac:dyDescent="0.25">
      <c r="A10">
        <f>input!H10*input!A10</f>
        <v>35.718989365795707</v>
      </c>
      <c r="B10">
        <f>ABS((input!J10/1000)*input!K10)</f>
        <v>11.975764612423268</v>
      </c>
      <c r="C10">
        <f>ABS(input!K10/PI()*60)</f>
        <v>397.7051925659174</v>
      </c>
      <c r="D10">
        <f>ABS(input!J10/1000)</f>
        <v>0.57510000000000006</v>
      </c>
      <c r="E10">
        <f>B10/A10*100</f>
        <v>33.527725238192744</v>
      </c>
    </row>
    <row r="11" spans="1:5" x14ac:dyDescent="0.25">
      <c r="A11">
        <f>input!H11*input!A11</f>
        <v>65.15039542467099</v>
      </c>
      <c r="B11">
        <f>ABS((input!J11/1000)*input!K11)</f>
        <v>18.102558554741528</v>
      </c>
      <c r="C11">
        <f>ABS(input!K11/PI()*60)</f>
        <v>394.04308319091746</v>
      </c>
      <c r="D11">
        <f>ABS(input!J11/1000)</f>
        <v>0.87739999999999996</v>
      </c>
      <c r="E11">
        <f>B11/A11*100</f>
        <v>27.785799973650654</v>
      </c>
    </row>
    <row r="12" spans="1:5" x14ac:dyDescent="0.25">
      <c r="A12">
        <f>input!H12*input!A12</f>
        <v>1.6702594961408115</v>
      </c>
      <c r="B12">
        <f>ABS((input!J12/1000)*input!K12)</f>
        <v>0.67582604035471405</v>
      </c>
      <c r="C12">
        <f>ABS(input!K12/PI()*60)</f>
        <v>620.54454803466626</v>
      </c>
      <c r="D12">
        <f>ABS(input!J12/1000)</f>
        <v>2.0799999999999999E-2</v>
      </c>
      <c r="E12">
        <f>B12/A12*100</f>
        <v>40.462337853263634</v>
      </c>
    </row>
    <row r="13" spans="1:5" x14ac:dyDescent="0.25">
      <c r="A13">
        <f>input!H13*input!A13</f>
        <v>18.24772267237126</v>
      </c>
      <c r="B13">
        <f>ABS((input!J13/1000)*input!K13)</f>
        <v>8.7629052829015812</v>
      </c>
      <c r="C13">
        <f>ABS(input!K13/PI()*60)</f>
        <v>596.00841522216672</v>
      </c>
      <c r="D13">
        <f>ABS(input!J13/1000)</f>
        <v>0.28079999999999999</v>
      </c>
      <c r="E13">
        <f>B13/A13*100</f>
        <v>48.021911776253759</v>
      </c>
    </row>
    <row r="14" spans="1:5" x14ac:dyDescent="0.25">
      <c r="A14">
        <f>input!H14*input!A14</f>
        <v>43.009687427540975</v>
      </c>
      <c r="B14">
        <f>ABS((input!J14/1000)*input!K14)</f>
        <v>17.96334034029061</v>
      </c>
      <c r="C14">
        <f>ABS(input!K14/PI()*60)</f>
        <v>592.52941131591706</v>
      </c>
      <c r="D14">
        <f>ABS(input!J14/1000)</f>
        <v>0.57899999999999996</v>
      </c>
      <c r="E14">
        <f>B14/A14*100</f>
        <v>41.765800717695754</v>
      </c>
    </row>
    <row r="15" spans="1:5" x14ac:dyDescent="0.25">
      <c r="A15">
        <f>input!H15*input!A15</f>
        <v>74.62233560570661</v>
      </c>
      <c r="B15">
        <f>ABS((input!J15/1000)*input!K15)</f>
        <v>27.492004168843543</v>
      </c>
      <c r="C15">
        <f>ABS(input!K15/PI()*60)</f>
        <v>595.64220428466615</v>
      </c>
      <c r="D15">
        <f>ABS(input!J15/1000)</f>
        <v>0.88149999999999995</v>
      </c>
      <c r="E15">
        <f>B15/A15*100</f>
        <v>36.841521972867788</v>
      </c>
    </row>
    <row r="16" spans="1:5" x14ac:dyDescent="0.25">
      <c r="A16">
        <f>input!H16*input!A16</f>
        <v>2.4969826622967046</v>
      </c>
      <c r="B16">
        <f>ABS((input!J16/1000)*input!K16)</f>
        <v>0.81945744502781814</v>
      </c>
      <c r="C16">
        <f>ABS(input!K16/PI()*60)</f>
        <v>819.39708709716649</v>
      </c>
      <c r="D16">
        <f>ABS(input!J16/1000)</f>
        <v>1.9100000000000002E-2</v>
      </c>
      <c r="E16">
        <f>B16/A16*100</f>
        <v>32.81790688422673</v>
      </c>
    </row>
    <row r="17" spans="1:5" x14ac:dyDescent="0.25">
      <c r="A17">
        <f>input!H17*input!A17</f>
        <v>22.139049046579284</v>
      </c>
      <c r="B17">
        <f>ABS((input!J17/1000)*input!K17)</f>
        <v>11.697396156846667</v>
      </c>
      <c r="C17">
        <f>ABS(input!K17/PI()*60)</f>
        <v>791.93126678466626</v>
      </c>
      <c r="D17">
        <f>ABS(input!J17/1000)</f>
        <v>0.28210000000000002</v>
      </c>
      <c r="E17">
        <f>B17/A17*100</f>
        <v>52.836037050353966</v>
      </c>
    </row>
    <row r="18" spans="1:5" x14ac:dyDescent="0.25">
      <c r="A18">
        <f>input!H18*input!A18</f>
        <v>49.510178572821879</v>
      </c>
      <c r="B18">
        <f>ABS((input!J18/1000)*input!K18)</f>
        <v>24.25388973975614</v>
      </c>
      <c r="C18">
        <f>ABS(input!K18/PI()*60)</f>
        <v>794.12853240966774</v>
      </c>
      <c r="D18">
        <f>ABS(input!J18/1000)</f>
        <v>0.58329999999999993</v>
      </c>
      <c r="E18">
        <f>B18/A18*100</f>
        <v>48.987683823604854</v>
      </c>
    </row>
    <row r="19" spans="1:5" x14ac:dyDescent="0.25">
      <c r="A19">
        <f>input!H19*input!A19</f>
        <v>83.844305745977607</v>
      </c>
      <c r="B19">
        <f>ABS((input!J19/1000)*input!K19)</f>
        <v>36.471572008731741</v>
      </c>
      <c r="C19">
        <f>ABS(input!K19/PI()*60)</f>
        <v>790.2833175659174</v>
      </c>
      <c r="D19">
        <f>ABS(input!J19/1000)</f>
        <v>0.88139999999999996</v>
      </c>
      <c r="E19">
        <f>B19/A19*100</f>
        <v>43.499163937536025</v>
      </c>
    </row>
    <row r="20" spans="1:5" x14ac:dyDescent="0.25">
      <c r="A20">
        <f>input!H20*input!A20</f>
        <v>3.0885042911261293</v>
      </c>
      <c r="B20">
        <f>ABS((input!J20/1000)*input!K20)</f>
        <v>1.0854171237459815</v>
      </c>
      <c r="C20">
        <f>ABS(input!K20/PI()*60)</f>
        <v>1021.1793136596673</v>
      </c>
      <c r="D20">
        <f>ABS(input!J20/1000)</f>
        <v>2.0300000000000002E-2</v>
      </c>
      <c r="E20">
        <f>B20/A20*100</f>
        <v>35.143779041026271</v>
      </c>
    </row>
    <row r="21" spans="1:5" x14ac:dyDescent="0.25">
      <c r="A21">
        <f>input!H21*input!A21</f>
        <v>25.616944581183422</v>
      </c>
      <c r="B21">
        <f>ABS((input!J21/1000)*input!K21)</f>
        <v>14.830015037208421</v>
      </c>
      <c r="C21">
        <f>ABS(input!K21/PI()*60)</f>
        <v>995.54454803466797</v>
      </c>
      <c r="D21">
        <f>ABS(input!J21/1000)</f>
        <v>0.28449999999999998</v>
      </c>
      <c r="E21">
        <f>B21/A21*100</f>
        <v>57.891428035885305</v>
      </c>
    </row>
    <row r="22" spans="1:5" x14ac:dyDescent="0.25">
      <c r="A22">
        <f>input!H22*input!A22</f>
        <v>56.360997522709575</v>
      </c>
      <c r="B22">
        <f>ABS((input!J22/1000)*input!K22)</f>
        <v>30.346745426135282</v>
      </c>
      <c r="C22">
        <f>ABS(input!K22/PI()*60)</f>
        <v>992.43175506591706</v>
      </c>
      <c r="D22">
        <f>ABS(input!J22/1000)</f>
        <v>0.58399999999999996</v>
      </c>
      <c r="E22">
        <f>B22/A22*100</f>
        <v>53.843520803384727</v>
      </c>
    </row>
    <row r="23" spans="1:5" x14ac:dyDescent="0.25">
      <c r="A23">
        <f>input!H23*input!A23</f>
        <v>94.689876249270441</v>
      </c>
      <c r="B23">
        <f>ABS((input!J23/1000)*input!K23)</f>
        <v>45.718145489515351</v>
      </c>
      <c r="C23">
        <f>ABS(input!K23/PI()*60)</f>
        <v>993.34728240966649</v>
      </c>
      <c r="D23">
        <f>ABS(input!J23/1000)</f>
        <v>0.879</v>
      </c>
      <c r="E23">
        <f>B23/A23*100</f>
        <v>48.28197828579124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2019-05-05T04:11:34Z</dcterms:modified>
</cp:coreProperties>
</file>