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工作电脑\桌面\基金筛选\基金筛选\"/>
    </mc:Choice>
  </mc:AlternateContent>
  <xr:revisionPtr revIDLastSave="0" documentId="13_ncr:1_{E565E769-297B-4CC8-BC2D-C8FE25CA63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二级债基" sheetId="5" r:id="rId1"/>
    <sheet name="前二分之一" sheetId="6" r:id="rId2"/>
  </sheets>
  <externalReferences>
    <externalReference r:id="rId3"/>
  </externalReferences>
  <definedNames>
    <definedName name="_xlnm._FilterDatabase" localSheetId="0" hidden="1">二级债基!$A$2:$AD$424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42" i="5" l="1"/>
  <c r="AD141" i="5"/>
  <c r="AD140" i="5"/>
  <c r="AD139" i="5"/>
  <c r="AD138" i="5"/>
  <c r="AD137" i="5"/>
  <c r="AD136" i="5"/>
  <c r="AD135" i="5"/>
  <c r="AD134" i="5"/>
  <c r="AD133" i="5"/>
  <c r="AD132" i="5"/>
  <c r="AD131" i="5"/>
  <c r="AD130" i="5"/>
  <c r="AD129" i="5"/>
  <c r="AD128" i="5"/>
  <c r="AD127" i="5"/>
  <c r="AD74" i="5"/>
  <c r="AD126" i="5"/>
  <c r="AD125" i="5"/>
  <c r="AD124" i="5"/>
  <c r="AD123" i="5"/>
  <c r="AD122" i="5"/>
  <c r="AD120" i="5"/>
  <c r="AD121" i="5"/>
  <c r="AD119" i="5"/>
  <c r="AD118" i="5"/>
  <c r="AD69" i="5"/>
  <c r="AD117" i="5"/>
  <c r="AD114" i="5"/>
  <c r="AD68" i="5"/>
  <c r="AD66" i="5"/>
  <c r="AD116" i="5"/>
  <c r="AD115" i="5"/>
  <c r="AD113" i="5"/>
  <c r="AD108" i="5"/>
  <c r="AD62" i="5"/>
  <c r="AD112" i="5"/>
  <c r="AD111" i="5"/>
  <c r="AD104" i="5"/>
  <c r="AD103" i="5"/>
  <c r="AD110" i="5"/>
  <c r="AD109" i="5"/>
  <c r="AD107" i="5"/>
  <c r="AD56" i="5"/>
  <c r="AD106" i="5"/>
  <c r="AD54" i="5"/>
  <c r="AD105" i="5"/>
  <c r="AD102" i="5"/>
  <c r="AD101" i="5"/>
  <c r="AD52" i="5"/>
  <c r="AD92" i="5"/>
  <c r="AD100" i="5"/>
  <c r="AD90" i="5"/>
  <c r="AD99" i="5"/>
  <c r="AD88" i="5"/>
  <c r="AD98" i="5"/>
  <c r="AD97" i="5"/>
  <c r="AD96" i="5"/>
  <c r="AD95" i="5"/>
  <c r="AD94" i="5"/>
  <c r="AD93" i="5"/>
  <c r="AD91" i="5"/>
  <c r="AD89" i="5"/>
  <c r="AD87" i="5"/>
  <c r="AD86" i="5"/>
  <c r="AD77" i="5"/>
  <c r="AD76" i="5"/>
  <c r="AD75" i="5"/>
  <c r="AD85" i="5"/>
  <c r="AD84" i="5"/>
  <c r="AD83" i="5"/>
  <c r="AD82" i="5"/>
  <c r="AD81" i="5"/>
  <c r="AD80" i="5"/>
  <c r="AD79" i="5"/>
  <c r="AD67" i="5"/>
  <c r="AD78" i="5"/>
  <c r="AD73" i="5"/>
  <c r="AD64" i="5"/>
  <c r="AD72" i="5"/>
  <c r="AD71" i="5"/>
  <c r="AD61" i="5"/>
  <c r="AD70" i="5"/>
  <c r="AD65" i="5"/>
  <c r="AD58" i="5"/>
  <c r="AD63" i="5"/>
  <c r="AD60" i="5"/>
  <c r="AD59" i="5"/>
  <c r="AD57" i="5"/>
  <c r="AD55" i="5"/>
  <c r="AD53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C1" i="5"/>
  <c r="D1" i="5"/>
  <c r="F56" i="5"/>
  <c r="G91" i="5"/>
  <c r="G44" i="5"/>
  <c r="C339" i="5"/>
  <c r="C253" i="5"/>
  <c r="D159" i="5"/>
  <c r="D242" i="5"/>
  <c r="D164" i="5"/>
  <c r="C261" i="5"/>
  <c r="D398" i="5"/>
  <c r="D301" i="5"/>
  <c r="C223" i="5"/>
  <c r="C286" i="5"/>
  <c r="G60" i="5"/>
  <c r="D162" i="5"/>
  <c r="D161" i="5"/>
  <c r="F71" i="5"/>
  <c r="G130" i="5"/>
  <c r="G69" i="5"/>
  <c r="C342" i="5"/>
  <c r="C328" i="5"/>
  <c r="C190" i="5"/>
  <c r="C290" i="5"/>
  <c r="D241" i="5"/>
  <c r="C189" i="5"/>
  <c r="D175" i="5"/>
  <c r="D168" i="5"/>
  <c r="C269" i="5"/>
  <c r="D417" i="5"/>
  <c r="G110" i="5"/>
  <c r="D325" i="5"/>
  <c r="D358" i="5"/>
  <c r="F52" i="5"/>
  <c r="G105" i="5"/>
  <c r="G126" i="5"/>
  <c r="D390" i="5"/>
  <c r="D276" i="5"/>
  <c r="C179" i="5"/>
  <c r="D366" i="5"/>
  <c r="C285" i="5"/>
  <c r="D422" i="5"/>
  <c r="C349" i="5"/>
  <c r="C186" i="5"/>
  <c r="F140" i="5"/>
  <c r="C292" i="5"/>
  <c r="D206" i="5"/>
  <c r="F122" i="5"/>
  <c r="G99" i="5"/>
  <c r="D413" i="5"/>
  <c r="D247" i="5"/>
  <c r="D324" i="5"/>
  <c r="C234" i="5"/>
  <c r="C247" i="5"/>
  <c r="C323" i="5"/>
  <c r="D179" i="5"/>
  <c r="D238" i="5"/>
  <c r="C353" i="5"/>
  <c r="D203" i="5"/>
  <c r="D355" i="5"/>
  <c r="C255" i="5"/>
  <c r="C416" i="5"/>
  <c r="F121" i="5"/>
  <c r="G48" i="5"/>
  <c r="G140" i="5"/>
  <c r="D339" i="5"/>
  <c r="D330" i="5"/>
  <c r="D300" i="5"/>
  <c r="C242" i="5"/>
  <c r="C152" i="5"/>
  <c r="F127" i="5"/>
  <c r="C369" i="5"/>
  <c r="C385" i="5"/>
  <c r="D359" i="5"/>
  <c r="D385" i="5"/>
  <c r="G51" i="5"/>
  <c r="C401" i="5"/>
  <c r="C238" i="5"/>
  <c r="C407" i="5"/>
  <c r="D378" i="5"/>
  <c r="C398" i="5"/>
  <c r="D144" i="5"/>
  <c r="C241" i="5"/>
  <c r="D407" i="5"/>
  <c r="F51" i="5"/>
  <c r="D212" i="5"/>
  <c r="C350" i="5"/>
  <c r="F125" i="5"/>
  <c r="C357" i="5"/>
  <c r="D146" i="5"/>
  <c r="G142" i="5"/>
  <c r="D258" i="5"/>
  <c r="D271" i="5"/>
  <c r="G61" i="5"/>
  <c r="D193" i="5"/>
  <c r="G52" i="5"/>
  <c r="C175" i="5"/>
  <c r="D389" i="5"/>
  <c r="D152" i="5"/>
  <c r="D191" i="5"/>
  <c r="F142" i="5"/>
  <c r="F50" i="5"/>
  <c r="D303" i="5"/>
  <c r="G135" i="5"/>
  <c r="D230" i="5"/>
  <c r="C332" i="5"/>
  <c r="C346" i="5"/>
  <c r="D382" i="5"/>
  <c r="C293" i="5"/>
  <c r="C288" i="5"/>
  <c r="C397" i="5"/>
  <c r="F83" i="5"/>
  <c r="G114" i="5"/>
  <c r="G108" i="5"/>
  <c r="C203" i="5"/>
  <c r="C360" i="5"/>
  <c r="D291" i="5"/>
  <c r="C306" i="5"/>
  <c r="C271" i="5"/>
  <c r="D287" i="5"/>
  <c r="D219" i="5"/>
  <c r="D217" i="5"/>
  <c r="C409" i="5"/>
  <c r="D267" i="5"/>
  <c r="G56" i="5"/>
  <c r="D188" i="5"/>
  <c r="D295" i="5"/>
  <c r="F109" i="5"/>
  <c r="G88" i="5"/>
  <c r="G113" i="5"/>
  <c r="D173" i="5"/>
  <c r="D292" i="5"/>
  <c r="C257" i="5"/>
  <c r="D400" i="5"/>
  <c r="D416" i="5"/>
  <c r="C153" i="5"/>
  <c r="C381" i="5"/>
  <c r="C143" i="5"/>
  <c r="D157" i="5"/>
  <c r="D163" i="5"/>
  <c r="D402" i="5"/>
  <c r="C226" i="5"/>
  <c r="G72" i="5"/>
  <c r="F129" i="5"/>
  <c r="G84" i="5"/>
  <c r="G37" i="5"/>
  <c r="D155" i="5"/>
  <c r="D356" i="5"/>
  <c r="C298" i="5"/>
  <c r="C263" i="5"/>
  <c r="C352" i="5"/>
  <c r="D259" i="5"/>
  <c r="D254" i="5"/>
  <c r="D363" i="5"/>
  <c r="F107" i="5"/>
  <c r="D231" i="5"/>
  <c r="F97" i="5"/>
  <c r="F136" i="5"/>
  <c r="G112" i="5"/>
  <c r="C395" i="5"/>
  <c r="D220" i="5"/>
  <c r="D377" i="5"/>
  <c r="C336" i="5"/>
  <c r="C196" i="5"/>
  <c r="D288" i="5"/>
  <c r="C414" i="5"/>
  <c r="C302" i="5"/>
  <c r="D151" i="5"/>
  <c r="D172" i="5"/>
  <c r="F110" i="5"/>
  <c r="C392" i="5"/>
  <c r="D199" i="5"/>
  <c r="F82" i="5"/>
  <c r="G66" i="5"/>
  <c r="G46" i="5"/>
  <c r="C210" i="5"/>
  <c r="D244" i="5"/>
  <c r="C177" i="5"/>
  <c r="C393" i="5"/>
  <c r="D145" i="5"/>
  <c r="G85" i="5"/>
  <c r="C172" i="5"/>
  <c r="C221" i="5"/>
  <c r="D215" i="5"/>
  <c r="C191" i="5"/>
  <c r="G107" i="5"/>
  <c r="C322" i="5"/>
  <c r="C150" i="5"/>
  <c r="C304" i="5"/>
  <c r="C373" i="5"/>
  <c r="C403" i="5"/>
  <c r="D200" i="5"/>
  <c r="D239" i="5"/>
  <c r="C208" i="5"/>
  <c r="G87" i="5"/>
  <c r="D319" i="5"/>
  <c r="C356" i="5"/>
  <c r="F128" i="5"/>
  <c r="D418" i="5"/>
  <c r="D190" i="5"/>
  <c r="D333" i="5"/>
  <c r="D305" i="5"/>
  <c r="D243" i="5"/>
  <c r="C341" i="5"/>
  <c r="F134" i="5"/>
  <c r="G89" i="5"/>
  <c r="C340" i="5"/>
  <c r="C280" i="5"/>
  <c r="C326" i="5"/>
  <c r="F137" i="5"/>
  <c r="D388" i="5"/>
  <c r="D270" i="5"/>
  <c r="F54" i="5"/>
  <c r="D410" i="5"/>
  <c r="C318" i="5"/>
  <c r="F87" i="5"/>
  <c r="C157" i="5"/>
  <c r="C147" i="5"/>
  <c r="C176" i="5"/>
  <c r="C254" i="5"/>
  <c r="F96" i="5"/>
  <c r="D318" i="5"/>
  <c r="C370" i="5"/>
  <c r="F66" i="5"/>
  <c r="F63" i="5"/>
  <c r="G41" i="5"/>
  <c r="G115" i="5"/>
  <c r="C187" i="5"/>
  <c r="D180" i="5"/>
  <c r="D298" i="5"/>
  <c r="C295" i="5"/>
  <c r="D391" i="5"/>
  <c r="C164" i="5"/>
  <c r="D286" i="5"/>
  <c r="D340" i="5"/>
  <c r="D261" i="5"/>
  <c r="C368" i="5"/>
  <c r="C330" i="5"/>
  <c r="D290" i="5"/>
  <c r="F62" i="5"/>
  <c r="F65" i="5"/>
  <c r="G93" i="5"/>
  <c r="C365" i="5"/>
  <c r="C344" i="5"/>
  <c r="C228" i="5"/>
  <c r="D160" i="5"/>
  <c r="D158" i="5"/>
  <c r="D320" i="5"/>
  <c r="D284" i="5"/>
  <c r="C343" i="5"/>
  <c r="D331" i="5"/>
  <c r="D415" i="5"/>
  <c r="F112" i="5"/>
  <c r="C144" i="5"/>
  <c r="C314" i="5"/>
  <c r="F133" i="5"/>
  <c r="F98" i="5"/>
  <c r="G75" i="5"/>
  <c r="D246" i="5"/>
  <c r="C188" i="5"/>
  <c r="D336" i="5"/>
  <c r="D344" i="5"/>
  <c r="C194" i="5"/>
  <c r="D420" i="5"/>
  <c r="C178" i="5"/>
  <c r="C364" i="5"/>
  <c r="C173" i="5"/>
  <c r="G138" i="5"/>
  <c r="C363" i="5"/>
  <c r="F41" i="5"/>
  <c r="G47" i="5"/>
  <c r="G45" i="5"/>
  <c r="C294" i="5"/>
  <c r="C388" i="5"/>
  <c r="D321" i="5"/>
  <c r="C396" i="5"/>
  <c r="D245" i="5"/>
  <c r="C224" i="5"/>
  <c r="D218" i="5"/>
  <c r="C291" i="5"/>
  <c r="C167" i="5"/>
  <c r="D209" i="5"/>
  <c r="G120" i="5"/>
  <c r="C303" i="5"/>
  <c r="F86" i="5"/>
  <c r="F89" i="5"/>
  <c r="G123" i="5"/>
  <c r="C362" i="5"/>
  <c r="C316" i="5"/>
  <c r="D345" i="5"/>
  <c r="D370" i="5"/>
  <c r="C158" i="5"/>
  <c r="D272" i="5"/>
  <c r="G92" i="5"/>
  <c r="C351" i="5"/>
  <c r="D183" i="5"/>
  <c r="D227" i="5"/>
  <c r="D171" i="5"/>
  <c r="C219" i="5"/>
  <c r="D412" i="5"/>
  <c r="C287" i="5"/>
  <c r="D204" i="5"/>
  <c r="F123" i="5"/>
  <c r="D327" i="5"/>
  <c r="D283" i="5"/>
  <c r="G118" i="5"/>
  <c r="F100" i="5"/>
  <c r="G109" i="5"/>
  <c r="C389" i="5"/>
  <c r="C259" i="5"/>
  <c r="G136" i="5"/>
  <c r="D350" i="5"/>
  <c r="F74" i="5"/>
  <c r="C198" i="5"/>
  <c r="D383" i="5"/>
  <c r="C169" i="5"/>
  <c r="D176" i="5"/>
  <c r="C202" i="5"/>
  <c r="C236" i="5"/>
  <c r="F42" i="5"/>
  <c r="D224" i="5"/>
  <c r="C146" i="5"/>
  <c r="C249" i="5"/>
  <c r="C230" i="5"/>
  <c r="G86" i="5"/>
  <c r="C374" i="5"/>
  <c r="C243" i="5"/>
  <c r="D376" i="5"/>
  <c r="D263" i="5"/>
  <c r="C424" i="5"/>
  <c r="D249" i="5"/>
  <c r="C237" i="5"/>
  <c r="G111" i="5"/>
  <c r="D264" i="5"/>
  <c r="D381" i="5"/>
  <c r="G128" i="5"/>
  <c r="D251" i="5"/>
  <c r="F118" i="5"/>
  <c r="F81" i="5"/>
  <c r="G78" i="5"/>
  <c r="C402" i="5"/>
  <c r="C159" i="5"/>
  <c r="C244" i="5"/>
  <c r="C400" i="5"/>
  <c r="D197" i="5"/>
  <c r="D351" i="5"/>
  <c r="D375" i="5"/>
  <c r="C375" i="5"/>
  <c r="D147" i="5"/>
  <c r="C301" i="5"/>
  <c r="F78" i="5"/>
  <c r="C251" i="5"/>
  <c r="C215" i="5"/>
  <c r="F141" i="5"/>
  <c r="F106" i="5"/>
  <c r="G67" i="5"/>
  <c r="D262" i="5"/>
  <c r="D255" i="5"/>
  <c r="D368" i="5"/>
  <c r="D353" i="5"/>
  <c r="D299" i="5"/>
  <c r="D192" i="5"/>
  <c r="C193" i="5"/>
  <c r="D394" i="5"/>
  <c r="C335" i="5"/>
  <c r="D328" i="5"/>
  <c r="F138" i="5"/>
  <c r="C312" i="5"/>
  <c r="D256" i="5"/>
  <c r="F57" i="5"/>
  <c r="G39" i="5"/>
  <c r="G139" i="5"/>
  <c r="C310" i="5"/>
  <c r="C282" i="5"/>
  <c r="C201" i="5"/>
  <c r="D393" i="5"/>
  <c r="C168" i="5"/>
  <c r="C240" i="5"/>
  <c r="D266" i="5"/>
  <c r="C307" i="5"/>
  <c r="D222" i="5"/>
  <c r="G55" i="5"/>
  <c r="C225" i="5"/>
  <c r="F95" i="5"/>
  <c r="G121" i="5"/>
  <c r="G81" i="5"/>
  <c r="C413" i="5"/>
  <c r="D312" i="5"/>
  <c r="D169" i="5"/>
  <c r="D322" i="5"/>
  <c r="D329" i="5"/>
  <c r="D360" i="5"/>
  <c r="C183" i="5"/>
  <c r="C184" i="5"/>
  <c r="C205" i="5"/>
  <c r="D405" i="5"/>
  <c r="G96" i="5"/>
  <c r="C383" i="5"/>
  <c r="F69" i="5"/>
  <c r="F79" i="5"/>
  <c r="G100" i="5"/>
  <c r="D214" i="5"/>
  <c r="C156" i="5"/>
  <c r="C297" i="5"/>
  <c r="C382" i="5"/>
  <c r="D143" i="5"/>
  <c r="D310" i="5"/>
  <c r="D211" i="5"/>
  <c r="D343" i="5"/>
  <c r="C182" i="5"/>
  <c r="C289" i="5"/>
  <c r="C163" i="5"/>
  <c r="F115" i="5"/>
  <c r="D401" i="5"/>
  <c r="C406" i="5"/>
  <c r="C331" i="5"/>
  <c r="G101" i="5"/>
  <c r="F40" i="5"/>
  <c r="C277" i="5"/>
  <c r="D185" i="5"/>
  <c r="C268" i="5"/>
  <c r="C145" i="5"/>
  <c r="F116" i="5"/>
  <c r="D386" i="5"/>
  <c r="D165" i="5"/>
  <c r="C296" i="5"/>
  <c r="D364" i="5"/>
  <c r="G119" i="5"/>
  <c r="F80" i="5"/>
  <c r="F113" i="5"/>
  <c r="G65" i="5"/>
  <c r="D278" i="5"/>
  <c r="C209" i="5"/>
  <c r="D396" i="5"/>
  <c r="C264" i="5"/>
  <c r="D229" i="5"/>
  <c r="D208" i="5"/>
  <c r="C273" i="5"/>
  <c r="C222" i="5"/>
  <c r="D234" i="5"/>
  <c r="C404" i="5"/>
  <c r="F72" i="5"/>
  <c r="C220" i="5"/>
  <c r="C185" i="5"/>
  <c r="F73" i="5"/>
  <c r="F37" i="5"/>
  <c r="G131" i="5"/>
  <c r="C327" i="5"/>
  <c r="D404" i="5"/>
  <c r="C217" i="5"/>
  <c r="D409" i="5"/>
  <c r="C216" i="5"/>
  <c r="C256" i="5"/>
  <c r="C408" i="5"/>
  <c r="D323" i="5"/>
  <c r="D313" i="5"/>
  <c r="C367" i="5"/>
  <c r="F135" i="5"/>
  <c r="D228" i="5"/>
  <c r="C309" i="5"/>
  <c r="F102" i="5"/>
  <c r="G116" i="5"/>
  <c r="G57" i="5"/>
  <c r="C348" i="5"/>
  <c r="D399" i="5"/>
  <c r="D221" i="5"/>
  <c r="C354" i="5"/>
  <c r="C252" i="5"/>
  <c r="C390" i="5"/>
  <c r="D406" i="5"/>
  <c r="D273" i="5"/>
  <c r="C275" i="5"/>
  <c r="D198" i="5"/>
  <c r="D354" i="5"/>
  <c r="F124" i="5"/>
  <c r="G122" i="5"/>
  <c r="G79" i="5"/>
  <c r="C283" i="5"/>
  <c r="D297" i="5"/>
  <c r="D148" i="5"/>
  <c r="D194" i="5"/>
  <c r="D314" i="5"/>
  <c r="C213" i="5"/>
  <c r="C232" i="5"/>
  <c r="D167" i="5"/>
  <c r="D338" i="5"/>
  <c r="C394" i="5"/>
  <c r="G71" i="5"/>
  <c r="C358" i="5"/>
  <c r="F99" i="5"/>
  <c r="G59" i="5"/>
  <c r="G80" i="5"/>
  <c r="C278" i="5"/>
  <c r="C347" i="5"/>
  <c r="D205" i="5"/>
  <c r="D357" i="5"/>
  <c r="D275" i="5"/>
  <c r="C270" i="5"/>
  <c r="C235" i="5"/>
  <c r="C218" i="5"/>
  <c r="D282" i="5"/>
  <c r="D184" i="5"/>
  <c r="F94" i="5"/>
  <c r="C399" i="5"/>
  <c r="D154" i="5"/>
  <c r="G62" i="5"/>
  <c r="G42" i="5"/>
  <c r="G83" i="5"/>
  <c r="C391" i="5"/>
  <c r="D349" i="5"/>
  <c r="D196" i="5"/>
  <c r="C199" i="5"/>
  <c r="C246" i="5"/>
  <c r="C151" i="5"/>
  <c r="D257" i="5"/>
  <c r="D281" i="5"/>
  <c r="F55" i="5"/>
  <c r="F91" i="5"/>
  <c r="C260" i="5"/>
  <c r="D346" i="5"/>
  <c r="F105" i="5"/>
  <c r="D326" i="5"/>
  <c r="C227" i="5"/>
  <c r="D308" i="5"/>
  <c r="D187" i="5"/>
  <c r="C305" i="5"/>
  <c r="G63" i="5"/>
  <c r="C279" i="5"/>
  <c r="C250" i="5"/>
  <c r="C333" i="5"/>
  <c r="D387" i="5"/>
  <c r="C197" i="5"/>
  <c r="G94" i="5"/>
  <c r="D153" i="5"/>
  <c r="G82" i="5"/>
  <c r="C308" i="5"/>
  <c r="D296" i="5"/>
  <c r="C338" i="5"/>
  <c r="G98" i="5"/>
  <c r="F85" i="5"/>
  <c r="F46" i="5"/>
  <c r="G124" i="5"/>
  <c r="C359" i="5"/>
  <c r="D250" i="5"/>
  <c r="C233" i="5"/>
  <c r="D424" i="5"/>
  <c r="D371" i="5"/>
  <c r="C272" i="5"/>
  <c r="D408" i="5"/>
  <c r="C355" i="5"/>
  <c r="D149" i="5"/>
  <c r="C300" i="5"/>
  <c r="F70" i="5"/>
  <c r="D411" i="5"/>
  <c r="D156" i="5"/>
  <c r="F111" i="5"/>
  <c r="G103" i="5"/>
  <c r="G38" i="5"/>
  <c r="C380" i="5"/>
  <c r="D279" i="5"/>
  <c r="D379" i="5"/>
  <c r="C386" i="5"/>
  <c r="D372" i="5"/>
  <c r="C329" i="5"/>
  <c r="C239" i="5"/>
  <c r="C195" i="5"/>
  <c r="C345" i="5"/>
  <c r="C378" i="5"/>
  <c r="G50" i="5"/>
  <c r="C281" i="5"/>
  <c r="D419" i="5"/>
  <c r="F131" i="5"/>
  <c r="G68" i="5"/>
  <c r="G70" i="5"/>
  <c r="C299" i="5"/>
  <c r="D253" i="5"/>
  <c r="D181" i="5"/>
  <c r="D210" i="5"/>
  <c r="D341" i="5"/>
  <c r="C229" i="5"/>
  <c r="D332" i="5"/>
  <c r="D403" i="5"/>
  <c r="C411" i="5"/>
  <c r="C212" i="5"/>
  <c r="D289" i="5"/>
  <c r="F38" i="5"/>
  <c r="G40" i="5"/>
  <c r="G132" i="5"/>
  <c r="D166" i="5"/>
  <c r="D362" i="5"/>
  <c r="C376" i="5"/>
  <c r="C258" i="5"/>
  <c r="D277" i="5"/>
  <c r="D317" i="5"/>
  <c r="D421" i="5"/>
  <c r="D311" i="5"/>
  <c r="D223" i="5"/>
  <c r="C200" i="5"/>
  <c r="C262" i="5"/>
  <c r="C405" i="5"/>
  <c r="F84" i="5"/>
  <c r="G127" i="5"/>
  <c r="G97" i="5"/>
  <c r="D374" i="5"/>
  <c r="D216" i="5"/>
  <c r="D309" i="5"/>
  <c r="D306" i="5"/>
  <c r="C321" i="5"/>
  <c r="F59" i="5"/>
  <c r="D384" i="5"/>
  <c r="D240" i="5"/>
  <c r="F44" i="5"/>
  <c r="D232" i="5"/>
  <c r="F119" i="5"/>
  <c r="C337" i="5"/>
  <c r="D352" i="5"/>
  <c r="C166" i="5"/>
  <c r="D307" i="5"/>
  <c r="G117" i="5"/>
  <c r="C181" i="5"/>
  <c r="C387" i="5"/>
  <c r="D373" i="5"/>
  <c r="C214" i="5"/>
  <c r="C180" i="5"/>
  <c r="D423" i="5"/>
  <c r="D367" i="5"/>
  <c r="D347" i="5"/>
  <c r="D365" i="5"/>
  <c r="G73" i="5"/>
  <c r="C161" i="5"/>
  <c r="C412" i="5"/>
  <c r="F130" i="5"/>
  <c r="C207" i="5"/>
  <c r="C366" i="5"/>
  <c r="C422" i="5"/>
  <c r="C421" i="5"/>
  <c r="G95" i="5"/>
  <c r="G74" i="5"/>
  <c r="C384" i="5"/>
  <c r="D342" i="5"/>
  <c r="D316" i="5"/>
  <c r="D304" i="5"/>
  <c r="D177" i="5"/>
  <c r="C313" i="5"/>
  <c r="C324" i="5"/>
  <c r="D397" i="5"/>
  <c r="G43" i="5"/>
  <c r="D252" i="5"/>
  <c r="D302" i="5"/>
  <c r="C371" i="5"/>
  <c r="F117" i="5"/>
  <c r="G102" i="5"/>
  <c r="G133" i="5"/>
  <c r="C420" i="5"/>
  <c r="D235" i="5"/>
  <c r="C162" i="5"/>
  <c r="C325" i="5"/>
  <c r="D268" i="5"/>
  <c r="C361" i="5"/>
  <c r="C319" i="5"/>
  <c r="C211" i="5"/>
  <c r="C248" i="5"/>
  <c r="C377" i="5"/>
  <c r="F60" i="5"/>
  <c r="C410" i="5"/>
  <c r="C320" i="5"/>
  <c r="F139" i="5"/>
  <c r="G54" i="5"/>
  <c r="G53" i="5"/>
  <c r="C315" i="5"/>
  <c r="D225" i="5"/>
  <c r="D265" i="5"/>
  <c r="D226" i="5"/>
  <c r="C171" i="5"/>
  <c r="C245" i="5"/>
  <c r="D248" i="5"/>
  <c r="D195" i="5"/>
  <c r="D201" i="5"/>
  <c r="D150" i="5"/>
  <c r="G129" i="5"/>
  <c r="C192" i="5"/>
  <c r="C317" i="5"/>
  <c r="F53" i="5"/>
  <c r="G134" i="5"/>
  <c r="G125" i="5"/>
  <c r="D213" i="5"/>
  <c r="D392" i="5"/>
  <c r="C155" i="5"/>
  <c r="C274" i="5"/>
  <c r="D269" i="5"/>
  <c r="C154" i="5"/>
  <c r="C206" i="5"/>
  <c r="D361" i="5"/>
  <c r="D280" i="5"/>
  <c r="C415" i="5"/>
  <c r="C266" i="5"/>
  <c r="F93" i="5"/>
  <c r="G104" i="5"/>
  <c r="G141" i="5"/>
  <c r="C334" i="5"/>
  <c r="D260" i="5"/>
  <c r="D285" i="5"/>
  <c r="D334" i="5"/>
  <c r="D170" i="5"/>
  <c r="D233" i="5"/>
  <c r="D414" i="5"/>
  <c r="C418" i="5"/>
  <c r="D348" i="5"/>
  <c r="C379" i="5"/>
  <c r="C165" i="5"/>
  <c r="D369" i="5"/>
  <c r="F68" i="5"/>
  <c r="G137" i="5"/>
  <c r="G76" i="5"/>
  <c r="C267" i="5"/>
  <c r="C148" i="5"/>
  <c r="C419" i="5"/>
  <c r="D178" i="5"/>
  <c r="D202" i="5"/>
  <c r="F101" i="5"/>
  <c r="D395" i="5"/>
  <c r="D189" i="5"/>
  <c r="D182" i="5"/>
  <c r="G49" i="5"/>
  <c r="G90" i="5"/>
  <c r="D293" i="5"/>
  <c r="C170" i="5"/>
  <c r="C265" i="5"/>
  <c r="D274" i="5"/>
  <c r="G77" i="5"/>
  <c r="C372" i="5"/>
  <c r="C149" i="5"/>
  <c r="C311" i="5"/>
  <c r="F132" i="5"/>
  <c r="D174" i="5"/>
  <c r="D337" i="5"/>
  <c r="C423" i="5"/>
  <c r="C204" i="5"/>
  <c r="C276" i="5"/>
  <c r="G58" i="5"/>
  <c r="C174" i="5"/>
  <c r="C417" i="5"/>
  <c r="G64" i="5"/>
  <c r="C160" i="5"/>
  <c r="D237" i="5"/>
  <c r="D335" i="5"/>
  <c r="D186" i="5"/>
  <c r="G106" i="5"/>
  <c r="D236" i="5"/>
  <c r="F126" i="5"/>
  <c r="D380" i="5"/>
  <c r="D315" i="5"/>
  <c r="C231" i="5"/>
  <c r="D294" i="5"/>
  <c r="D207" i="5"/>
  <c r="C284" i="5"/>
  <c r="I412" i="5" l="1"/>
  <c r="X424" i="5"/>
  <c r="Z424" i="5" s="1"/>
  <c r="X420" i="5"/>
  <c r="X416" i="5"/>
  <c r="Z416" i="5" s="1"/>
  <c r="X412" i="5"/>
  <c r="X404" i="5"/>
  <c r="X384" i="5"/>
  <c r="Z384" i="5" s="1"/>
  <c r="X292" i="5"/>
  <c r="Z292" i="5" s="1"/>
  <c r="X280" i="5"/>
  <c r="Z280" i="5" s="1"/>
  <c r="X276" i="5"/>
  <c r="Z276" i="5" s="1"/>
  <c r="X272" i="5"/>
  <c r="X260" i="5"/>
  <c r="Z260" i="5" s="1"/>
  <c r="X256" i="5"/>
  <c r="X244" i="5"/>
  <c r="Z244" i="5" s="1"/>
  <c r="X240" i="5"/>
  <c r="Z240" i="5" s="1"/>
  <c r="X212" i="5"/>
  <c r="Z212" i="5" s="1"/>
  <c r="X208" i="5"/>
  <c r="X196" i="5"/>
  <c r="X184" i="5"/>
  <c r="X172" i="5"/>
  <c r="Z172" i="5" s="1"/>
  <c r="X164" i="5"/>
  <c r="Z164" i="5" s="1"/>
  <c r="X152" i="5"/>
  <c r="X423" i="5"/>
  <c r="Z423" i="5" s="1"/>
  <c r="X419" i="5"/>
  <c r="Z419" i="5" s="1"/>
  <c r="X415" i="5"/>
  <c r="Z415" i="5" s="1"/>
  <c r="X395" i="5"/>
  <c r="Z395" i="5" s="1"/>
  <c r="X375" i="5"/>
  <c r="X367" i="5"/>
  <c r="Z367" i="5" s="1"/>
  <c r="X343" i="5"/>
  <c r="X331" i="5"/>
  <c r="Z331" i="5" s="1"/>
  <c r="X327" i="5"/>
  <c r="Z327" i="5" s="1"/>
  <c r="X315" i="5"/>
  <c r="Z315" i="5" s="1"/>
  <c r="X299" i="5"/>
  <c r="X295" i="5"/>
  <c r="X287" i="5"/>
  <c r="Z287" i="5" s="1"/>
  <c r="X283" i="5"/>
  <c r="Z283" i="5" s="1"/>
  <c r="X279" i="5"/>
  <c r="X271" i="5"/>
  <c r="Z271" i="5" s="1"/>
  <c r="X263" i="5"/>
  <c r="Z263" i="5" s="1"/>
  <c r="X259" i="5"/>
  <c r="Z259" i="5" s="1"/>
  <c r="X255" i="5"/>
  <c r="Z255" i="5" s="1"/>
  <c r="X251" i="5"/>
  <c r="X227" i="5"/>
  <c r="X215" i="5"/>
  <c r="Z215" i="5" s="1"/>
  <c r="X203" i="5"/>
  <c r="Z203" i="5" s="1"/>
  <c r="X179" i="5"/>
  <c r="Z179" i="5" s="1"/>
  <c r="X175" i="5"/>
  <c r="Z175" i="5" s="1"/>
  <c r="X167" i="5"/>
  <c r="Z167" i="5" s="1"/>
  <c r="X159" i="5"/>
  <c r="Z159" i="5" s="1"/>
  <c r="X147" i="5"/>
  <c r="X421" i="5"/>
  <c r="X417" i="5"/>
  <c r="Z417" i="5" s="1"/>
  <c r="X413" i="5"/>
  <c r="X381" i="5"/>
  <c r="Z381" i="5" s="1"/>
  <c r="X373" i="5"/>
  <c r="Z373" i="5" s="1"/>
  <c r="X369" i="5"/>
  <c r="Z369" i="5" s="1"/>
  <c r="X313" i="5"/>
  <c r="Z313" i="5" s="1"/>
  <c r="X309" i="5"/>
  <c r="Z309" i="5" s="1"/>
  <c r="X293" i="5"/>
  <c r="X289" i="5"/>
  <c r="Z289" i="5" s="1"/>
  <c r="X281" i="5"/>
  <c r="X277" i="5"/>
  <c r="Z277" i="5" s="1"/>
  <c r="X265" i="5"/>
  <c r="Z265" i="5" s="1"/>
  <c r="X261" i="5"/>
  <c r="Z261" i="5" s="1"/>
  <c r="X253" i="5"/>
  <c r="X241" i="5"/>
  <c r="Z241" i="5" s="1"/>
  <c r="X209" i="5"/>
  <c r="Z209" i="5" s="1"/>
  <c r="X193" i="5"/>
  <c r="Z193" i="5" s="1"/>
  <c r="X185" i="5"/>
  <c r="X181" i="5"/>
  <c r="X161" i="5"/>
  <c r="Z161" i="5" s="1"/>
  <c r="X157" i="5"/>
  <c r="Z157" i="5" s="1"/>
  <c r="X422" i="5"/>
  <c r="Z422" i="5" s="1"/>
  <c r="X390" i="5"/>
  <c r="X342" i="5"/>
  <c r="S422" i="5"/>
  <c r="U422" i="5" s="1"/>
  <c r="S418" i="5"/>
  <c r="U418" i="5" s="1"/>
  <c r="S414" i="5"/>
  <c r="U414" i="5" s="1"/>
  <c r="S390" i="5"/>
  <c r="U390" i="5" s="1"/>
  <c r="S342" i="5"/>
  <c r="U342" i="5" s="1"/>
  <c r="S334" i="5"/>
  <c r="S330" i="5"/>
  <c r="S306" i="5"/>
  <c r="S286" i="5"/>
  <c r="U286" i="5" s="1"/>
  <c r="S282" i="5"/>
  <c r="S274" i="5"/>
  <c r="U274" i="5" s="1"/>
  <c r="S262" i="5"/>
  <c r="S258" i="5"/>
  <c r="U258" i="5" s="1"/>
  <c r="X418" i="5"/>
  <c r="X306" i="5"/>
  <c r="Z306" i="5" s="1"/>
  <c r="X274" i="5"/>
  <c r="X258" i="5"/>
  <c r="Z258" i="5" s="1"/>
  <c r="X210" i="5"/>
  <c r="Z210" i="5" s="1"/>
  <c r="X162" i="5"/>
  <c r="Z162" i="5" s="1"/>
  <c r="X146" i="5"/>
  <c r="Z146" i="5" s="1"/>
  <c r="S421" i="5"/>
  <c r="U421" i="5" s="1"/>
  <c r="S417" i="5"/>
  <c r="S413" i="5"/>
  <c r="S381" i="5"/>
  <c r="U381" i="5" s="1"/>
  <c r="S373" i="5"/>
  <c r="S369" i="5"/>
  <c r="X414" i="5"/>
  <c r="Z414" i="5" s="1"/>
  <c r="X334" i="5"/>
  <c r="Z334" i="5" s="1"/>
  <c r="X286" i="5"/>
  <c r="Z286" i="5" s="1"/>
  <c r="X206" i="5"/>
  <c r="Z206" i="5" s="1"/>
  <c r="S424" i="5"/>
  <c r="S420" i="5"/>
  <c r="S416" i="5"/>
  <c r="U416" i="5" s="1"/>
  <c r="S412" i="5"/>
  <c r="U412" i="5" s="1"/>
  <c r="S404" i="5"/>
  <c r="U404" i="5" s="1"/>
  <c r="S384" i="5"/>
  <c r="U384" i="5" s="1"/>
  <c r="S292" i="5"/>
  <c r="U292" i="5" s="1"/>
  <c r="S280" i="5"/>
  <c r="S276" i="5"/>
  <c r="S272" i="5"/>
  <c r="S260" i="5"/>
  <c r="U260" i="5" s="1"/>
  <c r="S256" i="5"/>
  <c r="S423" i="5"/>
  <c r="U423" i="5" s="1"/>
  <c r="S419" i="5"/>
  <c r="U419" i="5" s="1"/>
  <c r="S415" i="5"/>
  <c r="U415" i="5" s="1"/>
  <c r="S395" i="5"/>
  <c r="U395" i="5" s="1"/>
  <c r="S375" i="5"/>
  <c r="S367" i="5"/>
  <c r="S343" i="5"/>
  <c r="U343" i="5" s="1"/>
  <c r="S331" i="5"/>
  <c r="S327" i="5"/>
  <c r="U327" i="5" s="1"/>
  <c r="S315" i="5"/>
  <c r="U315" i="5" s="1"/>
  <c r="S299" i="5"/>
  <c r="U299" i="5" s="1"/>
  <c r="S295" i="5"/>
  <c r="U295" i="5" s="1"/>
  <c r="S287" i="5"/>
  <c r="S283" i="5"/>
  <c r="S279" i="5"/>
  <c r="U279" i="5" s="1"/>
  <c r="S271" i="5"/>
  <c r="S263" i="5"/>
  <c r="U263" i="5" s="1"/>
  <c r="S259" i="5"/>
  <c r="U259" i="5" s="1"/>
  <c r="X234" i="5"/>
  <c r="Z234" i="5" s="1"/>
  <c r="X170" i="5"/>
  <c r="Z170" i="5" s="1"/>
  <c r="S289" i="5"/>
  <c r="S244" i="5"/>
  <c r="U244" i="5" s="1"/>
  <c r="S240" i="5"/>
  <c r="U240" i="5" s="1"/>
  <c r="S212" i="5"/>
  <c r="S208" i="5"/>
  <c r="U208" i="5" s="1"/>
  <c r="S196" i="5"/>
  <c r="U196" i="5" s="1"/>
  <c r="S184" i="5"/>
  <c r="U184" i="5" s="1"/>
  <c r="S172" i="5"/>
  <c r="S164" i="5"/>
  <c r="U164" i="5" s="1"/>
  <c r="S152" i="5"/>
  <c r="U152" i="5" s="1"/>
  <c r="S309" i="5"/>
  <c r="U309" i="5" s="1"/>
  <c r="S277" i="5"/>
  <c r="U277" i="5" s="1"/>
  <c r="X282" i="5"/>
  <c r="Z282" i="5" s="1"/>
  <c r="X154" i="5"/>
  <c r="Z154" i="5" s="1"/>
  <c r="S265" i="5"/>
  <c r="U265" i="5" s="1"/>
  <c r="S251" i="5"/>
  <c r="U251" i="5" s="1"/>
  <c r="S227" i="5"/>
  <c r="U227" i="5" s="1"/>
  <c r="S215" i="5"/>
  <c r="S203" i="5"/>
  <c r="U203" i="5" s="1"/>
  <c r="S179" i="5"/>
  <c r="S175" i="5"/>
  <c r="U175" i="5" s="1"/>
  <c r="S167" i="5"/>
  <c r="U167" i="5" s="1"/>
  <c r="S159" i="5"/>
  <c r="U159" i="5" s="1"/>
  <c r="S147" i="5"/>
  <c r="U147" i="5" s="1"/>
  <c r="X330" i="5"/>
  <c r="X202" i="5"/>
  <c r="Z202" i="5" s="1"/>
  <c r="S234" i="5"/>
  <c r="U234" i="5" s="1"/>
  <c r="S214" i="5"/>
  <c r="S210" i="5"/>
  <c r="U210" i="5" s="1"/>
  <c r="S206" i="5"/>
  <c r="U206" i="5" s="1"/>
  <c r="S202" i="5"/>
  <c r="U202" i="5" s="1"/>
  <c r="S170" i="5"/>
  <c r="S162" i="5"/>
  <c r="U162" i="5" s="1"/>
  <c r="S154" i="5"/>
  <c r="S150" i="5"/>
  <c r="U150" i="5" s="1"/>
  <c r="S146" i="5"/>
  <c r="U146" i="5" s="1"/>
  <c r="X262" i="5"/>
  <c r="Z262" i="5" s="1"/>
  <c r="S293" i="5"/>
  <c r="U293" i="5" s="1"/>
  <c r="S261" i="5"/>
  <c r="U261" i="5" s="1"/>
  <c r="S281" i="5"/>
  <c r="S185" i="5"/>
  <c r="N423" i="5"/>
  <c r="P423" i="5" s="1"/>
  <c r="N419" i="5"/>
  <c r="P419" i="5" s="1"/>
  <c r="N415" i="5"/>
  <c r="N395" i="5"/>
  <c r="P395" i="5" s="1"/>
  <c r="N375" i="5"/>
  <c r="P375" i="5" s="1"/>
  <c r="N367" i="5"/>
  <c r="P367" i="5" s="1"/>
  <c r="N343" i="5"/>
  <c r="N331" i="5"/>
  <c r="P331" i="5" s="1"/>
  <c r="N327" i="5"/>
  <c r="P327" i="5" s="1"/>
  <c r="N315" i="5"/>
  <c r="P315" i="5" s="1"/>
  <c r="S313" i="5"/>
  <c r="S181" i="5"/>
  <c r="U181" i="5" s="1"/>
  <c r="N422" i="5"/>
  <c r="P422" i="5" s="1"/>
  <c r="N418" i="5"/>
  <c r="P418" i="5" s="1"/>
  <c r="N414" i="5"/>
  <c r="P414" i="5" s="1"/>
  <c r="N390" i="5"/>
  <c r="N342" i="5"/>
  <c r="P342" i="5" s="1"/>
  <c r="N334" i="5"/>
  <c r="P334" i="5" s="1"/>
  <c r="N330" i="5"/>
  <c r="N306" i="5"/>
  <c r="P306" i="5" s="1"/>
  <c r="N286" i="5"/>
  <c r="P286" i="5" s="1"/>
  <c r="N282" i="5"/>
  <c r="P282" i="5" s="1"/>
  <c r="N274" i="5"/>
  <c r="P274" i="5" s="1"/>
  <c r="N262" i="5"/>
  <c r="N258" i="5"/>
  <c r="N234" i="5"/>
  <c r="P234" i="5" s="1"/>
  <c r="N214" i="5"/>
  <c r="N210" i="5"/>
  <c r="P210" i="5" s="1"/>
  <c r="N206" i="5"/>
  <c r="P206" i="5" s="1"/>
  <c r="N202" i="5"/>
  <c r="P202" i="5" s="1"/>
  <c r="X214" i="5"/>
  <c r="Z214" i="5" s="1"/>
  <c r="S241" i="5"/>
  <c r="S209" i="5"/>
  <c r="S193" i="5"/>
  <c r="U193" i="5" s="1"/>
  <c r="S161" i="5"/>
  <c r="U161" i="5" s="1"/>
  <c r="N421" i="5"/>
  <c r="P421" i="5" s="1"/>
  <c r="N417" i="5"/>
  <c r="P417" i="5" s="1"/>
  <c r="N413" i="5"/>
  <c r="P413" i="5" s="1"/>
  <c r="N381" i="5"/>
  <c r="P381" i="5" s="1"/>
  <c r="N373" i="5"/>
  <c r="P373" i="5" s="1"/>
  <c r="N369" i="5"/>
  <c r="N313" i="5"/>
  <c r="P313" i="5" s="1"/>
  <c r="N309" i="5"/>
  <c r="N293" i="5"/>
  <c r="P293" i="5" s="1"/>
  <c r="N289" i="5"/>
  <c r="P289" i="5" s="1"/>
  <c r="N281" i="5"/>
  <c r="P281" i="5" s="1"/>
  <c r="N277" i="5"/>
  <c r="P277" i="5" s="1"/>
  <c r="N265" i="5"/>
  <c r="N261" i="5"/>
  <c r="P261" i="5" s="1"/>
  <c r="N253" i="5"/>
  <c r="P253" i="5" s="1"/>
  <c r="N241" i="5"/>
  <c r="P241" i="5" s="1"/>
  <c r="N209" i="5"/>
  <c r="P209" i="5" s="1"/>
  <c r="N193" i="5"/>
  <c r="P193" i="5" s="1"/>
  <c r="N185" i="5"/>
  <c r="P185" i="5" s="1"/>
  <c r="N181" i="5"/>
  <c r="P181" i="5" s="1"/>
  <c r="X150" i="5"/>
  <c r="Z150" i="5" s="1"/>
  <c r="S255" i="5"/>
  <c r="U255" i="5" s="1"/>
  <c r="N412" i="5"/>
  <c r="P412" i="5" s="1"/>
  <c r="N295" i="5"/>
  <c r="P295" i="5" s="1"/>
  <c r="N287" i="5"/>
  <c r="P287" i="5" s="1"/>
  <c r="N279" i="5"/>
  <c r="P279" i="5" s="1"/>
  <c r="N271" i="5"/>
  <c r="P271" i="5" s="1"/>
  <c r="N263" i="5"/>
  <c r="N255" i="5"/>
  <c r="P255" i="5" s="1"/>
  <c r="N215" i="5"/>
  <c r="N170" i="5"/>
  <c r="P170" i="5" s="1"/>
  <c r="N162" i="5"/>
  <c r="P162" i="5" s="1"/>
  <c r="N154" i="5"/>
  <c r="P154" i="5" s="1"/>
  <c r="N150" i="5"/>
  <c r="P150" i="5" s="1"/>
  <c r="N146" i="5"/>
  <c r="P146" i="5" s="1"/>
  <c r="S157" i="5"/>
  <c r="U157" i="5" s="1"/>
  <c r="N424" i="5"/>
  <c r="N292" i="5"/>
  <c r="P292" i="5" s="1"/>
  <c r="N276" i="5"/>
  <c r="P276" i="5" s="1"/>
  <c r="N260" i="5"/>
  <c r="N244" i="5"/>
  <c r="P244" i="5" s="1"/>
  <c r="N212" i="5"/>
  <c r="P212" i="5" s="1"/>
  <c r="N196" i="5"/>
  <c r="P196" i="5" s="1"/>
  <c r="N161" i="5"/>
  <c r="P161" i="5" s="1"/>
  <c r="N157" i="5"/>
  <c r="P157" i="5" s="1"/>
  <c r="N420" i="5"/>
  <c r="P420" i="5" s="1"/>
  <c r="N404" i="5"/>
  <c r="P404" i="5" s="1"/>
  <c r="N299" i="5"/>
  <c r="N283" i="5"/>
  <c r="P283" i="5" s="1"/>
  <c r="N259" i="5"/>
  <c r="P259" i="5" s="1"/>
  <c r="N251" i="5"/>
  <c r="P251" i="5" s="1"/>
  <c r="N227" i="5"/>
  <c r="N203" i="5"/>
  <c r="N172" i="5"/>
  <c r="P172" i="5" s="1"/>
  <c r="N164" i="5"/>
  <c r="P164" i="5" s="1"/>
  <c r="N152" i="5"/>
  <c r="S253" i="5"/>
  <c r="U253" i="5" s="1"/>
  <c r="N416" i="5"/>
  <c r="P416" i="5" s="1"/>
  <c r="N384" i="5"/>
  <c r="P384" i="5" s="1"/>
  <c r="N280" i="5"/>
  <c r="N272" i="5"/>
  <c r="N256" i="5"/>
  <c r="P256" i="5" s="1"/>
  <c r="N240" i="5"/>
  <c r="P240" i="5" s="1"/>
  <c r="N208" i="5"/>
  <c r="N179" i="5"/>
  <c r="P179" i="5" s="1"/>
  <c r="N175" i="5"/>
  <c r="P175" i="5" s="1"/>
  <c r="N167" i="5"/>
  <c r="P167" i="5" s="1"/>
  <c r="N159" i="5"/>
  <c r="N147" i="5"/>
  <c r="P147" i="5" s="1"/>
  <c r="I421" i="5"/>
  <c r="K421" i="5" s="1"/>
  <c r="I330" i="5"/>
  <c r="K330" i="5" s="1"/>
  <c r="I306" i="5"/>
  <c r="K306" i="5" s="1"/>
  <c r="I292" i="5"/>
  <c r="K292" i="5" s="1"/>
  <c r="I286" i="5"/>
  <c r="K286" i="5" s="1"/>
  <c r="I282" i="5"/>
  <c r="K282" i="5" s="1"/>
  <c r="I280" i="5"/>
  <c r="I276" i="5"/>
  <c r="I274" i="5"/>
  <c r="I272" i="5"/>
  <c r="K272" i="5" s="1"/>
  <c r="I262" i="5"/>
  <c r="I260" i="5"/>
  <c r="K260" i="5" s="1"/>
  <c r="I258" i="5"/>
  <c r="K258" i="5" s="1"/>
  <c r="I256" i="5"/>
  <c r="K256" i="5" s="1"/>
  <c r="I244" i="5"/>
  <c r="I240" i="5"/>
  <c r="I234" i="5"/>
  <c r="I214" i="5"/>
  <c r="I212" i="5"/>
  <c r="I210" i="5"/>
  <c r="K210" i="5" s="1"/>
  <c r="I208" i="5"/>
  <c r="K208" i="5" s="1"/>
  <c r="I206" i="5"/>
  <c r="K206" i="5" s="1"/>
  <c r="I202" i="5"/>
  <c r="I196" i="5"/>
  <c r="K196" i="5" s="1"/>
  <c r="I184" i="5"/>
  <c r="K184" i="5" s="1"/>
  <c r="I172" i="5"/>
  <c r="K172" i="5" s="1"/>
  <c r="I170" i="5"/>
  <c r="K170" i="5" s="1"/>
  <c r="I164" i="5"/>
  <c r="K164" i="5" s="1"/>
  <c r="I162" i="5"/>
  <c r="K162" i="5" s="1"/>
  <c r="I154" i="5"/>
  <c r="K154" i="5" s="1"/>
  <c r="I152" i="5"/>
  <c r="I150" i="5"/>
  <c r="K150" i="5" s="1"/>
  <c r="I146" i="5"/>
  <c r="K146" i="5" s="1"/>
  <c r="I424" i="5"/>
  <c r="K424" i="5" s="1"/>
  <c r="I414" i="5"/>
  <c r="I395" i="5"/>
  <c r="K395" i="5" s="1"/>
  <c r="I375" i="5"/>
  <c r="K375" i="5" s="1"/>
  <c r="I367" i="5"/>
  <c r="K367" i="5" s="1"/>
  <c r="I343" i="5"/>
  <c r="I327" i="5"/>
  <c r="I420" i="5"/>
  <c r="I417" i="5"/>
  <c r="K417" i="5" s="1"/>
  <c r="I404" i="5"/>
  <c r="N184" i="5"/>
  <c r="P184" i="5" s="1"/>
  <c r="I423" i="5"/>
  <c r="K423" i="5" s="1"/>
  <c r="I369" i="5"/>
  <c r="K369" i="5" s="1"/>
  <c r="I416" i="5"/>
  <c r="I413" i="5"/>
  <c r="I342" i="5"/>
  <c r="I334" i="5"/>
  <c r="K334" i="5" s="1"/>
  <c r="I315" i="5"/>
  <c r="K315" i="5" s="1"/>
  <c r="I313" i="5"/>
  <c r="K313" i="5" s="1"/>
  <c r="I309" i="5"/>
  <c r="K309" i="5" s="1"/>
  <c r="I299" i="5"/>
  <c r="K299" i="5" s="1"/>
  <c r="I295" i="5"/>
  <c r="K295" i="5" s="1"/>
  <c r="I293" i="5"/>
  <c r="K293" i="5" s="1"/>
  <c r="I289" i="5"/>
  <c r="K289" i="5" s="1"/>
  <c r="I287" i="5"/>
  <c r="I283" i="5"/>
  <c r="I281" i="5"/>
  <c r="K281" i="5" s="1"/>
  <c r="I279" i="5"/>
  <c r="K279" i="5" s="1"/>
  <c r="I277" i="5"/>
  <c r="K277" i="5" s="1"/>
  <c r="I271" i="5"/>
  <c r="I265" i="5"/>
  <c r="I263" i="5"/>
  <c r="K263" i="5" s="1"/>
  <c r="I261" i="5"/>
  <c r="K261" i="5" s="1"/>
  <c r="I259" i="5"/>
  <c r="K259" i="5" s="1"/>
  <c r="I255" i="5"/>
  <c r="K255" i="5" s="1"/>
  <c r="I253" i="5"/>
  <c r="K253" i="5" s="1"/>
  <c r="I251" i="5"/>
  <c r="K251" i="5" s="1"/>
  <c r="I241" i="5"/>
  <c r="I227" i="5"/>
  <c r="K227" i="5" s="1"/>
  <c r="I215" i="5"/>
  <c r="K215" i="5" s="1"/>
  <c r="I209" i="5"/>
  <c r="K209" i="5" s="1"/>
  <c r="I203" i="5"/>
  <c r="I193" i="5"/>
  <c r="K193" i="5" s="1"/>
  <c r="I185" i="5"/>
  <c r="K185" i="5" s="1"/>
  <c r="I181" i="5"/>
  <c r="K181" i="5" s="1"/>
  <c r="I179" i="5"/>
  <c r="K179" i="5" s="1"/>
  <c r="I175" i="5"/>
  <c r="I167" i="5"/>
  <c r="K167" i="5" s="1"/>
  <c r="I161" i="5"/>
  <c r="K161" i="5" s="1"/>
  <c r="I159" i="5"/>
  <c r="I157" i="5"/>
  <c r="K157" i="5" s="1"/>
  <c r="I147" i="5"/>
  <c r="K147" i="5" s="1"/>
  <c r="I422" i="5"/>
  <c r="K422" i="5" s="1"/>
  <c r="I419" i="5"/>
  <c r="K419" i="5" s="1"/>
  <c r="I390" i="5"/>
  <c r="I331" i="5"/>
  <c r="K331" i="5" s="1"/>
  <c r="I418" i="5"/>
  <c r="K418" i="5" s="1"/>
  <c r="I415" i="5"/>
  <c r="K415" i="5" s="1"/>
  <c r="I381" i="5"/>
  <c r="K381" i="5" s="1"/>
  <c r="I373" i="5"/>
  <c r="K373" i="5" s="1"/>
  <c r="W424" i="5"/>
  <c r="Y424" i="5" s="1"/>
  <c r="W420" i="5"/>
  <c r="Y420" i="5" s="1"/>
  <c r="W416" i="5"/>
  <c r="W412" i="5"/>
  <c r="Y412" i="5" s="1"/>
  <c r="W280" i="5"/>
  <c r="Y280" i="5" s="1"/>
  <c r="W276" i="5"/>
  <c r="Y276" i="5" s="1"/>
  <c r="W272" i="5"/>
  <c r="Y272" i="5" s="1"/>
  <c r="W260" i="5"/>
  <c r="Y260" i="5" s="1"/>
  <c r="W256" i="5"/>
  <c r="Y256" i="5" s="1"/>
  <c r="W244" i="5"/>
  <c r="Y244" i="5" s="1"/>
  <c r="W240" i="5"/>
  <c r="Y240" i="5" s="1"/>
  <c r="W212" i="5"/>
  <c r="Y212" i="5" s="1"/>
  <c r="W196" i="5"/>
  <c r="Y196" i="5" s="1"/>
  <c r="W184" i="5"/>
  <c r="Y184" i="5" s="1"/>
  <c r="W164" i="5"/>
  <c r="Y164" i="5" s="1"/>
  <c r="W423" i="5"/>
  <c r="Y423" i="5" s="1"/>
  <c r="W419" i="5"/>
  <c r="Y419" i="5" s="1"/>
  <c r="W415" i="5"/>
  <c r="W375" i="5"/>
  <c r="Y375" i="5" s="1"/>
  <c r="W367" i="5"/>
  <c r="Y367" i="5" s="1"/>
  <c r="W343" i="5"/>
  <c r="Y343" i="5" s="1"/>
  <c r="W327" i="5"/>
  <c r="Y327" i="5" s="1"/>
  <c r="W315" i="5"/>
  <c r="Y315" i="5" s="1"/>
  <c r="W295" i="5"/>
  <c r="Y295" i="5" s="1"/>
  <c r="W283" i="5"/>
  <c r="Y283" i="5" s="1"/>
  <c r="W279" i="5"/>
  <c r="Y279" i="5" s="1"/>
  <c r="W263" i="5"/>
  <c r="Y263" i="5" s="1"/>
  <c r="W259" i="5"/>
  <c r="W255" i="5"/>
  <c r="W227" i="5"/>
  <c r="Y227" i="5" s="1"/>
  <c r="W203" i="5"/>
  <c r="Y203" i="5" s="1"/>
  <c r="W179" i="5"/>
  <c r="Y179" i="5" s="1"/>
  <c r="W175" i="5"/>
  <c r="Y175" i="5" s="1"/>
  <c r="W167" i="5"/>
  <c r="Y167" i="5" s="1"/>
  <c r="W147" i="5"/>
  <c r="W422" i="5"/>
  <c r="Y422" i="5" s="1"/>
  <c r="W418" i="5"/>
  <c r="Y418" i="5" s="1"/>
  <c r="W414" i="5"/>
  <c r="W390" i="5"/>
  <c r="Y390" i="5" s="1"/>
  <c r="W342" i="5"/>
  <c r="Y342" i="5" s="1"/>
  <c r="W334" i="5"/>
  <c r="Y334" i="5" s="1"/>
  <c r="W306" i="5"/>
  <c r="Y306" i="5" s="1"/>
  <c r="W282" i="5"/>
  <c r="Y282" i="5" s="1"/>
  <c r="W274" i="5"/>
  <c r="W262" i="5"/>
  <c r="Y262" i="5" s="1"/>
  <c r="W258" i="5"/>
  <c r="W234" i="5"/>
  <c r="Y234" i="5" s="1"/>
  <c r="W214" i="5"/>
  <c r="Y214" i="5" s="1"/>
  <c r="W206" i="5"/>
  <c r="Y206" i="5" s="1"/>
  <c r="W170" i="5"/>
  <c r="W162" i="5"/>
  <c r="W154" i="5"/>
  <c r="Y154" i="5" s="1"/>
  <c r="W146" i="5"/>
  <c r="Y146" i="5" s="1"/>
  <c r="W421" i="5"/>
  <c r="Y421" i="5" s="1"/>
  <c r="W309" i="5"/>
  <c r="Y309" i="5" s="1"/>
  <c r="R422" i="5"/>
  <c r="T422" i="5" s="1"/>
  <c r="R418" i="5"/>
  <c r="T418" i="5" s="1"/>
  <c r="R414" i="5"/>
  <c r="R390" i="5"/>
  <c r="R342" i="5"/>
  <c r="T342" i="5" s="1"/>
  <c r="R334" i="5"/>
  <c r="T334" i="5" s="1"/>
  <c r="R306" i="5"/>
  <c r="T306" i="5" s="1"/>
  <c r="R282" i="5"/>
  <c r="T282" i="5" s="1"/>
  <c r="R274" i="5"/>
  <c r="T274" i="5" s="1"/>
  <c r="R262" i="5"/>
  <c r="T262" i="5" s="1"/>
  <c r="R258" i="5"/>
  <c r="T258" i="5" s="1"/>
  <c r="W417" i="5"/>
  <c r="Y417" i="5" s="1"/>
  <c r="W241" i="5"/>
  <c r="Y241" i="5" s="1"/>
  <c r="W193" i="5"/>
  <c r="Y193" i="5" s="1"/>
  <c r="R421" i="5"/>
  <c r="R417" i="5"/>
  <c r="T417" i="5" s="1"/>
  <c r="R413" i="5"/>
  <c r="T413" i="5" s="1"/>
  <c r="R309" i="5"/>
  <c r="T309" i="5" s="1"/>
  <c r="R281" i="5"/>
  <c r="T281" i="5" s="1"/>
  <c r="R265" i="5"/>
  <c r="W413" i="5"/>
  <c r="Y413" i="5" s="1"/>
  <c r="W253" i="5"/>
  <c r="Y253" i="5" s="1"/>
  <c r="W157" i="5"/>
  <c r="W281" i="5"/>
  <c r="Y281" i="5" s="1"/>
  <c r="W265" i="5"/>
  <c r="Y265" i="5" s="1"/>
  <c r="W185" i="5"/>
  <c r="Y185" i="5" s="1"/>
  <c r="R423" i="5"/>
  <c r="R375" i="5"/>
  <c r="T375" i="5" s="1"/>
  <c r="R280" i="5"/>
  <c r="R253" i="5"/>
  <c r="T253" i="5" s="1"/>
  <c r="R241" i="5"/>
  <c r="R193" i="5"/>
  <c r="T193" i="5" s="1"/>
  <c r="R185" i="5"/>
  <c r="T185" i="5" s="1"/>
  <c r="R157" i="5"/>
  <c r="T157" i="5" s="1"/>
  <c r="R420" i="5"/>
  <c r="T420" i="5" s="1"/>
  <c r="R343" i="5"/>
  <c r="T343" i="5" s="1"/>
  <c r="R279" i="5"/>
  <c r="R259" i="5"/>
  <c r="T259" i="5" s="1"/>
  <c r="R419" i="5"/>
  <c r="T419" i="5" s="1"/>
  <c r="R244" i="5"/>
  <c r="T244" i="5" s="1"/>
  <c r="R240" i="5"/>
  <c r="T240" i="5" s="1"/>
  <c r="R212" i="5"/>
  <c r="T212" i="5" s="1"/>
  <c r="R196" i="5"/>
  <c r="R184" i="5"/>
  <c r="R164" i="5"/>
  <c r="T164" i="5" s="1"/>
  <c r="R416" i="5"/>
  <c r="R276" i="5"/>
  <c r="T276" i="5" s="1"/>
  <c r="R256" i="5"/>
  <c r="T256" i="5" s="1"/>
  <c r="R412" i="5"/>
  <c r="T412" i="5" s="1"/>
  <c r="R327" i="5"/>
  <c r="T327" i="5" s="1"/>
  <c r="R295" i="5"/>
  <c r="T295" i="5" s="1"/>
  <c r="R263" i="5"/>
  <c r="T263" i="5" s="1"/>
  <c r="R255" i="5"/>
  <c r="T255" i="5" s="1"/>
  <c r="R315" i="5"/>
  <c r="T315" i="5" s="1"/>
  <c r="R283" i="5"/>
  <c r="R272" i="5"/>
  <c r="T272" i="5" s="1"/>
  <c r="R234" i="5"/>
  <c r="T234" i="5" s="1"/>
  <c r="R214" i="5"/>
  <c r="T214" i="5" s="1"/>
  <c r="R206" i="5"/>
  <c r="R170" i="5"/>
  <c r="T170" i="5" s="1"/>
  <c r="R162" i="5"/>
  <c r="T162" i="5" s="1"/>
  <c r="R154" i="5"/>
  <c r="T154" i="5" s="1"/>
  <c r="R146" i="5"/>
  <c r="T146" i="5" s="1"/>
  <c r="R203" i="5"/>
  <c r="T203" i="5" s="1"/>
  <c r="M424" i="5"/>
  <c r="O424" i="5" s="1"/>
  <c r="M420" i="5"/>
  <c r="O420" i="5" s="1"/>
  <c r="M416" i="5"/>
  <c r="O416" i="5" s="1"/>
  <c r="M412" i="5"/>
  <c r="O412" i="5" s="1"/>
  <c r="R367" i="5"/>
  <c r="T367" i="5" s="1"/>
  <c r="R424" i="5"/>
  <c r="T424" i="5" s="1"/>
  <c r="R415" i="5"/>
  <c r="R227" i="5"/>
  <c r="T227" i="5" s="1"/>
  <c r="R179" i="5"/>
  <c r="T179" i="5" s="1"/>
  <c r="R147" i="5"/>
  <c r="T147" i="5" s="1"/>
  <c r="M422" i="5"/>
  <c r="O422" i="5" s="1"/>
  <c r="M418" i="5"/>
  <c r="O418" i="5" s="1"/>
  <c r="M414" i="5"/>
  <c r="O414" i="5" s="1"/>
  <c r="M390" i="5"/>
  <c r="O390" i="5" s="1"/>
  <c r="M342" i="5"/>
  <c r="O342" i="5" s="1"/>
  <c r="M334" i="5"/>
  <c r="O334" i="5" s="1"/>
  <c r="M306" i="5"/>
  <c r="O306" i="5" s="1"/>
  <c r="M282" i="5"/>
  <c r="O282" i="5" s="1"/>
  <c r="M274" i="5"/>
  <c r="O274" i="5" s="1"/>
  <c r="M262" i="5"/>
  <c r="M258" i="5"/>
  <c r="O258" i="5" s="1"/>
  <c r="M234" i="5"/>
  <c r="O234" i="5" s="1"/>
  <c r="M214" i="5"/>
  <c r="M206" i="5"/>
  <c r="O206" i="5" s="1"/>
  <c r="R260" i="5"/>
  <c r="T260" i="5" s="1"/>
  <c r="R175" i="5"/>
  <c r="T175" i="5" s="1"/>
  <c r="M421" i="5"/>
  <c r="M417" i="5"/>
  <c r="O417" i="5" s="1"/>
  <c r="M413" i="5"/>
  <c r="O413" i="5" s="1"/>
  <c r="M309" i="5"/>
  <c r="O309" i="5" s="1"/>
  <c r="M281" i="5"/>
  <c r="M265" i="5"/>
  <c r="O265" i="5" s="1"/>
  <c r="M253" i="5"/>
  <c r="O253" i="5" s="1"/>
  <c r="M241" i="5"/>
  <c r="O241" i="5" s="1"/>
  <c r="M193" i="5"/>
  <c r="O193" i="5" s="1"/>
  <c r="M185" i="5"/>
  <c r="O185" i="5" s="1"/>
  <c r="M184" i="5"/>
  <c r="O184" i="5" s="1"/>
  <c r="R167" i="5"/>
  <c r="T167" i="5" s="1"/>
  <c r="M315" i="5"/>
  <c r="O315" i="5" s="1"/>
  <c r="M295" i="5"/>
  <c r="O295" i="5" s="1"/>
  <c r="M279" i="5"/>
  <c r="O279" i="5" s="1"/>
  <c r="M263" i="5"/>
  <c r="O263" i="5" s="1"/>
  <c r="M255" i="5"/>
  <c r="O255" i="5" s="1"/>
  <c r="M170" i="5"/>
  <c r="O170" i="5" s="1"/>
  <c r="M162" i="5"/>
  <c r="O162" i="5" s="1"/>
  <c r="M154" i="5"/>
  <c r="O154" i="5" s="1"/>
  <c r="M146" i="5"/>
  <c r="O146" i="5" s="1"/>
  <c r="H424" i="5"/>
  <c r="J424" i="5" s="1"/>
  <c r="H422" i="5"/>
  <c r="J422" i="5" s="1"/>
  <c r="H420" i="5"/>
  <c r="J420" i="5" s="1"/>
  <c r="H418" i="5"/>
  <c r="J418" i="5" s="1"/>
  <c r="H416" i="5"/>
  <c r="J416" i="5" s="1"/>
  <c r="H414" i="5"/>
  <c r="J414" i="5" s="1"/>
  <c r="H412" i="5"/>
  <c r="J412" i="5" s="1"/>
  <c r="H390" i="5"/>
  <c r="H342" i="5"/>
  <c r="J342" i="5" s="1"/>
  <c r="H334" i="5"/>
  <c r="J334" i="5" s="1"/>
  <c r="M423" i="5"/>
  <c r="O423" i="5" s="1"/>
  <c r="M375" i="5"/>
  <c r="O375" i="5" s="1"/>
  <c r="M343" i="5"/>
  <c r="O343" i="5" s="1"/>
  <c r="M327" i="5"/>
  <c r="O327" i="5" s="1"/>
  <c r="M276" i="5"/>
  <c r="O276" i="5" s="1"/>
  <c r="M260" i="5"/>
  <c r="O260" i="5" s="1"/>
  <c r="M244" i="5"/>
  <c r="O244" i="5" s="1"/>
  <c r="M212" i="5"/>
  <c r="O212" i="5" s="1"/>
  <c r="M196" i="5"/>
  <c r="O196" i="5" s="1"/>
  <c r="M157" i="5"/>
  <c r="O157" i="5" s="1"/>
  <c r="M419" i="5"/>
  <c r="O419" i="5" s="1"/>
  <c r="M283" i="5"/>
  <c r="O283" i="5" s="1"/>
  <c r="M259" i="5"/>
  <c r="O259" i="5" s="1"/>
  <c r="M227" i="5"/>
  <c r="O227" i="5" s="1"/>
  <c r="M203" i="5"/>
  <c r="O203" i="5" s="1"/>
  <c r="M164" i="5"/>
  <c r="O164" i="5" s="1"/>
  <c r="H423" i="5"/>
  <c r="J423" i="5" s="1"/>
  <c r="H421" i="5"/>
  <c r="J421" i="5" s="1"/>
  <c r="H419" i="5"/>
  <c r="J419" i="5" s="1"/>
  <c r="H417" i="5"/>
  <c r="J417" i="5" s="1"/>
  <c r="H415" i="5"/>
  <c r="J415" i="5" s="1"/>
  <c r="H413" i="5"/>
  <c r="J413" i="5" s="1"/>
  <c r="H375" i="5"/>
  <c r="J375" i="5" s="1"/>
  <c r="H367" i="5"/>
  <c r="J367" i="5" s="1"/>
  <c r="H343" i="5"/>
  <c r="J343" i="5" s="1"/>
  <c r="H327" i="5"/>
  <c r="J327" i="5" s="1"/>
  <c r="M367" i="5"/>
  <c r="O367" i="5" s="1"/>
  <c r="M272" i="5"/>
  <c r="O272" i="5" s="1"/>
  <c r="H306" i="5"/>
  <c r="J306" i="5" s="1"/>
  <c r="H282" i="5"/>
  <c r="H280" i="5"/>
  <c r="J280" i="5" s="1"/>
  <c r="H276" i="5"/>
  <c r="J276" i="5" s="1"/>
  <c r="H274" i="5"/>
  <c r="J274" i="5" s="1"/>
  <c r="H272" i="5"/>
  <c r="J272" i="5" s="1"/>
  <c r="H262" i="5"/>
  <c r="J262" i="5" s="1"/>
  <c r="H260" i="5"/>
  <c r="J260" i="5" s="1"/>
  <c r="H258" i="5"/>
  <c r="J258" i="5" s="1"/>
  <c r="H256" i="5"/>
  <c r="J256" i="5" s="1"/>
  <c r="H244" i="5"/>
  <c r="J244" i="5" s="1"/>
  <c r="H240" i="5"/>
  <c r="J240" i="5" s="1"/>
  <c r="H234" i="5"/>
  <c r="J234" i="5" s="1"/>
  <c r="H214" i="5"/>
  <c r="J214" i="5" s="1"/>
  <c r="H212" i="5"/>
  <c r="J212" i="5" s="1"/>
  <c r="H206" i="5"/>
  <c r="J206" i="5" s="1"/>
  <c r="H196" i="5"/>
  <c r="J196" i="5" s="1"/>
  <c r="H184" i="5"/>
  <c r="J184" i="5" s="1"/>
  <c r="H170" i="5"/>
  <c r="J170" i="5" s="1"/>
  <c r="H164" i="5"/>
  <c r="J164" i="5" s="1"/>
  <c r="H162" i="5"/>
  <c r="J162" i="5" s="1"/>
  <c r="H154" i="5"/>
  <c r="J154" i="5" s="1"/>
  <c r="H146" i="5"/>
  <c r="J146" i="5" s="1"/>
  <c r="M256" i="5"/>
  <c r="O256" i="5" s="1"/>
  <c r="M240" i="5"/>
  <c r="O240" i="5" s="1"/>
  <c r="M179" i="5"/>
  <c r="O179" i="5" s="1"/>
  <c r="M147" i="5"/>
  <c r="O147" i="5" s="1"/>
  <c r="M415" i="5"/>
  <c r="O415" i="5" s="1"/>
  <c r="M175" i="5"/>
  <c r="O175" i="5" s="1"/>
  <c r="H315" i="5"/>
  <c r="J315" i="5" s="1"/>
  <c r="H309" i="5"/>
  <c r="J309" i="5" s="1"/>
  <c r="H295" i="5"/>
  <c r="J295" i="5" s="1"/>
  <c r="H283" i="5"/>
  <c r="J283" i="5" s="1"/>
  <c r="H281" i="5"/>
  <c r="J281" i="5" s="1"/>
  <c r="H279" i="5"/>
  <c r="J279" i="5" s="1"/>
  <c r="H265" i="5"/>
  <c r="J265" i="5" s="1"/>
  <c r="H263" i="5"/>
  <c r="J263" i="5" s="1"/>
  <c r="H259" i="5"/>
  <c r="J259" i="5" s="1"/>
  <c r="H255" i="5"/>
  <c r="J255" i="5" s="1"/>
  <c r="H253" i="5"/>
  <c r="J253" i="5" s="1"/>
  <c r="H241" i="5"/>
  <c r="J241" i="5" s="1"/>
  <c r="H227" i="5"/>
  <c r="J227" i="5" s="1"/>
  <c r="H203" i="5"/>
  <c r="J203" i="5" s="1"/>
  <c r="H193" i="5"/>
  <c r="J193" i="5" s="1"/>
  <c r="H185" i="5"/>
  <c r="J185" i="5" s="1"/>
  <c r="H179" i="5"/>
  <c r="J179" i="5" s="1"/>
  <c r="H175" i="5"/>
  <c r="J175" i="5" s="1"/>
  <c r="H167" i="5"/>
  <c r="J167" i="5" s="1"/>
  <c r="H157" i="5"/>
  <c r="J157" i="5" s="1"/>
  <c r="H147" i="5"/>
  <c r="J147" i="5" s="1"/>
  <c r="M280" i="5"/>
  <c r="O280" i="5" s="1"/>
  <c r="M167" i="5"/>
  <c r="O167" i="5" s="1"/>
  <c r="I384" i="5"/>
  <c r="K384" i="5" s="1"/>
  <c r="U417" i="5"/>
  <c r="Y414" i="5"/>
  <c r="T414" i="5"/>
  <c r="K414" i="5"/>
  <c r="Y170" i="5"/>
  <c r="U170" i="5"/>
  <c r="K327" i="5"/>
  <c r="Y259" i="5"/>
  <c r="Z196" i="5"/>
  <c r="T196" i="5"/>
  <c r="P260" i="5"/>
  <c r="Z418" i="5"/>
  <c r="Z274" i="5"/>
  <c r="Y274" i="5"/>
  <c r="K274" i="5"/>
  <c r="U209" i="5"/>
  <c r="K202" i="5"/>
  <c r="K234" i="5"/>
  <c r="Z227" i="5"/>
  <c r="P227" i="5"/>
  <c r="U313" i="5"/>
  <c r="U289" i="5"/>
  <c r="Z420" i="5"/>
  <c r="U420" i="5"/>
  <c r="K420" i="5"/>
  <c r="U331" i="5"/>
  <c r="T423" i="5"/>
  <c r="Z413" i="5"/>
  <c r="U413" i="5"/>
  <c r="K413" i="5"/>
  <c r="Y415" i="5"/>
  <c r="P415" i="5"/>
  <c r="T415" i="5"/>
  <c r="U334" i="5"/>
  <c r="U367" i="5"/>
  <c r="Z272" i="5"/>
  <c r="U272" i="5"/>
  <c r="P272" i="5"/>
  <c r="Z390" i="5"/>
  <c r="T390" i="5"/>
  <c r="J390" i="5"/>
  <c r="P390" i="5"/>
  <c r="K390" i="5"/>
  <c r="Z208" i="5"/>
  <c r="P208" i="5"/>
  <c r="Z412" i="5"/>
  <c r="K412" i="5"/>
  <c r="Y258" i="5"/>
  <c r="P258" i="5"/>
  <c r="U287" i="5"/>
  <c r="K287" i="5"/>
  <c r="Z295" i="5"/>
  <c r="T241" i="5"/>
  <c r="U241" i="5"/>
  <c r="K241" i="5"/>
  <c r="Z251" i="5"/>
  <c r="Z152" i="5"/>
  <c r="P152" i="5"/>
  <c r="K152" i="5"/>
  <c r="Y162" i="5"/>
  <c r="U276" i="5"/>
  <c r="K276" i="5"/>
  <c r="U172" i="5"/>
  <c r="Z185" i="5"/>
  <c r="U185" i="5"/>
  <c r="Z253" i="5"/>
  <c r="U373" i="5"/>
  <c r="U154" i="5"/>
  <c r="P203" i="5"/>
  <c r="K203" i="5"/>
  <c r="U369" i="5"/>
  <c r="P369" i="5"/>
  <c r="Z147" i="5"/>
  <c r="Y147" i="5"/>
  <c r="U271" i="5"/>
  <c r="K271" i="5"/>
  <c r="Z404" i="5"/>
  <c r="K404" i="5"/>
  <c r="P263" i="5"/>
  <c r="K159" i="5"/>
  <c r="P159" i="5"/>
  <c r="Z375" i="5"/>
  <c r="U375" i="5"/>
  <c r="Z293" i="5"/>
  <c r="Z299" i="5"/>
  <c r="P299" i="5"/>
  <c r="K244" i="5"/>
  <c r="K175" i="5"/>
  <c r="U282" i="5"/>
  <c r="J282" i="5"/>
  <c r="U424" i="5"/>
  <c r="P424" i="5"/>
  <c r="O262" i="5"/>
  <c r="P262" i="5"/>
  <c r="U262" i="5"/>
  <c r="K262" i="5"/>
  <c r="Z184" i="5"/>
  <c r="T184" i="5"/>
  <c r="Z181" i="5"/>
  <c r="T283" i="5"/>
  <c r="U283" i="5"/>
  <c r="K283" i="5"/>
  <c r="Z281" i="5"/>
  <c r="O281" i="5"/>
  <c r="U281" i="5"/>
  <c r="T265" i="5"/>
  <c r="K265" i="5"/>
  <c r="P265" i="5"/>
  <c r="Z256" i="5"/>
  <c r="U256" i="5"/>
  <c r="Y416" i="5"/>
  <c r="T416" i="5"/>
  <c r="K416" i="5"/>
  <c r="U306" i="5"/>
  <c r="K240" i="5"/>
  <c r="Y255" i="5"/>
  <c r="P309" i="5"/>
  <c r="U179" i="5"/>
  <c r="U212" i="5"/>
  <c r="K212" i="5"/>
  <c r="Z330" i="5"/>
  <c r="U330" i="5"/>
  <c r="P330" i="5"/>
  <c r="Z421" i="5"/>
  <c r="T421" i="5"/>
  <c r="O421" i="5"/>
  <c r="Z279" i="5"/>
  <c r="T279" i="5"/>
  <c r="U214" i="5"/>
  <c r="P214" i="5"/>
  <c r="O214" i="5"/>
  <c r="K214" i="5"/>
  <c r="Z342" i="5"/>
  <c r="K342" i="5"/>
  <c r="Y157" i="5"/>
  <c r="T206" i="5"/>
  <c r="P215" i="5"/>
  <c r="U215" i="5"/>
  <c r="U280" i="5"/>
  <c r="T280" i="5"/>
  <c r="K280" i="5"/>
  <c r="P280" i="5"/>
  <c r="Z343" i="5"/>
  <c r="K343" i="5"/>
  <c r="P343" i="5"/>
  <c r="AA415" i="5" l="1"/>
  <c r="AA175" i="5"/>
  <c r="Q154" i="5"/>
  <c r="V147" i="5"/>
  <c r="AA263" i="5"/>
  <c r="L422" i="5"/>
  <c r="L415" i="5"/>
  <c r="AA413" i="5"/>
  <c r="Q283" i="5"/>
  <c r="L282" i="5"/>
  <c r="V240" i="5"/>
  <c r="V256" i="5"/>
  <c r="V193" i="5"/>
  <c r="AA244" i="5"/>
  <c r="AA375" i="5"/>
  <c r="V276" i="5"/>
  <c r="V162" i="5"/>
  <c r="AA279" i="5"/>
  <c r="AA421" i="5"/>
  <c r="L280" i="5"/>
  <c r="Q175" i="5"/>
  <c r="Q279" i="5"/>
  <c r="L306" i="5"/>
  <c r="L416" i="5"/>
  <c r="V420" i="5"/>
  <c r="AA241" i="5"/>
  <c r="AA295" i="5"/>
  <c r="AA412" i="5"/>
  <c r="V196" i="5"/>
  <c r="Q170" i="5"/>
  <c r="L167" i="5"/>
  <c r="AA212" i="5"/>
  <c r="AA343" i="5"/>
  <c r="AA280" i="5"/>
  <c r="AA203" i="5"/>
  <c r="AA154" i="5"/>
  <c r="AA309" i="5"/>
  <c r="AA255" i="5"/>
  <c r="AA306" i="5"/>
  <c r="AA416" i="5"/>
  <c r="AA256" i="5"/>
  <c r="AA367" i="5"/>
  <c r="AA334" i="5"/>
  <c r="AA422" i="5"/>
  <c r="AA206" i="5"/>
  <c r="AA157" i="5"/>
  <c r="AA193" i="5"/>
  <c r="AA185" i="5"/>
  <c r="V265" i="5"/>
  <c r="V424" i="5"/>
  <c r="V184" i="5"/>
  <c r="V154" i="5"/>
  <c r="AA342" i="5"/>
  <c r="AA214" i="5"/>
  <c r="V279" i="5"/>
  <c r="Q424" i="5"/>
  <c r="AA164" i="5"/>
  <c r="AA147" i="5"/>
  <c r="AA258" i="5"/>
  <c r="AA167" i="5"/>
  <c r="V390" i="5"/>
  <c r="V413" i="5"/>
  <c r="AA420" i="5"/>
  <c r="V244" i="5"/>
  <c r="AA184" i="5"/>
  <c r="AA282" i="5"/>
  <c r="AA419" i="5"/>
  <c r="V185" i="5"/>
  <c r="V295" i="5"/>
  <c r="AA390" i="5"/>
  <c r="Q184" i="5"/>
  <c r="V175" i="5"/>
  <c r="V260" i="5"/>
  <c r="V367" i="5"/>
  <c r="V234" i="5"/>
  <c r="V164" i="5"/>
  <c r="V212" i="5"/>
  <c r="V258" i="5"/>
  <c r="V280" i="5"/>
  <c r="V342" i="5"/>
  <c r="V255" i="5"/>
  <c r="V306" i="5"/>
  <c r="V146" i="5"/>
  <c r="Q147" i="5"/>
  <c r="L334" i="5"/>
  <c r="AA423" i="5"/>
  <c r="L265" i="5"/>
  <c r="Q375" i="5"/>
  <c r="V315" i="5"/>
  <c r="V282" i="5"/>
  <c r="L263" i="5"/>
  <c r="L419" i="5"/>
  <c r="Q253" i="5"/>
  <c r="Q258" i="5"/>
  <c r="V412" i="5"/>
  <c r="V423" i="5"/>
  <c r="V157" i="5"/>
  <c r="Q185" i="5"/>
  <c r="V415" i="5"/>
  <c r="V227" i="5"/>
  <c r="L234" i="5"/>
  <c r="V274" i="5"/>
  <c r="V418" i="5"/>
  <c r="V327" i="5"/>
  <c r="Q414" i="5"/>
  <c r="V417" i="5"/>
  <c r="AA227" i="5"/>
  <c r="AA234" i="5"/>
  <c r="AA274" i="5"/>
  <c r="AA418" i="5"/>
  <c r="AA260" i="5"/>
  <c r="AA196" i="5"/>
  <c r="AA327" i="5"/>
  <c r="AA170" i="5"/>
  <c r="AA414" i="5"/>
  <c r="V414" i="5"/>
  <c r="Q206" i="5"/>
  <c r="Q342" i="5"/>
  <c r="Q256" i="5"/>
  <c r="V262" i="5"/>
  <c r="AA417" i="5"/>
  <c r="L206" i="5"/>
  <c r="Q157" i="5"/>
  <c r="L342" i="5"/>
  <c r="L214" i="5"/>
  <c r="Q421" i="5"/>
  <c r="Q212" i="5"/>
  <c r="L255" i="5"/>
  <c r="L262" i="5"/>
  <c r="L193" i="5"/>
  <c r="L375" i="5"/>
  <c r="Q263" i="5"/>
  <c r="V170" i="5"/>
  <c r="L417" i="5"/>
  <c r="V214" i="5"/>
  <c r="V421" i="5"/>
  <c r="L212" i="5"/>
  <c r="V179" i="5"/>
  <c r="V309" i="5"/>
  <c r="Q255" i="5"/>
  <c r="Q193" i="5"/>
  <c r="V375" i="5"/>
  <c r="V263" i="5"/>
  <c r="V203" i="5"/>
  <c r="V419" i="5"/>
  <c r="V253" i="5"/>
  <c r="V167" i="5"/>
  <c r="Q412" i="5"/>
  <c r="Q390" i="5"/>
  <c r="V272" i="5"/>
  <c r="V334" i="5"/>
  <c r="Q423" i="5"/>
  <c r="Q420" i="5"/>
  <c r="L274" i="5"/>
  <c r="L418" i="5"/>
  <c r="L260" i="5"/>
  <c r="L259" i="5"/>
  <c r="Q327" i="5"/>
  <c r="Q276" i="5"/>
  <c r="L227" i="5"/>
  <c r="Q419" i="5"/>
  <c r="L253" i="5"/>
  <c r="L276" i="5"/>
  <c r="L162" i="5"/>
  <c r="L390" i="5"/>
  <c r="V422" i="5"/>
  <c r="L423" i="5"/>
  <c r="L420" i="5"/>
  <c r="Q260" i="5"/>
  <c r="Q259" i="5"/>
  <c r="L327" i="5"/>
  <c r="L240" i="5"/>
  <c r="Q343" i="5"/>
  <c r="V343" i="5"/>
  <c r="V206" i="5"/>
  <c r="Q214" i="5"/>
  <c r="L279" i="5"/>
  <c r="L421" i="5"/>
  <c r="L179" i="5"/>
  <c r="L309" i="5"/>
  <c r="V416" i="5"/>
  <c r="L281" i="5"/>
  <c r="L184" i="5"/>
  <c r="L146" i="5"/>
  <c r="Q262" i="5"/>
  <c r="L424" i="5"/>
  <c r="L175" i="5"/>
  <c r="L343" i="5"/>
  <c r="Q280" i="5"/>
  <c r="L157" i="5"/>
  <c r="AA179" i="5"/>
  <c r="AA240" i="5"/>
  <c r="Q306" i="5"/>
  <c r="Q416" i="5"/>
  <c r="Q265" i="5"/>
  <c r="AA265" i="5"/>
  <c r="V281" i="5"/>
  <c r="AA281" i="5"/>
  <c r="L283" i="5"/>
  <c r="AA283" i="5"/>
  <c r="Q146" i="5"/>
  <c r="AA146" i="5"/>
  <c r="AA262" i="5"/>
  <c r="AA424" i="5"/>
  <c r="Q282" i="5"/>
  <c r="AB282" i="5" s="1"/>
  <c r="Q179" i="5"/>
  <c r="Q309" i="5"/>
  <c r="Q240" i="5"/>
  <c r="L256" i="5"/>
  <c r="Q281" i="5"/>
  <c r="V283" i="5"/>
  <c r="Q203" i="5"/>
  <c r="L185" i="5"/>
  <c r="L315" i="5"/>
  <c r="Q167" i="5"/>
  <c r="L412" i="5"/>
  <c r="Q272" i="5"/>
  <c r="Q367" i="5"/>
  <c r="Q334" i="5"/>
  <c r="Q415" i="5"/>
  <c r="Q413" i="5"/>
  <c r="Q227" i="5"/>
  <c r="Q274" i="5"/>
  <c r="Q418" i="5"/>
  <c r="L244" i="5"/>
  <c r="L164" i="5"/>
  <c r="L203" i="5"/>
  <c r="L154" i="5"/>
  <c r="AB154" i="5" s="1"/>
  <c r="Q162" i="5"/>
  <c r="L241" i="5"/>
  <c r="V241" i="5"/>
  <c r="L295" i="5"/>
  <c r="L272" i="5"/>
  <c r="L367" i="5"/>
  <c r="Q422" i="5"/>
  <c r="L413" i="5"/>
  <c r="Q196" i="5"/>
  <c r="V259" i="5"/>
  <c r="L170" i="5"/>
  <c r="AB170" i="5" s="1"/>
  <c r="L414" i="5"/>
  <c r="Q244" i="5"/>
  <c r="Q164" i="5"/>
  <c r="L147" i="5"/>
  <c r="AB147" i="5" s="1"/>
  <c r="AA253" i="5"/>
  <c r="Q315" i="5"/>
  <c r="AA315" i="5"/>
  <c r="AA276" i="5"/>
  <c r="AA162" i="5"/>
  <c r="Q241" i="5"/>
  <c r="Q295" i="5"/>
  <c r="L258" i="5"/>
  <c r="AA272" i="5"/>
  <c r="Q234" i="5"/>
  <c r="L196" i="5"/>
  <c r="AA259" i="5"/>
  <c r="Q417" i="5"/>
  <c r="AB274" i="5" l="1"/>
  <c r="AB414" i="5"/>
  <c r="AC414" i="5" s="1"/>
  <c r="AD414" i="5" s="1"/>
  <c r="AB418" i="5"/>
  <c r="AC418" i="5" s="1"/>
  <c r="AD418" i="5" s="1"/>
  <c r="AB412" i="5"/>
  <c r="AC412" i="5" s="1"/>
  <c r="AD412" i="5" s="1"/>
  <c r="AB214" i="5"/>
  <c r="AC214" i="5" s="1"/>
  <c r="AD214" i="5" s="1"/>
  <c r="AB280" i="5"/>
  <c r="AC280" i="5" s="1"/>
  <c r="AD280" i="5" s="1"/>
  <c r="AB306" i="5"/>
  <c r="AC306" i="5" s="1"/>
  <c r="AD306" i="5" s="1"/>
  <c r="AB279" i="5"/>
  <c r="AC279" i="5" s="1"/>
  <c r="AD279" i="5" s="1"/>
  <c r="AB185" i="5"/>
  <c r="AC185" i="5" s="1"/>
  <c r="AD185" i="5" s="1"/>
  <c r="AB423" i="5"/>
  <c r="AC423" i="5" s="1"/>
  <c r="AD423" i="5" s="1"/>
  <c r="AB212" i="5"/>
  <c r="AC212" i="5" s="1"/>
  <c r="AD212" i="5" s="1"/>
  <c r="AB327" i="5"/>
  <c r="AC327" i="5" s="1"/>
  <c r="AD327" i="5" s="1"/>
  <c r="AB260" i="5"/>
  <c r="AC260" i="5" s="1"/>
  <c r="AD260" i="5" s="1"/>
  <c r="AB419" i="5"/>
  <c r="AC419" i="5" s="1"/>
  <c r="AD419" i="5" s="1"/>
  <c r="AB263" i="5"/>
  <c r="AC263" i="5" s="1"/>
  <c r="AD263" i="5" s="1"/>
  <c r="AB167" i="5"/>
  <c r="AC167" i="5" s="1"/>
  <c r="AD167" i="5" s="1"/>
  <c r="AB421" i="5"/>
  <c r="AC421" i="5" s="1"/>
  <c r="AD421" i="5" s="1"/>
  <c r="AB234" i="5"/>
  <c r="AC234" i="5" s="1"/>
  <c r="AD234" i="5" s="1"/>
  <c r="AB415" i="5"/>
  <c r="AC415" i="5" s="1"/>
  <c r="AD415" i="5" s="1"/>
  <c r="AB184" i="5"/>
  <c r="AC184" i="5" s="1"/>
  <c r="AD184" i="5" s="1"/>
  <c r="AB334" i="5"/>
  <c r="AC334" i="5" s="1"/>
  <c r="AD334" i="5" s="1"/>
  <c r="AB157" i="5"/>
  <c r="AC157" i="5" s="1"/>
  <c r="AD157" i="5" s="1"/>
  <c r="AB227" i="5"/>
  <c r="AC227" i="5" s="1"/>
  <c r="AD227" i="5" s="1"/>
  <c r="AB258" i="5"/>
  <c r="AC258" i="5" s="1"/>
  <c r="AD258" i="5" s="1"/>
  <c r="AB417" i="5"/>
  <c r="AC417" i="5" s="1"/>
  <c r="AD417" i="5" s="1"/>
  <c r="AB276" i="5"/>
  <c r="AC276" i="5" s="1"/>
  <c r="AD276" i="5" s="1"/>
  <c r="AB175" i="5"/>
  <c r="AC175" i="5" s="1"/>
  <c r="AD175" i="5" s="1"/>
  <c r="AB390" i="5"/>
  <c r="AC390" i="5" s="1"/>
  <c r="AD390" i="5" s="1"/>
  <c r="AB420" i="5"/>
  <c r="AC420" i="5" s="1"/>
  <c r="AD420" i="5" s="1"/>
  <c r="AB253" i="5"/>
  <c r="AC253" i="5" s="1"/>
  <c r="AD253" i="5" s="1"/>
  <c r="AB256" i="5"/>
  <c r="AC256" i="5" s="1"/>
  <c r="AD256" i="5" s="1"/>
  <c r="AB422" i="5"/>
  <c r="AC422" i="5" s="1"/>
  <c r="AD422" i="5" s="1"/>
  <c r="AB206" i="5"/>
  <c r="AC206" i="5" s="1"/>
  <c r="AD206" i="5" s="1"/>
  <c r="AB162" i="5"/>
  <c r="AC162" i="5" s="1"/>
  <c r="AD162" i="5" s="1"/>
  <c r="AB342" i="5"/>
  <c r="AC342" i="5" s="1"/>
  <c r="AD342" i="5" s="1"/>
  <c r="AB196" i="5"/>
  <c r="AC196" i="5" s="1"/>
  <c r="AD196" i="5" s="1"/>
  <c r="AC274" i="5"/>
  <c r="AD274" i="5" s="1"/>
  <c r="AC147" i="5"/>
  <c r="AD147" i="5" s="1"/>
  <c r="AC154" i="5"/>
  <c r="AD154" i="5" s="1"/>
  <c r="AB265" i="5"/>
  <c r="AC282" i="5"/>
  <c r="AD282" i="5" s="1"/>
  <c r="AC170" i="5"/>
  <c r="AD170" i="5" s="1"/>
  <c r="AB413" i="5"/>
  <c r="AB203" i="5"/>
  <c r="AB295" i="5"/>
  <c r="AB262" i="5"/>
  <c r="AB244" i="5"/>
  <c r="AB259" i="5"/>
  <c r="AB240" i="5"/>
  <c r="AB416" i="5"/>
  <c r="AB193" i="5"/>
  <c r="AB367" i="5"/>
  <c r="AB424" i="5"/>
  <c r="AB375" i="5"/>
  <c r="AB255" i="5"/>
  <c r="AB283" i="5"/>
  <c r="AB241" i="5"/>
  <c r="AB164" i="5"/>
  <c r="AB315" i="5"/>
  <c r="AB179" i="5"/>
  <c r="AB309" i="5"/>
  <c r="AB272" i="5"/>
  <c r="AB343" i="5"/>
  <c r="AB146" i="5"/>
  <c r="AB281" i="5"/>
  <c r="X297" i="5"/>
  <c r="R302" i="5"/>
  <c r="I200" i="5"/>
  <c r="M351" i="5"/>
  <c r="N264" i="5"/>
  <c r="M143" i="5"/>
  <c r="I339" i="5"/>
  <c r="N346" i="5"/>
  <c r="M393" i="5"/>
  <c r="N316" i="5"/>
  <c r="W168" i="5"/>
  <c r="W205" i="5"/>
  <c r="N366" i="5"/>
  <c r="I171" i="5"/>
  <c r="W156" i="5"/>
  <c r="W377" i="5"/>
  <c r="X221" i="5"/>
  <c r="R385" i="5"/>
  <c r="I178" i="5"/>
  <c r="H300" i="5"/>
  <c r="N200" i="5"/>
  <c r="H303" i="5"/>
  <c r="I357" i="5"/>
  <c r="N246" i="5"/>
  <c r="M329" i="5"/>
  <c r="N239" i="5"/>
  <c r="R374" i="5"/>
  <c r="W153" i="5"/>
  <c r="I388" i="5"/>
  <c r="I333" i="5"/>
  <c r="R330" i="5"/>
  <c r="R359" i="5"/>
  <c r="S383" i="5"/>
  <c r="R174" i="5"/>
  <c r="I191" i="5"/>
  <c r="H235" i="5"/>
  <c r="I205" i="5"/>
  <c r="X319" i="5"/>
  <c r="W158" i="5"/>
  <c r="N180" i="5"/>
  <c r="M180" i="5"/>
  <c r="I228" i="5"/>
  <c r="N371" i="5"/>
  <c r="H376" i="5"/>
  <c r="R286" i="5"/>
  <c r="R393" i="5"/>
  <c r="X298" i="5"/>
  <c r="H398" i="5"/>
  <c r="N160" i="5"/>
  <c r="S396" i="5"/>
  <c r="W169" i="5"/>
  <c r="S394" i="5"/>
  <c r="M324" i="5"/>
  <c r="N350" i="5"/>
  <c r="X252" i="5"/>
  <c r="W231" i="5"/>
  <c r="X273" i="5"/>
  <c r="M321" i="5"/>
  <c r="X379" i="5"/>
  <c r="X156" i="5"/>
  <c r="M277" i="5"/>
  <c r="N247" i="5"/>
  <c r="H194" i="5"/>
  <c r="W370" i="5"/>
  <c r="I356" i="5"/>
  <c r="N359" i="5"/>
  <c r="M356" i="5"/>
  <c r="S207" i="5"/>
  <c r="M303" i="5"/>
  <c r="N380" i="5"/>
  <c r="S302" i="5"/>
  <c r="W273" i="5"/>
  <c r="S304" i="5"/>
  <c r="R183" i="5"/>
  <c r="X337" i="5"/>
  <c r="N336" i="5"/>
  <c r="N235" i="5"/>
  <c r="W402" i="5"/>
  <c r="H161" i="5"/>
  <c r="I300" i="5"/>
  <c r="W316" i="5"/>
  <c r="S173" i="5"/>
  <c r="M231" i="5"/>
  <c r="N302" i="5"/>
  <c r="H387" i="5"/>
  <c r="I270" i="5"/>
  <c r="S267" i="5"/>
  <c r="R216" i="5"/>
  <c r="S273" i="5"/>
  <c r="X247" i="5"/>
  <c r="N232" i="5"/>
  <c r="W284" i="5"/>
  <c r="X303" i="5"/>
  <c r="S328" i="5"/>
  <c r="N303" i="5"/>
  <c r="X187" i="5"/>
  <c r="W405" i="5"/>
  <c r="I242" i="5"/>
  <c r="H365" i="5"/>
  <c r="N267" i="5"/>
  <c r="H178" i="5"/>
  <c r="I183" i="5"/>
  <c r="N339" i="5"/>
  <c r="R408" i="5"/>
  <c r="N329" i="5"/>
  <c r="N361" i="5"/>
  <c r="W197" i="5"/>
  <c r="X236" i="5"/>
  <c r="I229" i="5"/>
  <c r="N156" i="5"/>
  <c r="X333" i="5"/>
  <c r="W165" i="5"/>
  <c r="I216" i="5"/>
  <c r="H337" i="5"/>
  <c r="N195" i="5"/>
  <c r="M304" i="5"/>
  <c r="I145" i="5"/>
  <c r="S245" i="5"/>
  <c r="R207" i="5"/>
  <c r="N213" i="5"/>
  <c r="I378" i="5"/>
  <c r="R285" i="5"/>
  <c r="S411" i="5"/>
  <c r="I195" i="5"/>
  <c r="I397" i="5"/>
  <c r="R365" i="5"/>
  <c r="M294" i="5"/>
  <c r="S360" i="5"/>
  <c r="R396" i="5"/>
  <c r="I269" i="5"/>
  <c r="H307" i="5"/>
  <c r="I319" i="5"/>
  <c r="X296" i="5"/>
  <c r="W191" i="5"/>
  <c r="N300" i="5"/>
  <c r="M188" i="5"/>
  <c r="I266" i="5"/>
  <c r="R402" i="5"/>
  <c r="M317" i="5"/>
  <c r="I301" i="5"/>
  <c r="R326" i="5"/>
  <c r="W290" i="5"/>
  <c r="M221" i="5"/>
  <c r="S296" i="5"/>
  <c r="R347" i="5"/>
  <c r="I231" i="5"/>
  <c r="H257" i="5"/>
  <c r="I245" i="5"/>
  <c r="X216" i="5"/>
  <c r="W394" i="5"/>
  <c r="N356" i="5"/>
  <c r="R275" i="5"/>
  <c r="I248" i="5"/>
  <c r="X189" i="5"/>
  <c r="M239" i="5"/>
  <c r="W144" i="5"/>
  <c r="W257" i="5"/>
  <c r="S402" i="5"/>
  <c r="M174" i="5"/>
  <c r="S242" i="5"/>
  <c r="M365" i="5"/>
  <c r="W351" i="5"/>
  <c r="X264" i="5"/>
  <c r="W391" i="5"/>
  <c r="X165" i="5"/>
  <c r="W297" i="5"/>
  <c r="I188" i="5"/>
  <c r="H267" i="5"/>
  <c r="X294" i="5"/>
  <c r="N189" i="5"/>
  <c r="H188" i="5"/>
  <c r="H370" i="5"/>
  <c r="M305" i="5"/>
  <c r="N288" i="5"/>
  <c r="H148" i="5"/>
  <c r="I160" i="5"/>
  <c r="S285" i="5"/>
  <c r="M408" i="5"/>
  <c r="S243" i="5"/>
  <c r="M197" i="5"/>
  <c r="N229" i="5"/>
  <c r="S386" i="5"/>
  <c r="R266" i="5"/>
  <c r="S372" i="5"/>
  <c r="H351" i="5"/>
  <c r="R198" i="5"/>
  <c r="N378" i="5"/>
  <c r="N252" i="5"/>
  <c r="I249" i="5"/>
  <c r="H373" i="5"/>
  <c r="N207" i="5"/>
  <c r="W380" i="5"/>
  <c r="N201" i="5"/>
  <c r="M347" i="5"/>
  <c r="N386" i="5"/>
  <c r="M195" i="5"/>
  <c r="I294" i="5"/>
  <c r="S303" i="5"/>
  <c r="R267" i="5"/>
  <c r="S151" i="5"/>
  <c r="M399" i="5"/>
  <c r="N153" i="5"/>
  <c r="I407" i="5"/>
  <c r="W337" i="5"/>
  <c r="W369" i="5"/>
  <c r="S246" i="5"/>
  <c r="X391" i="5"/>
  <c r="W174" i="5"/>
  <c r="I302" i="5"/>
  <c r="H393" i="5"/>
  <c r="N169" i="5"/>
  <c r="H200" i="5"/>
  <c r="I223" i="5"/>
  <c r="N387" i="5"/>
  <c r="M242" i="5"/>
  <c r="N377" i="5"/>
  <c r="N411" i="5"/>
  <c r="W166" i="5"/>
  <c r="W354" i="5"/>
  <c r="N231" i="5"/>
  <c r="N335" i="5"/>
  <c r="W352" i="5"/>
  <c r="X350" i="5"/>
  <c r="R200" i="5"/>
  <c r="I305" i="5"/>
  <c r="M248" i="5"/>
  <c r="I383" i="5"/>
  <c r="I376" i="5"/>
  <c r="W339" i="5"/>
  <c r="N174" i="5"/>
  <c r="H346" i="5"/>
  <c r="N352" i="5"/>
  <c r="I361" i="5"/>
  <c r="M346" i="5"/>
  <c r="N355" i="5"/>
  <c r="W406" i="5"/>
  <c r="I310" i="5"/>
  <c r="X190" i="5"/>
  <c r="R148" i="5"/>
  <c r="I285" i="5"/>
  <c r="M232" i="5"/>
  <c r="I329" i="5"/>
  <c r="X360" i="5"/>
  <c r="W235" i="5"/>
  <c r="N183" i="5"/>
  <c r="M268" i="5"/>
  <c r="I308" i="5"/>
  <c r="W411" i="5"/>
  <c r="R303" i="5"/>
  <c r="N144" i="5"/>
  <c r="W222" i="5"/>
  <c r="I225" i="5"/>
  <c r="M285" i="5"/>
  <c r="H302" i="5"/>
  <c r="S183" i="5"/>
  <c r="R399" i="5"/>
  <c r="W228" i="5"/>
  <c r="X372" i="5"/>
  <c r="W216" i="5"/>
  <c r="X245" i="5"/>
  <c r="R305" i="5"/>
  <c r="I252" i="5"/>
  <c r="H192" i="5"/>
  <c r="X151" i="5"/>
  <c r="S314" i="5"/>
  <c r="M264" i="5"/>
  <c r="R388" i="5"/>
  <c r="R296" i="5"/>
  <c r="X182" i="5"/>
  <c r="H268" i="5"/>
  <c r="S143" i="5"/>
  <c r="R143" i="5"/>
  <c r="W188" i="5"/>
  <c r="X304" i="5"/>
  <c r="W180" i="5"/>
  <c r="X201" i="5"/>
  <c r="W237" i="5"/>
  <c r="I230" i="5"/>
  <c r="H319" i="5"/>
  <c r="S364" i="5"/>
  <c r="S220" i="5"/>
  <c r="H224" i="5"/>
  <c r="M366" i="5"/>
  <c r="M385" i="5"/>
  <c r="N362" i="5"/>
  <c r="H180" i="5"/>
  <c r="X186" i="5"/>
  <c r="X223" i="5"/>
  <c r="R386" i="5"/>
  <c r="X408" i="5"/>
  <c r="R357" i="5"/>
  <c r="S351" i="5"/>
  <c r="R316" i="5"/>
  <c r="I143" i="5"/>
  <c r="X352" i="5"/>
  <c r="W246" i="5"/>
  <c r="N217" i="5"/>
  <c r="W323" i="5"/>
  <c r="R250" i="5"/>
  <c r="H385" i="5"/>
  <c r="H313" i="5"/>
  <c r="N291" i="5"/>
  <c r="I360" i="5"/>
  <c r="N245" i="5"/>
  <c r="M205" i="5"/>
  <c r="S317" i="5"/>
  <c r="M275" i="5"/>
  <c r="N192" i="5"/>
  <c r="S347" i="5"/>
  <c r="R356" i="5"/>
  <c r="S191" i="5"/>
  <c r="H151" i="5"/>
  <c r="N257" i="5"/>
  <c r="N344" i="5"/>
  <c r="W294" i="5"/>
  <c r="W155" i="5"/>
  <c r="S248" i="5"/>
  <c r="X160" i="5"/>
  <c r="W346" i="5"/>
  <c r="I392" i="5"/>
  <c r="M219" i="5"/>
  <c r="N376" i="5"/>
  <c r="H228" i="5"/>
  <c r="I243" i="5"/>
  <c r="S169" i="5"/>
  <c r="M350" i="5"/>
  <c r="S145" i="5"/>
  <c r="X338" i="5"/>
  <c r="W242" i="5"/>
  <c r="I332" i="5"/>
  <c r="N405" i="5"/>
  <c r="X382" i="5"/>
  <c r="I325" i="5"/>
  <c r="S377" i="5"/>
  <c r="R201" i="5"/>
  <c r="I326" i="5"/>
  <c r="H160" i="5"/>
  <c r="I192" i="5"/>
  <c r="H165" i="5"/>
  <c r="W387" i="5"/>
  <c r="N364" i="5"/>
  <c r="H380" i="5"/>
  <c r="N243" i="5"/>
  <c r="N389" i="5"/>
  <c r="R166" i="5"/>
  <c r="S407" i="5"/>
  <c r="W183" i="5"/>
  <c r="N370" i="5"/>
  <c r="R223" i="5"/>
  <c r="S297" i="5"/>
  <c r="M266" i="5"/>
  <c r="W308" i="5"/>
  <c r="H143" i="5"/>
  <c r="W364" i="5"/>
  <c r="X365" i="5"/>
  <c r="W305" i="5"/>
  <c r="I316" i="5"/>
  <c r="H308" i="5"/>
  <c r="I391" i="5"/>
  <c r="W389" i="5"/>
  <c r="H399" i="5"/>
  <c r="M172" i="5"/>
  <c r="R360" i="5"/>
  <c r="R313" i="5"/>
  <c r="S223" i="5"/>
  <c r="M222" i="5"/>
  <c r="W264" i="5"/>
  <c r="I352" i="5"/>
  <c r="W300" i="5"/>
  <c r="X317" i="5"/>
  <c r="R349" i="5"/>
  <c r="I268" i="5"/>
  <c r="H222" i="5"/>
  <c r="I350" i="5"/>
  <c r="W189" i="5"/>
  <c r="H347" i="5"/>
  <c r="H150" i="5"/>
  <c r="M246" i="5"/>
  <c r="X301" i="5"/>
  <c r="H304" i="5"/>
  <c r="M216" i="5"/>
  <c r="N270" i="5"/>
  <c r="X387" i="5"/>
  <c r="W230" i="5"/>
  <c r="X325" i="5"/>
  <c r="R346" i="5"/>
  <c r="S316" i="5"/>
  <c r="R224" i="5"/>
  <c r="I201" i="5"/>
  <c r="M224" i="5"/>
  <c r="W200" i="5"/>
  <c r="X402" i="5"/>
  <c r="N397" i="5"/>
  <c r="H226" i="5"/>
  <c r="M145" i="5"/>
  <c r="H388" i="5"/>
  <c r="S298" i="5"/>
  <c r="N230" i="5"/>
  <c r="X339" i="5"/>
  <c r="W357" i="5"/>
  <c r="I396" i="5"/>
  <c r="W321" i="5"/>
  <c r="S399" i="5"/>
  <c r="R308" i="5"/>
  <c r="I165" i="5"/>
  <c r="X392" i="5"/>
  <c r="W399" i="5"/>
  <c r="S249" i="5"/>
  <c r="I322" i="5"/>
  <c r="W361" i="5"/>
  <c r="M235" i="5"/>
  <c r="H381" i="5"/>
  <c r="S236" i="5"/>
  <c r="N145" i="5"/>
  <c r="X174" i="5"/>
  <c r="W393" i="5"/>
  <c r="X169" i="5"/>
  <c r="M392" i="5"/>
  <c r="N391" i="5"/>
  <c r="X356" i="5"/>
  <c r="W275" i="5"/>
  <c r="X349" i="5"/>
  <c r="M186" i="5"/>
  <c r="R290" i="5"/>
  <c r="R310" i="5"/>
  <c r="R210" i="5"/>
  <c r="S371" i="5"/>
  <c r="M371" i="5"/>
  <c r="X200" i="5"/>
  <c r="W219" i="5"/>
  <c r="N216" i="5"/>
  <c r="M307" i="5"/>
  <c r="N191" i="5"/>
  <c r="H248" i="5"/>
  <c r="I297" i="5"/>
  <c r="S325" i="5"/>
  <c r="R307" i="5"/>
  <c r="N190" i="5"/>
  <c r="X320" i="5"/>
  <c r="W223" i="5"/>
  <c r="N328" i="5"/>
  <c r="N406" i="5"/>
  <c r="X409" i="5"/>
  <c r="I257" i="5"/>
  <c r="X386" i="5"/>
  <c r="W317" i="5"/>
  <c r="I324" i="5"/>
  <c r="H232" i="5"/>
  <c r="I296" i="5"/>
  <c r="H183" i="5"/>
  <c r="W252" i="5"/>
  <c r="N221" i="5"/>
  <c r="H408" i="5"/>
  <c r="N324" i="5"/>
  <c r="X362" i="5"/>
  <c r="R242" i="5"/>
  <c r="X155" i="5"/>
  <c r="W267" i="5"/>
  <c r="X238" i="5"/>
  <c r="M372" i="5"/>
  <c r="X230" i="5"/>
  <c r="M406" i="5"/>
  <c r="W376" i="5"/>
  <c r="H169" i="5"/>
  <c r="I365" i="5"/>
  <c r="X171" i="5"/>
  <c r="R270" i="5"/>
  <c r="N143" i="5"/>
  <c r="H325" i="5"/>
  <c r="I372" i="5"/>
  <c r="W407" i="5"/>
  <c r="M148" i="5"/>
  <c r="M199" i="5"/>
  <c r="M396" i="5"/>
  <c r="W318" i="5"/>
  <c r="H377" i="5"/>
  <c r="S197" i="5"/>
  <c r="X268" i="5"/>
  <c r="W410" i="5"/>
  <c r="X383" i="5"/>
  <c r="W398" i="5"/>
  <c r="X270" i="5"/>
  <c r="R372" i="5"/>
  <c r="I394" i="5"/>
  <c r="H177" i="5"/>
  <c r="I207" i="5"/>
  <c r="W301" i="5"/>
  <c r="X361" i="5"/>
  <c r="M353" i="5"/>
  <c r="H364" i="5"/>
  <c r="R299" i="5"/>
  <c r="N398" i="5"/>
  <c r="X232" i="5"/>
  <c r="W270" i="5"/>
  <c r="X219" i="5"/>
  <c r="W326" i="5"/>
  <c r="S380" i="5"/>
  <c r="R387" i="5"/>
  <c r="I221" i="5"/>
  <c r="H153" i="5"/>
  <c r="I151" i="5"/>
  <c r="X323" i="5"/>
  <c r="S340" i="5"/>
  <c r="M284" i="5"/>
  <c r="M252" i="5"/>
  <c r="M402" i="5"/>
  <c r="I328" i="5"/>
  <c r="X389" i="5"/>
  <c r="N268" i="5"/>
  <c r="X177" i="5"/>
  <c r="R269" i="5"/>
  <c r="X285" i="5"/>
  <c r="R319" i="5"/>
  <c r="S239" i="5"/>
  <c r="M171" i="5"/>
  <c r="W160" i="5"/>
  <c r="X195" i="5"/>
  <c r="M386" i="5"/>
  <c r="I335" i="5"/>
  <c r="I318" i="5"/>
  <c r="M156" i="5"/>
  <c r="H323" i="5"/>
  <c r="M336" i="5"/>
  <c r="N290" i="5"/>
  <c r="N188" i="5"/>
  <c r="S406" i="5"/>
  <c r="W285" i="5"/>
  <c r="X205" i="5"/>
  <c r="R187" i="5"/>
  <c r="S337" i="5"/>
  <c r="X396" i="5"/>
  <c r="W383" i="5"/>
  <c r="X393" i="5"/>
  <c r="M270" i="5"/>
  <c r="W331" i="5"/>
  <c r="W287" i="5"/>
  <c r="H225" i="5"/>
  <c r="S362" i="5"/>
  <c r="M225" i="5"/>
  <c r="N388" i="5"/>
  <c r="I180" i="5"/>
  <c r="S186" i="5"/>
  <c r="R219" i="5"/>
  <c r="S204" i="5"/>
  <c r="M245" i="5"/>
  <c r="N269" i="5"/>
  <c r="X197" i="5"/>
  <c r="R406" i="5"/>
  <c r="X222" i="5"/>
  <c r="H405" i="5"/>
  <c r="W409" i="5"/>
  <c r="S382" i="5"/>
  <c r="N399" i="5"/>
  <c r="N220" i="5"/>
  <c r="M249" i="5"/>
  <c r="S410" i="5"/>
  <c r="R273" i="5"/>
  <c r="I398" i="5"/>
  <c r="H254" i="5"/>
  <c r="I346" i="5"/>
  <c r="H229" i="5"/>
  <c r="W296" i="5"/>
  <c r="N297" i="5"/>
  <c r="M178" i="5"/>
  <c r="N204" i="5"/>
  <c r="S290" i="5"/>
  <c r="R160" i="5"/>
  <c r="R409" i="5"/>
  <c r="W347" i="5"/>
  <c r="X341" i="5"/>
  <c r="R204" i="5"/>
  <c r="S216" i="5"/>
  <c r="M360" i="5"/>
  <c r="I153" i="5"/>
  <c r="H187" i="5"/>
  <c r="I347" i="5"/>
  <c r="X207" i="5"/>
  <c r="R410" i="5"/>
  <c r="N186" i="5"/>
  <c r="H349" i="5"/>
  <c r="I359" i="5"/>
  <c r="I348" i="5"/>
  <c r="M169" i="5"/>
  <c r="M344" i="5"/>
  <c r="R222" i="5"/>
  <c r="I323" i="5"/>
  <c r="M391" i="5"/>
  <c r="N319" i="5"/>
  <c r="X308" i="5"/>
  <c r="W171" i="5"/>
  <c r="X148" i="5"/>
  <c r="W151" i="5"/>
  <c r="S357" i="5"/>
  <c r="R177" i="5"/>
  <c r="I380" i="5"/>
  <c r="H197" i="5"/>
  <c r="I174" i="5"/>
  <c r="W198" i="5"/>
  <c r="H219" i="5"/>
  <c r="M400" i="5"/>
  <c r="H406" i="5"/>
  <c r="W161" i="5"/>
  <c r="H239" i="5"/>
  <c r="S237" i="5"/>
  <c r="X329" i="5"/>
  <c r="R377" i="5"/>
  <c r="X188" i="5"/>
  <c r="R228" i="5"/>
  <c r="S160" i="5"/>
  <c r="M316" i="5"/>
  <c r="W248" i="5"/>
  <c r="X307" i="5"/>
  <c r="R246" i="5"/>
  <c r="S284" i="5"/>
  <c r="N379" i="5"/>
  <c r="R251" i="5"/>
  <c r="H205" i="5"/>
  <c r="H363" i="5"/>
  <c r="N223" i="5"/>
  <c r="X213" i="5"/>
  <c r="R321" i="5"/>
  <c r="X321" i="5"/>
  <c r="R188" i="5"/>
  <c r="S257" i="5"/>
  <c r="R351" i="5"/>
  <c r="W204" i="5"/>
  <c r="X235" i="5"/>
  <c r="R324" i="5"/>
  <c r="S149" i="5"/>
  <c r="N233" i="5"/>
  <c r="M345" i="5"/>
  <c r="M383" i="5"/>
  <c r="W249" i="5"/>
  <c r="S335" i="5"/>
  <c r="S363" i="5"/>
  <c r="I304" i="5"/>
  <c r="X166" i="5"/>
  <c r="R380" i="5"/>
  <c r="S359" i="5"/>
  <c r="M337" i="5"/>
  <c r="N337" i="5"/>
  <c r="X405" i="5"/>
  <c r="W190" i="5"/>
  <c r="X178" i="5"/>
  <c r="M267" i="5"/>
  <c r="W176" i="5"/>
  <c r="W379" i="5"/>
  <c r="S321" i="5"/>
  <c r="S336" i="5"/>
  <c r="R371" i="5"/>
  <c r="S329" i="5"/>
  <c r="I222" i="5"/>
  <c r="S219" i="5"/>
  <c r="R230" i="5"/>
  <c r="S275" i="5"/>
  <c r="M297" i="5"/>
  <c r="N305" i="5"/>
  <c r="X357" i="5"/>
  <c r="W229" i="5"/>
  <c r="S385" i="5"/>
  <c r="M160" i="5"/>
  <c r="R318" i="5"/>
  <c r="R370" i="5"/>
  <c r="X266" i="5"/>
  <c r="N322" i="5"/>
  <c r="M354" i="5"/>
  <c r="S213" i="5"/>
  <c r="I399" i="5"/>
  <c r="N317" i="5"/>
  <c r="M257" i="5"/>
  <c r="N347" i="5"/>
  <c r="M153" i="5"/>
  <c r="N187" i="5"/>
  <c r="S268" i="5"/>
  <c r="R173" i="5"/>
  <c r="S231" i="5"/>
  <c r="H191" i="5"/>
  <c r="S339" i="5"/>
  <c r="S156" i="5"/>
  <c r="W392" i="5"/>
  <c r="I199" i="5"/>
  <c r="S319" i="5"/>
  <c r="X246" i="5"/>
  <c r="R235" i="5"/>
  <c r="I173" i="5"/>
  <c r="H207" i="5"/>
  <c r="I169" i="5"/>
  <c r="X243" i="5"/>
  <c r="W245" i="5"/>
  <c r="N248" i="5"/>
  <c r="H383" i="5"/>
  <c r="I186" i="5"/>
  <c r="N182" i="5"/>
  <c r="R392" i="5"/>
  <c r="R323" i="5"/>
  <c r="R352" i="5"/>
  <c r="N341" i="5"/>
  <c r="H356" i="5"/>
  <c r="X346" i="5"/>
  <c r="X376" i="5"/>
  <c r="W207" i="5"/>
  <c r="X192" i="5"/>
  <c r="W195" i="5"/>
  <c r="S405" i="5"/>
  <c r="R229" i="5"/>
  <c r="I148" i="5"/>
  <c r="H223" i="5"/>
  <c r="N148" i="5"/>
  <c r="W348" i="5"/>
  <c r="H317" i="5"/>
  <c r="H215" i="5"/>
  <c r="M191" i="5"/>
  <c r="W378" i="5"/>
  <c r="H269" i="5"/>
  <c r="N205" i="5"/>
  <c r="X377" i="5"/>
  <c r="W177" i="5"/>
  <c r="X224" i="5"/>
  <c r="R237" i="5"/>
  <c r="S200" i="5"/>
  <c r="M380" i="5"/>
  <c r="W356" i="5"/>
  <c r="X351" i="5"/>
  <c r="R213" i="5"/>
  <c r="X332" i="5"/>
  <c r="S400" i="5"/>
  <c r="W217" i="5"/>
  <c r="H275" i="5"/>
  <c r="H338" i="5"/>
  <c r="W401" i="5"/>
  <c r="N171" i="5"/>
  <c r="S252" i="5"/>
  <c r="R153" i="5"/>
  <c r="S365" i="5"/>
  <c r="M190" i="5"/>
  <c r="S177" i="5"/>
  <c r="X275" i="5"/>
  <c r="W302" i="5"/>
  <c r="S294" i="5"/>
  <c r="H326" i="5"/>
  <c r="N176" i="5"/>
  <c r="N211" i="5"/>
  <c r="X398" i="5"/>
  <c r="R314" i="5"/>
  <c r="M161" i="5"/>
  <c r="I405" i="5"/>
  <c r="S180" i="5"/>
  <c r="R268" i="5"/>
  <c r="S324" i="5"/>
  <c r="R239" i="5"/>
  <c r="N385" i="5"/>
  <c r="X239" i="5"/>
  <c r="W254" i="5"/>
  <c r="S254" i="5"/>
  <c r="M173" i="5"/>
  <c r="I366" i="5"/>
  <c r="I311" i="5"/>
  <c r="S300" i="5"/>
  <c r="X371" i="5"/>
  <c r="H144" i="5"/>
  <c r="W148" i="5"/>
  <c r="I298" i="5"/>
  <c r="I213" i="5"/>
  <c r="N222" i="5"/>
  <c r="R339" i="5"/>
  <c r="X326" i="5"/>
  <c r="M300" i="5"/>
  <c r="N165" i="5"/>
  <c r="S376" i="5"/>
  <c r="W221" i="5"/>
  <c r="S192" i="5"/>
  <c r="H321" i="5"/>
  <c r="S270" i="5"/>
  <c r="X340" i="5"/>
  <c r="I237" i="5"/>
  <c r="S218" i="5"/>
  <c r="X302" i="5"/>
  <c r="I187" i="5"/>
  <c r="I406" i="5"/>
  <c r="N365" i="5"/>
  <c r="M357" i="5"/>
  <c r="S201" i="5"/>
  <c r="M204" i="5"/>
  <c r="N372" i="5"/>
  <c r="S308" i="5"/>
  <c r="R221" i="5"/>
  <c r="S148" i="5"/>
  <c r="H221" i="5"/>
  <c r="S352" i="5"/>
  <c r="X290" i="5"/>
  <c r="I197" i="5"/>
  <c r="I370" i="5"/>
  <c r="S408" i="5"/>
  <c r="X316" i="5"/>
  <c r="W307" i="5"/>
  <c r="N219" i="5"/>
  <c r="M165" i="5"/>
  <c r="N396" i="5"/>
  <c r="H266" i="5"/>
  <c r="I317" i="5"/>
  <c r="S166" i="5"/>
  <c r="M308" i="5"/>
  <c r="N242" i="5"/>
  <c r="W150" i="5"/>
  <c r="W396" i="5"/>
  <c r="N363" i="5"/>
  <c r="N307" i="5"/>
  <c r="W353" i="5"/>
  <c r="I275" i="5"/>
  <c r="S190" i="5"/>
  <c r="I393" i="5"/>
  <c r="W303" i="5"/>
  <c r="X228" i="5"/>
  <c r="W239" i="5"/>
  <c r="X242" i="5"/>
  <c r="R391" i="5"/>
  <c r="I166" i="5"/>
  <c r="H243" i="5"/>
  <c r="N325" i="5"/>
  <c r="I340" i="5"/>
  <c r="M151" i="5"/>
  <c r="H395" i="5"/>
  <c r="M229" i="5"/>
  <c r="I379" i="5"/>
  <c r="H305" i="5"/>
  <c r="N285" i="5"/>
  <c r="X143" i="5"/>
  <c r="W385" i="5"/>
  <c r="X300" i="5"/>
  <c r="W329" i="5"/>
  <c r="X394" i="5"/>
  <c r="R171" i="5"/>
  <c r="W408" i="5"/>
  <c r="X399" i="5"/>
  <c r="R350" i="5"/>
  <c r="W271" i="5"/>
  <c r="X288" i="5"/>
  <c r="H208" i="5"/>
  <c r="H246" i="5"/>
  <c r="M389" i="5"/>
  <c r="W374" i="5"/>
  <c r="N224" i="5"/>
  <c r="S333" i="5"/>
  <c r="R197" i="5"/>
  <c r="S266" i="5"/>
  <c r="M254" i="5"/>
  <c r="N254" i="5"/>
  <c r="X359" i="5"/>
  <c r="W143" i="5"/>
  <c r="S350" i="5"/>
  <c r="H386" i="5"/>
  <c r="S217" i="5"/>
  <c r="S247" i="5"/>
  <c r="X267" i="5"/>
  <c r="W163" i="5"/>
  <c r="R328" i="5"/>
  <c r="X385" i="5"/>
  <c r="I307" i="5"/>
  <c r="N326" i="5"/>
  <c r="M398" i="5"/>
  <c r="S222" i="5"/>
  <c r="H352" i="5"/>
  <c r="N360" i="5"/>
  <c r="S349" i="5"/>
  <c r="R297" i="5"/>
  <c r="S391" i="5"/>
  <c r="H190" i="5"/>
  <c r="X406" i="5"/>
  <c r="W311" i="5"/>
  <c r="I246" i="5"/>
  <c r="X353" i="5"/>
  <c r="X257" i="5"/>
  <c r="I235" i="5"/>
  <c r="N266" i="5"/>
  <c r="M326" i="5"/>
  <c r="S174" i="5"/>
  <c r="M183" i="5"/>
  <c r="N228" i="5"/>
  <c r="X254" i="5"/>
  <c r="W365" i="5"/>
  <c r="S228" i="5"/>
  <c r="M319" i="5"/>
  <c r="S346" i="5"/>
  <c r="W261" i="5"/>
  <c r="I303" i="5"/>
  <c r="S409" i="5"/>
  <c r="X173" i="5"/>
  <c r="N197" i="5"/>
  <c r="I211" i="5"/>
  <c r="W192" i="5"/>
  <c r="N177" i="5"/>
  <c r="H324" i="5"/>
  <c r="N273" i="5"/>
  <c r="M200" i="5"/>
  <c r="I190" i="5"/>
  <c r="S195" i="5"/>
  <c r="R190" i="5"/>
  <c r="S229" i="5"/>
  <c r="I144" i="5"/>
  <c r="I239" i="5"/>
  <c r="X291" i="5"/>
  <c r="S187" i="5"/>
  <c r="I149" i="5"/>
  <c r="I204" i="5"/>
  <c r="X380" i="5"/>
  <c r="W359" i="5"/>
  <c r="S205" i="5"/>
  <c r="M228" i="5"/>
  <c r="N237" i="5"/>
  <c r="H294" i="5"/>
  <c r="I410" i="5"/>
  <c r="S305" i="5"/>
  <c r="M376" i="5"/>
  <c r="N410" i="5"/>
  <c r="W355" i="5"/>
  <c r="I177" i="5"/>
  <c r="S397" i="5"/>
  <c r="S178" i="5"/>
  <c r="W215" i="5"/>
  <c r="I364" i="5"/>
  <c r="X145" i="5"/>
  <c r="R325" i="5"/>
  <c r="I158" i="5"/>
  <c r="H270" i="5"/>
  <c r="N151" i="5"/>
  <c r="H273" i="5"/>
  <c r="W360" i="5"/>
  <c r="N333" i="5"/>
  <c r="M237" i="5"/>
  <c r="S221" i="5"/>
  <c r="X220" i="5"/>
  <c r="R205" i="5"/>
  <c r="W299" i="5"/>
  <c r="W372" i="5"/>
  <c r="X368" i="5"/>
  <c r="R169" i="5"/>
  <c r="N321" i="5"/>
  <c r="X183" i="5"/>
  <c r="R294" i="5"/>
  <c r="X364" i="5"/>
  <c r="R257" i="5"/>
  <c r="S307" i="5"/>
  <c r="R158" i="5"/>
  <c r="I349" i="5"/>
  <c r="X248" i="5"/>
  <c r="W213" i="5"/>
  <c r="I401" i="5"/>
  <c r="W181" i="5"/>
  <c r="H382" i="5"/>
  <c r="H339" i="5"/>
  <c r="R384" i="5"/>
  <c r="I371" i="5"/>
  <c r="N296" i="5"/>
  <c r="S356" i="5"/>
  <c r="R245" i="5"/>
  <c r="S326" i="5"/>
  <c r="M302" i="5"/>
  <c r="N294" i="5"/>
  <c r="X180" i="5"/>
  <c r="W187" i="5"/>
  <c r="X237" i="5"/>
  <c r="M158" i="5"/>
  <c r="S312" i="5"/>
  <c r="X322" i="5"/>
  <c r="X204" i="5"/>
  <c r="I155" i="5"/>
  <c r="R407" i="5"/>
  <c r="R301" i="5"/>
  <c r="I377" i="5"/>
  <c r="N394" i="5"/>
  <c r="R195" i="5"/>
  <c r="S171" i="5"/>
  <c r="M207" i="5"/>
  <c r="N178" i="5"/>
  <c r="S393" i="5"/>
  <c r="R337" i="5"/>
  <c r="S264" i="5"/>
  <c r="H230" i="5"/>
  <c r="X269" i="5"/>
  <c r="I353" i="5"/>
  <c r="I386" i="5"/>
  <c r="R397" i="5"/>
  <c r="X305" i="5"/>
  <c r="I264" i="5"/>
  <c r="W268" i="5"/>
  <c r="N158" i="5"/>
  <c r="H394" i="5"/>
  <c r="N393" i="5"/>
  <c r="H357" i="5"/>
  <c r="I254" i="5"/>
  <c r="S232" i="5"/>
  <c r="R180" i="5"/>
  <c r="S153" i="5"/>
  <c r="X318" i="5"/>
  <c r="I408" i="5"/>
  <c r="W373" i="5"/>
  <c r="X191" i="5"/>
  <c r="N250" i="5"/>
  <c r="N308" i="5"/>
  <c r="W232" i="5"/>
  <c r="N408" i="5"/>
  <c r="H360" i="5"/>
  <c r="N349" i="5"/>
  <c r="H329" i="5"/>
  <c r="I232" i="5"/>
  <c r="S235" i="5"/>
  <c r="R254" i="5"/>
  <c r="N383" i="5"/>
  <c r="N198" i="5"/>
  <c r="I337" i="5"/>
  <c r="I336" i="5"/>
  <c r="S188" i="5"/>
  <c r="I362" i="5"/>
  <c r="N304" i="5"/>
  <c r="R333" i="5"/>
  <c r="W312" i="5"/>
  <c r="X370" i="5"/>
  <c r="M359" i="5"/>
  <c r="S361" i="5"/>
  <c r="S344" i="5"/>
  <c r="W236" i="5"/>
  <c r="M374" i="5"/>
  <c r="X345" i="5"/>
  <c r="H374" i="5"/>
  <c r="H238" i="5"/>
  <c r="H389" i="5"/>
  <c r="W349" i="5"/>
  <c r="W194" i="5"/>
  <c r="R243" i="5"/>
  <c r="X217" i="5"/>
  <c r="R289" i="5"/>
  <c r="S198" i="5"/>
  <c r="R181" i="5"/>
  <c r="W397" i="5"/>
  <c r="H156" i="5"/>
  <c r="W358" i="5"/>
  <c r="R277" i="5"/>
  <c r="H333" i="5"/>
  <c r="W330" i="5"/>
  <c r="I321" i="5"/>
  <c r="W328" i="5"/>
  <c r="M187" i="5"/>
  <c r="H368" i="5"/>
  <c r="W199" i="5"/>
  <c r="N407" i="5"/>
  <c r="H182" i="5"/>
  <c r="X278" i="5"/>
  <c r="M318" i="5"/>
  <c r="N225" i="5"/>
  <c r="N168" i="5"/>
  <c r="M411" i="5"/>
  <c r="H359" i="5"/>
  <c r="H401" i="5"/>
  <c r="M301" i="5"/>
  <c r="N314" i="5"/>
  <c r="H217" i="5"/>
  <c r="S323" i="5"/>
  <c r="W382" i="5"/>
  <c r="H201" i="5"/>
  <c r="W226" i="5"/>
  <c r="I320" i="5"/>
  <c r="H277" i="5"/>
  <c r="R248" i="5"/>
  <c r="R249" i="5"/>
  <c r="H236" i="5"/>
  <c r="S194" i="5"/>
  <c r="W366" i="5"/>
  <c r="S354" i="5"/>
  <c r="X407" i="5"/>
  <c r="R192" i="5"/>
  <c r="W386" i="5"/>
  <c r="S288" i="5"/>
  <c r="R252" i="5"/>
  <c r="W277" i="5"/>
  <c r="W202" i="5"/>
  <c r="M320" i="5"/>
  <c r="R199" i="5"/>
  <c r="I278" i="5"/>
  <c r="H286" i="5"/>
  <c r="N318" i="5"/>
  <c r="N284" i="5"/>
  <c r="R398" i="5"/>
  <c r="I198" i="5"/>
  <c r="R186" i="5"/>
  <c r="I250" i="5"/>
  <c r="N278" i="5"/>
  <c r="R209" i="5"/>
  <c r="R355" i="5"/>
  <c r="S341" i="5"/>
  <c r="M287" i="5"/>
  <c r="W288" i="5"/>
  <c r="M323" i="5"/>
  <c r="M238" i="5"/>
  <c r="X144" i="5"/>
  <c r="X374" i="5"/>
  <c r="S389" i="5"/>
  <c r="N199" i="5"/>
  <c r="R382" i="5"/>
  <c r="W233" i="5"/>
  <c r="M176" i="5"/>
  <c r="M338" i="5"/>
  <c r="S165" i="5"/>
  <c r="H397" i="5"/>
  <c r="H379" i="5"/>
  <c r="W289" i="5"/>
  <c r="M340" i="5"/>
  <c r="H209" i="5"/>
  <c r="I168" i="5"/>
  <c r="M243" i="5"/>
  <c r="N368" i="5"/>
  <c r="M230" i="5"/>
  <c r="S144" i="5"/>
  <c r="X324" i="5"/>
  <c r="N312" i="5"/>
  <c r="N236" i="5"/>
  <c r="W210" i="5"/>
  <c r="W363" i="5"/>
  <c r="R298" i="5"/>
  <c r="H168" i="5"/>
  <c r="M335" i="5"/>
  <c r="R233" i="5"/>
  <c r="I219" i="5"/>
  <c r="W209" i="5"/>
  <c r="W145" i="5"/>
  <c r="X348" i="5"/>
  <c r="W149" i="5"/>
  <c r="M395" i="5"/>
  <c r="H384" i="5"/>
  <c r="W403" i="5"/>
  <c r="H320" i="5"/>
  <c r="H251" i="5"/>
  <c r="R178" i="5"/>
  <c r="H247" i="5"/>
  <c r="I341" i="5"/>
  <c r="S230" i="5"/>
  <c r="W172" i="5"/>
  <c r="H322" i="5"/>
  <c r="R211" i="5"/>
  <c r="N149" i="5"/>
  <c r="M339" i="5"/>
  <c r="W395" i="5"/>
  <c r="H328" i="5"/>
  <c r="N409" i="5"/>
  <c r="R163" i="5"/>
  <c r="I217" i="5"/>
  <c r="H318" i="5"/>
  <c r="H166" i="5"/>
  <c r="H301" i="5"/>
  <c r="M144" i="5"/>
  <c r="I400" i="5"/>
  <c r="R291" i="5"/>
  <c r="I312" i="5"/>
  <c r="I189" i="5"/>
  <c r="N345" i="5"/>
  <c r="M364" i="5"/>
  <c r="W340" i="5"/>
  <c r="M201" i="5"/>
  <c r="S310" i="5"/>
  <c r="S348" i="5"/>
  <c r="R271" i="5"/>
  <c r="H198" i="5"/>
  <c r="R168" i="5"/>
  <c r="H298" i="5"/>
  <c r="R292" i="5"/>
  <c r="R395" i="5"/>
  <c r="M410" i="5"/>
  <c r="X328" i="5"/>
  <c r="H392" i="5"/>
  <c r="W152" i="5"/>
  <c r="R322" i="5"/>
  <c r="R236" i="5"/>
  <c r="M379" i="5"/>
  <c r="S211" i="5"/>
  <c r="M310" i="5"/>
  <c r="M332" i="5"/>
  <c r="R238" i="5"/>
  <c r="X158" i="5"/>
  <c r="S182" i="5"/>
  <c r="W291" i="5"/>
  <c r="W381" i="5"/>
  <c r="R383" i="5"/>
  <c r="M215" i="5"/>
  <c r="R366" i="5"/>
  <c r="X311" i="5"/>
  <c r="I226" i="5"/>
  <c r="R403" i="5"/>
  <c r="R317" i="5"/>
  <c r="M189" i="5"/>
  <c r="R335" i="5"/>
  <c r="M311" i="5"/>
  <c r="H299" i="5"/>
  <c r="H213" i="5"/>
  <c r="R348" i="5"/>
  <c r="R215" i="5"/>
  <c r="M250" i="5"/>
  <c r="H264" i="5"/>
  <c r="M236" i="5"/>
  <c r="N357" i="5"/>
  <c r="R312" i="5"/>
  <c r="R379" i="5"/>
  <c r="H249" i="5"/>
  <c r="M298" i="5"/>
  <c r="H271" i="5"/>
  <c r="X355" i="5"/>
  <c r="H186" i="5"/>
  <c r="R331" i="5"/>
  <c r="R165" i="5"/>
  <c r="S338" i="5"/>
  <c r="M394" i="5"/>
  <c r="N310" i="5"/>
  <c r="S278" i="5"/>
  <c r="M155" i="5"/>
  <c r="M209" i="5"/>
  <c r="S176" i="5"/>
  <c r="R311" i="5"/>
  <c r="S238" i="5"/>
  <c r="H345" i="5"/>
  <c r="H173" i="5"/>
  <c r="R389" i="5"/>
  <c r="W304" i="5"/>
  <c r="W293" i="5"/>
  <c r="H391" i="5"/>
  <c r="H293" i="5"/>
  <c r="R404" i="5"/>
  <c r="I355" i="5"/>
  <c r="R194" i="5"/>
  <c r="N338" i="5"/>
  <c r="N392" i="5"/>
  <c r="X233" i="5"/>
  <c r="W238" i="5"/>
  <c r="S158" i="5"/>
  <c r="W182" i="5"/>
  <c r="H181" i="5"/>
  <c r="H335" i="5"/>
  <c r="W322" i="5"/>
  <c r="H158" i="5"/>
  <c r="X168" i="5"/>
  <c r="M182" i="5"/>
  <c r="S378" i="5"/>
  <c r="H396" i="5"/>
  <c r="W250" i="5"/>
  <c r="S398" i="5"/>
  <c r="W336" i="5"/>
  <c r="M208" i="5"/>
  <c r="I345" i="5"/>
  <c r="X397" i="5"/>
  <c r="M291" i="5"/>
  <c r="W292" i="5"/>
  <c r="R405" i="5"/>
  <c r="S401" i="5"/>
  <c r="M387" i="5"/>
  <c r="R400" i="5"/>
  <c r="S224" i="5"/>
  <c r="M210" i="5"/>
  <c r="M331" i="5"/>
  <c r="N238" i="5"/>
  <c r="M312" i="5"/>
  <c r="H291" i="5"/>
  <c r="R261" i="5"/>
  <c r="M223" i="5"/>
  <c r="N402" i="5"/>
  <c r="R284" i="5"/>
  <c r="H400" i="5"/>
  <c r="R287" i="5"/>
  <c r="S368" i="5"/>
  <c r="H288" i="5"/>
  <c r="R217" i="5"/>
  <c r="M407" i="5"/>
  <c r="M159" i="5"/>
  <c r="H211" i="5"/>
  <c r="M325" i="5"/>
  <c r="H159" i="5"/>
  <c r="H369" i="5"/>
  <c r="S250" i="5"/>
  <c r="S370" i="5"/>
  <c r="N353" i="5"/>
  <c r="X218" i="5"/>
  <c r="R264" i="5"/>
  <c r="N354" i="5"/>
  <c r="X388" i="5"/>
  <c r="M362" i="5"/>
  <c r="W269" i="5"/>
  <c r="H163" i="5"/>
  <c r="R332" i="5"/>
  <c r="H410" i="5"/>
  <c r="R231" i="5"/>
  <c r="I288" i="5"/>
  <c r="H362" i="5"/>
  <c r="R176" i="5"/>
  <c r="R288" i="5"/>
  <c r="R191" i="5"/>
  <c r="N401" i="5"/>
  <c r="X231" i="5"/>
  <c r="R354" i="5"/>
  <c r="W208" i="5"/>
  <c r="S189" i="5"/>
  <c r="N155" i="5"/>
  <c r="W344" i="5"/>
  <c r="I358" i="5"/>
  <c r="H250" i="5"/>
  <c r="I338" i="5"/>
  <c r="I387" i="5"/>
  <c r="X176" i="5"/>
  <c r="R329" i="5"/>
  <c r="S301" i="5"/>
  <c r="N403" i="5"/>
  <c r="H403" i="5"/>
  <c r="H210" i="5"/>
  <c r="X336" i="5"/>
  <c r="R152" i="5"/>
  <c r="I368" i="5"/>
  <c r="S358" i="5"/>
  <c r="X211" i="5"/>
  <c r="X249" i="5"/>
  <c r="W224" i="5"/>
  <c r="H316" i="5"/>
  <c r="S403" i="5"/>
  <c r="R363" i="5"/>
  <c r="M233" i="5"/>
  <c r="R361" i="5"/>
  <c r="H354" i="5"/>
  <c r="W286" i="5"/>
  <c r="R189" i="5"/>
  <c r="H237" i="5"/>
  <c r="M261" i="5"/>
  <c r="I267" i="5"/>
  <c r="M289" i="5"/>
  <c r="H366" i="5"/>
  <c r="M382" i="5"/>
  <c r="H287" i="5"/>
  <c r="H372" i="5"/>
  <c r="R411" i="5"/>
  <c r="M168" i="5"/>
  <c r="I291" i="5"/>
  <c r="H171" i="5"/>
  <c r="M163" i="5"/>
  <c r="W178" i="5"/>
  <c r="R225" i="5"/>
  <c r="M322" i="5"/>
  <c r="H218" i="5"/>
  <c r="R172" i="5"/>
  <c r="H204" i="5"/>
  <c r="M220" i="5"/>
  <c r="R150" i="5"/>
  <c r="M226" i="5"/>
  <c r="I284" i="5"/>
  <c r="X354" i="5"/>
  <c r="M314" i="5"/>
  <c r="S318" i="5"/>
  <c r="R353" i="5"/>
  <c r="W338" i="5"/>
  <c r="M403" i="5"/>
  <c r="N340" i="5"/>
  <c r="X347" i="5"/>
  <c r="S353" i="5"/>
  <c r="H155" i="5"/>
  <c r="H220" i="5"/>
  <c r="W220" i="5"/>
  <c r="M218" i="5"/>
  <c r="I182" i="5"/>
  <c r="H176" i="5"/>
  <c r="R341" i="5"/>
  <c r="M388" i="5"/>
  <c r="S168" i="5"/>
  <c r="R340" i="5"/>
  <c r="M269" i="5"/>
  <c r="R144" i="5"/>
  <c r="H189" i="5"/>
  <c r="I247" i="5"/>
  <c r="N298" i="5"/>
  <c r="W320" i="5"/>
  <c r="R362" i="5"/>
  <c r="M288" i="5"/>
  <c r="N301" i="5"/>
  <c r="H242" i="5"/>
  <c r="H310" i="5"/>
  <c r="N166" i="5"/>
  <c r="M293" i="5"/>
  <c r="M247" i="5"/>
  <c r="H199" i="5"/>
  <c r="M198" i="5"/>
  <c r="H202" i="5"/>
  <c r="I411" i="5"/>
  <c r="H195" i="5"/>
  <c r="H314" i="5"/>
  <c r="R304" i="5"/>
  <c r="S199" i="5"/>
  <c r="M333" i="5"/>
  <c r="I163" i="5"/>
  <c r="N249" i="5"/>
  <c r="M330" i="5"/>
  <c r="R344" i="5"/>
  <c r="I389" i="5"/>
  <c r="M378" i="5"/>
  <c r="X250" i="5"/>
  <c r="M397" i="5"/>
  <c r="W324" i="5"/>
  <c r="S374" i="5"/>
  <c r="W333" i="5"/>
  <c r="I220" i="5"/>
  <c r="I218" i="5"/>
  <c r="R149" i="5"/>
  <c r="R156" i="5"/>
  <c r="S320" i="5"/>
  <c r="M409" i="5"/>
  <c r="W159" i="5"/>
  <c r="H172" i="5"/>
  <c r="W332" i="5"/>
  <c r="R161" i="5"/>
  <c r="R364" i="5"/>
  <c r="M373" i="5"/>
  <c r="W313" i="5"/>
  <c r="R369" i="5"/>
  <c r="W362" i="5"/>
  <c r="N382" i="5"/>
  <c r="X194" i="5"/>
  <c r="S387" i="5"/>
  <c r="M202" i="5"/>
  <c r="R401" i="5"/>
  <c r="M355" i="5"/>
  <c r="R376" i="5"/>
  <c r="H284" i="5"/>
  <c r="M369" i="5"/>
  <c r="X335" i="5"/>
  <c r="X149" i="5"/>
  <c r="X312" i="5"/>
  <c r="W247" i="5"/>
  <c r="H350" i="5"/>
  <c r="I402" i="5"/>
  <c r="S311" i="5"/>
  <c r="W201" i="5"/>
  <c r="I290" i="5"/>
  <c r="H152" i="5"/>
  <c r="W314" i="5"/>
  <c r="W345" i="5"/>
  <c r="H378" i="5"/>
  <c r="M211" i="5"/>
  <c r="I224" i="5"/>
  <c r="S345" i="5"/>
  <c r="H358" i="5"/>
  <c r="H292" i="5"/>
  <c r="I238" i="5"/>
  <c r="N311" i="5"/>
  <c r="H312" i="5"/>
  <c r="M384" i="5"/>
  <c r="X400" i="5"/>
  <c r="H289" i="5"/>
  <c r="M341" i="5"/>
  <c r="X229" i="5"/>
  <c r="I409" i="5"/>
  <c r="M363" i="5"/>
  <c r="R202" i="5"/>
  <c r="X358" i="5"/>
  <c r="W341" i="5"/>
  <c r="W325" i="5"/>
  <c r="W278" i="5"/>
  <c r="X378" i="5"/>
  <c r="H341" i="5"/>
  <c r="H331" i="5"/>
  <c r="S388" i="5"/>
  <c r="H261" i="5"/>
  <c r="M286" i="5"/>
  <c r="X314" i="5"/>
  <c r="M377" i="5"/>
  <c r="W384" i="5"/>
  <c r="I351" i="5"/>
  <c r="N163" i="5"/>
  <c r="R232" i="5"/>
  <c r="M368" i="5"/>
  <c r="N400" i="5"/>
  <c r="X225" i="5"/>
  <c r="H340" i="5"/>
  <c r="I314" i="5"/>
  <c r="M358" i="5"/>
  <c r="W251" i="5"/>
  <c r="N226" i="5"/>
  <c r="M290" i="5"/>
  <c r="M177" i="5"/>
  <c r="M401" i="5"/>
  <c r="M348" i="5"/>
  <c r="R338" i="5"/>
  <c r="M370" i="5"/>
  <c r="R293" i="5"/>
  <c r="I382" i="5"/>
  <c r="W310" i="5"/>
  <c r="H348" i="5"/>
  <c r="H174" i="5"/>
  <c r="H233" i="5"/>
  <c r="N275" i="5"/>
  <c r="H411" i="5"/>
  <c r="H290" i="5"/>
  <c r="H149" i="5"/>
  <c r="M217" i="5"/>
  <c r="M299" i="5"/>
  <c r="R381" i="5"/>
  <c r="H145" i="5"/>
  <c r="R208" i="5"/>
  <c r="M213" i="5"/>
  <c r="W368" i="5"/>
  <c r="X153" i="5"/>
  <c r="N332" i="5"/>
  <c r="M361" i="5"/>
  <c r="X199" i="5"/>
  <c r="X401" i="5"/>
  <c r="W400" i="5"/>
  <c r="S322" i="5"/>
  <c r="S155" i="5"/>
  <c r="M404" i="5"/>
  <c r="X344" i="5"/>
  <c r="N351" i="5"/>
  <c r="I344" i="5"/>
  <c r="M313" i="5"/>
  <c r="H404" i="5"/>
  <c r="S379" i="5"/>
  <c r="M296" i="5"/>
  <c r="S163" i="5"/>
  <c r="R151" i="5"/>
  <c r="M166" i="5"/>
  <c r="X363" i="5"/>
  <c r="S225" i="5"/>
  <c r="N173" i="5"/>
  <c r="X198" i="5"/>
  <c r="H344" i="5"/>
  <c r="H402" i="5"/>
  <c r="R345" i="5"/>
  <c r="X403" i="5"/>
  <c r="W218" i="5"/>
  <c r="R278" i="5"/>
  <c r="W350" i="5"/>
  <c r="M292" i="5"/>
  <c r="N358" i="5"/>
  <c r="R159" i="5"/>
  <c r="M328" i="5"/>
  <c r="I374" i="5"/>
  <c r="X163" i="5"/>
  <c r="M273" i="5"/>
  <c r="H252" i="5"/>
  <c r="W211" i="5"/>
  <c r="M181" i="5"/>
  <c r="M352" i="5"/>
  <c r="W298" i="5"/>
  <c r="I403" i="5"/>
  <c r="M271" i="5"/>
  <c r="M152" i="5"/>
  <c r="W404" i="5"/>
  <c r="H371" i="5"/>
  <c r="S291" i="5"/>
  <c r="H355" i="5"/>
  <c r="I273" i="5"/>
  <c r="W371" i="5"/>
  <c r="R394" i="5"/>
  <c r="N194" i="5"/>
  <c r="I156" i="5"/>
  <c r="R336" i="5"/>
  <c r="R155" i="5"/>
  <c r="N320" i="5"/>
  <c r="R218" i="5"/>
  <c r="M149" i="5"/>
  <c r="W243" i="5"/>
  <c r="M405" i="5"/>
  <c r="I236" i="5"/>
  <c r="S269" i="5"/>
  <c r="I176" i="5"/>
  <c r="I194" i="5"/>
  <c r="H353" i="5"/>
  <c r="X366" i="5"/>
  <c r="R300" i="5"/>
  <c r="S233" i="5"/>
  <c r="R247" i="5"/>
  <c r="N374" i="5"/>
  <c r="W388" i="5"/>
  <c r="S226" i="5"/>
  <c r="H409" i="5"/>
  <c r="R145" i="5"/>
  <c r="H332" i="5"/>
  <c r="M251" i="5"/>
  <c r="H231" i="5"/>
  <c r="S332" i="5"/>
  <c r="I363" i="5"/>
  <c r="M278" i="5"/>
  <c r="N348" i="5"/>
  <c r="N323" i="5"/>
  <c r="H297" i="5"/>
  <c r="R226" i="5"/>
  <c r="I385" i="5"/>
  <c r="R368" i="5"/>
  <c r="R220" i="5"/>
  <c r="R182" i="5"/>
  <c r="H330" i="5"/>
  <c r="W173" i="5"/>
  <c r="X411" i="5"/>
  <c r="W266" i="5"/>
  <c r="I233" i="5"/>
  <c r="S355" i="5"/>
  <c r="W319" i="5"/>
  <c r="H216" i="5"/>
  <c r="R378" i="5"/>
  <c r="H407" i="5"/>
  <c r="H278" i="5"/>
  <c r="N218" i="5"/>
  <c r="H311" i="5"/>
  <c r="R373" i="5"/>
  <c r="H245" i="5"/>
  <c r="X410" i="5"/>
  <c r="I354" i="5"/>
  <c r="W186" i="5"/>
  <c r="X226" i="5"/>
  <c r="X284" i="5"/>
  <c r="M194" i="5"/>
  <c r="M150" i="5"/>
  <c r="W225" i="5"/>
  <c r="H336" i="5"/>
  <c r="M381" i="5"/>
  <c r="H285" i="5"/>
  <c r="H361" i="5"/>
  <c r="S392" i="5"/>
  <c r="R358" i="5"/>
  <c r="H296" i="5"/>
  <c r="M349" i="5"/>
  <c r="S366" i="5"/>
  <c r="W335" i="5"/>
  <c r="M192" i="5"/>
  <c r="R320" i="5"/>
  <c r="X310" i="5"/>
  <c r="Z310" i="5" l="1"/>
  <c r="T320" i="5"/>
  <c r="O192" i="5"/>
  <c r="Y335" i="5"/>
  <c r="U366" i="5"/>
  <c r="O349" i="5"/>
  <c r="J296" i="5"/>
  <c r="T358" i="5"/>
  <c r="U392" i="5"/>
  <c r="J361" i="5"/>
  <c r="J285" i="5"/>
  <c r="O381" i="5"/>
  <c r="Q381" i="5" s="1"/>
  <c r="J336" i="5"/>
  <c r="Y225" i="5"/>
  <c r="O150" i="5"/>
  <c r="Q150" i="5" s="1"/>
  <c r="O194" i="5"/>
  <c r="Z284" i="5"/>
  <c r="Z226" i="5"/>
  <c r="Y186" i="5"/>
  <c r="K354" i="5"/>
  <c r="Z410" i="5"/>
  <c r="J245" i="5"/>
  <c r="T373" i="5"/>
  <c r="V373" i="5" s="1"/>
  <c r="J311" i="5"/>
  <c r="P218" i="5"/>
  <c r="J278" i="5"/>
  <c r="J407" i="5"/>
  <c r="T378" i="5"/>
  <c r="J216" i="5"/>
  <c r="Y319" i="5"/>
  <c r="U355" i="5"/>
  <c r="K233" i="5"/>
  <c r="Y266" i="5"/>
  <c r="Z411" i="5"/>
  <c r="Y173" i="5"/>
  <c r="J330" i="5"/>
  <c r="L330" i="5" s="1"/>
  <c r="T182" i="5"/>
  <c r="T220" i="5"/>
  <c r="T368" i="5"/>
  <c r="K385" i="5"/>
  <c r="T226" i="5"/>
  <c r="J297" i="5"/>
  <c r="P323" i="5"/>
  <c r="P348" i="5"/>
  <c r="O278" i="5"/>
  <c r="K363" i="5"/>
  <c r="U332" i="5"/>
  <c r="J231" i="5"/>
  <c r="O251" i="5"/>
  <c r="Q251" i="5" s="1"/>
  <c r="J332" i="5"/>
  <c r="T145" i="5"/>
  <c r="J409" i="5"/>
  <c r="U226" i="5"/>
  <c r="Y388" i="5"/>
  <c r="P374" i="5"/>
  <c r="T247" i="5"/>
  <c r="U233" i="5"/>
  <c r="T300" i="5"/>
  <c r="Z366" i="5"/>
  <c r="J353" i="5"/>
  <c r="K194" i="5"/>
  <c r="K176" i="5"/>
  <c r="U269" i="5"/>
  <c r="K236" i="5"/>
  <c r="O405" i="5"/>
  <c r="Y243" i="5"/>
  <c r="O149" i="5"/>
  <c r="T218" i="5"/>
  <c r="P320" i="5"/>
  <c r="T155" i="5"/>
  <c r="T336" i="5"/>
  <c r="K156" i="5"/>
  <c r="P194" i="5"/>
  <c r="T394" i="5"/>
  <c r="Y371" i="5"/>
  <c r="K273" i="5"/>
  <c r="J355" i="5"/>
  <c r="U291" i="5"/>
  <c r="J371" i="5"/>
  <c r="Y404" i="5"/>
  <c r="AA404" i="5" s="1"/>
  <c r="O152" i="5"/>
  <c r="Q152" i="5" s="1"/>
  <c r="O271" i="5"/>
  <c r="Q271" i="5" s="1"/>
  <c r="K403" i="5"/>
  <c r="Y298" i="5"/>
  <c r="O352" i="5"/>
  <c r="O181" i="5"/>
  <c r="Q181" i="5" s="1"/>
  <c r="Y211" i="5"/>
  <c r="J252" i="5"/>
  <c r="O273" i="5"/>
  <c r="Z163" i="5"/>
  <c r="K374" i="5"/>
  <c r="O328" i="5"/>
  <c r="T159" i="5"/>
  <c r="V159" i="5" s="1"/>
  <c r="P358" i="5"/>
  <c r="O292" i="5"/>
  <c r="Q292" i="5" s="1"/>
  <c r="Y350" i="5"/>
  <c r="T278" i="5"/>
  <c r="Y218" i="5"/>
  <c r="Z403" i="5"/>
  <c r="T345" i="5"/>
  <c r="J402" i="5"/>
  <c r="J344" i="5"/>
  <c r="Z198" i="5"/>
  <c r="P173" i="5"/>
  <c r="U225" i="5"/>
  <c r="Z363" i="5"/>
  <c r="O166" i="5"/>
  <c r="T151" i="5"/>
  <c r="U163" i="5"/>
  <c r="O296" i="5"/>
  <c r="U379" i="5"/>
  <c r="J404" i="5"/>
  <c r="L404" i="5" s="1"/>
  <c r="O313" i="5"/>
  <c r="Q313" i="5" s="1"/>
  <c r="K344" i="5"/>
  <c r="P351" i="5"/>
  <c r="Z344" i="5"/>
  <c r="O404" i="5"/>
  <c r="Q404" i="5" s="1"/>
  <c r="U155" i="5"/>
  <c r="U322" i="5"/>
  <c r="Y400" i="5"/>
  <c r="Z401" i="5"/>
  <c r="Z199" i="5"/>
  <c r="O361" i="5"/>
  <c r="P332" i="5"/>
  <c r="Z153" i="5"/>
  <c r="Y368" i="5"/>
  <c r="O213" i="5"/>
  <c r="T208" i="5"/>
  <c r="V208" i="5" s="1"/>
  <c r="J145" i="5"/>
  <c r="T381" i="5"/>
  <c r="V381" i="5" s="1"/>
  <c r="O299" i="5"/>
  <c r="Q299" i="5" s="1"/>
  <c r="O217" i="5"/>
  <c r="J149" i="5"/>
  <c r="J290" i="5"/>
  <c r="J411" i="5"/>
  <c r="P275" i="5"/>
  <c r="J233" i="5"/>
  <c r="L233" i="5" s="1"/>
  <c r="J174" i="5"/>
  <c r="J348" i="5"/>
  <c r="Y310" i="5"/>
  <c r="AA310" i="5" s="1"/>
  <c r="K382" i="5"/>
  <c r="T293" i="5"/>
  <c r="V293" i="5" s="1"/>
  <c r="O370" i="5"/>
  <c r="T338" i="5"/>
  <c r="O348" i="5"/>
  <c r="Q348" i="5" s="1"/>
  <c r="O401" i="5"/>
  <c r="O177" i="5"/>
  <c r="O290" i="5"/>
  <c r="P226" i="5"/>
  <c r="Y251" i="5"/>
  <c r="AA251" i="5" s="1"/>
  <c r="O358" i="5"/>
  <c r="Q358" i="5" s="1"/>
  <c r="K314" i="5"/>
  <c r="J340" i="5"/>
  <c r="Z225" i="5"/>
  <c r="P400" i="5"/>
  <c r="O368" i="5"/>
  <c r="T232" i="5"/>
  <c r="P163" i="5"/>
  <c r="K351" i="5"/>
  <c r="Y384" i="5"/>
  <c r="AA384" i="5" s="1"/>
  <c r="O377" i="5"/>
  <c r="Z314" i="5"/>
  <c r="O286" i="5"/>
  <c r="Q286" i="5" s="1"/>
  <c r="J261" i="5"/>
  <c r="L261" i="5" s="1"/>
  <c r="U388" i="5"/>
  <c r="J331" i="5"/>
  <c r="L331" i="5" s="1"/>
  <c r="J341" i="5"/>
  <c r="Z378" i="5"/>
  <c r="Y278" i="5"/>
  <c r="Y325" i="5"/>
  <c r="Y341" i="5"/>
  <c r="Z358" i="5"/>
  <c r="T202" i="5"/>
  <c r="V202" i="5" s="1"/>
  <c r="O363" i="5"/>
  <c r="K409" i="5"/>
  <c r="Z229" i="5"/>
  <c r="O341" i="5"/>
  <c r="J289" i="5"/>
  <c r="L289" i="5" s="1"/>
  <c r="Z400" i="5"/>
  <c r="O384" i="5"/>
  <c r="Q384" i="5" s="1"/>
  <c r="J312" i="5"/>
  <c r="P311" i="5"/>
  <c r="K238" i="5"/>
  <c r="J292" i="5"/>
  <c r="L292" i="5" s="1"/>
  <c r="J358" i="5"/>
  <c r="U345" i="5"/>
  <c r="K224" i="5"/>
  <c r="O211" i="5"/>
  <c r="J378" i="5"/>
  <c r="Y345" i="5"/>
  <c r="Y314" i="5"/>
  <c r="AA314" i="5" s="1"/>
  <c r="J152" i="5"/>
  <c r="L152" i="5" s="1"/>
  <c r="K290" i="5"/>
  <c r="Y201" i="5"/>
  <c r="U311" i="5"/>
  <c r="K402" i="5"/>
  <c r="J350" i="5"/>
  <c r="Y247" i="5"/>
  <c r="Z312" i="5"/>
  <c r="Z149" i="5"/>
  <c r="Z335" i="5"/>
  <c r="O369" i="5"/>
  <c r="Q369" i="5" s="1"/>
  <c r="J284" i="5"/>
  <c r="T376" i="5"/>
  <c r="O355" i="5"/>
  <c r="T401" i="5"/>
  <c r="O202" i="5"/>
  <c r="Q202" i="5" s="1"/>
  <c r="U387" i="5"/>
  <c r="Z194" i="5"/>
  <c r="P382" i="5"/>
  <c r="Y362" i="5"/>
  <c r="T369" i="5"/>
  <c r="V369" i="5" s="1"/>
  <c r="Y313" i="5"/>
  <c r="AA313" i="5" s="1"/>
  <c r="O373" i="5"/>
  <c r="Q373" i="5" s="1"/>
  <c r="T364" i="5"/>
  <c r="T161" i="5"/>
  <c r="V161" i="5" s="1"/>
  <c r="Y332" i="5"/>
  <c r="J172" i="5"/>
  <c r="L172" i="5" s="1"/>
  <c r="Y159" i="5"/>
  <c r="AA159" i="5" s="1"/>
  <c r="O409" i="5"/>
  <c r="U320" i="5"/>
  <c r="T156" i="5"/>
  <c r="T149" i="5"/>
  <c r="K218" i="5"/>
  <c r="K220" i="5"/>
  <c r="Y333" i="5"/>
  <c r="U374" i="5"/>
  <c r="Y324" i="5"/>
  <c r="O397" i="5"/>
  <c r="Z250" i="5"/>
  <c r="O378" i="5"/>
  <c r="K389" i="5"/>
  <c r="T344" i="5"/>
  <c r="O330" i="5"/>
  <c r="Q330" i="5" s="1"/>
  <c r="P249" i="5"/>
  <c r="K163" i="5"/>
  <c r="O333" i="5"/>
  <c r="U199" i="5"/>
  <c r="T304" i="5"/>
  <c r="J314" i="5"/>
  <c r="L314" i="5" s="1"/>
  <c r="J195" i="5"/>
  <c r="K411" i="5"/>
  <c r="J202" i="5"/>
  <c r="L202" i="5" s="1"/>
  <c r="O198" i="5"/>
  <c r="J199" i="5"/>
  <c r="O247" i="5"/>
  <c r="O293" i="5"/>
  <c r="Q293" i="5" s="1"/>
  <c r="P166" i="5"/>
  <c r="J310" i="5"/>
  <c r="J242" i="5"/>
  <c r="P301" i="5"/>
  <c r="O288" i="5"/>
  <c r="T362" i="5"/>
  <c r="Y320" i="5"/>
  <c r="P298" i="5"/>
  <c r="K247" i="5"/>
  <c r="J189" i="5"/>
  <c r="T144" i="5"/>
  <c r="O269" i="5"/>
  <c r="T340" i="5"/>
  <c r="U168" i="5"/>
  <c r="O388" i="5"/>
  <c r="T341" i="5"/>
  <c r="J176" i="5"/>
  <c r="L176" i="5" s="1"/>
  <c r="K182" i="5"/>
  <c r="O218" i="5"/>
  <c r="Q218" i="5" s="1"/>
  <c r="Y220" i="5"/>
  <c r="J220" i="5"/>
  <c r="L220" i="5" s="1"/>
  <c r="J155" i="5"/>
  <c r="U353" i="5"/>
  <c r="Z347" i="5"/>
  <c r="P340" i="5"/>
  <c r="O403" i="5"/>
  <c r="Y338" i="5"/>
  <c r="T353" i="5"/>
  <c r="V353" i="5" s="1"/>
  <c r="U318" i="5"/>
  <c r="O314" i="5"/>
  <c r="Z354" i="5"/>
  <c r="K284" i="5"/>
  <c r="O226" i="5"/>
  <c r="Q226" i="5" s="1"/>
  <c r="T150" i="5"/>
  <c r="V150" i="5" s="1"/>
  <c r="O220" i="5"/>
  <c r="J204" i="5"/>
  <c r="T172" i="5"/>
  <c r="V172" i="5" s="1"/>
  <c r="J218" i="5"/>
  <c r="L218" i="5" s="1"/>
  <c r="O322" i="5"/>
  <c r="T225" i="5"/>
  <c r="V225" i="5" s="1"/>
  <c r="Y178" i="5"/>
  <c r="O163" i="5"/>
  <c r="Q163" i="5" s="1"/>
  <c r="J171" i="5"/>
  <c r="K291" i="5"/>
  <c r="O168" i="5"/>
  <c r="T411" i="5"/>
  <c r="J372" i="5"/>
  <c r="J287" i="5"/>
  <c r="L287" i="5" s="1"/>
  <c r="O382" i="5"/>
  <c r="Q382" i="5" s="1"/>
  <c r="J366" i="5"/>
  <c r="O289" i="5"/>
  <c r="Q289" i="5" s="1"/>
  <c r="K267" i="5"/>
  <c r="O261" i="5"/>
  <c r="Q261" i="5" s="1"/>
  <c r="J237" i="5"/>
  <c r="T189" i="5"/>
  <c r="Y286" i="5"/>
  <c r="AA286" i="5" s="1"/>
  <c r="J354" i="5"/>
  <c r="L354" i="5" s="1"/>
  <c r="T361" i="5"/>
  <c r="O233" i="5"/>
  <c r="T363" i="5"/>
  <c r="U403" i="5"/>
  <c r="J316" i="5"/>
  <c r="Y224" i="5"/>
  <c r="Z249" i="5"/>
  <c r="Z211" i="5"/>
  <c r="U358" i="5"/>
  <c r="K368" i="5"/>
  <c r="T152" i="5"/>
  <c r="V152" i="5" s="1"/>
  <c r="Z336" i="5"/>
  <c r="J210" i="5"/>
  <c r="L210" i="5" s="1"/>
  <c r="J403" i="5"/>
  <c r="L403" i="5" s="1"/>
  <c r="P403" i="5"/>
  <c r="U301" i="5"/>
  <c r="T329" i="5"/>
  <c r="Z176" i="5"/>
  <c r="K387" i="5"/>
  <c r="K338" i="5"/>
  <c r="J250" i="5"/>
  <c r="K358" i="5"/>
  <c r="Y344" i="5"/>
  <c r="AA344" i="5" s="1"/>
  <c r="P155" i="5"/>
  <c r="U189" i="5"/>
  <c r="Y208" i="5"/>
  <c r="AA208" i="5" s="1"/>
  <c r="T354" i="5"/>
  <c r="Z231" i="5"/>
  <c r="P401" i="5"/>
  <c r="Q401" i="5" s="1"/>
  <c r="T191" i="5"/>
  <c r="T288" i="5"/>
  <c r="T176" i="5"/>
  <c r="J362" i="5"/>
  <c r="K288" i="5"/>
  <c r="T231" i="5"/>
  <c r="J410" i="5"/>
  <c r="T332" i="5"/>
  <c r="V332" i="5" s="1"/>
  <c r="J163" i="5"/>
  <c r="L163" i="5" s="1"/>
  <c r="Y269" i="5"/>
  <c r="O362" i="5"/>
  <c r="Z388" i="5"/>
  <c r="P354" i="5"/>
  <c r="T264" i="5"/>
  <c r="Z218" i="5"/>
  <c r="P353" i="5"/>
  <c r="U370" i="5"/>
  <c r="U250" i="5"/>
  <c r="J369" i="5"/>
  <c r="L369" i="5" s="1"/>
  <c r="J159" i="5"/>
  <c r="L159" i="5" s="1"/>
  <c r="O325" i="5"/>
  <c r="J211" i="5"/>
  <c r="O159" i="5"/>
  <c r="Q159" i="5" s="1"/>
  <c r="O407" i="5"/>
  <c r="T217" i="5"/>
  <c r="J288" i="5"/>
  <c r="U368" i="5"/>
  <c r="T287" i="5"/>
  <c r="V287" i="5" s="1"/>
  <c r="J400" i="5"/>
  <c r="T284" i="5"/>
  <c r="P402" i="5"/>
  <c r="O223" i="5"/>
  <c r="T261" i="5"/>
  <c r="V261" i="5" s="1"/>
  <c r="J291" i="5"/>
  <c r="O312" i="5"/>
  <c r="P238" i="5"/>
  <c r="O331" i="5"/>
  <c r="Q331" i="5" s="1"/>
  <c r="O210" i="5"/>
  <c r="Q210" i="5" s="1"/>
  <c r="U224" i="5"/>
  <c r="T400" i="5"/>
  <c r="O387" i="5"/>
  <c r="U401" i="5"/>
  <c r="V401" i="5" s="1"/>
  <c r="T405" i="5"/>
  <c r="Y292" i="5"/>
  <c r="AA292" i="5" s="1"/>
  <c r="O291" i="5"/>
  <c r="Z397" i="5"/>
  <c r="K345" i="5"/>
  <c r="O208" i="5"/>
  <c r="Q208" i="5" s="1"/>
  <c r="Y336" i="5"/>
  <c r="U398" i="5"/>
  <c r="Y250" i="5"/>
  <c r="J396" i="5"/>
  <c r="U378" i="5"/>
  <c r="V378" i="5" s="1"/>
  <c r="O182" i="5"/>
  <c r="Z168" i="5"/>
  <c r="J158" i="5"/>
  <c r="Y322" i="5"/>
  <c r="J335" i="5"/>
  <c r="J181" i="5"/>
  <c r="L181" i="5" s="1"/>
  <c r="Y182" i="5"/>
  <c r="U158" i="5"/>
  <c r="Y238" i="5"/>
  <c r="Z233" i="5"/>
  <c r="P392" i="5"/>
  <c r="P338" i="5"/>
  <c r="T194" i="5"/>
  <c r="K355" i="5"/>
  <c r="T404" i="5"/>
  <c r="V404" i="5" s="1"/>
  <c r="J293" i="5"/>
  <c r="L293" i="5" s="1"/>
  <c r="J391" i="5"/>
  <c r="Y293" i="5"/>
  <c r="AA293" i="5" s="1"/>
  <c r="Y304" i="5"/>
  <c r="T389" i="5"/>
  <c r="J173" i="5"/>
  <c r="J345" i="5"/>
  <c r="L345" i="5" s="1"/>
  <c r="U238" i="5"/>
  <c r="T311" i="5"/>
  <c r="U176" i="5"/>
  <c r="V176" i="5" s="1"/>
  <c r="O209" i="5"/>
  <c r="Q209" i="5" s="1"/>
  <c r="O155" i="5"/>
  <c r="Q155" i="5" s="1"/>
  <c r="U278" i="5"/>
  <c r="V278" i="5" s="1"/>
  <c r="P310" i="5"/>
  <c r="O394" i="5"/>
  <c r="U338" i="5"/>
  <c r="V338" i="5" s="1"/>
  <c r="T165" i="5"/>
  <c r="T331" i="5"/>
  <c r="V331" i="5" s="1"/>
  <c r="J186" i="5"/>
  <c r="Z355" i="5"/>
  <c r="J271" i="5"/>
  <c r="L271" i="5" s="1"/>
  <c r="O298" i="5"/>
  <c r="Q298" i="5" s="1"/>
  <c r="J249" i="5"/>
  <c r="T379" i="5"/>
  <c r="V379" i="5" s="1"/>
  <c r="T312" i="5"/>
  <c r="P357" i="5"/>
  <c r="O236" i="5"/>
  <c r="J264" i="5"/>
  <c r="O250" i="5"/>
  <c r="T215" i="5"/>
  <c r="V215" i="5" s="1"/>
  <c r="T348" i="5"/>
  <c r="J213" i="5"/>
  <c r="J299" i="5"/>
  <c r="L299" i="5" s="1"/>
  <c r="O311" i="5"/>
  <c r="Q311" i="5" s="1"/>
  <c r="T335" i="5"/>
  <c r="O189" i="5"/>
  <c r="T317" i="5"/>
  <c r="T403" i="5"/>
  <c r="V403" i="5" s="1"/>
  <c r="K226" i="5"/>
  <c r="Z311" i="5"/>
  <c r="T366" i="5"/>
  <c r="V366" i="5" s="1"/>
  <c r="O215" i="5"/>
  <c r="Q215" i="5" s="1"/>
  <c r="T383" i="5"/>
  <c r="Y381" i="5"/>
  <c r="AA381" i="5" s="1"/>
  <c r="Y291" i="5"/>
  <c r="U182" i="5"/>
  <c r="Z158" i="5"/>
  <c r="T238" i="5"/>
  <c r="O332" i="5"/>
  <c r="O310" i="5"/>
  <c r="U211" i="5"/>
  <c r="O379" i="5"/>
  <c r="T236" i="5"/>
  <c r="T322" i="5"/>
  <c r="V322" i="5" s="1"/>
  <c r="Y152" i="5"/>
  <c r="AA152" i="5" s="1"/>
  <c r="J392" i="5"/>
  <c r="Z328" i="5"/>
  <c r="O410" i="5"/>
  <c r="T395" i="5"/>
  <c r="V395" i="5" s="1"/>
  <c r="T292" i="5"/>
  <c r="V292" i="5" s="1"/>
  <c r="J298" i="5"/>
  <c r="T168" i="5"/>
  <c r="V168" i="5" s="1"/>
  <c r="J198" i="5"/>
  <c r="T271" i="5"/>
  <c r="V271" i="5" s="1"/>
  <c r="U348" i="5"/>
  <c r="U310" i="5"/>
  <c r="O201" i="5"/>
  <c r="Y340" i="5"/>
  <c r="O364" i="5"/>
  <c r="P345" i="5"/>
  <c r="K189" i="5"/>
  <c r="K312" i="5"/>
  <c r="T291" i="5"/>
  <c r="V291" i="5" s="1"/>
  <c r="K400" i="5"/>
  <c r="O144" i="5"/>
  <c r="J301" i="5"/>
  <c r="J166" i="5"/>
  <c r="J318" i="5"/>
  <c r="K217" i="5"/>
  <c r="T163" i="5"/>
  <c r="V163" i="5" s="1"/>
  <c r="P409" i="5"/>
  <c r="J328" i="5"/>
  <c r="Y395" i="5"/>
  <c r="AA395" i="5" s="1"/>
  <c r="O339" i="5"/>
  <c r="P149" i="5"/>
  <c r="T211" i="5"/>
  <c r="J322" i="5"/>
  <c r="Y172" i="5"/>
  <c r="AA172" i="5" s="1"/>
  <c r="U230" i="5"/>
  <c r="K341" i="5"/>
  <c r="J247" i="5"/>
  <c r="L247" i="5" s="1"/>
  <c r="T178" i="5"/>
  <c r="J251" i="5"/>
  <c r="L251" i="5" s="1"/>
  <c r="J320" i="5"/>
  <c r="Y403" i="5"/>
  <c r="AA403" i="5" s="1"/>
  <c r="J384" i="5"/>
  <c r="L384" i="5" s="1"/>
  <c r="O395" i="5"/>
  <c r="Q395" i="5" s="1"/>
  <c r="Y149" i="5"/>
  <c r="AA149" i="5" s="1"/>
  <c r="Z348" i="5"/>
  <c r="Y145" i="5"/>
  <c r="Y209" i="5"/>
  <c r="AA209" i="5" s="1"/>
  <c r="K219" i="5"/>
  <c r="T233" i="5"/>
  <c r="V233" i="5" s="1"/>
  <c r="O335" i="5"/>
  <c r="J168" i="5"/>
  <c r="T298" i="5"/>
  <c r="Y363" i="5"/>
  <c r="AA363" i="5" s="1"/>
  <c r="Y210" i="5"/>
  <c r="AA210" i="5" s="1"/>
  <c r="P236" i="5"/>
  <c r="P312" i="5"/>
  <c r="Z324" i="5"/>
  <c r="U144" i="5"/>
  <c r="O230" i="5"/>
  <c r="P368" i="5"/>
  <c r="O243" i="5"/>
  <c r="K168" i="5"/>
  <c r="J209" i="5"/>
  <c r="L209" i="5" s="1"/>
  <c r="O340" i="5"/>
  <c r="Q340" i="5" s="1"/>
  <c r="Y289" i="5"/>
  <c r="AA289" i="5" s="1"/>
  <c r="J379" i="5"/>
  <c r="J397" i="5"/>
  <c r="U165" i="5"/>
  <c r="O338" i="5"/>
  <c r="O176" i="5"/>
  <c r="Y233" i="5"/>
  <c r="T382" i="5"/>
  <c r="P199" i="5"/>
  <c r="U389" i="5"/>
  <c r="Z374" i="5"/>
  <c r="Z144" i="5"/>
  <c r="O238" i="5"/>
  <c r="Q238" i="5" s="1"/>
  <c r="O323" i="5"/>
  <c r="Q323" i="5" s="1"/>
  <c r="Y288" i="5"/>
  <c r="O287" i="5"/>
  <c r="Q287" i="5" s="1"/>
  <c r="U341" i="5"/>
  <c r="T355" i="5"/>
  <c r="V355" i="5" s="1"/>
  <c r="T209" i="5"/>
  <c r="V209" i="5" s="1"/>
  <c r="P278" i="5"/>
  <c r="K250" i="5"/>
  <c r="T186" i="5"/>
  <c r="K198" i="5"/>
  <c r="T398" i="5"/>
  <c r="P284" i="5"/>
  <c r="P318" i="5"/>
  <c r="J286" i="5"/>
  <c r="L286" i="5" s="1"/>
  <c r="K278" i="5"/>
  <c r="T199" i="5"/>
  <c r="O320" i="5"/>
  <c r="Q320" i="5" s="1"/>
  <c r="Y202" i="5"/>
  <c r="AA202" i="5" s="1"/>
  <c r="Y277" i="5"/>
  <c r="AA277" i="5" s="1"/>
  <c r="T252" i="5"/>
  <c r="U288" i="5"/>
  <c r="Y386" i="5"/>
  <c r="T192" i="5"/>
  <c r="Z407" i="5"/>
  <c r="U354" i="5"/>
  <c r="Y366" i="5"/>
  <c r="AA366" i="5" s="1"/>
  <c r="U194" i="5"/>
  <c r="J236" i="5"/>
  <c r="L236" i="5" s="1"/>
  <c r="T249" i="5"/>
  <c r="T248" i="5"/>
  <c r="J277" i="5"/>
  <c r="L277" i="5" s="1"/>
  <c r="K320" i="5"/>
  <c r="Y226" i="5"/>
  <c r="AA226" i="5" s="1"/>
  <c r="J201" i="5"/>
  <c r="Y382" i="5"/>
  <c r="U323" i="5"/>
  <c r="J217" i="5"/>
  <c r="L217" i="5" s="1"/>
  <c r="P314" i="5"/>
  <c r="O301" i="5"/>
  <c r="Q301" i="5" s="1"/>
  <c r="J401" i="5"/>
  <c r="J359" i="5"/>
  <c r="O411" i="5"/>
  <c r="P168" i="5"/>
  <c r="P225" i="5"/>
  <c r="O318" i="5"/>
  <c r="Q318" i="5" s="1"/>
  <c r="Z278" i="5"/>
  <c r="J182" i="5"/>
  <c r="L182" i="5" s="1"/>
  <c r="P407" i="5"/>
  <c r="Y199" i="5"/>
  <c r="AA199" i="5" s="1"/>
  <c r="J368" i="5"/>
  <c r="L368" i="5" s="1"/>
  <c r="O187" i="5"/>
  <c r="Y328" i="5"/>
  <c r="AA328" i="5" s="1"/>
  <c r="K321" i="5"/>
  <c r="Y330" i="5"/>
  <c r="AA330" i="5" s="1"/>
  <c r="J333" i="5"/>
  <c r="T277" i="5"/>
  <c r="V277" i="5" s="1"/>
  <c r="Y358" i="5"/>
  <c r="AA358" i="5" s="1"/>
  <c r="J156" i="5"/>
  <c r="L156" i="5" s="1"/>
  <c r="Y397" i="5"/>
  <c r="T181" i="5"/>
  <c r="V181" i="5" s="1"/>
  <c r="U198" i="5"/>
  <c r="T289" i="5"/>
  <c r="V289" i="5" s="1"/>
  <c r="Z217" i="5"/>
  <c r="T243" i="5"/>
  <c r="Y194" i="5"/>
  <c r="AA194" i="5" s="1"/>
  <c r="Y349" i="5"/>
  <c r="J389" i="5"/>
  <c r="L389" i="5" s="1"/>
  <c r="J238" i="5"/>
  <c r="L238" i="5" s="1"/>
  <c r="J374" i="5"/>
  <c r="L374" i="5" s="1"/>
  <c r="Z345" i="5"/>
  <c r="O374" i="5"/>
  <c r="Q374" i="5" s="1"/>
  <c r="Y236" i="5"/>
  <c r="U344" i="5"/>
  <c r="U361" i="5"/>
  <c r="O359" i="5"/>
  <c r="Z370" i="5"/>
  <c r="Y312" i="5"/>
  <c r="AA312" i="5" s="1"/>
  <c r="T333" i="5"/>
  <c r="P304" i="5"/>
  <c r="K362" i="5"/>
  <c r="U188" i="5"/>
  <c r="K336" i="5"/>
  <c r="K337" i="5"/>
  <c r="P198" i="5"/>
  <c r="P383" i="5"/>
  <c r="T254" i="5"/>
  <c r="U235" i="5"/>
  <c r="K232" i="5"/>
  <c r="J329" i="5"/>
  <c r="P349" i="5"/>
  <c r="J360" i="5"/>
  <c r="P408" i="5"/>
  <c r="Y232" i="5"/>
  <c r="P308" i="5"/>
  <c r="P250" i="5"/>
  <c r="Z191" i="5"/>
  <c r="Y373" i="5"/>
  <c r="AA373" i="5" s="1"/>
  <c r="K408" i="5"/>
  <c r="Z318" i="5"/>
  <c r="U153" i="5"/>
  <c r="T180" i="5"/>
  <c r="U232" i="5"/>
  <c r="K254" i="5"/>
  <c r="J357" i="5"/>
  <c r="P393" i="5"/>
  <c r="J394" i="5"/>
  <c r="P158" i="5"/>
  <c r="Y268" i="5"/>
  <c r="K264" i="5"/>
  <c r="Z305" i="5"/>
  <c r="T397" i="5"/>
  <c r="K386" i="5"/>
  <c r="K353" i="5"/>
  <c r="Z269" i="5"/>
  <c r="J230" i="5"/>
  <c r="U264" i="5"/>
  <c r="T337" i="5"/>
  <c r="U393" i="5"/>
  <c r="P178" i="5"/>
  <c r="O207" i="5"/>
  <c r="U171" i="5"/>
  <c r="T195" i="5"/>
  <c r="P394" i="5"/>
  <c r="K377" i="5"/>
  <c r="T301" i="5"/>
  <c r="V301" i="5" s="1"/>
  <c r="T407" i="5"/>
  <c r="K155" i="5"/>
  <c r="Z204" i="5"/>
  <c r="Z322" i="5"/>
  <c r="U312" i="5"/>
  <c r="O158" i="5"/>
  <c r="Q158" i="5" s="1"/>
  <c r="Z237" i="5"/>
  <c r="Y187" i="5"/>
  <c r="Z180" i="5"/>
  <c r="P294" i="5"/>
  <c r="O302" i="5"/>
  <c r="U326" i="5"/>
  <c r="T245" i="5"/>
  <c r="U356" i="5"/>
  <c r="P296" i="5"/>
  <c r="K371" i="5"/>
  <c r="T384" i="5"/>
  <c r="V384" i="5" s="1"/>
  <c r="J339" i="5"/>
  <c r="J382" i="5"/>
  <c r="L382" i="5" s="1"/>
  <c r="Y181" i="5"/>
  <c r="AA181" i="5" s="1"/>
  <c r="K401" i="5"/>
  <c r="Y213" i="5"/>
  <c r="Z248" i="5"/>
  <c r="K349" i="5"/>
  <c r="T158" i="5"/>
  <c r="V158" i="5" s="1"/>
  <c r="U307" i="5"/>
  <c r="T257" i="5"/>
  <c r="Z364" i="5"/>
  <c r="T294" i="5"/>
  <c r="Z183" i="5"/>
  <c r="P321" i="5"/>
  <c r="T169" i="5"/>
  <c r="Z368" i="5"/>
  <c r="Y372" i="5"/>
  <c r="Y299" i="5"/>
  <c r="AA299" i="5" s="1"/>
  <c r="T205" i="5"/>
  <c r="Z220" i="5"/>
  <c r="U221" i="5"/>
  <c r="O237" i="5"/>
  <c r="P333" i="5"/>
  <c r="Y360" i="5"/>
  <c r="J273" i="5"/>
  <c r="L273" i="5" s="1"/>
  <c r="P151" i="5"/>
  <c r="J270" i="5"/>
  <c r="K158" i="5"/>
  <c r="T325" i="5"/>
  <c r="Z145" i="5"/>
  <c r="K364" i="5"/>
  <c r="Y215" i="5"/>
  <c r="AA215" i="5" s="1"/>
  <c r="U178" i="5"/>
  <c r="U397" i="5"/>
  <c r="K177" i="5"/>
  <c r="Y355" i="5"/>
  <c r="P410" i="5"/>
  <c r="O376" i="5"/>
  <c r="U305" i="5"/>
  <c r="K410" i="5"/>
  <c r="J294" i="5"/>
  <c r="P237" i="5"/>
  <c r="O228" i="5"/>
  <c r="U205" i="5"/>
  <c r="Y359" i="5"/>
  <c r="Z380" i="5"/>
  <c r="K204" i="5"/>
  <c r="K149" i="5"/>
  <c r="U187" i="5"/>
  <c r="Z291" i="5"/>
  <c r="K239" i="5"/>
  <c r="K144" i="5"/>
  <c r="U229" i="5"/>
  <c r="T190" i="5"/>
  <c r="U195" i="5"/>
  <c r="K190" i="5"/>
  <c r="O200" i="5"/>
  <c r="P273" i="5"/>
  <c r="J324" i="5"/>
  <c r="P177" i="5"/>
  <c r="Y192" i="5"/>
  <c r="K211" i="5"/>
  <c r="P197" i="5"/>
  <c r="Z173" i="5"/>
  <c r="U409" i="5"/>
  <c r="K303" i="5"/>
  <c r="Y261" i="5"/>
  <c r="AA261" i="5" s="1"/>
  <c r="U346" i="5"/>
  <c r="O319" i="5"/>
  <c r="U228" i="5"/>
  <c r="Y365" i="5"/>
  <c r="Z254" i="5"/>
  <c r="P228" i="5"/>
  <c r="O183" i="5"/>
  <c r="U174" i="5"/>
  <c r="O326" i="5"/>
  <c r="P266" i="5"/>
  <c r="K235" i="5"/>
  <c r="Z257" i="5"/>
  <c r="Z353" i="5"/>
  <c r="K246" i="5"/>
  <c r="Y311" i="5"/>
  <c r="AA311" i="5" s="1"/>
  <c r="Z406" i="5"/>
  <c r="J190" i="5"/>
  <c r="U391" i="5"/>
  <c r="T297" i="5"/>
  <c r="U349" i="5"/>
  <c r="P360" i="5"/>
  <c r="J352" i="5"/>
  <c r="U222" i="5"/>
  <c r="O398" i="5"/>
  <c r="P326" i="5"/>
  <c r="K307" i="5"/>
  <c r="Z385" i="5"/>
  <c r="T328" i="5"/>
  <c r="Y163" i="5"/>
  <c r="AA163" i="5" s="1"/>
  <c r="Z267" i="5"/>
  <c r="U247" i="5"/>
  <c r="U217" i="5"/>
  <c r="J386" i="5"/>
  <c r="L386" i="5" s="1"/>
  <c r="U350" i="5"/>
  <c r="Y143" i="5"/>
  <c r="Z359" i="5"/>
  <c r="P254" i="5"/>
  <c r="O254" i="5"/>
  <c r="U266" i="5"/>
  <c r="T197" i="5"/>
  <c r="U333" i="5"/>
  <c r="P224" i="5"/>
  <c r="Y374" i="5"/>
  <c r="AA374" i="5" s="1"/>
  <c r="O389" i="5"/>
  <c r="J246" i="5"/>
  <c r="J208" i="5"/>
  <c r="L208" i="5" s="1"/>
  <c r="AB208" i="5" s="1"/>
  <c r="AC208" i="5" s="1"/>
  <c r="AD208" i="5" s="1"/>
  <c r="Z288" i="5"/>
  <c r="Y271" i="5"/>
  <c r="AA271" i="5" s="1"/>
  <c r="T350" i="5"/>
  <c r="Z399" i="5"/>
  <c r="Y408" i="5"/>
  <c r="T171" i="5"/>
  <c r="V171" i="5" s="1"/>
  <c r="Z394" i="5"/>
  <c r="Y329" i="5"/>
  <c r="Z300" i="5"/>
  <c r="Y385" i="5"/>
  <c r="AA385" i="5" s="1"/>
  <c r="Z143" i="5"/>
  <c r="P285" i="5"/>
  <c r="J305" i="5"/>
  <c r="K379" i="5"/>
  <c r="O229" i="5"/>
  <c r="J395" i="5"/>
  <c r="L395" i="5" s="1"/>
  <c r="AB395" i="5" s="1"/>
  <c r="O151" i="5"/>
  <c r="Q151" i="5" s="1"/>
  <c r="K340" i="5"/>
  <c r="P325" i="5"/>
  <c r="J243" i="5"/>
  <c r="K166" i="5"/>
  <c r="T391" i="5"/>
  <c r="V391" i="5" s="1"/>
  <c r="Z242" i="5"/>
  <c r="Y239" i="5"/>
  <c r="Z228" i="5"/>
  <c r="Y303" i="5"/>
  <c r="K393" i="5"/>
  <c r="U190" i="5"/>
  <c r="K275" i="5"/>
  <c r="Y353" i="5"/>
  <c r="AA353" i="5" s="1"/>
  <c r="P307" i="5"/>
  <c r="P363" i="5"/>
  <c r="Y396" i="5"/>
  <c r="Y150" i="5"/>
  <c r="AA150" i="5" s="1"/>
  <c r="P242" i="5"/>
  <c r="O308" i="5"/>
  <c r="Q308" i="5" s="1"/>
  <c r="U166" i="5"/>
  <c r="K317" i="5"/>
  <c r="J266" i="5"/>
  <c r="P396" i="5"/>
  <c r="O165" i="5"/>
  <c r="P219" i="5"/>
  <c r="Y307" i="5"/>
  <c r="Z316" i="5"/>
  <c r="U408" i="5"/>
  <c r="K370" i="5"/>
  <c r="K197" i="5"/>
  <c r="Z290" i="5"/>
  <c r="U352" i="5"/>
  <c r="J221" i="5"/>
  <c r="U148" i="5"/>
  <c r="T221" i="5"/>
  <c r="V221" i="5" s="1"/>
  <c r="U308" i="5"/>
  <c r="P372" i="5"/>
  <c r="O204" i="5"/>
  <c r="U201" i="5"/>
  <c r="O357" i="5"/>
  <c r="P365" i="5"/>
  <c r="K406" i="5"/>
  <c r="K187" i="5"/>
  <c r="Z302" i="5"/>
  <c r="U218" i="5"/>
  <c r="K237" i="5"/>
  <c r="Z340" i="5"/>
  <c r="U270" i="5"/>
  <c r="J321" i="5"/>
  <c r="L321" i="5" s="1"/>
  <c r="U192" i="5"/>
  <c r="Y221" i="5"/>
  <c r="U376" i="5"/>
  <c r="P165" i="5"/>
  <c r="O300" i="5"/>
  <c r="Z326" i="5"/>
  <c r="T339" i="5"/>
  <c r="P222" i="5"/>
  <c r="K213" i="5"/>
  <c r="K298" i="5"/>
  <c r="Y148" i="5"/>
  <c r="J144" i="5"/>
  <c r="L144" i="5" s="1"/>
  <c r="Z371" i="5"/>
  <c r="U300" i="5"/>
  <c r="K311" i="5"/>
  <c r="K366" i="5"/>
  <c r="O173" i="5"/>
  <c r="Q173" i="5" s="1"/>
  <c r="U254" i="5"/>
  <c r="Y254" i="5"/>
  <c r="AA254" i="5" s="1"/>
  <c r="Z239" i="5"/>
  <c r="P385" i="5"/>
  <c r="T239" i="5"/>
  <c r="U324" i="5"/>
  <c r="T268" i="5"/>
  <c r="U180" i="5"/>
  <c r="K405" i="5"/>
  <c r="O161" i="5"/>
  <c r="Q161" i="5" s="1"/>
  <c r="T314" i="5"/>
  <c r="Z398" i="5"/>
  <c r="P211" i="5"/>
  <c r="P176" i="5"/>
  <c r="J326" i="5"/>
  <c r="U294" i="5"/>
  <c r="Y302" i="5"/>
  <c r="AA302" i="5" s="1"/>
  <c r="Z275" i="5"/>
  <c r="U177" i="5"/>
  <c r="O190" i="5"/>
  <c r="U365" i="5"/>
  <c r="T153" i="5"/>
  <c r="V153" i="5" s="1"/>
  <c r="U252" i="5"/>
  <c r="P171" i="5"/>
  <c r="Y401" i="5"/>
  <c r="AA401" i="5" s="1"/>
  <c r="J338" i="5"/>
  <c r="L338" i="5" s="1"/>
  <c r="J275" i="5"/>
  <c r="L275" i="5" s="1"/>
  <c r="Y217" i="5"/>
  <c r="AA217" i="5" s="1"/>
  <c r="U400" i="5"/>
  <c r="Z332" i="5"/>
  <c r="T213" i="5"/>
  <c r="V213" i="5" s="1"/>
  <c r="Z351" i="5"/>
  <c r="Y356" i="5"/>
  <c r="O380" i="5"/>
  <c r="U200" i="5"/>
  <c r="T237" i="5"/>
  <c r="Z224" i="5"/>
  <c r="Y177" i="5"/>
  <c r="Z377" i="5"/>
  <c r="P205" i="5"/>
  <c r="J269" i="5"/>
  <c r="Y378" i="5"/>
  <c r="AA378" i="5" s="1"/>
  <c r="O191" i="5"/>
  <c r="J215" i="5"/>
  <c r="L215" i="5" s="1"/>
  <c r="J317" i="5"/>
  <c r="L317" i="5" s="1"/>
  <c r="Y348" i="5"/>
  <c r="AA348" i="5" s="1"/>
  <c r="P148" i="5"/>
  <c r="J223" i="5"/>
  <c r="K148" i="5"/>
  <c r="T229" i="5"/>
  <c r="V229" i="5" s="1"/>
  <c r="U405" i="5"/>
  <c r="Y195" i="5"/>
  <c r="Z192" i="5"/>
  <c r="Y207" i="5"/>
  <c r="Z376" i="5"/>
  <c r="Z346" i="5"/>
  <c r="J356" i="5"/>
  <c r="P341" i="5"/>
  <c r="T352" i="5"/>
  <c r="V352" i="5" s="1"/>
  <c r="T323" i="5"/>
  <c r="V323" i="5" s="1"/>
  <c r="T392" i="5"/>
  <c r="V392" i="5" s="1"/>
  <c r="P182" i="5"/>
  <c r="K186" i="5"/>
  <c r="J383" i="5"/>
  <c r="P248" i="5"/>
  <c r="Y245" i="5"/>
  <c r="Z243" i="5"/>
  <c r="K169" i="5"/>
  <c r="J207" i="5"/>
  <c r="K173" i="5"/>
  <c r="T235" i="5"/>
  <c r="V235" i="5" s="1"/>
  <c r="Z246" i="5"/>
  <c r="U319" i="5"/>
  <c r="K199" i="5"/>
  <c r="Y392" i="5"/>
  <c r="U156" i="5"/>
  <c r="U339" i="5"/>
  <c r="J191" i="5"/>
  <c r="U231" i="5"/>
  <c r="T173" i="5"/>
  <c r="U268" i="5"/>
  <c r="P187" i="5"/>
  <c r="O153" i="5"/>
  <c r="P347" i="5"/>
  <c r="O257" i="5"/>
  <c r="P317" i="5"/>
  <c r="K399" i="5"/>
  <c r="U213" i="5"/>
  <c r="O354" i="5"/>
  <c r="Q354" i="5" s="1"/>
  <c r="P322" i="5"/>
  <c r="Z266" i="5"/>
  <c r="T370" i="5"/>
  <c r="V370" i="5" s="1"/>
  <c r="T318" i="5"/>
  <c r="V318" i="5" s="1"/>
  <c r="O160" i="5"/>
  <c r="U385" i="5"/>
  <c r="Y229" i="5"/>
  <c r="AA229" i="5" s="1"/>
  <c r="Z357" i="5"/>
  <c r="P305" i="5"/>
  <c r="O297" i="5"/>
  <c r="U275" i="5"/>
  <c r="T230" i="5"/>
  <c r="V230" i="5" s="1"/>
  <c r="U219" i="5"/>
  <c r="K222" i="5"/>
  <c r="U329" i="5"/>
  <c r="T371" i="5"/>
  <c r="U336" i="5"/>
  <c r="U321" i="5"/>
  <c r="Y379" i="5"/>
  <c r="Y176" i="5"/>
  <c r="AA176" i="5" s="1"/>
  <c r="O267" i="5"/>
  <c r="Z178" i="5"/>
  <c r="Y190" i="5"/>
  <c r="Z405" i="5"/>
  <c r="P337" i="5"/>
  <c r="O337" i="5"/>
  <c r="U359" i="5"/>
  <c r="T380" i="5"/>
  <c r="Z166" i="5"/>
  <c r="K304" i="5"/>
  <c r="U363" i="5"/>
  <c r="U335" i="5"/>
  <c r="Y249" i="5"/>
  <c r="AA249" i="5" s="1"/>
  <c r="O383" i="5"/>
  <c r="Q383" i="5" s="1"/>
  <c r="O345" i="5"/>
  <c r="Q345" i="5" s="1"/>
  <c r="P233" i="5"/>
  <c r="U149" i="5"/>
  <c r="T324" i="5"/>
  <c r="V324" i="5" s="1"/>
  <c r="Z235" i="5"/>
  <c r="Y204" i="5"/>
  <c r="AA204" i="5" s="1"/>
  <c r="T351" i="5"/>
  <c r="U257" i="5"/>
  <c r="T188" i="5"/>
  <c r="V188" i="5" s="1"/>
  <c r="Z321" i="5"/>
  <c r="T321" i="5"/>
  <c r="Z213" i="5"/>
  <c r="P223" i="5"/>
  <c r="J363" i="5"/>
  <c r="L363" i="5" s="1"/>
  <c r="J205" i="5"/>
  <c r="T251" i="5"/>
  <c r="V251" i="5" s="1"/>
  <c r="P379" i="5"/>
  <c r="U284" i="5"/>
  <c r="T246" i="5"/>
  <c r="Z307" i="5"/>
  <c r="Y248" i="5"/>
  <c r="AA248" i="5" s="1"/>
  <c r="O316" i="5"/>
  <c r="U160" i="5"/>
  <c r="T228" i="5"/>
  <c r="V228" i="5" s="1"/>
  <c r="Z188" i="5"/>
  <c r="T377" i="5"/>
  <c r="Z329" i="5"/>
  <c r="U237" i="5"/>
  <c r="J239" i="5"/>
  <c r="Y161" i="5"/>
  <c r="AA161" i="5" s="1"/>
  <c r="J406" i="5"/>
  <c r="L406" i="5" s="1"/>
  <c r="O400" i="5"/>
  <c r="Q400" i="5" s="1"/>
  <c r="J219" i="5"/>
  <c r="L219" i="5" s="1"/>
  <c r="Y198" i="5"/>
  <c r="AA198" i="5" s="1"/>
  <c r="K174" i="5"/>
  <c r="J197" i="5"/>
  <c r="L197" i="5" s="1"/>
  <c r="K380" i="5"/>
  <c r="T177" i="5"/>
  <c r="V177" i="5" s="1"/>
  <c r="U357" i="5"/>
  <c r="Y151" i="5"/>
  <c r="Z148" i="5"/>
  <c r="Y171" i="5"/>
  <c r="Z308" i="5"/>
  <c r="P319" i="5"/>
  <c r="O391" i="5"/>
  <c r="K323" i="5"/>
  <c r="T222" i="5"/>
  <c r="V222" i="5" s="1"/>
  <c r="O344" i="5"/>
  <c r="O169" i="5"/>
  <c r="K348" i="5"/>
  <c r="K359" i="5"/>
  <c r="J349" i="5"/>
  <c r="L349" i="5" s="1"/>
  <c r="P186" i="5"/>
  <c r="T410" i="5"/>
  <c r="Z207" i="5"/>
  <c r="K347" i="5"/>
  <c r="J187" i="5"/>
  <c r="K153" i="5"/>
  <c r="O360" i="5"/>
  <c r="Q360" i="5" s="1"/>
  <c r="U216" i="5"/>
  <c r="T204" i="5"/>
  <c r="Z341" i="5"/>
  <c r="Y347" i="5"/>
  <c r="AA347" i="5" s="1"/>
  <c r="T409" i="5"/>
  <c r="V409" i="5" s="1"/>
  <c r="T160" i="5"/>
  <c r="U290" i="5"/>
  <c r="P204" i="5"/>
  <c r="O178" i="5"/>
  <c r="Q178" i="5" s="1"/>
  <c r="P297" i="5"/>
  <c r="Y296" i="5"/>
  <c r="J229" i="5"/>
  <c r="K346" i="5"/>
  <c r="J254" i="5"/>
  <c r="L254" i="5" s="1"/>
  <c r="K398" i="5"/>
  <c r="T273" i="5"/>
  <c r="U410" i="5"/>
  <c r="O249" i="5"/>
  <c r="Q249" i="5" s="1"/>
  <c r="P220" i="5"/>
  <c r="P399" i="5"/>
  <c r="U382" i="5"/>
  <c r="Y409" i="5"/>
  <c r="J405" i="5"/>
  <c r="L405" i="5" s="1"/>
  <c r="Z222" i="5"/>
  <c r="T406" i="5"/>
  <c r="Z197" i="5"/>
  <c r="P269" i="5"/>
  <c r="O245" i="5"/>
  <c r="U204" i="5"/>
  <c r="T219" i="5"/>
  <c r="V219" i="5" s="1"/>
  <c r="U186" i="5"/>
  <c r="K180" i="5"/>
  <c r="P388" i="5"/>
  <c r="O225" i="5"/>
  <c r="Q225" i="5" s="1"/>
  <c r="U362" i="5"/>
  <c r="J225" i="5"/>
  <c r="Y287" i="5"/>
  <c r="AA287" i="5" s="1"/>
  <c r="Y331" i="5"/>
  <c r="AA331" i="5" s="1"/>
  <c r="O270" i="5"/>
  <c r="Z393" i="5"/>
  <c r="Y383" i="5"/>
  <c r="Z396" i="5"/>
  <c r="U337" i="5"/>
  <c r="T187" i="5"/>
  <c r="V187" i="5" s="1"/>
  <c r="Z205" i="5"/>
  <c r="Y285" i="5"/>
  <c r="U406" i="5"/>
  <c r="P188" i="5"/>
  <c r="P290" i="5"/>
  <c r="O336" i="5"/>
  <c r="J323" i="5"/>
  <c r="L323" i="5" s="1"/>
  <c r="O156" i="5"/>
  <c r="K318" i="5"/>
  <c r="K335" i="5"/>
  <c r="O386" i="5"/>
  <c r="Z195" i="5"/>
  <c r="Y160" i="5"/>
  <c r="O171" i="5"/>
  <c r="Q171" i="5" s="1"/>
  <c r="U239" i="5"/>
  <c r="T319" i="5"/>
  <c r="V319" i="5" s="1"/>
  <c r="Z285" i="5"/>
  <c r="T269" i="5"/>
  <c r="V269" i="5" s="1"/>
  <c r="Z177" i="5"/>
  <c r="P268" i="5"/>
  <c r="Z389" i="5"/>
  <c r="K328" i="5"/>
  <c r="O402" i="5"/>
  <c r="O252" i="5"/>
  <c r="O284" i="5"/>
  <c r="Q284" i="5" s="1"/>
  <c r="U340" i="5"/>
  <c r="V340" i="5" s="1"/>
  <c r="Z323" i="5"/>
  <c r="K151" i="5"/>
  <c r="J153" i="5"/>
  <c r="L153" i="5" s="1"/>
  <c r="K221" i="5"/>
  <c r="T387" i="5"/>
  <c r="V387" i="5" s="1"/>
  <c r="U380" i="5"/>
  <c r="Y326" i="5"/>
  <c r="AA326" i="5" s="1"/>
  <c r="Z219" i="5"/>
  <c r="Y270" i="5"/>
  <c r="Z232" i="5"/>
  <c r="P398" i="5"/>
  <c r="T299" i="5"/>
  <c r="V299" i="5" s="1"/>
  <c r="J364" i="5"/>
  <c r="L364" i="5" s="1"/>
  <c r="O353" i="5"/>
  <c r="Q353" i="5" s="1"/>
  <c r="Z361" i="5"/>
  <c r="Y301" i="5"/>
  <c r="K207" i="5"/>
  <c r="J177" i="5"/>
  <c r="K394" i="5"/>
  <c r="T372" i="5"/>
  <c r="Z270" i="5"/>
  <c r="Y398" i="5"/>
  <c r="AA398" i="5" s="1"/>
  <c r="Z383" i="5"/>
  <c r="Y410" i="5"/>
  <c r="AA410" i="5" s="1"/>
  <c r="Z268" i="5"/>
  <c r="U197" i="5"/>
  <c r="J377" i="5"/>
  <c r="L377" i="5" s="1"/>
  <c r="Y318" i="5"/>
  <c r="AA318" i="5" s="1"/>
  <c r="O396" i="5"/>
  <c r="Q396" i="5" s="1"/>
  <c r="O199" i="5"/>
  <c r="Q199" i="5" s="1"/>
  <c r="O148" i="5"/>
  <c r="Y407" i="5"/>
  <c r="AA407" i="5" s="1"/>
  <c r="K372" i="5"/>
  <c r="J325" i="5"/>
  <c r="P143" i="5"/>
  <c r="T270" i="5"/>
  <c r="V270" i="5" s="1"/>
  <c r="Z171" i="5"/>
  <c r="K365" i="5"/>
  <c r="J169" i="5"/>
  <c r="Y376" i="5"/>
  <c r="AA376" i="5" s="1"/>
  <c r="O406" i="5"/>
  <c r="Z230" i="5"/>
  <c r="O372" i="5"/>
  <c r="Z238" i="5"/>
  <c r="Y267" i="5"/>
  <c r="AA267" i="5" s="1"/>
  <c r="Z155" i="5"/>
  <c r="T242" i="5"/>
  <c r="Z362" i="5"/>
  <c r="P324" i="5"/>
  <c r="J408" i="5"/>
  <c r="L408" i="5" s="1"/>
  <c r="P221" i="5"/>
  <c r="Y252" i="5"/>
  <c r="J183" i="5"/>
  <c r="K296" i="5"/>
  <c r="J232" i="5"/>
  <c r="L232" i="5" s="1"/>
  <c r="K324" i="5"/>
  <c r="Y317" i="5"/>
  <c r="Z386" i="5"/>
  <c r="AA386" i="5" s="1"/>
  <c r="K257" i="5"/>
  <c r="Z409" i="5"/>
  <c r="P406" i="5"/>
  <c r="P328" i="5"/>
  <c r="Y223" i="5"/>
  <c r="Z320" i="5"/>
  <c r="AA320" i="5" s="1"/>
  <c r="P190" i="5"/>
  <c r="T307" i="5"/>
  <c r="V307" i="5" s="1"/>
  <c r="U325" i="5"/>
  <c r="K297" i="5"/>
  <c r="L297" i="5" s="1"/>
  <c r="J248" i="5"/>
  <c r="P191" i="5"/>
  <c r="O307" i="5"/>
  <c r="P216" i="5"/>
  <c r="Y219" i="5"/>
  <c r="AA219" i="5" s="1"/>
  <c r="Z200" i="5"/>
  <c r="O371" i="5"/>
  <c r="U371" i="5"/>
  <c r="T210" i="5"/>
  <c r="V210" i="5" s="1"/>
  <c r="T310" i="5"/>
  <c r="V310" i="5" s="1"/>
  <c r="T290" i="5"/>
  <c r="V290" i="5" s="1"/>
  <c r="O186" i="5"/>
  <c r="Q186" i="5" s="1"/>
  <c r="Z349" i="5"/>
  <c r="Y275" i="5"/>
  <c r="AA275" i="5" s="1"/>
  <c r="Z356" i="5"/>
  <c r="AA356" i="5" s="1"/>
  <c r="P391" i="5"/>
  <c r="Q391" i="5" s="1"/>
  <c r="O392" i="5"/>
  <c r="Z169" i="5"/>
  <c r="Y393" i="5"/>
  <c r="AA393" i="5" s="1"/>
  <c r="Z174" i="5"/>
  <c r="P145" i="5"/>
  <c r="U236" i="5"/>
  <c r="J381" i="5"/>
  <c r="L381" i="5" s="1"/>
  <c r="AB381" i="5" s="1"/>
  <c r="AC381" i="5" s="1"/>
  <c r="AD381" i="5" s="1"/>
  <c r="O235" i="5"/>
  <c r="Y361" i="5"/>
  <c r="AA361" i="5" s="1"/>
  <c r="K322" i="5"/>
  <c r="L322" i="5" s="1"/>
  <c r="U249" i="5"/>
  <c r="Y399" i="5"/>
  <c r="AA399" i="5" s="1"/>
  <c r="Z392" i="5"/>
  <c r="K165" i="5"/>
  <c r="T308" i="5"/>
  <c r="V308" i="5" s="1"/>
  <c r="U399" i="5"/>
  <c r="Y321" i="5"/>
  <c r="AA321" i="5" s="1"/>
  <c r="K396" i="5"/>
  <c r="Y357" i="5"/>
  <c r="AA357" i="5" s="1"/>
  <c r="Z339" i="5"/>
  <c r="P230" i="5"/>
  <c r="Q230" i="5" s="1"/>
  <c r="U298" i="5"/>
  <c r="J388" i="5"/>
  <c r="O145" i="5"/>
  <c r="J226" i="5"/>
  <c r="L226" i="5" s="1"/>
  <c r="P397" i="5"/>
  <c r="Q397" i="5" s="1"/>
  <c r="Z402" i="5"/>
  <c r="Y200" i="5"/>
  <c r="O224" i="5"/>
  <c r="Q224" i="5" s="1"/>
  <c r="K201" i="5"/>
  <c r="T224" i="5"/>
  <c r="U316" i="5"/>
  <c r="T346" i="5"/>
  <c r="V346" i="5" s="1"/>
  <c r="Z325" i="5"/>
  <c r="AA325" i="5" s="1"/>
  <c r="Y230" i="5"/>
  <c r="Z387" i="5"/>
  <c r="P270" i="5"/>
  <c r="Q270" i="5" s="1"/>
  <c r="O216" i="5"/>
  <c r="J304" i="5"/>
  <c r="Z301" i="5"/>
  <c r="AA301" i="5" s="1"/>
  <c r="O246" i="5"/>
  <c r="J150" i="5"/>
  <c r="L150" i="5" s="1"/>
  <c r="J347" i="5"/>
  <c r="Y189" i="5"/>
  <c r="K350" i="5"/>
  <c r="L350" i="5" s="1"/>
  <c r="J222" i="5"/>
  <c r="K268" i="5"/>
  <c r="T349" i="5"/>
  <c r="V349" i="5" s="1"/>
  <c r="Z317" i="5"/>
  <c r="Y300" i="5"/>
  <c r="AA300" i="5" s="1"/>
  <c r="K352" i="5"/>
  <c r="L352" i="5" s="1"/>
  <c r="Y264" i="5"/>
  <c r="O222" i="5"/>
  <c r="U223" i="5"/>
  <c r="T313" i="5"/>
  <c r="V313" i="5" s="1"/>
  <c r="T360" i="5"/>
  <c r="O172" i="5"/>
  <c r="Q172" i="5" s="1"/>
  <c r="AB172" i="5" s="1"/>
  <c r="J399" i="5"/>
  <c r="Y389" i="5"/>
  <c r="AA389" i="5" s="1"/>
  <c r="K391" i="5"/>
  <c r="J308" i="5"/>
  <c r="K316" i="5"/>
  <c r="L316" i="5" s="1"/>
  <c r="Y305" i="5"/>
  <c r="AA305" i="5" s="1"/>
  <c r="Z365" i="5"/>
  <c r="AA365" i="5" s="1"/>
  <c r="Y364" i="5"/>
  <c r="AA364" i="5" s="1"/>
  <c r="J143" i="5"/>
  <c r="Y308" i="5"/>
  <c r="AA308" i="5" s="1"/>
  <c r="O266" i="5"/>
  <c r="Q266" i="5" s="1"/>
  <c r="U297" i="5"/>
  <c r="V297" i="5" s="1"/>
  <c r="T223" i="5"/>
  <c r="V223" i="5" s="1"/>
  <c r="P370" i="5"/>
  <c r="Q370" i="5" s="1"/>
  <c r="Y183" i="5"/>
  <c r="AA183" i="5" s="1"/>
  <c r="U407" i="5"/>
  <c r="V407" i="5" s="1"/>
  <c r="T166" i="5"/>
  <c r="V166" i="5" s="1"/>
  <c r="P389" i="5"/>
  <c r="Q389" i="5" s="1"/>
  <c r="P243" i="5"/>
  <c r="Q243" i="5" s="1"/>
  <c r="J380" i="5"/>
  <c r="L380" i="5" s="1"/>
  <c r="P364" i="5"/>
  <c r="Q364" i="5" s="1"/>
  <c r="Y387" i="5"/>
  <c r="J165" i="5"/>
  <c r="K192" i="5"/>
  <c r="J160" i="5"/>
  <c r="K326" i="5"/>
  <c r="L326" i="5" s="1"/>
  <c r="T201" i="5"/>
  <c r="V201" i="5" s="1"/>
  <c r="U377" i="5"/>
  <c r="V377" i="5" s="1"/>
  <c r="K325" i="5"/>
  <c r="L325" i="5" s="1"/>
  <c r="Z382" i="5"/>
  <c r="AA382" i="5" s="1"/>
  <c r="P405" i="5"/>
  <c r="Q405" i="5" s="1"/>
  <c r="K332" i="5"/>
  <c r="Y242" i="5"/>
  <c r="AA242" i="5" s="1"/>
  <c r="Z338" i="5"/>
  <c r="AA338" i="5" s="1"/>
  <c r="U145" i="5"/>
  <c r="V145" i="5" s="1"/>
  <c r="O350" i="5"/>
  <c r="U169" i="5"/>
  <c r="V169" i="5" s="1"/>
  <c r="K243" i="5"/>
  <c r="L243" i="5" s="1"/>
  <c r="J228" i="5"/>
  <c r="P376" i="5"/>
  <c r="Q376" i="5" s="1"/>
  <c r="O219" i="5"/>
  <c r="Q219" i="5" s="1"/>
  <c r="K392" i="5"/>
  <c r="L392" i="5" s="1"/>
  <c r="Y346" i="5"/>
  <c r="AA346" i="5" s="1"/>
  <c r="Z160" i="5"/>
  <c r="AA160" i="5" s="1"/>
  <c r="U248" i="5"/>
  <c r="V248" i="5" s="1"/>
  <c r="Y155" i="5"/>
  <c r="AA155" i="5" s="1"/>
  <c r="Y294" i="5"/>
  <c r="P344" i="5"/>
  <c r="Q344" i="5" s="1"/>
  <c r="P257" i="5"/>
  <c r="Q257" i="5" s="1"/>
  <c r="J151" i="5"/>
  <c r="L151" i="5" s="1"/>
  <c r="U191" i="5"/>
  <c r="V191" i="5" s="1"/>
  <c r="T356" i="5"/>
  <c r="V356" i="5" s="1"/>
  <c r="U347" i="5"/>
  <c r="P192" i="5"/>
  <c r="Q192" i="5" s="1"/>
  <c r="O275" i="5"/>
  <c r="Q275" i="5" s="1"/>
  <c r="U317" i="5"/>
  <c r="O205" i="5"/>
  <c r="Q205" i="5" s="1"/>
  <c r="P245" i="5"/>
  <c r="Q245" i="5" s="1"/>
  <c r="K360" i="5"/>
  <c r="L360" i="5" s="1"/>
  <c r="P291" i="5"/>
  <c r="J313" i="5"/>
  <c r="L313" i="5" s="1"/>
  <c r="J385" i="5"/>
  <c r="L385" i="5" s="1"/>
  <c r="T250" i="5"/>
  <c r="V250" i="5" s="1"/>
  <c r="Y323" i="5"/>
  <c r="AA323" i="5" s="1"/>
  <c r="P217" i="5"/>
  <c r="Q217" i="5" s="1"/>
  <c r="Y246" i="5"/>
  <c r="AA246" i="5" s="1"/>
  <c r="Z352" i="5"/>
  <c r="K143" i="5"/>
  <c r="T316" i="5"/>
  <c r="U351" i="5"/>
  <c r="V351" i="5" s="1"/>
  <c r="T357" i="5"/>
  <c r="V357" i="5" s="1"/>
  <c r="Z408" i="5"/>
  <c r="AA408" i="5" s="1"/>
  <c r="T386" i="5"/>
  <c r="Z223" i="5"/>
  <c r="Z186" i="5"/>
  <c r="AA186" i="5" s="1"/>
  <c r="J180" i="5"/>
  <c r="L180" i="5" s="1"/>
  <c r="P362" i="5"/>
  <c r="Q362" i="5" s="1"/>
  <c r="O385" i="5"/>
  <c r="Q385" i="5" s="1"/>
  <c r="O366" i="5"/>
  <c r="J224" i="5"/>
  <c r="L224" i="5" s="1"/>
  <c r="U220" i="5"/>
  <c r="U364" i="5"/>
  <c r="V364" i="5" s="1"/>
  <c r="J319" i="5"/>
  <c r="K230" i="5"/>
  <c r="L230" i="5" s="1"/>
  <c r="Y237" i="5"/>
  <c r="AA237" i="5" s="1"/>
  <c r="Z201" i="5"/>
  <c r="AA201" i="5" s="1"/>
  <c r="Y180" i="5"/>
  <c r="AA180" i="5" s="1"/>
  <c r="Z304" i="5"/>
  <c r="Y188" i="5"/>
  <c r="AA188" i="5" s="1"/>
  <c r="T143" i="5"/>
  <c r="U143" i="5"/>
  <c r="J268" i="5"/>
  <c r="L268" i="5" s="1"/>
  <c r="Z182" i="5"/>
  <c r="AA182" i="5" s="1"/>
  <c r="T296" i="5"/>
  <c r="T388" i="5"/>
  <c r="V388" i="5" s="1"/>
  <c r="O264" i="5"/>
  <c r="U314" i="5"/>
  <c r="Z151" i="5"/>
  <c r="AA151" i="5" s="1"/>
  <c r="J192" i="5"/>
  <c r="K252" i="5"/>
  <c r="L252" i="5" s="1"/>
  <c r="T305" i="5"/>
  <c r="V305" i="5" s="1"/>
  <c r="Z245" i="5"/>
  <c r="AA245" i="5" s="1"/>
  <c r="Y216" i="5"/>
  <c r="Z372" i="5"/>
  <c r="AA372" i="5" s="1"/>
  <c r="Y228" i="5"/>
  <c r="AA228" i="5" s="1"/>
  <c r="T399" i="5"/>
  <c r="V399" i="5" s="1"/>
  <c r="U183" i="5"/>
  <c r="J302" i="5"/>
  <c r="O285" i="5"/>
  <c r="Q285" i="5" s="1"/>
  <c r="K225" i="5"/>
  <c r="Y222" i="5"/>
  <c r="AA222" i="5" s="1"/>
  <c r="P144" i="5"/>
  <c r="T303" i="5"/>
  <c r="Y411" i="5"/>
  <c r="AA411" i="5" s="1"/>
  <c r="K308" i="5"/>
  <c r="O268" i="5"/>
  <c r="Q268" i="5" s="1"/>
  <c r="P183" i="5"/>
  <c r="Y235" i="5"/>
  <c r="AA235" i="5" s="1"/>
  <c r="Z360" i="5"/>
  <c r="K329" i="5"/>
  <c r="O232" i="5"/>
  <c r="K285" i="5"/>
  <c r="T148" i="5"/>
  <c r="V148" i="5" s="1"/>
  <c r="Z190" i="5"/>
  <c r="K310" i="5"/>
  <c r="Y406" i="5"/>
  <c r="AA406" i="5" s="1"/>
  <c r="P355" i="5"/>
  <c r="O346" i="5"/>
  <c r="K361" i="5"/>
  <c r="P352" i="5"/>
  <c r="J346" i="5"/>
  <c r="L346" i="5" s="1"/>
  <c r="P174" i="5"/>
  <c r="Y339" i="5"/>
  <c r="K376" i="5"/>
  <c r="K383" i="5"/>
  <c r="O248" i="5"/>
  <c r="Q248" i="5" s="1"/>
  <c r="K305" i="5"/>
  <c r="T200" i="5"/>
  <c r="V200" i="5" s="1"/>
  <c r="Z350" i="5"/>
  <c r="Y352" i="5"/>
  <c r="P335" i="5"/>
  <c r="P231" i="5"/>
  <c r="Y354" i="5"/>
  <c r="AA354" i="5" s="1"/>
  <c r="Y166" i="5"/>
  <c r="AA166" i="5" s="1"/>
  <c r="P411" i="5"/>
  <c r="P377" i="5"/>
  <c r="O242" i="5"/>
  <c r="Q242" i="5" s="1"/>
  <c r="P387" i="5"/>
  <c r="K223" i="5"/>
  <c r="J200" i="5"/>
  <c r="P169" i="5"/>
  <c r="J393" i="5"/>
  <c r="L393" i="5" s="1"/>
  <c r="K302" i="5"/>
  <c r="Y174" i="5"/>
  <c r="Z391" i="5"/>
  <c r="U246" i="5"/>
  <c r="V246" i="5" s="1"/>
  <c r="Y369" i="5"/>
  <c r="AA369" i="5" s="1"/>
  <c r="Y337" i="5"/>
  <c r="K407" i="5"/>
  <c r="P153" i="5"/>
  <c r="O399" i="5"/>
  <c r="Q399" i="5" s="1"/>
  <c r="U151" i="5"/>
  <c r="T267" i="5"/>
  <c r="U303" i="5"/>
  <c r="K294" i="5"/>
  <c r="O195" i="5"/>
  <c r="P386" i="5"/>
  <c r="O347" i="5"/>
  <c r="Q347" i="5" s="1"/>
  <c r="P201" i="5"/>
  <c r="Q201" i="5" s="1"/>
  <c r="Y380" i="5"/>
  <c r="AA380" i="5" s="1"/>
  <c r="P207" i="5"/>
  <c r="Q207" i="5" s="1"/>
  <c r="J373" i="5"/>
  <c r="L373" i="5" s="1"/>
  <c r="AB373" i="5" s="1"/>
  <c r="K249" i="5"/>
  <c r="P252" i="5"/>
  <c r="P378" i="5"/>
  <c r="T198" i="5"/>
  <c r="V198" i="5" s="1"/>
  <c r="J351" i="5"/>
  <c r="L351" i="5" s="1"/>
  <c r="U372" i="5"/>
  <c r="V372" i="5" s="1"/>
  <c r="T266" i="5"/>
  <c r="V266" i="5" s="1"/>
  <c r="U386" i="5"/>
  <c r="P229" i="5"/>
  <c r="O197" i="5"/>
  <c r="Q197" i="5" s="1"/>
  <c r="U243" i="5"/>
  <c r="O408" i="5"/>
  <c r="Q408" i="5" s="1"/>
  <c r="U285" i="5"/>
  <c r="K160" i="5"/>
  <c r="J148" i="5"/>
  <c r="L148" i="5" s="1"/>
  <c r="P288" i="5"/>
  <c r="Q288" i="5" s="1"/>
  <c r="O305" i="5"/>
  <c r="Q305" i="5" s="1"/>
  <c r="J370" i="5"/>
  <c r="L370" i="5" s="1"/>
  <c r="J188" i="5"/>
  <c r="P189" i="5"/>
  <c r="Z294" i="5"/>
  <c r="J267" i="5"/>
  <c r="L267" i="5" s="1"/>
  <c r="K188" i="5"/>
  <c r="Y297" i="5"/>
  <c r="Z165" i="5"/>
  <c r="Y391" i="5"/>
  <c r="AA391" i="5" s="1"/>
  <c r="Z264" i="5"/>
  <c r="Y351" i="5"/>
  <c r="AA351" i="5" s="1"/>
  <c r="O365" i="5"/>
  <c r="Q365" i="5" s="1"/>
  <c r="U242" i="5"/>
  <c r="O174" i="5"/>
  <c r="U402" i="5"/>
  <c r="Y257" i="5"/>
  <c r="AA257" i="5" s="1"/>
  <c r="Y144" i="5"/>
  <c r="AA144" i="5" s="1"/>
  <c r="O239" i="5"/>
  <c r="Z189" i="5"/>
  <c r="K248" i="5"/>
  <c r="T275" i="5"/>
  <c r="V275" i="5" s="1"/>
  <c r="P356" i="5"/>
  <c r="Y394" i="5"/>
  <c r="AA394" i="5" s="1"/>
  <c r="Z216" i="5"/>
  <c r="K245" i="5"/>
  <c r="L245" i="5" s="1"/>
  <c r="J257" i="5"/>
  <c r="K231" i="5"/>
  <c r="L231" i="5" s="1"/>
  <c r="T347" i="5"/>
  <c r="V347" i="5" s="1"/>
  <c r="U296" i="5"/>
  <c r="O221" i="5"/>
  <c r="Y290" i="5"/>
  <c r="AA290" i="5" s="1"/>
  <c r="T326" i="5"/>
  <c r="V326" i="5" s="1"/>
  <c r="K301" i="5"/>
  <c r="L301" i="5" s="1"/>
  <c r="AB301" i="5" s="1"/>
  <c r="O317" i="5"/>
  <c r="Q317" i="5" s="1"/>
  <c r="T402" i="5"/>
  <c r="K266" i="5"/>
  <c r="L266" i="5" s="1"/>
  <c r="O188" i="5"/>
  <c r="Q188" i="5" s="1"/>
  <c r="P300" i="5"/>
  <c r="Q300" i="5" s="1"/>
  <c r="Y191" i="5"/>
  <c r="AA191" i="5" s="1"/>
  <c r="Z296" i="5"/>
  <c r="AA296" i="5" s="1"/>
  <c r="K319" i="5"/>
  <c r="L319" i="5" s="1"/>
  <c r="J307" i="5"/>
  <c r="L307" i="5" s="1"/>
  <c r="K269" i="5"/>
  <c r="L269" i="5" s="1"/>
  <c r="T396" i="5"/>
  <c r="U360" i="5"/>
  <c r="O294" i="5"/>
  <c r="Q294" i="5" s="1"/>
  <c r="T365" i="5"/>
  <c r="V365" i="5" s="1"/>
  <c r="K397" i="5"/>
  <c r="K195" i="5"/>
  <c r="U411" i="5"/>
  <c r="T285" i="5"/>
  <c r="K378" i="5"/>
  <c r="P213" i="5"/>
  <c r="T207" i="5"/>
  <c r="U245" i="5"/>
  <c r="K145" i="5"/>
  <c r="O304" i="5"/>
  <c r="Q304" i="5" s="1"/>
  <c r="P195" i="5"/>
  <c r="J337" i="5"/>
  <c r="L337" i="5" s="1"/>
  <c r="K216" i="5"/>
  <c r="Y165" i="5"/>
  <c r="Z333" i="5"/>
  <c r="P156" i="5"/>
  <c r="K229" i="5"/>
  <c r="Z236" i="5"/>
  <c r="Y197" i="5"/>
  <c r="AA197" i="5" s="1"/>
  <c r="P361" i="5"/>
  <c r="P329" i="5"/>
  <c r="T408" i="5"/>
  <c r="V408" i="5" s="1"/>
  <c r="P339" i="5"/>
  <c r="K183" i="5"/>
  <c r="J178" i="5"/>
  <c r="P267" i="5"/>
  <c r="J365" i="5"/>
  <c r="K242" i="5"/>
  <c r="Y405" i="5"/>
  <c r="AA405" i="5" s="1"/>
  <c r="Z187" i="5"/>
  <c r="P303" i="5"/>
  <c r="U328" i="5"/>
  <c r="Z303" i="5"/>
  <c r="Y284" i="5"/>
  <c r="AA284" i="5" s="1"/>
  <c r="P232" i="5"/>
  <c r="Z247" i="5"/>
  <c r="U273" i="5"/>
  <c r="T216" i="5"/>
  <c r="V216" i="5" s="1"/>
  <c r="U267" i="5"/>
  <c r="K270" i="5"/>
  <c r="J387" i="5"/>
  <c r="L387" i="5" s="1"/>
  <c r="P302" i="5"/>
  <c r="O231" i="5"/>
  <c r="U173" i="5"/>
  <c r="Y316" i="5"/>
  <c r="AA316" i="5" s="1"/>
  <c r="K300" i="5"/>
  <c r="J161" i="5"/>
  <c r="L161" i="5" s="1"/>
  <c r="AB161" i="5" s="1"/>
  <c r="AC161" i="5" s="1"/>
  <c r="AD161" i="5" s="1"/>
  <c r="Y402" i="5"/>
  <c r="P235" i="5"/>
  <c r="P336" i="5"/>
  <c r="Z337" i="5"/>
  <c r="T183" i="5"/>
  <c r="U304" i="5"/>
  <c r="Y273" i="5"/>
  <c r="U302" i="5"/>
  <c r="P380" i="5"/>
  <c r="O303" i="5"/>
  <c r="U207" i="5"/>
  <c r="O356" i="5"/>
  <c r="P359" i="5"/>
  <c r="K356" i="5"/>
  <c r="Y370" i="5"/>
  <c r="AA370" i="5" s="1"/>
  <c r="J194" i="5"/>
  <c r="L194" i="5" s="1"/>
  <c r="P247" i="5"/>
  <c r="O277" i="5"/>
  <c r="Q277" i="5" s="1"/>
  <c r="Z156" i="5"/>
  <c r="Z379" i="5"/>
  <c r="O321" i="5"/>
  <c r="Q321" i="5" s="1"/>
  <c r="Z273" i="5"/>
  <c r="Y231" i="5"/>
  <c r="AA231" i="5" s="1"/>
  <c r="Z252" i="5"/>
  <c r="P350" i="5"/>
  <c r="Q350" i="5" s="1"/>
  <c r="O324" i="5"/>
  <c r="U394" i="5"/>
  <c r="Y169" i="5"/>
  <c r="U396" i="5"/>
  <c r="P160" i="5"/>
  <c r="J398" i="5"/>
  <c r="L398" i="5" s="1"/>
  <c r="Z298" i="5"/>
  <c r="T393" i="5"/>
  <c r="V393" i="5" s="1"/>
  <c r="T286" i="5"/>
  <c r="V286" i="5" s="1"/>
  <c r="J376" i="5"/>
  <c r="L376" i="5" s="1"/>
  <c r="P371" i="5"/>
  <c r="K228" i="5"/>
  <c r="O180" i="5"/>
  <c r="P180" i="5"/>
  <c r="Y158" i="5"/>
  <c r="AA158" i="5" s="1"/>
  <c r="Z319" i="5"/>
  <c r="K205" i="5"/>
  <c r="J235" i="5"/>
  <c r="L235" i="5" s="1"/>
  <c r="K191" i="5"/>
  <c r="T174" i="5"/>
  <c r="V174" i="5" s="1"/>
  <c r="U383" i="5"/>
  <c r="T359" i="5"/>
  <c r="V359" i="5" s="1"/>
  <c r="T330" i="5"/>
  <c r="V330" i="5" s="1"/>
  <c r="K333" i="5"/>
  <c r="K388" i="5"/>
  <c r="Y153" i="5"/>
  <c r="AA153" i="5" s="1"/>
  <c r="T374" i="5"/>
  <c r="V374" i="5" s="1"/>
  <c r="P239" i="5"/>
  <c r="O329" i="5"/>
  <c r="Q329" i="5" s="1"/>
  <c r="P246" i="5"/>
  <c r="K357" i="5"/>
  <c r="J303" i="5"/>
  <c r="L303" i="5" s="1"/>
  <c r="P200" i="5"/>
  <c r="Q200" i="5" s="1"/>
  <c r="J300" i="5"/>
  <c r="L300" i="5" s="1"/>
  <c r="K178" i="5"/>
  <c r="T385" i="5"/>
  <c r="Z221" i="5"/>
  <c r="Y377" i="5"/>
  <c r="AA377" i="5" s="1"/>
  <c r="Y156" i="5"/>
  <c r="K171" i="5"/>
  <c r="P366" i="5"/>
  <c r="Y205" i="5"/>
  <c r="AA205" i="5" s="1"/>
  <c r="Y168" i="5"/>
  <c r="P316" i="5"/>
  <c r="O393" i="5"/>
  <c r="Q393" i="5" s="1"/>
  <c r="P346" i="5"/>
  <c r="Q346" i="5" s="1"/>
  <c r="K339" i="5"/>
  <c r="O143" i="5"/>
  <c r="Q143" i="5" s="1"/>
  <c r="P264" i="5"/>
  <c r="Q264" i="5" s="1"/>
  <c r="O351" i="5"/>
  <c r="Q351" i="5" s="1"/>
  <c r="AB351" i="5" s="1"/>
  <c r="AC351" i="5" s="1"/>
  <c r="AD351" i="5" s="1"/>
  <c r="K200" i="5"/>
  <c r="T302" i="5"/>
  <c r="Z297" i="5"/>
  <c r="L165" i="5"/>
  <c r="L143" i="5"/>
  <c r="L399" i="5"/>
  <c r="Q222" i="5"/>
  <c r="AA264" i="5"/>
  <c r="AA317" i="5"/>
  <c r="L222" i="5"/>
  <c r="AA189" i="5"/>
  <c r="L347" i="5"/>
  <c r="AB150" i="5"/>
  <c r="Q246" i="5"/>
  <c r="L304" i="5"/>
  <c r="Q216" i="5"/>
  <c r="Q189" i="5"/>
  <c r="AB299" i="5"/>
  <c r="AC299" i="5" s="1"/>
  <c r="AD299" i="5" s="1"/>
  <c r="L213" i="5"/>
  <c r="AB215" i="5"/>
  <c r="L264" i="5"/>
  <c r="Q357" i="5"/>
  <c r="V312" i="5"/>
  <c r="L249" i="5"/>
  <c r="AB271" i="5"/>
  <c r="L186" i="5"/>
  <c r="Q394" i="5"/>
  <c r="V311" i="5"/>
  <c r="AB404" i="5"/>
  <c r="L355" i="5"/>
  <c r="AB181" i="5"/>
  <c r="L335" i="5"/>
  <c r="AA322" i="5"/>
  <c r="L158" i="5"/>
  <c r="AA168" i="5"/>
  <c r="Q182" i="5"/>
  <c r="AA250" i="5"/>
  <c r="AA336" i="5"/>
  <c r="AA397" i="5"/>
  <c r="AB292" i="5"/>
  <c r="AC292" i="5" s="1"/>
  <c r="AD292" i="5" s="1"/>
  <c r="Q387" i="5"/>
  <c r="V400" i="5"/>
  <c r="L291" i="5"/>
  <c r="AB261" i="5"/>
  <c r="Q223" i="5"/>
  <c r="AA174" i="5"/>
  <c r="Q307" i="5"/>
  <c r="L248" i="5"/>
  <c r="AB248" i="5" s="1"/>
  <c r="AC248" i="5" s="1"/>
  <c r="V325" i="5"/>
  <c r="AA223" i="5"/>
  <c r="Q324" i="5"/>
  <c r="V242" i="5"/>
  <c r="Q372" i="5"/>
  <c r="Q406" i="5"/>
  <c r="L169" i="5"/>
  <c r="Q148" i="5"/>
  <c r="L394" i="5"/>
  <c r="L177" i="5"/>
  <c r="L221" i="5"/>
  <c r="L211" i="5"/>
  <c r="Q325" i="5"/>
  <c r="L358" i="5"/>
  <c r="L192" i="5"/>
  <c r="AA294" i="5"/>
  <c r="L160" i="5"/>
  <c r="Q386" i="5"/>
  <c r="V296" i="5"/>
  <c r="Q221" i="5"/>
  <c r="L257" i="5"/>
  <c r="V317" i="5"/>
  <c r="AB317" i="5" s="1"/>
  <c r="AA304" i="5"/>
  <c r="L391" i="5"/>
  <c r="AB293" i="5"/>
  <c r="AC293" i="5" s="1"/>
  <c r="AD293" i="5" s="1"/>
  <c r="Q392" i="5"/>
  <c r="AA238" i="5"/>
  <c r="L396" i="5"/>
  <c r="AB210" i="5"/>
  <c r="AC210" i="5" s="1"/>
  <c r="AD210" i="5" s="1"/>
  <c r="AB331" i="5"/>
  <c r="AC331" i="5" s="1"/>
  <c r="AD331" i="5" s="1"/>
  <c r="Q402" i="5"/>
  <c r="L410" i="5"/>
  <c r="V360" i="5"/>
  <c r="Q338" i="5"/>
  <c r="AB338" i="5" s="1"/>
  <c r="AC338" i="5" s="1"/>
  <c r="AD338" i="5" s="1"/>
  <c r="AA387" i="5"/>
  <c r="V316" i="5"/>
  <c r="V224" i="5"/>
  <c r="AA355" i="5"/>
  <c r="V385" i="5"/>
  <c r="AB385" i="5" s="1"/>
  <c r="AC385" i="5" s="1"/>
  <c r="AD385" i="5" s="1"/>
  <c r="Q236" i="5"/>
  <c r="L365" i="5"/>
  <c r="L201" i="5"/>
  <c r="AB201" i="5" s="1"/>
  <c r="AC201" i="5" s="1"/>
  <c r="AD201" i="5" s="1"/>
  <c r="V199" i="5"/>
  <c r="L168" i="5"/>
  <c r="L166" i="5"/>
  <c r="L198" i="5"/>
  <c r="V236" i="5"/>
  <c r="Q332" i="5"/>
  <c r="Q250" i="5"/>
  <c r="L173" i="5"/>
  <c r="Q291" i="5"/>
  <c r="Q233" i="5"/>
  <c r="Q168" i="5"/>
  <c r="L171" i="5"/>
  <c r="Q269" i="5"/>
  <c r="V371" i="5"/>
  <c r="V314" i="5"/>
  <c r="Q273" i="5"/>
  <c r="L288" i="5"/>
  <c r="V151" i="5"/>
  <c r="AB151" i="5" s="1"/>
  <c r="AC151" i="5" s="1"/>
  <c r="AD151" i="5" s="1"/>
  <c r="V205" i="5"/>
  <c r="V397" i="5"/>
  <c r="L332" i="5"/>
  <c r="V220" i="5"/>
  <c r="V182" i="5"/>
  <c r="L311" i="5"/>
  <c r="AB311" i="5" s="1"/>
  <c r="AC311" i="5" s="1"/>
  <c r="AD311" i="5" s="1"/>
  <c r="AB163" i="5"/>
  <c r="AC163" i="5" s="1"/>
  <c r="AD163" i="5" s="1"/>
  <c r="AB325" i="5"/>
  <c r="AC325" i="5" s="1"/>
  <c r="AD325" i="5" s="1"/>
  <c r="AB408" i="5"/>
  <c r="AC408" i="5" s="1"/>
  <c r="AD408" i="5" s="1"/>
  <c r="AB182" i="5"/>
  <c r="AC182" i="5" s="1"/>
  <c r="AD182" i="5" s="1"/>
  <c r="AB399" i="5"/>
  <c r="AC399" i="5" s="1"/>
  <c r="AD399" i="5" s="1"/>
  <c r="AB219" i="5"/>
  <c r="AC219" i="5" s="1"/>
  <c r="AD219" i="5" s="1"/>
  <c r="AC261" i="5"/>
  <c r="AD261" i="5" s="1"/>
  <c r="AC244" i="5"/>
  <c r="AD244" i="5" s="1"/>
  <c r="AC262" i="5"/>
  <c r="AD262" i="5" s="1"/>
  <c r="AC265" i="5"/>
  <c r="AD265" i="5" s="1"/>
  <c r="AC146" i="5"/>
  <c r="AD146" i="5" s="1"/>
  <c r="AC395" i="5"/>
  <c r="AD395" i="5" s="1"/>
  <c r="AC271" i="5"/>
  <c r="AD271" i="5" s="1"/>
  <c r="AC150" i="5"/>
  <c r="AD150" i="5" s="1"/>
  <c r="AC309" i="5"/>
  <c r="AD309" i="5" s="1"/>
  <c r="AC315" i="5"/>
  <c r="AD315" i="5" s="1"/>
  <c r="AC283" i="5"/>
  <c r="AD283" i="5" s="1"/>
  <c r="AC255" i="5"/>
  <c r="AD255" i="5" s="1"/>
  <c r="AC424" i="5"/>
  <c r="AD424" i="5" s="1"/>
  <c r="AC416" i="5"/>
  <c r="AD416" i="5" s="1"/>
  <c r="AC203" i="5"/>
  <c r="AD203" i="5" s="1"/>
  <c r="AC172" i="5"/>
  <c r="AD172" i="5" s="1"/>
  <c r="AC272" i="5"/>
  <c r="AD272" i="5" s="1"/>
  <c r="AB374" i="5"/>
  <c r="AC181" i="5"/>
  <c r="AD181" i="5" s="1"/>
  <c r="AB222" i="5"/>
  <c r="AC373" i="5"/>
  <c r="AD373" i="5" s="1"/>
  <c r="AC343" i="5"/>
  <c r="AD343" i="5" s="1"/>
  <c r="AC179" i="5"/>
  <c r="AD179" i="5" s="1"/>
  <c r="AC164" i="5"/>
  <c r="AD164" i="5" s="1"/>
  <c r="AC375" i="5"/>
  <c r="AD375" i="5" s="1"/>
  <c r="AC367" i="5"/>
  <c r="AD367" i="5" s="1"/>
  <c r="AC240" i="5"/>
  <c r="AD240" i="5" s="1"/>
  <c r="AC295" i="5"/>
  <c r="AD295" i="5" s="1"/>
  <c r="AC413" i="5"/>
  <c r="AD413" i="5" s="1"/>
  <c r="AC215" i="5"/>
  <c r="AD215" i="5" s="1"/>
  <c r="AC281" i="5"/>
  <c r="AD281" i="5" s="1"/>
  <c r="AC241" i="5"/>
  <c r="AD241" i="5" s="1"/>
  <c r="AC404" i="5"/>
  <c r="AD404" i="5" s="1"/>
  <c r="AC193" i="5"/>
  <c r="AD193" i="5" s="1"/>
  <c r="AC259" i="5"/>
  <c r="AD259" i="5" s="1"/>
  <c r="AB364" i="5"/>
  <c r="AB158" i="5"/>
  <c r="AB275" i="5"/>
  <c r="AB323" i="5"/>
  <c r="AB346" i="5"/>
  <c r="L302" i="5" l="1"/>
  <c r="AA270" i="5"/>
  <c r="V143" i="5"/>
  <c r="AB393" i="5"/>
  <c r="Q180" i="5"/>
  <c r="AB347" i="5"/>
  <c r="AA143" i="5"/>
  <c r="AB143" i="5" s="1"/>
  <c r="AC143" i="5" s="1"/>
  <c r="AD143" i="5" s="1"/>
  <c r="V348" i="5"/>
  <c r="V302" i="5"/>
  <c r="L188" i="5"/>
  <c r="AB188" i="5" s="1"/>
  <c r="AC188" i="5" s="1"/>
  <c r="AD188" i="5" s="1"/>
  <c r="V350" i="5"/>
  <c r="L344" i="5"/>
  <c r="AB370" i="5"/>
  <c r="AC370" i="5" s="1"/>
  <c r="AD370" i="5" s="1"/>
  <c r="Q195" i="5"/>
  <c r="AA337" i="5"/>
  <c r="AA383" i="5"/>
  <c r="Q303" i="5"/>
  <c r="AA165" i="5"/>
  <c r="V321" i="5"/>
  <c r="AB321" i="5" s="1"/>
  <c r="Q165" i="5"/>
  <c r="L308" i="5"/>
  <c r="AB308" i="5" s="1"/>
  <c r="AC308" i="5" s="1"/>
  <c r="AD308" i="5" s="1"/>
  <c r="AA239" i="5"/>
  <c r="Q254" i="5"/>
  <c r="Q403" i="5"/>
  <c r="AB403" i="5" s="1"/>
  <c r="AC403" i="5" s="1"/>
  <c r="AD403" i="5" s="1"/>
  <c r="AA297" i="5"/>
  <c r="AB391" i="5"/>
  <c r="AC391" i="5" s="1"/>
  <c r="AD391" i="5" s="1"/>
  <c r="AB387" i="5"/>
  <c r="AC387" i="5" s="1"/>
  <c r="AD387" i="5" s="1"/>
  <c r="AB168" i="5"/>
  <c r="AC168" i="5" s="1"/>
  <c r="AD168" i="5" s="1"/>
  <c r="V396" i="5"/>
  <c r="Q232" i="5"/>
  <c r="V303" i="5"/>
  <c r="V386" i="5"/>
  <c r="AB386" i="5" s="1"/>
  <c r="AC386" i="5" s="1"/>
  <c r="AD386" i="5" s="1"/>
  <c r="AA169" i="5"/>
  <c r="Q252" i="5"/>
  <c r="Q156" i="5"/>
  <c r="L225" i="5"/>
  <c r="L229" i="5"/>
  <c r="L205" i="5"/>
  <c r="Q380" i="5"/>
  <c r="AA148" i="5"/>
  <c r="AB148" i="5" s="1"/>
  <c r="AC148" i="5" s="1"/>
  <c r="AD148" i="5" s="1"/>
  <c r="L305" i="5"/>
  <c r="AB305" i="5" s="1"/>
  <c r="AC305" i="5" s="1"/>
  <c r="AD305" i="5" s="1"/>
  <c r="V190" i="5"/>
  <c r="Q237" i="5"/>
  <c r="AA268" i="5"/>
  <c r="V252" i="5"/>
  <c r="V405" i="5"/>
  <c r="AB405" i="5" s="1"/>
  <c r="Q312" i="5"/>
  <c r="AB369" i="5"/>
  <c r="AC369" i="5" s="1"/>
  <c r="AD369" i="5" s="1"/>
  <c r="AA178" i="5"/>
  <c r="AB152" i="5"/>
  <c r="AC152" i="5" s="1"/>
  <c r="AD152" i="5" s="1"/>
  <c r="AA400" i="5"/>
  <c r="AA350" i="5"/>
  <c r="AB350" i="5" s="1"/>
  <c r="AC350" i="5" s="1"/>
  <c r="AD350" i="5" s="1"/>
  <c r="V247" i="5"/>
  <c r="Q194" i="5"/>
  <c r="V358" i="5"/>
  <c r="AB358" i="5" s="1"/>
  <c r="AC358" i="5" s="1"/>
  <c r="AD358" i="5" s="1"/>
  <c r="V285" i="5"/>
  <c r="V402" i="5"/>
  <c r="L183" i="5"/>
  <c r="V410" i="5"/>
  <c r="Q316" i="5"/>
  <c r="L356" i="5"/>
  <c r="AA221" i="5"/>
  <c r="AB221" i="5" s="1"/>
  <c r="AC221" i="5" s="1"/>
  <c r="AD221" i="5" s="1"/>
  <c r="L187" i="5"/>
  <c r="Q319" i="5"/>
  <c r="AA192" i="5"/>
  <c r="AA359" i="5"/>
  <c r="AA213" i="5"/>
  <c r="Q359" i="5"/>
  <c r="Q187" i="5"/>
  <c r="V382" i="5"/>
  <c r="AB382" i="5" s="1"/>
  <c r="L320" i="5"/>
  <c r="V211" i="5"/>
  <c r="L318" i="5"/>
  <c r="AB318" i="5" s="1"/>
  <c r="Q310" i="5"/>
  <c r="V194" i="5"/>
  <c r="V398" i="5"/>
  <c r="AA269" i="5"/>
  <c r="V288" i="5"/>
  <c r="AB287" i="5"/>
  <c r="AC287" i="5" s="1"/>
  <c r="AD287" i="5" s="1"/>
  <c r="V341" i="5"/>
  <c r="V304" i="5"/>
  <c r="AB304" i="5" s="1"/>
  <c r="AC304" i="5" s="1"/>
  <c r="AD304" i="5" s="1"/>
  <c r="Q378" i="5"/>
  <c r="V149" i="5"/>
  <c r="L341" i="5"/>
  <c r="L411" i="5"/>
  <c r="Q213" i="5"/>
  <c r="AB213" i="5" s="1"/>
  <c r="AC213" i="5" s="1"/>
  <c r="AD213" i="5" s="1"/>
  <c r="AA211" i="5"/>
  <c r="L371" i="5"/>
  <c r="V336" i="5"/>
  <c r="V368" i="5"/>
  <c r="L296" i="5"/>
  <c r="Q231" i="5"/>
  <c r="Q239" i="5"/>
  <c r="AA216" i="5"/>
  <c r="Q366" i="5"/>
  <c r="L228" i="5"/>
  <c r="Q145" i="5"/>
  <c r="Q235" i="5"/>
  <c r="AB235" i="5" s="1"/>
  <c r="AC235" i="5" s="1"/>
  <c r="AD235" i="5" s="1"/>
  <c r="AA252" i="5"/>
  <c r="Q336" i="5"/>
  <c r="V204" i="5"/>
  <c r="AA190" i="5"/>
  <c r="V173" i="5"/>
  <c r="L383" i="5"/>
  <c r="L223" i="5"/>
  <c r="AB223" i="5" s="1"/>
  <c r="AC223" i="5" s="1"/>
  <c r="AD223" i="5" s="1"/>
  <c r="AA307" i="5"/>
  <c r="AB307" i="5" s="1"/>
  <c r="AC307" i="5" s="1"/>
  <c r="AD307" i="5" s="1"/>
  <c r="Q326" i="5"/>
  <c r="AB326" i="5" s="1"/>
  <c r="AC326" i="5" s="1"/>
  <c r="AD326" i="5" s="1"/>
  <c r="V294" i="5"/>
  <c r="V245" i="5"/>
  <c r="AB245" i="5" s="1"/>
  <c r="AC245" i="5" s="1"/>
  <c r="AD245" i="5" s="1"/>
  <c r="V195" i="5"/>
  <c r="AA349" i="5"/>
  <c r="Q411" i="5"/>
  <c r="AA288" i="5"/>
  <c r="AB251" i="5"/>
  <c r="AC251" i="5" s="1"/>
  <c r="AD251" i="5" s="1"/>
  <c r="L298" i="5"/>
  <c r="AA291" i="5"/>
  <c r="AB291" i="5" s="1"/>
  <c r="AC291" i="5" s="1"/>
  <c r="AD291" i="5" s="1"/>
  <c r="V389" i="5"/>
  <c r="AB389" i="5" s="1"/>
  <c r="V217" i="5"/>
  <c r="AB217" i="5" s="1"/>
  <c r="AC217" i="5" s="1"/>
  <c r="AD217" i="5" s="1"/>
  <c r="AA224" i="5"/>
  <c r="AB224" i="5" s="1"/>
  <c r="AC224" i="5" s="1"/>
  <c r="AD224" i="5" s="1"/>
  <c r="V189" i="5"/>
  <c r="L372" i="5"/>
  <c r="AB372" i="5" s="1"/>
  <c r="Q322" i="5"/>
  <c r="AB322" i="5" s="1"/>
  <c r="AC322" i="5" s="1"/>
  <c r="AD322" i="5" s="1"/>
  <c r="Q388" i="5"/>
  <c r="Q247" i="5"/>
  <c r="V156" i="5"/>
  <c r="AA247" i="5"/>
  <c r="AA345" i="5"/>
  <c r="Q363" i="5"/>
  <c r="L290" i="5"/>
  <c r="AA368" i="5"/>
  <c r="Q296" i="5"/>
  <c r="AB296" i="5" s="1"/>
  <c r="AC296" i="5" s="1"/>
  <c r="AD296" i="5" s="1"/>
  <c r="V155" i="5"/>
  <c r="AA388" i="5"/>
  <c r="AA319" i="5"/>
  <c r="AA225" i="5"/>
  <c r="Q349" i="5"/>
  <c r="L200" i="5"/>
  <c r="L388" i="5"/>
  <c r="Q371" i="5"/>
  <c r="V406" i="5"/>
  <c r="AB406" i="5" s="1"/>
  <c r="AC406" i="5" s="1"/>
  <c r="AD406" i="5" s="1"/>
  <c r="V268" i="5"/>
  <c r="AB268" i="5" s="1"/>
  <c r="AA303" i="5"/>
  <c r="V197" i="5"/>
  <c r="AB197" i="5" s="1"/>
  <c r="Q398" i="5"/>
  <c r="AB398" i="5" s="1"/>
  <c r="AC398" i="5" s="1"/>
  <c r="AD398" i="5" s="1"/>
  <c r="L324" i="5"/>
  <c r="L239" i="5"/>
  <c r="Q228" i="5"/>
  <c r="L270" i="5"/>
  <c r="AB270" i="5" s="1"/>
  <c r="L329" i="5"/>
  <c r="L359" i="5"/>
  <c r="V186" i="5"/>
  <c r="AB186" i="5" s="1"/>
  <c r="AC186" i="5" s="1"/>
  <c r="AD186" i="5" s="1"/>
  <c r="Q176" i="5"/>
  <c r="AB176" i="5" s="1"/>
  <c r="AC176" i="5" s="1"/>
  <c r="AD176" i="5" s="1"/>
  <c r="AA145" i="5"/>
  <c r="V178" i="5"/>
  <c r="Q339" i="5"/>
  <c r="AA340" i="5"/>
  <c r="Q379" i="5"/>
  <c r="Q407" i="5"/>
  <c r="L250" i="5"/>
  <c r="L237" i="5"/>
  <c r="V411" i="5"/>
  <c r="Q314" i="5"/>
  <c r="AB314" i="5" s="1"/>
  <c r="AC314" i="5" s="1"/>
  <c r="AD314" i="5" s="1"/>
  <c r="L155" i="5"/>
  <c r="AB155" i="5" s="1"/>
  <c r="V362" i="5"/>
  <c r="L199" i="5"/>
  <c r="Q333" i="5"/>
  <c r="Q355" i="5"/>
  <c r="AB355" i="5" s="1"/>
  <c r="AC355" i="5" s="1"/>
  <c r="AD355" i="5" s="1"/>
  <c r="L378" i="5"/>
  <c r="L312" i="5"/>
  <c r="AB312" i="5" s="1"/>
  <c r="V232" i="5"/>
  <c r="L149" i="5"/>
  <c r="L402" i="5"/>
  <c r="Q352" i="5"/>
  <c r="Q278" i="5"/>
  <c r="L216" i="5"/>
  <c r="AB216" i="5" s="1"/>
  <c r="AC216" i="5" s="1"/>
  <c r="AD216" i="5" s="1"/>
  <c r="L336" i="5"/>
  <c r="AB336" i="5" s="1"/>
  <c r="L178" i="5"/>
  <c r="AB313" i="5"/>
  <c r="AC313" i="5" s="1"/>
  <c r="AD313" i="5" s="1"/>
  <c r="V273" i="5"/>
  <c r="Q267" i="5"/>
  <c r="Q160" i="5"/>
  <c r="L191" i="5"/>
  <c r="AA207" i="5"/>
  <c r="AA177" i="5"/>
  <c r="V339" i="5"/>
  <c r="AA396" i="5"/>
  <c r="Q183" i="5"/>
  <c r="V257" i="5"/>
  <c r="AB257" i="5" s="1"/>
  <c r="AC257" i="5" s="1"/>
  <c r="AD257" i="5" s="1"/>
  <c r="Q302" i="5"/>
  <c r="AB302" i="5" s="1"/>
  <c r="AC302" i="5" s="1"/>
  <c r="AD302" i="5" s="1"/>
  <c r="L357" i="5"/>
  <c r="AB357" i="5" s="1"/>
  <c r="AA236" i="5"/>
  <c r="AB236" i="5" s="1"/>
  <c r="AC236" i="5" s="1"/>
  <c r="AD236" i="5" s="1"/>
  <c r="V243" i="5"/>
  <c r="L401" i="5"/>
  <c r="AB401" i="5" s="1"/>
  <c r="Q144" i="5"/>
  <c r="V383" i="5"/>
  <c r="V335" i="5"/>
  <c r="AB209" i="5"/>
  <c r="AC209" i="5" s="1"/>
  <c r="AD209" i="5" s="1"/>
  <c r="AA233" i="5"/>
  <c r="AB233" i="5" s="1"/>
  <c r="AC233" i="5" s="1"/>
  <c r="AD233" i="5" s="1"/>
  <c r="Q198" i="5"/>
  <c r="AB198" i="5" s="1"/>
  <c r="AC198" i="5" s="1"/>
  <c r="AD198" i="5" s="1"/>
  <c r="AA324" i="5"/>
  <c r="Q409" i="5"/>
  <c r="V376" i="5"/>
  <c r="AB376" i="5" s="1"/>
  <c r="AC376" i="5" s="1"/>
  <c r="AD376" i="5" s="1"/>
  <c r="Q211" i="5"/>
  <c r="AB211" i="5" s="1"/>
  <c r="Q368" i="5"/>
  <c r="Q290" i="5"/>
  <c r="V345" i="5"/>
  <c r="AB345" i="5" s="1"/>
  <c r="Q328" i="5"/>
  <c r="AA298" i="5"/>
  <c r="V218" i="5"/>
  <c r="L353" i="5"/>
  <c r="AB353" i="5" s="1"/>
  <c r="AC353" i="5" s="1"/>
  <c r="AD353" i="5" s="1"/>
  <c r="L409" i="5"/>
  <c r="AB330" i="5"/>
  <c r="AC330" i="5" s="1"/>
  <c r="AD330" i="5" s="1"/>
  <c r="AA335" i="5"/>
  <c r="AA171" i="5"/>
  <c r="AB171" i="5" s="1"/>
  <c r="AC171" i="5" s="1"/>
  <c r="AD171" i="5" s="1"/>
  <c r="V380" i="5"/>
  <c r="L207" i="5"/>
  <c r="V239" i="5"/>
  <c r="AA329" i="5"/>
  <c r="L294" i="5"/>
  <c r="AB294" i="5" s="1"/>
  <c r="L339" i="5"/>
  <c r="L333" i="5"/>
  <c r="AB277" i="5"/>
  <c r="AC277" i="5" s="1"/>
  <c r="AD277" i="5" s="1"/>
  <c r="V192" i="5"/>
  <c r="AB192" i="5" s="1"/>
  <c r="AC192" i="5" s="1"/>
  <c r="AD192" i="5" s="1"/>
  <c r="V298" i="5"/>
  <c r="L328" i="5"/>
  <c r="Q410" i="5"/>
  <c r="AB410" i="5" s="1"/>
  <c r="AC410" i="5" s="1"/>
  <c r="AD410" i="5" s="1"/>
  <c r="V284" i="5"/>
  <c r="V264" i="5"/>
  <c r="AB264" i="5" s="1"/>
  <c r="AC264" i="5" s="1"/>
  <c r="AD264" i="5" s="1"/>
  <c r="V231" i="5"/>
  <c r="V354" i="5"/>
  <c r="AB354" i="5" s="1"/>
  <c r="AC354" i="5" s="1"/>
  <c r="AD354" i="5" s="1"/>
  <c r="V363" i="5"/>
  <c r="L204" i="5"/>
  <c r="AA220" i="5"/>
  <c r="AB202" i="5"/>
  <c r="AC202" i="5" s="1"/>
  <c r="AD202" i="5" s="1"/>
  <c r="AA362" i="5"/>
  <c r="L284" i="5"/>
  <c r="AA341" i="5"/>
  <c r="Q177" i="5"/>
  <c r="AB177" i="5" s="1"/>
  <c r="AC177" i="5" s="1"/>
  <c r="L348" i="5"/>
  <c r="AB348" i="5" s="1"/>
  <c r="AC348" i="5" s="1"/>
  <c r="AD348" i="5" s="1"/>
  <c r="Q361" i="5"/>
  <c r="Q166" i="5"/>
  <c r="AB166" i="5" s="1"/>
  <c r="AC166" i="5" s="1"/>
  <c r="AD166" i="5" s="1"/>
  <c r="AA371" i="5"/>
  <c r="AB371" i="5" s="1"/>
  <c r="AC371" i="5" s="1"/>
  <c r="AD371" i="5" s="1"/>
  <c r="Q149" i="5"/>
  <c r="AA173" i="5"/>
  <c r="AB173" i="5" s="1"/>
  <c r="AC173" i="5" s="1"/>
  <c r="AD173" i="5" s="1"/>
  <c r="L407" i="5"/>
  <c r="AB407" i="5" s="1"/>
  <c r="L285" i="5"/>
  <c r="AB199" i="5"/>
  <c r="AC199" i="5" s="1"/>
  <c r="AD199" i="5" s="1"/>
  <c r="AB365" i="5"/>
  <c r="AC365" i="5" s="1"/>
  <c r="AD365" i="5" s="1"/>
  <c r="AA156" i="5"/>
  <c r="V207" i="5"/>
  <c r="Q356" i="5"/>
  <c r="Q174" i="5"/>
  <c r="V267" i="5"/>
  <c r="V183" i="5"/>
  <c r="AA352" i="5"/>
  <c r="AA200" i="5"/>
  <c r="AA339" i="5"/>
  <c r="AA285" i="5"/>
  <c r="AA409" i="5"/>
  <c r="V160" i="5"/>
  <c r="Q169" i="5"/>
  <c r="AB169" i="5" s="1"/>
  <c r="AA379" i="5"/>
  <c r="AA195" i="5"/>
  <c r="V237" i="5"/>
  <c r="Q190" i="5"/>
  <c r="Q204" i="5"/>
  <c r="Q229" i="5"/>
  <c r="L246" i="5"/>
  <c r="AB246" i="5" s="1"/>
  <c r="AC246" i="5" s="1"/>
  <c r="AD246" i="5" s="1"/>
  <c r="L190" i="5"/>
  <c r="AA360" i="5"/>
  <c r="AB360" i="5" s="1"/>
  <c r="AC360" i="5" s="1"/>
  <c r="AD360" i="5" s="1"/>
  <c r="V254" i="5"/>
  <c r="AB254" i="5" s="1"/>
  <c r="AC254" i="5" s="1"/>
  <c r="AD254" i="5" s="1"/>
  <c r="V333" i="5"/>
  <c r="AB286" i="5"/>
  <c r="AC286" i="5" s="1"/>
  <c r="AD286" i="5" s="1"/>
  <c r="L397" i="5"/>
  <c r="AB397" i="5" s="1"/>
  <c r="AC397" i="5" s="1"/>
  <c r="AD397" i="5" s="1"/>
  <c r="V165" i="5"/>
  <c r="L400" i="5"/>
  <c r="AB400" i="5" s="1"/>
  <c r="Q220" i="5"/>
  <c r="AB220" i="5" s="1"/>
  <c r="V144" i="5"/>
  <c r="L242" i="5"/>
  <c r="AB242" i="5" s="1"/>
  <c r="AC242" i="5" s="1"/>
  <c r="AD242" i="5" s="1"/>
  <c r="AA333" i="5"/>
  <c r="AB289" i="5"/>
  <c r="AC289" i="5" s="1"/>
  <c r="AD289" i="5" s="1"/>
  <c r="L174" i="5"/>
  <c r="AB174" i="5" s="1"/>
  <c r="AC174" i="5" s="1"/>
  <c r="AD174" i="5" s="1"/>
  <c r="AA218" i="5"/>
  <c r="V394" i="5"/>
  <c r="AB394" i="5" s="1"/>
  <c r="AC394" i="5" s="1"/>
  <c r="AD394" i="5" s="1"/>
  <c r="AA243" i="5"/>
  <c r="V300" i="5"/>
  <c r="AB300" i="5" s="1"/>
  <c r="AC300" i="5" s="1"/>
  <c r="AD300" i="5" s="1"/>
  <c r="L278" i="5"/>
  <c r="L361" i="5"/>
  <c r="V320" i="5"/>
  <c r="AB316" i="5"/>
  <c r="AC316" i="5" s="1"/>
  <c r="AD316" i="5" s="1"/>
  <c r="AB250" i="5"/>
  <c r="AC250" i="5" s="1"/>
  <c r="AD250" i="5" s="1"/>
  <c r="AB269" i="5"/>
  <c r="AC269" i="5" s="1"/>
  <c r="AD269" i="5" s="1"/>
  <c r="AB205" i="5"/>
  <c r="AC205" i="5" s="1"/>
  <c r="AD205" i="5" s="1"/>
  <c r="AA273" i="5"/>
  <c r="AA230" i="5"/>
  <c r="AB230" i="5" s="1"/>
  <c r="AC230" i="5" s="1"/>
  <c r="AD230" i="5" s="1"/>
  <c r="AA402" i="5"/>
  <c r="Q337" i="5"/>
  <c r="AB337" i="5" s="1"/>
  <c r="AC337" i="5" s="1"/>
  <c r="AD337" i="5" s="1"/>
  <c r="Q297" i="5"/>
  <c r="AB297" i="5" s="1"/>
  <c r="AC297" i="5" s="1"/>
  <c r="AD297" i="5" s="1"/>
  <c r="Q153" i="5"/>
  <c r="AB153" i="5" s="1"/>
  <c r="AC153" i="5" s="1"/>
  <c r="AD153" i="5" s="1"/>
  <c r="AA392" i="5"/>
  <c r="AB392" i="5" s="1"/>
  <c r="AC392" i="5" s="1"/>
  <c r="AD392" i="5" s="1"/>
  <c r="Q191" i="5"/>
  <c r="V328" i="5"/>
  <c r="AA187" i="5"/>
  <c r="V337" i="5"/>
  <c r="V180" i="5"/>
  <c r="AB180" i="5" s="1"/>
  <c r="AA232" i="5"/>
  <c r="V249" i="5"/>
  <c r="AB249" i="5" s="1"/>
  <c r="L379" i="5"/>
  <c r="AB379" i="5" s="1"/>
  <c r="AC379" i="5" s="1"/>
  <c r="AD379" i="5" s="1"/>
  <c r="Q335" i="5"/>
  <c r="AB335" i="5" s="1"/>
  <c r="AC335" i="5" s="1"/>
  <c r="AD335" i="5" s="1"/>
  <c r="AB384" i="5"/>
  <c r="AC384" i="5" s="1"/>
  <c r="AD384" i="5" s="1"/>
  <c r="V238" i="5"/>
  <c r="AB238" i="5" s="1"/>
  <c r="AB159" i="5"/>
  <c r="AC159" i="5" s="1"/>
  <c r="AD159" i="5" s="1"/>
  <c r="L362" i="5"/>
  <c r="AB362" i="5" s="1"/>
  <c r="V329" i="5"/>
  <c r="V361" i="5"/>
  <c r="L366" i="5"/>
  <c r="AB366" i="5" s="1"/>
  <c r="AC366" i="5" s="1"/>
  <c r="AD366" i="5" s="1"/>
  <c r="L189" i="5"/>
  <c r="AB189" i="5" s="1"/>
  <c r="AC189" i="5" s="1"/>
  <c r="AD189" i="5" s="1"/>
  <c r="L310" i="5"/>
  <c r="L195" i="5"/>
  <c r="AB195" i="5" s="1"/>
  <c r="AC195" i="5" s="1"/>
  <c r="AD195" i="5" s="1"/>
  <c r="V344" i="5"/>
  <c r="AB344" i="5" s="1"/>
  <c r="AA332" i="5"/>
  <c r="AB332" i="5" s="1"/>
  <c r="AC332" i="5" s="1"/>
  <c r="AD332" i="5" s="1"/>
  <c r="Q341" i="5"/>
  <c r="AA278" i="5"/>
  <c r="Q377" i="5"/>
  <c r="AB377" i="5" s="1"/>
  <c r="AC377" i="5" s="1"/>
  <c r="AD377" i="5" s="1"/>
  <c r="L340" i="5"/>
  <c r="AB340" i="5" s="1"/>
  <c r="AC340" i="5" s="1"/>
  <c r="AD340" i="5" s="1"/>
  <c r="L145" i="5"/>
  <c r="AB145" i="5" s="1"/>
  <c r="AC145" i="5" s="1"/>
  <c r="AD145" i="5" s="1"/>
  <c r="V226" i="5"/>
  <c r="AB226" i="5" s="1"/>
  <c r="AC226" i="5" s="1"/>
  <c r="AD226" i="5" s="1"/>
  <c r="AA266" i="5"/>
  <c r="AB266" i="5" s="1"/>
  <c r="AC266" i="5" s="1"/>
  <c r="AD266" i="5" s="1"/>
  <c r="AD248" i="5"/>
  <c r="AD177" i="5"/>
  <c r="AC323" i="5"/>
  <c r="AD323" i="5" s="1"/>
  <c r="AC238" i="5"/>
  <c r="AD238" i="5" s="1"/>
  <c r="AC301" i="5"/>
  <c r="AD301" i="5" s="1"/>
  <c r="AC347" i="5"/>
  <c r="AD347" i="5" s="1"/>
  <c r="AC357" i="5"/>
  <c r="AD357" i="5" s="1"/>
  <c r="AC312" i="5"/>
  <c r="AD312" i="5" s="1"/>
  <c r="AC400" i="5"/>
  <c r="AD400" i="5" s="1"/>
  <c r="AC270" i="5"/>
  <c r="AD270" i="5" s="1"/>
  <c r="AC382" i="5"/>
  <c r="AD382" i="5" s="1"/>
  <c r="AC344" i="5"/>
  <c r="AD344" i="5" s="1"/>
  <c r="AC317" i="5"/>
  <c r="AD317" i="5" s="1"/>
  <c r="AC169" i="5"/>
  <c r="AD169" i="5" s="1"/>
  <c r="AC155" i="5"/>
  <c r="AD155" i="5" s="1"/>
  <c r="AC374" i="5"/>
  <c r="AD374" i="5" s="1"/>
  <c r="AC249" i="5"/>
  <c r="AD249" i="5" s="1"/>
  <c r="AC345" i="5"/>
  <c r="AD345" i="5" s="1"/>
  <c r="AC275" i="5"/>
  <c r="AD275" i="5" s="1"/>
  <c r="AC346" i="5"/>
  <c r="AD346" i="5" s="1"/>
  <c r="AC393" i="5"/>
  <c r="AD393" i="5" s="1"/>
  <c r="AC336" i="5"/>
  <c r="AD336" i="5" s="1"/>
  <c r="AC372" i="5"/>
  <c r="AD372" i="5" s="1"/>
  <c r="AC220" i="5"/>
  <c r="AD220" i="5" s="1"/>
  <c r="AC362" i="5"/>
  <c r="AD362" i="5" s="1"/>
  <c r="AC294" i="5"/>
  <c r="AD294" i="5" s="1"/>
  <c r="AC364" i="5"/>
  <c r="AD364" i="5" s="1"/>
  <c r="AC407" i="5"/>
  <c r="AD407" i="5" s="1"/>
  <c r="AC180" i="5"/>
  <c r="AD180" i="5" s="1"/>
  <c r="AC158" i="5"/>
  <c r="AD158" i="5" s="1"/>
  <c r="AC405" i="5"/>
  <c r="AD405" i="5" s="1"/>
  <c r="AC197" i="5"/>
  <c r="AD197" i="5" s="1"/>
  <c r="AC318" i="5"/>
  <c r="AD318" i="5" s="1"/>
  <c r="AC389" i="5"/>
  <c r="AD389" i="5" s="1"/>
  <c r="AC321" i="5"/>
  <c r="AD321" i="5" s="1"/>
  <c r="AC268" i="5"/>
  <c r="AD268" i="5" s="1"/>
  <c r="AC211" i="5"/>
  <c r="AD211" i="5" s="1"/>
  <c r="AC222" i="5"/>
  <c r="AD222" i="5" s="1"/>
  <c r="AC401" i="5"/>
  <c r="AD401" i="5" s="1"/>
  <c r="AB178" i="5" l="1"/>
  <c r="AC178" i="5" s="1"/>
  <c r="AD178" i="5" s="1"/>
  <c r="AB378" i="5"/>
  <c r="AC378" i="5" s="1"/>
  <c r="AD378" i="5" s="1"/>
  <c r="AB310" i="5"/>
  <c r="AC310" i="5" s="1"/>
  <c r="AD310" i="5" s="1"/>
  <c r="AB359" i="5"/>
  <c r="AC359" i="5" s="1"/>
  <c r="AD359" i="5" s="1"/>
  <c r="AB368" i="5"/>
  <c r="AC368" i="5" s="1"/>
  <c r="AD368" i="5" s="1"/>
  <c r="AB165" i="5"/>
  <c r="AC165" i="5" s="1"/>
  <c r="AD165" i="5" s="1"/>
  <c r="AB288" i="5"/>
  <c r="AC288" i="5" s="1"/>
  <c r="AD288" i="5" s="1"/>
  <c r="AB194" i="5"/>
  <c r="AC194" i="5" s="1"/>
  <c r="AD194" i="5" s="1"/>
  <c r="AB190" i="5"/>
  <c r="AC190" i="5" s="1"/>
  <c r="AD190" i="5" s="1"/>
  <c r="AB160" i="5"/>
  <c r="AC160" i="5" s="1"/>
  <c r="AD160" i="5" s="1"/>
  <c r="AB247" i="5"/>
  <c r="AC247" i="5" s="1"/>
  <c r="AD247" i="5" s="1"/>
  <c r="AB273" i="5"/>
  <c r="AC273" i="5" s="1"/>
  <c r="AD273" i="5" s="1"/>
  <c r="AB200" i="5"/>
  <c r="AC200" i="5" s="1"/>
  <c r="AD200" i="5" s="1"/>
  <c r="AB349" i="5"/>
  <c r="AC349" i="5" s="1"/>
  <c r="AD349" i="5" s="1"/>
  <c r="AB319" i="5"/>
  <c r="AC319" i="5" s="1"/>
  <c r="AD319" i="5" s="1"/>
  <c r="AB267" i="5"/>
  <c r="AC267" i="5" s="1"/>
  <c r="AD267" i="5" s="1"/>
  <c r="AB402" i="5"/>
  <c r="AC402" i="5" s="1"/>
  <c r="AD402" i="5" s="1"/>
  <c r="AB231" i="5"/>
  <c r="AC231" i="5" s="1"/>
  <c r="AD231" i="5" s="1"/>
  <c r="AB380" i="5"/>
  <c r="AC380" i="5" s="1"/>
  <c r="AD380" i="5" s="1"/>
  <c r="AB303" i="5"/>
  <c r="AC303" i="5" s="1"/>
  <c r="AD303" i="5" s="1"/>
  <c r="AB328" i="5"/>
  <c r="AC328" i="5" s="1"/>
  <c r="AD328" i="5" s="1"/>
  <c r="AB409" i="5"/>
  <c r="AC409" i="5" s="1"/>
  <c r="AD409" i="5" s="1"/>
  <c r="AB149" i="5"/>
  <c r="AC149" i="5" s="1"/>
  <c r="AD149" i="5" s="1"/>
  <c r="AB298" i="5"/>
  <c r="AC298" i="5" s="1"/>
  <c r="AD298" i="5" s="1"/>
  <c r="AB411" i="5"/>
  <c r="AC411" i="5" s="1"/>
  <c r="AD411" i="5" s="1"/>
  <c r="AB356" i="5"/>
  <c r="AC356" i="5" s="1"/>
  <c r="AD356" i="5" s="1"/>
  <c r="AB232" i="5"/>
  <c r="AC232" i="5" s="1"/>
  <c r="AD232" i="5" s="1"/>
  <c r="AB361" i="5"/>
  <c r="AB204" i="5"/>
  <c r="AC204" i="5" s="1"/>
  <c r="AD204" i="5" s="1"/>
  <c r="AB207" i="5"/>
  <c r="AC207" i="5" s="1"/>
  <c r="AD207" i="5" s="1"/>
  <c r="AB144" i="5"/>
  <c r="AC144" i="5" s="1"/>
  <c r="AD144" i="5" s="1"/>
  <c r="AB239" i="5"/>
  <c r="AC239" i="5" s="1"/>
  <c r="AD239" i="5" s="1"/>
  <c r="AB388" i="5"/>
  <c r="AC388" i="5" s="1"/>
  <c r="AD388" i="5" s="1"/>
  <c r="AB341" i="5"/>
  <c r="AC341" i="5" s="1"/>
  <c r="AD341" i="5" s="1"/>
  <c r="AB229" i="5"/>
  <c r="AC229" i="5" s="1"/>
  <c r="AD229" i="5" s="1"/>
  <c r="AB396" i="5"/>
  <c r="AC396" i="5" s="1"/>
  <c r="AD396" i="5" s="1"/>
  <c r="AB278" i="5"/>
  <c r="AC278" i="5" s="1"/>
  <c r="AD278" i="5" s="1"/>
  <c r="AB218" i="5"/>
  <c r="AC218" i="5" s="1"/>
  <c r="AD218" i="5" s="1"/>
  <c r="AB324" i="5"/>
  <c r="AC324" i="5" s="1"/>
  <c r="AD324" i="5" s="1"/>
  <c r="AB290" i="5"/>
  <c r="AC290" i="5" s="1"/>
  <c r="AD290" i="5" s="1"/>
  <c r="AB225" i="5"/>
  <c r="AC225" i="5" s="1"/>
  <c r="AD225" i="5" s="1"/>
  <c r="AB285" i="5"/>
  <c r="AC285" i="5" s="1"/>
  <c r="AD285" i="5" s="1"/>
  <c r="AB243" i="5"/>
  <c r="AC243" i="5" s="1"/>
  <c r="AD243" i="5" s="1"/>
  <c r="AB237" i="5"/>
  <c r="AC237" i="5" s="1"/>
  <c r="AD237" i="5" s="1"/>
  <c r="AB363" i="5"/>
  <c r="AC363" i="5" s="1"/>
  <c r="AD363" i="5" s="1"/>
  <c r="AB383" i="5"/>
  <c r="AC383" i="5" s="1"/>
  <c r="AD383" i="5" s="1"/>
  <c r="AB228" i="5"/>
  <c r="AC228" i="5" s="1"/>
  <c r="AD228" i="5" s="1"/>
  <c r="AB183" i="5"/>
  <c r="AC183" i="5" s="1"/>
  <c r="AD183" i="5" s="1"/>
  <c r="AB156" i="5"/>
  <c r="AC156" i="5" s="1"/>
  <c r="AD156" i="5" s="1"/>
  <c r="AB333" i="5"/>
  <c r="AC333" i="5" s="1"/>
  <c r="AD333" i="5" s="1"/>
  <c r="AB252" i="5"/>
  <c r="AC252" i="5" s="1"/>
  <c r="AD252" i="5" s="1"/>
  <c r="AB284" i="5"/>
  <c r="AC284" i="5" s="1"/>
  <c r="AD284" i="5" s="1"/>
  <c r="AB339" i="5"/>
  <c r="AC339" i="5" s="1"/>
  <c r="AD339" i="5" s="1"/>
  <c r="AB191" i="5"/>
  <c r="AC191" i="5" s="1"/>
  <c r="AD191" i="5" s="1"/>
  <c r="AB352" i="5"/>
  <c r="AC352" i="5" s="1"/>
  <c r="AD352" i="5" s="1"/>
  <c r="AB329" i="5"/>
  <c r="AC329" i="5" s="1"/>
  <c r="AD329" i="5" s="1"/>
  <c r="AB320" i="5"/>
  <c r="AC320" i="5" s="1"/>
  <c r="AD320" i="5" s="1"/>
  <c r="AB187" i="5"/>
  <c r="AC187" i="5" s="1"/>
  <c r="AD187" i="5" s="1"/>
  <c r="AC361" i="5" l="1"/>
  <c r="AD361" i="5"/>
</calcChain>
</file>

<file path=xl/sharedStrings.xml><?xml version="1.0" encoding="utf-8"?>
<sst xmlns="http://schemas.openxmlformats.org/spreadsheetml/2006/main" count="1905" uniqueCount="1011">
  <si>
    <t>证券代码</t>
  </si>
  <si>
    <t>证券简称</t>
  </si>
  <si>
    <t>规模</t>
    <phoneticPr fontId="1" type="noConversion"/>
  </si>
  <si>
    <t>截止日期</t>
    <phoneticPr fontId="1" type="noConversion"/>
  </si>
  <si>
    <t>收益评分</t>
    <phoneticPr fontId="1" type="noConversion"/>
  </si>
  <si>
    <t>近两年收益</t>
    <phoneticPr fontId="1" type="noConversion"/>
  </si>
  <si>
    <t>量化评分</t>
    <phoneticPr fontId="1" type="noConversion"/>
  </si>
  <si>
    <t>成立日期（公式）</t>
    <phoneticPr fontId="1" type="noConversion"/>
  </si>
  <si>
    <t>成立日期（数字）</t>
    <phoneticPr fontId="1" type="noConversion"/>
  </si>
  <si>
    <t>000003.OF</t>
  </si>
  <si>
    <t>中海可转换债券A</t>
  </si>
  <si>
    <t>000028.OF</t>
  </si>
  <si>
    <t>华富安鑫</t>
  </si>
  <si>
    <t>000045.OF</t>
  </si>
  <si>
    <t>工银瑞信产业债A</t>
  </si>
  <si>
    <t>000054.OF</t>
  </si>
  <si>
    <t>鹏华双债增利</t>
  </si>
  <si>
    <t>000067.OF</t>
  </si>
  <si>
    <t>民生加银转债优选A</t>
  </si>
  <si>
    <t>000080.OF</t>
  </si>
  <si>
    <t>天治可转债增强A</t>
  </si>
  <si>
    <t>000107.OF</t>
  </si>
  <si>
    <t>富国稳健增强AB</t>
  </si>
  <si>
    <t>000118.OF</t>
  </si>
  <si>
    <t>广发聚鑫A</t>
  </si>
  <si>
    <t>000142.OF</t>
  </si>
  <si>
    <t>融通增强收益A</t>
  </si>
  <si>
    <t>000143.OF</t>
  </si>
  <si>
    <t>鹏华双债加利A</t>
  </si>
  <si>
    <t>000171.OF</t>
  </si>
  <si>
    <t>易方达裕丰回报</t>
  </si>
  <si>
    <t>000181.OF</t>
  </si>
  <si>
    <t>景顺长城四季金利A</t>
  </si>
  <si>
    <t>000184.OF</t>
  </si>
  <si>
    <t>工银瑞信添福A</t>
  </si>
  <si>
    <t>000189.OF</t>
  </si>
  <si>
    <t>易方达丰华A</t>
  </si>
  <si>
    <t>000236.OF</t>
  </si>
  <si>
    <t>工银月月薪定期支付A</t>
  </si>
  <si>
    <t>000297.OF</t>
  </si>
  <si>
    <t>鹏华可转债A</t>
  </si>
  <si>
    <t>000306.OF</t>
  </si>
  <si>
    <t>天弘弘利</t>
  </si>
  <si>
    <t>000333.OF</t>
  </si>
  <si>
    <t>长城稳固收益A</t>
  </si>
  <si>
    <t>000338.OF</t>
  </si>
  <si>
    <t>鹏华双债保利</t>
  </si>
  <si>
    <t>000377.OF</t>
  </si>
  <si>
    <t>上投摩根双债增利A</t>
  </si>
  <si>
    <t>000385.OF</t>
  </si>
  <si>
    <t>景顺长城景颐双利A</t>
  </si>
  <si>
    <t>000406.OF</t>
  </si>
  <si>
    <t>汇添富双利增强A</t>
  </si>
  <si>
    <t>000463.OF</t>
  </si>
  <si>
    <t>华商双债丰利A</t>
  </si>
  <si>
    <t>000466.OF</t>
  </si>
  <si>
    <t>融通通瑞AB</t>
  </si>
  <si>
    <t>000536.OF</t>
  </si>
  <si>
    <t>前海开源可转债</t>
  </si>
  <si>
    <t>000578.OF</t>
  </si>
  <si>
    <t>鑫元恒鑫收益增强A</t>
  </si>
  <si>
    <t>000810.OF</t>
  </si>
  <si>
    <t>富国收益增强A</t>
  </si>
  <si>
    <t>000875.OF</t>
  </si>
  <si>
    <t>建信稳定得利A</t>
  </si>
  <si>
    <t>000896.OF</t>
  </si>
  <si>
    <t>鑫元聚鑫收益增强A</t>
  </si>
  <si>
    <t>000973.OF</t>
  </si>
  <si>
    <t>新华增盈回报</t>
  </si>
  <si>
    <t>001011.OF</t>
  </si>
  <si>
    <t>华夏希望债券A</t>
  </si>
  <si>
    <t>001031.OF</t>
  </si>
  <si>
    <t>华夏安康信用优选A</t>
  </si>
  <si>
    <t>001035.OF</t>
  </si>
  <si>
    <t>中银恒利半年</t>
  </si>
  <si>
    <t>001045.OF</t>
  </si>
  <si>
    <t>华夏可转债增强A</t>
  </si>
  <si>
    <t>001086.OF</t>
  </si>
  <si>
    <t>华富恒利A</t>
  </si>
  <si>
    <t>001199.OF</t>
  </si>
  <si>
    <t>创金合信聚利A</t>
  </si>
  <si>
    <t>001257.OF</t>
  </si>
  <si>
    <t>兴业收益增强A</t>
  </si>
  <si>
    <t>001296.OF</t>
  </si>
  <si>
    <t>长城悦享增利A</t>
  </si>
  <si>
    <t>001367.OF</t>
  </si>
  <si>
    <t>德邦新添利A</t>
  </si>
  <si>
    <t>001751.OF</t>
  </si>
  <si>
    <t>华商信用增强A</t>
  </si>
  <si>
    <t>001779.OF</t>
  </si>
  <si>
    <t>中融稳健添利</t>
  </si>
  <si>
    <t>001862.OF</t>
  </si>
  <si>
    <t>东方红收益增强A</t>
  </si>
  <si>
    <t>001957.OF</t>
  </si>
  <si>
    <t>嘉合磐通A</t>
  </si>
  <si>
    <t>002065.OF</t>
  </si>
  <si>
    <t>景顺长城景盛双息A</t>
  </si>
  <si>
    <t>002101.OF</t>
  </si>
  <si>
    <t>创金合信转债精选A</t>
  </si>
  <si>
    <t>002138.OF</t>
  </si>
  <si>
    <t>泓德裕泰A</t>
  </si>
  <si>
    <t>002280.OF</t>
  </si>
  <si>
    <t>华富安享</t>
  </si>
  <si>
    <t>002351.OF</t>
  </si>
  <si>
    <t>易方达裕祥回报</t>
  </si>
  <si>
    <t>002361.OF</t>
  </si>
  <si>
    <t>国富恒瑞A</t>
  </si>
  <si>
    <t>002412.OF</t>
  </si>
  <si>
    <t>华富安福</t>
  </si>
  <si>
    <t>002421.OF</t>
  </si>
  <si>
    <t>新华增强A</t>
  </si>
  <si>
    <t>002459.OF</t>
  </si>
  <si>
    <t>华夏鼎利A</t>
  </si>
  <si>
    <t>002474.OF</t>
  </si>
  <si>
    <t>中邮睿信增强</t>
  </si>
  <si>
    <t>002475.OF</t>
  </si>
  <si>
    <t>中邮睿利增强</t>
  </si>
  <si>
    <t>002501.OF</t>
  </si>
  <si>
    <t>银华远景</t>
  </si>
  <si>
    <t>002521.OF</t>
  </si>
  <si>
    <t>永赢双利A</t>
  </si>
  <si>
    <t>002632.OF</t>
  </si>
  <si>
    <t>鑫元双债增强A</t>
  </si>
  <si>
    <t>002636.OF</t>
  </si>
  <si>
    <t>广发集裕A</t>
  </si>
  <si>
    <t>002644.OF</t>
  </si>
  <si>
    <t>大成景荣A</t>
  </si>
  <si>
    <t>002651.OF</t>
  </si>
  <si>
    <t>东方红汇利A</t>
  </si>
  <si>
    <t>002688.OF</t>
  </si>
  <si>
    <t>红塔红土长益A</t>
  </si>
  <si>
    <t>002701.OF</t>
  </si>
  <si>
    <t>东方红汇阳A</t>
  </si>
  <si>
    <t>002711.OF</t>
  </si>
  <si>
    <t>广发集丰A</t>
  </si>
  <si>
    <t>002719.OF</t>
  </si>
  <si>
    <t>融通增祥三个月定期开放</t>
  </si>
  <si>
    <t>002720.OF</t>
  </si>
  <si>
    <t>国寿安保尊利增强回报A</t>
  </si>
  <si>
    <t>002723.OF</t>
  </si>
  <si>
    <t>江信祺福A</t>
  </si>
  <si>
    <t>002738.OF</t>
  </si>
  <si>
    <t>泓德裕康A</t>
  </si>
  <si>
    <t>002742.OF</t>
  </si>
  <si>
    <t>泓德裕祥A</t>
  </si>
  <si>
    <t>002749.OF</t>
  </si>
  <si>
    <t>嘉实稳盛</t>
  </si>
  <si>
    <t>002765.OF</t>
  </si>
  <si>
    <t>新华双利A</t>
  </si>
  <si>
    <t>002782.OF</t>
  </si>
  <si>
    <t>富国祥利</t>
  </si>
  <si>
    <t>002785.OF</t>
  </si>
  <si>
    <t>中融融裕双利A</t>
  </si>
  <si>
    <t>002796.OF</t>
  </si>
  <si>
    <t>景顺长城景盈双利A</t>
  </si>
  <si>
    <t>002866.OF</t>
  </si>
  <si>
    <t>新华丰盈回报</t>
  </si>
  <si>
    <t>002901.OF</t>
  </si>
  <si>
    <t>财通资管积极收益A</t>
  </si>
  <si>
    <t>002924.OF</t>
  </si>
  <si>
    <t>华商瑞鑫定期开放</t>
  </si>
  <si>
    <t>002925.OF</t>
  </si>
  <si>
    <t>广发集源A</t>
  </si>
  <si>
    <t>002932.OF</t>
  </si>
  <si>
    <t>圆信永丰强化收益A</t>
  </si>
  <si>
    <t>002946.OF</t>
  </si>
  <si>
    <t>大成景盛一年A</t>
  </si>
  <si>
    <t>002961.OF</t>
  </si>
  <si>
    <t>中欧双利A</t>
  </si>
  <si>
    <t>002965.OF</t>
  </si>
  <si>
    <t>中海合嘉增强收益A</t>
  </si>
  <si>
    <t>002969.OF</t>
  </si>
  <si>
    <t>易方达丰和</t>
  </si>
  <si>
    <t>002971.OF</t>
  </si>
  <si>
    <t>前海开源鼎安A</t>
  </si>
  <si>
    <t>002986.OF</t>
  </si>
  <si>
    <t>泰康丰盈</t>
  </si>
  <si>
    <t>002988.OF</t>
  </si>
  <si>
    <t>平安鼎信</t>
  </si>
  <si>
    <t>003037.OF</t>
  </si>
  <si>
    <t>广发集瑞A</t>
  </si>
  <si>
    <t>003092.OF</t>
  </si>
  <si>
    <t>华商丰利增强定开A</t>
  </si>
  <si>
    <t>003107.OF</t>
  </si>
  <si>
    <t>光大安祺A</t>
  </si>
  <si>
    <t>003109.OF</t>
  </si>
  <si>
    <t>光大安和A</t>
  </si>
  <si>
    <t>003133.OF</t>
  </si>
  <si>
    <t>易方达裕鑫A</t>
  </si>
  <si>
    <t>003135.OF</t>
  </si>
  <si>
    <t>金元顺安沣楹</t>
  </si>
  <si>
    <t>003167.OF</t>
  </si>
  <si>
    <t>前海开源鼎瑞A</t>
  </si>
  <si>
    <t>003176.OF</t>
  </si>
  <si>
    <t>德邦景颐A</t>
  </si>
  <si>
    <t>003180.OF</t>
  </si>
  <si>
    <t>前海联合添利A</t>
  </si>
  <si>
    <t>003197.OF</t>
  </si>
  <si>
    <t>光大安诚A</t>
  </si>
  <si>
    <t>003218.OF</t>
  </si>
  <si>
    <t>前海开源祥和A</t>
  </si>
  <si>
    <t>003221.OF</t>
  </si>
  <si>
    <t>新华丰利A</t>
  </si>
  <si>
    <t>003254.OF</t>
  </si>
  <si>
    <t>前海开源鼎裕A</t>
  </si>
  <si>
    <t>003275.OF</t>
  </si>
  <si>
    <t>国联安添利增长A</t>
  </si>
  <si>
    <t>003301.OF</t>
  </si>
  <si>
    <t>华夏鼎融A</t>
  </si>
  <si>
    <t>003336.OF</t>
  </si>
  <si>
    <t>长江收益增强</t>
  </si>
  <si>
    <t>003341.OF</t>
  </si>
  <si>
    <t>工银瑞信瑞盈</t>
  </si>
  <si>
    <t>003360.OF</t>
  </si>
  <si>
    <t>前海开源瑞和A</t>
  </si>
  <si>
    <t>003401.OF</t>
  </si>
  <si>
    <t>工银瑞信可转债</t>
  </si>
  <si>
    <t>003458.OF</t>
  </si>
  <si>
    <t>嘉实稳宏A</t>
  </si>
  <si>
    <t>003471.OF</t>
  </si>
  <si>
    <t>前海联合添鑫3个月定开A</t>
  </si>
  <si>
    <t>003504.OF</t>
  </si>
  <si>
    <t>景顺长城景颐丰利A</t>
  </si>
  <si>
    <t>003510.OF</t>
  </si>
  <si>
    <t>长盛可转债A</t>
  </si>
  <si>
    <t>003545.OF</t>
  </si>
  <si>
    <t>东兴兴利A</t>
  </si>
  <si>
    <t>003612.OF</t>
  </si>
  <si>
    <t>南方卓元A</t>
  </si>
  <si>
    <t>003628.OF</t>
  </si>
  <si>
    <t>兴银收益增强</t>
  </si>
  <si>
    <t>003637.OF</t>
  </si>
  <si>
    <t>安信永鑫增强A</t>
  </si>
  <si>
    <t>003650.OF</t>
  </si>
  <si>
    <t>融通通润</t>
  </si>
  <si>
    <t>003680.OF</t>
  </si>
  <si>
    <t>华润元大润泰双鑫A</t>
  </si>
  <si>
    <t>004025.OF</t>
  </si>
  <si>
    <t>融通收益增强A</t>
  </si>
  <si>
    <t>004063.OF</t>
  </si>
  <si>
    <t>华夏恒融</t>
  </si>
  <si>
    <t>004093.OF</t>
  </si>
  <si>
    <t>金元顺安桉盛A</t>
  </si>
  <si>
    <t>004222.OF</t>
  </si>
  <si>
    <t>金信民旺A</t>
  </si>
  <si>
    <t>004318.OF</t>
  </si>
  <si>
    <t>国寿安保尊裕优化回报A</t>
  </si>
  <si>
    <t>004427.OF</t>
  </si>
  <si>
    <t>交银增利增强A</t>
  </si>
  <si>
    <t>004486.OF</t>
  </si>
  <si>
    <t>嘉实稳怡</t>
  </si>
  <si>
    <t>004564.OF</t>
  </si>
  <si>
    <t>北信瑞丰鼎利A</t>
  </si>
  <si>
    <t>004571.OF</t>
  </si>
  <si>
    <t>万家家瑞A</t>
  </si>
  <si>
    <t>004585.OF</t>
  </si>
  <si>
    <t>鹏扬汇利A</t>
  </si>
  <si>
    <t>004647.OF</t>
  </si>
  <si>
    <t>新华鼎利A</t>
  </si>
  <si>
    <t>004708.OF</t>
  </si>
  <si>
    <t>红塔红土盛商一年A</t>
  </si>
  <si>
    <t>004792.OF</t>
  </si>
  <si>
    <t>富荣富乾A</t>
  </si>
  <si>
    <t>004807.OF</t>
  </si>
  <si>
    <t>中银证券安弘A</t>
  </si>
  <si>
    <t>004885.OF</t>
  </si>
  <si>
    <t>长信先优</t>
  </si>
  <si>
    <t>004902.OF</t>
  </si>
  <si>
    <t>富国丰利增强</t>
  </si>
  <si>
    <t>004952.OF</t>
  </si>
  <si>
    <t>兴全恒益A</t>
  </si>
  <si>
    <t>004993.OF</t>
  </si>
  <si>
    <t>中欧可转债A</t>
  </si>
  <si>
    <t>005019.OF</t>
  </si>
  <si>
    <t>国投瑞银和泰6个月</t>
  </si>
  <si>
    <t>005078.OF</t>
  </si>
  <si>
    <t>富国宝利增强</t>
  </si>
  <si>
    <t>005121.OF</t>
  </si>
  <si>
    <t>富国兴利增强</t>
  </si>
  <si>
    <t>005138.OF</t>
  </si>
  <si>
    <t>前海开源弘丰A</t>
  </si>
  <si>
    <t>005144.OF</t>
  </si>
  <si>
    <t>东吴优益A</t>
  </si>
  <si>
    <t>005173.OF</t>
  </si>
  <si>
    <t>富荣富安A</t>
  </si>
  <si>
    <t>005185.OF</t>
  </si>
  <si>
    <t>国泰招惠收益定开</t>
  </si>
  <si>
    <t>005212.OF</t>
  </si>
  <si>
    <t>汇安稳裕</t>
  </si>
  <si>
    <t>005246.OF</t>
  </si>
  <si>
    <t>国泰可转债</t>
  </si>
  <si>
    <t>005271.OF</t>
  </si>
  <si>
    <t>安信恒利增强A</t>
  </si>
  <si>
    <t>005273.OF</t>
  </si>
  <si>
    <t>华商可转债A</t>
  </si>
  <si>
    <t>005301.OF</t>
  </si>
  <si>
    <t>前海开源弘泽A</t>
  </si>
  <si>
    <t>005461.OF</t>
  </si>
  <si>
    <t>南方希元可转债</t>
  </si>
  <si>
    <t>005479.OF</t>
  </si>
  <si>
    <t>安信永泰</t>
  </si>
  <si>
    <t>005656.OF</t>
  </si>
  <si>
    <t>光大安泽A</t>
  </si>
  <si>
    <t>005717.OF</t>
  </si>
  <si>
    <t>兴业机遇A</t>
  </si>
  <si>
    <t>005771.OF</t>
  </si>
  <si>
    <t>银华可转债</t>
  </si>
  <si>
    <t>005793.OF</t>
  </si>
  <si>
    <t>华富可转债</t>
  </si>
  <si>
    <t>005843.OF</t>
  </si>
  <si>
    <t>金元顺安沣泉</t>
  </si>
  <si>
    <t>005886.OF</t>
  </si>
  <si>
    <t>华夏鼎沛A</t>
  </si>
  <si>
    <t>005908.OF</t>
  </si>
  <si>
    <t>华泰保兴尊利A</t>
  </si>
  <si>
    <t>005945.OF</t>
  </si>
  <si>
    <t>工银瑞信可转债优选A</t>
  </si>
  <si>
    <t>006004.OF</t>
  </si>
  <si>
    <t>工银瑞信添祥一年定开</t>
  </si>
  <si>
    <t>006030.OF</t>
  </si>
  <si>
    <t>南方昌元可转债A</t>
  </si>
  <si>
    <t>006059.OF</t>
  </si>
  <si>
    <t>鹏扬泓利A</t>
  </si>
  <si>
    <t>006061.OF</t>
  </si>
  <si>
    <t>红土创新增强收益A</t>
  </si>
  <si>
    <t>006102.OF</t>
  </si>
  <si>
    <t>浙商丰利增强</t>
  </si>
  <si>
    <t>006114.OF</t>
  </si>
  <si>
    <t>人保鑫利回报A</t>
  </si>
  <si>
    <t>006140.OF</t>
  </si>
  <si>
    <t>广发集嘉A</t>
  </si>
  <si>
    <t>006147.OF</t>
  </si>
  <si>
    <t>宝盈融源可转债A</t>
  </si>
  <si>
    <t>006163.OF</t>
  </si>
  <si>
    <t>融通增辉定期开放</t>
  </si>
  <si>
    <t>006207.OF</t>
  </si>
  <si>
    <t>泰康裕泰A</t>
  </si>
  <si>
    <t>006254.OF</t>
  </si>
  <si>
    <t>长城久悦</t>
  </si>
  <si>
    <t>006416.OF</t>
  </si>
  <si>
    <t>方正富邦丰利A</t>
  </si>
  <si>
    <t>006459.OF</t>
  </si>
  <si>
    <t>人保鑫裕增强A</t>
  </si>
  <si>
    <t>006466.OF</t>
  </si>
  <si>
    <t>浦银安盛双债增强A</t>
  </si>
  <si>
    <t>006482.OF</t>
  </si>
  <si>
    <t>广发可转债A</t>
  </si>
  <si>
    <t>006500.OF</t>
  </si>
  <si>
    <t>建信润利增强A</t>
  </si>
  <si>
    <t>006618.OF</t>
  </si>
  <si>
    <t>长江可转债A</t>
  </si>
  <si>
    <t>006650.OF</t>
  </si>
  <si>
    <t>招商安庆</t>
  </si>
  <si>
    <t>006654.OF</t>
  </si>
  <si>
    <t>华泰紫金季季享定开A</t>
  </si>
  <si>
    <t>006738.OF</t>
  </si>
  <si>
    <t>工银瑞信添慧A</t>
  </si>
  <si>
    <t>006832.OF</t>
  </si>
  <si>
    <t>鹏扬添利增强A</t>
  </si>
  <si>
    <t>006839.OF</t>
  </si>
  <si>
    <t>安信聚利增强A</t>
  </si>
  <si>
    <t>006896.OF</t>
  </si>
  <si>
    <t>新华聚利A</t>
  </si>
  <si>
    <t>006898.OF</t>
  </si>
  <si>
    <t>天弘弘丰增强回报A</t>
  </si>
  <si>
    <t>007032.OF</t>
  </si>
  <si>
    <t>平安可转债A</t>
  </si>
  <si>
    <t>007128.OF</t>
  </si>
  <si>
    <t>天弘增强回报A</t>
  </si>
  <si>
    <t>007282.OF</t>
  </si>
  <si>
    <t>华夏鼎淳A</t>
  </si>
  <si>
    <t>007315.OF</t>
  </si>
  <si>
    <t>汇安嘉盈一年持有A</t>
  </si>
  <si>
    <t>007316.OF</t>
  </si>
  <si>
    <t>交银可转债A</t>
  </si>
  <si>
    <t>007666.OF</t>
  </si>
  <si>
    <t>华夏鼎泓A</t>
  </si>
  <si>
    <t>007752.OF</t>
  </si>
  <si>
    <t>中银招利A</t>
  </si>
  <si>
    <t>007833.OF</t>
  </si>
  <si>
    <t>长盛稳怡添利A</t>
  </si>
  <si>
    <t>007879.OF</t>
  </si>
  <si>
    <t>嘉实致安3个月</t>
  </si>
  <si>
    <t>008035.OF</t>
  </si>
  <si>
    <t>蜂巢恒利A</t>
  </si>
  <si>
    <t>008044.OF</t>
  </si>
  <si>
    <t>博远增强回报A</t>
  </si>
  <si>
    <t>008069.OF</t>
  </si>
  <si>
    <t>鹏扬富利增强A</t>
  </si>
  <si>
    <t>008345.OF</t>
  </si>
  <si>
    <t>南华瑞泽A</t>
  </si>
  <si>
    <t>008469.OF</t>
  </si>
  <si>
    <t>朱雀安鑫回报A</t>
  </si>
  <si>
    <t>008475.OF</t>
  </si>
  <si>
    <t>招商民安增益A</t>
  </si>
  <si>
    <t>008501.OF</t>
  </si>
  <si>
    <t>鹏扬聚利6个月A</t>
  </si>
  <si>
    <t>008524.OF</t>
  </si>
  <si>
    <t>华泰柏瑞锦瑞A</t>
  </si>
  <si>
    <t>008529.OF</t>
  </si>
  <si>
    <t>汇安信利A</t>
  </si>
  <si>
    <t>008556.OF</t>
  </si>
  <si>
    <t>易方达裕富A</t>
  </si>
  <si>
    <t>008611.OF</t>
  </si>
  <si>
    <t>海富通添鑫收益A</t>
  </si>
  <si>
    <t>008726.OF</t>
  </si>
  <si>
    <t>平安添裕A</t>
  </si>
  <si>
    <t>008743.OF</t>
  </si>
  <si>
    <t>南方集利18个月定开债A</t>
  </si>
  <si>
    <t>008791.OF</t>
  </si>
  <si>
    <t>招商安华A</t>
  </si>
  <si>
    <t>008897.OF</t>
  </si>
  <si>
    <t>上银可转债精选</t>
  </si>
  <si>
    <t>008939.OF</t>
  </si>
  <si>
    <t>华泰紫金月月购3个月A</t>
  </si>
  <si>
    <t>008941.OF</t>
  </si>
  <si>
    <t>华泰紫金周周购3个月A</t>
  </si>
  <si>
    <t>008947.OF</t>
  </si>
  <si>
    <t>华夏鼎源A</t>
  </si>
  <si>
    <t>008999.OF</t>
  </si>
  <si>
    <t>景顺长城景颐嘉利6个月持有A</t>
  </si>
  <si>
    <t>009358.OF</t>
  </si>
  <si>
    <t>兴业稳健双利一年A</t>
  </si>
  <si>
    <t>009465.OF</t>
  </si>
  <si>
    <t>东方可转债A</t>
  </si>
  <si>
    <t>009638.OF</t>
  </si>
  <si>
    <t>华泰紫金周周购12个月滚动持有A</t>
  </si>
  <si>
    <t>009675.OF</t>
  </si>
  <si>
    <t>中融融慧双欣一年定开A</t>
  </si>
  <si>
    <t>009728.OF</t>
  </si>
  <si>
    <t>中银证券安泰A</t>
  </si>
  <si>
    <t>009730.OF</t>
  </si>
  <si>
    <t>中信保诚安鑫回报A</t>
  </si>
  <si>
    <t>009752.OF</t>
  </si>
  <si>
    <t>大摩灵动优选</t>
  </si>
  <si>
    <t>009763.OF</t>
  </si>
  <si>
    <t>惠升和悦A</t>
  </si>
  <si>
    <t>009826.OF</t>
  </si>
  <si>
    <t>民生加银家盈6个月持有期A</t>
  </si>
  <si>
    <t>009916.OF</t>
  </si>
  <si>
    <t>格林泓利A</t>
  </si>
  <si>
    <t>009925.OF</t>
  </si>
  <si>
    <t>博时恒利6个月持有A</t>
  </si>
  <si>
    <t>009943.OF</t>
  </si>
  <si>
    <t>浦银安盛稳健丰利A</t>
  </si>
  <si>
    <t>010011.OF</t>
  </si>
  <si>
    <t>景顺长城景颐招利6个月持有A</t>
  </si>
  <si>
    <t>010014.OF</t>
  </si>
  <si>
    <t>华夏鼎清A</t>
  </si>
  <si>
    <t>010068.OF</t>
  </si>
  <si>
    <t>工银瑞信双盈A</t>
  </si>
  <si>
    <t>010096.OF</t>
  </si>
  <si>
    <t>博远鑫享三个月A</t>
  </si>
  <si>
    <t>010102.OF</t>
  </si>
  <si>
    <t>西部利得鑫泓增强A</t>
  </si>
  <si>
    <t>010118.OF</t>
  </si>
  <si>
    <t>天弘多元收益A</t>
  </si>
  <si>
    <t>010165.OF</t>
  </si>
  <si>
    <t>太平丰和一年定开债</t>
  </si>
  <si>
    <t>010174.OF</t>
  </si>
  <si>
    <t>英大智享A</t>
  </si>
  <si>
    <t>010249.OF</t>
  </si>
  <si>
    <t>国金惠诚A</t>
  </si>
  <si>
    <t>010260.OF</t>
  </si>
  <si>
    <t>海富通策略收益A</t>
  </si>
  <si>
    <t>010430.OF</t>
  </si>
  <si>
    <t>招商安阳A</t>
  </si>
  <si>
    <t>010435.OF</t>
  </si>
  <si>
    <t>富国双债增强A</t>
  </si>
  <si>
    <t>010449.OF</t>
  </si>
  <si>
    <t>广发恒悦A</t>
  </si>
  <si>
    <t>010473.OF</t>
  </si>
  <si>
    <t>华富安华A</t>
  </si>
  <si>
    <t>010475.OF</t>
  </si>
  <si>
    <t>上投摩根安享回报一年持有</t>
  </si>
  <si>
    <t>010493.OF</t>
  </si>
  <si>
    <t>中航瑞昱一年定开债A</t>
  </si>
  <si>
    <t>010513.OF</t>
  </si>
  <si>
    <t>淳厚益加增强A</t>
  </si>
  <si>
    <t>010600.OF</t>
  </si>
  <si>
    <t>光大保德信安瑞一年持有A</t>
  </si>
  <si>
    <t>010619.OF</t>
  </si>
  <si>
    <t>华安添利6个月持有A</t>
  </si>
  <si>
    <t>010630.OF</t>
  </si>
  <si>
    <t>惠升和睿兴利A</t>
  </si>
  <si>
    <t>010651.OF</t>
  </si>
  <si>
    <t>平安双季增享6个月持有A</t>
  </si>
  <si>
    <t>010803.OF</t>
  </si>
  <si>
    <t>天弘庆享A</t>
  </si>
  <si>
    <t>010816.OF</t>
  </si>
  <si>
    <t>银华远兴一年持有</t>
  </si>
  <si>
    <t>010837.OF</t>
  </si>
  <si>
    <t>格林泓景A</t>
  </si>
  <si>
    <t>010899.OF</t>
  </si>
  <si>
    <t>上银慧恒收益增强</t>
  </si>
  <si>
    <t>010927.OF</t>
  </si>
  <si>
    <t>大成元吉增利A</t>
  </si>
  <si>
    <t>010979.OF</t>
  </si>
  <si>
    <t>华夏鼎润A</t>
  </si>
  <si>
    <t>011089.OF</t>
  </si>
  <si>
    <t>景顺长城景颐惠利一年持有A</t>
  </si>
  <si>
    <t>011091.OF</t>
  </si>
  <si>
    <t>工银瑞信双玺6个月持有A</t>
  </si>
  <si>
    <t>011109.OF</t>
  </si>
  <si>
    <t>南方晖元6个月持有A</t>
  </si>
  <si>
    <t>011168.OF</t>
  </si>
  <si>
    <t>嘉实睿享安久双利18个月持有</t>
  </si>
  <si>
    <t>011280.OF</t>
  </si>
  <si>
    <t>华宝双债增强A</t>
  </si>
  <si>
    <t>011298.OF</t>
  </si>
  <si>
    <t>易方达悦安一年持有A</t>
  </si>
  <si>
    <t>011327.OF</t>
  </si>
  <si>
    <t>太平丰盈一年定开</t>
  </si>
  <si>
    <t>011416.OF</t>
  </si>
  <si>
    <t>恒越嘉鑫A</t>
  </si>
  <si>
    <t>011492.OF</t>
  </si>
  <si>
    <t>华泰紫金丰睿A</t>
  </si>
  <si>
    <t>011624.OF</t>
  </si>
  <si>
    <t>华夏卓享A</t>
  </si>
  <si>
    <t>011653.OF</t>
  </si>
  <si>
    <t>国泰鑫享稳健6个月滚动持有A</t>
  </si>
  <si>
    <t>011656.OF</t>
  </si>
  <si>
    <t>天弘京津冀主题A</t>
  </si>
  <si>
    <t>011671.OF</t>
  </si>
  <si>
    <t>中信建投双利3个月持有A</t>
  </si>
  <si>
    <t>011864.OF</t>
  </si>
  <si>
    <t>博时恒泰A</t>
  </si>
  <si>
    <t>011897.OF</t>
  </si>
  <si>
    <t>长城悦享回报A</t>
  </si>
  <si>
    <t>011942.OF</t>
  </si>
  <si>
    <t>建信泓利一年持有</t>
  </si>
  <si>
    <t>012017.OF</t>
  </si>
  <si>
    <t>国投瑞银和旭一年持有A</t>
  </si>
  <si>
    <t>012049.OF</t>
  </si>
  <si>
    <t>天弘安盈一年持有A</t>
  </si>
  <si>
    <t>012099.OF</t>
  </si>
  <si>
    <t>华夏稳健增利4个月滚动持有A</t>
  </si>
  <si>
    <t>012140.OF</t>
  </si>
  <si>
    <t>太平丰泰一年定开</t>
  </si>
  <si>
    <t>012145.OF</t>
  </si>
  <si>
    <t>中欧稳宁9个月持有A</t>
  </si>
  <si>
    <t>012191.OF</t>
  </si>
  <si>
    <t>中银恒泰9个月持有A</t>
  </si>
  <si>
    <t>012204.OF</t>
  </si>
  <si>
    <t>中银通利A</t>
  </si>
  <si>
    <t>012266.OF</t>
  </si>
  <si>
    <t>中泰稳固周周购12周滚动债A</t>
  </si>
  <si>
    <t>012317.OF</t>
  </si>
  <si>
    <t>创金合信聚鑫A</t>
  </si>
  <si>
    <t>012330.OF</t>
  </si>
  <si>
    <t>广发集优9个月持有A</t>
  </si>
  <si>
    <t>012338.OF</t>
  </si>
  <si>
    <t>中信建投双鑫A</t>
  </si>
  <si>
    <t>012397.OF</t>
  </si>
  <si>
    <t>南方佳元6个月持有A</t>
  </si>
  <si>
    <t>012399.OF</t>
  </si>
  <si>
    <t>南方永元一年持有A</t>
  </si>
  <si>
    <t>012433.OF</t>
  </si>
  <si>
    <t>华安添和一年A</t>
  </si>
  <si>
    <t>012539.OF</t>
  </si>
  <si>
    <t>东方兴润A</t>
  </si>
  <si>
    <t>012626.OF</t>
  </si>
  <si>
    <t>申万菱信汇元宝A</t>
  </si>
  <si>
    <t>012740.OF</t>
  </si>
  <si>
    <t>工银平衡回报6个月持有A</t>
  </si>
  <si>
    <t>012746.OF</t>
  </si>
  <si>
    <t>富国双利增强A</t>
  </si>
  <si>
    <t>012818.OF</t>
  </si>
  <si>
    <t>招商享诚增强A</t>
  </si>
  <si>
    <t>013017.OF</t>
  </si>
  <si>
    <t>长江双盈6个月持有A</t>
  </si>
  <si>
    <t>013063.OF</t>
  </si>
  <si>
    <t>广发集益一年持有A</t>
  </si>
  <si>
    <t>013097.OF</t>
  </si>
  <si>
    <t>财通资管双盈A</t>
  </si>
  <si>
    <t>013204.OF</t>
  </si>
  <si>
    <t>恒生前海恒源天利A</t>
  </si>
  <si>
    <t>013211.OF</t>
  </si>
  <si>
    <t>华富安盈一年持有A</t>
  </si>
  <si>
    <t>013229.OF</t>
  </si>
  <si>
    <t>中邮睿丰增强A</t>
  </si>
  <si>
    <t>013231.OF</t>
  </si>
  <si>
    <t>浙商智多盈A</t>
  </si>
  <si>
    <t>013263.OF</t>
  </si>
  <si>
    <t>金鹰年年邮享一年持有期A</t>
  </si>
  <si>
    <t>013411.OF</t>
  </si>
  <si>
    <t>嘉实方舟6个月滚动持有A</t>
  </si>
  <si>
    <t>013588.OF</t>
  </si>
  <si>
    <t>工银稳健瑞盈一年持有A</t>
  </si>
  <si>
    <t>013724.OF</t>
  </si>
  <si>
    <t>信达澳银鑫益A</t>
  </si>
  <si>
    <t>020019.OF</t>
  </si>
  <si>
    <t>国泰双利债券A</t>
  </si>
  <si>
    <t>020033.OF</t>
  </si>
  <si>
    <t>国泰民安增利A</t>
  </si>
  <si>
    <t>040012.OF</t>
  </si>
  <si>
    <t>华安强化收益A</t>
  </si>
  <si>
    <t>040022.OF</t>
  </si>
  <si>
    <t>华安可转债A</t>
  </si>
  <si>
    <t>040036.OF</t>
  </si>
  <si>
    <t>华安安心收益A</t>
  </si>
  <si>
    <t>050011.OF</t>
  </si>
  <si>
    <t>博时信用债券A</t>
  </si>
  <si>
    <t>050016.OF</t>
  </si>
  <si>
    <t>博时宏观回报AB</t>
  </si>
  <si>
    <t>050019.OF</t>
  </si>
  <si>
    <t>博时转债增强A</t>
  </si>
  <si>
    <t>050023.OF</t>
  </si>
  <si>
    <t>博时天颐A</t>
  </si>
  <si>
    <t>070015.OF</t>
  </si>
  <si>
    <t>嘉实多元收益A</t>
  </si>
  <si>
    <t>070020.OF</t>
  </si>
  <si>
    <t>嘉实稳固收益C</t>
  </si>
  <si>
    <t>080003.OF</t>
  </si>
  <si>
    <t>长盛积极配置</t>
  </si>
  <si>
    <t>090017.OF</t>
  </si>
  <si>
    <t>大成可转债增强</t>
  </si>
  <si>
    <t>100035.OF</t>
  </si>
  <si>
    <t>富国优化增强A</t>
  </si>
  <si>
    <t>100051.OF</t>
  </si>
  <si>
    <t>富国可转债A</t>
  </si>
  <si>
    <t>110007.OF</t>
  </si>
  <si>
    <t>易方达稳健收益A</t>
  </si>
  <si>
    <t>110027.OF</t>
  </si>
  <si>
    <t>易方达安心回报A</t>
  </si>
  <si>
    <t>121012.OF</t>
  </si>
  <si>
    <t>国投瑞银优化增强AB</t>
  </si>
  <si>
    <t>160612.OF</t>
  </si>
  <si>
    <t>鹏华丰收</t>
  </si>
  <si>
    <t>160621.OF</t>
  </si>
  <si>
    <t>鹏华丰和A</t>
  </si>
  <si>
    <t>160718.OF</t>
  </si>
  <si>
    <t>嘉实多利收益</t>
  </si>
  <si>
    <t>161624.OF</t>
  </si>
  <si>
    <t>融通可转债A</t>
  </si>
  <si>
    <t>161902.OF</t>
  </si>
  <si>
    <t>万家增强收益</t>
  </si>
  <si>
    <t>162105.OF</t>
  </si>
  <si>
    <t>金鹰持久增利C</t>
  </si>
  <si>
    <t>162210.OF</t>
  </si>
  <si>
    <t>泰达宏利集利A</t>
  </si>
  <si>
    <t>163811.OF</t>
  </si>
  <si>
    <t>中银稳健双利A</t>
  </si>
  <si>
    <t>163816.OF</t>
  </si>
  <si>
    <t>中银转债增强A</t>
  </si>
  <si>
    <t>163827.OF</t>
  </si>
  <si>
    <t>中银产业债A</t>
  </si>
  <si>
    <t>164814.OF</t>
  </si>
  <si>
    <t>工银瑞信双债增强</t>
  </si>
  <si>
    <t>165509.OF</t>
  </si>
  <si>
    <t>信诚增强收益</t>
  </si>
  <si>
    <t>165530.OF</t>
  </si>
  <si>
    <t>中信保诚惠泽18个月</t>
  </si>
  <si>
    <t>166010.OF</t>
  </si>
  <si>
    <t>中欧鼎利A</t>
  </si>
  <si>
    <t>166105.OF</t>
  </si>
  <si>
    <t>信达澳银鑫安</t>
  </si>
  <si>
    <t>180015.OF</t>
  </si>
  <si>
    <t>银华增强收益</t>
  </si>
  <si>
    <t>180025.OF</t>
  </si>
  <si>
    <t>银华信用双利A</t>
  </si>
  <si>
    <t>200009.OF</t>
  </si>
  <si>
    <t>长城稳健增利A</t>
  </si>
  <si>
    <t>202101.OF</t>
  </si>
  <si>
    <t>南方宝元债券A</t>
  </si>
  <si>
    <t>202105.OF</t>
  </si>
  <si>
    <t>南方广利回报AB</t>
  </si>
  <si>
    <t>206003.OF</t>
  </si>
  <si>
    <t>鹏华信用增利A</t>
  </si>
  <si>
    <t>206008.OF</t>
  </si>
  <si>
    <t>鹏华丰盛稳固收益</t>
  </si>
  <si>
    <t>210014.OF</t>
  </si>
  <si>
    <t>金鹰元丰A</t>
  </si>
  <si>
    <t>213007.OF</t>
  </si>
  <si>
    <t>宝盈增强收益AB</t>
  </si>
  <si>
    <t>217008.OF</t>
  </si>
  <si>
    <t>招商安本增利</t>
  </si>
  <si>
    <t>217018.OF</t>
  </si>
  <si>
    <t>招商安瑞进取</t>
  </si>
  <si>
    <t>217023.OF</t>
  </si>
  <si>
    <t>招商信用增强A</t>
  </si>
  <si>
    <t>217024.OF</t>
  </si>
  <si>
    <t>招商安盈A</t>
  </si>
  <si>
    <t>233012.OF</t>
  </si>
  <si>
    <t>大摩多元收益A</t>
  </si>
  <si>
    <t>240012.OF</t>
  </si>
  <si>
    <t>华宝增强收益A</t>
  </si>
  <si>
    <t>253060.OF</t>
  </si>
  <si>
    <t>国联安信心增长A</t>
  </si>
  <si>
    <t>290003.OF</t>
  </si>
  <si>
    <t>泰信双息双利</t>
  </si>
  <si>
    <t>310508.OF</t>
  </si>
  <si>
    <t>申万菱信稳益宝</t>
  </si>
  <si>
    <t>310518.OF</t>
  </si>
  <si>
    <t>申万菱信可转债</t>
  </si>
  <si>
    <t>320008.OF</t>
  </si>
  <si>
    <t>诺安增利A</t>
  </si>
  <si>
    <t>320021.OF</t>
  </si>
  <si>
    <t>诺安双利</t>
  </si>
  <si>
    <t>350006.OF</t>
  </si>
  <si>
    <t>天治稳健双盈</t>
  </si>
  <si>
    <t>360013.OF</t>
  </si>
  <si>
    <t>光大添益A</t>
  </si>
  <si>
    <t>372010.OF</t>
  </si>
  <si>
    <t>上投摩根强化回报A</t>
  </si>
  <si>
    <t>380009.OF</t>
  </si>
  <si>
    <t>中银稳健添利A</t>
  </si>
  <si>
    <t>395011.OF</t>
  </si>
  <si>
    <t>中海增强收益A</t>
  </si>
  <si>
    <t>400016.OF</t>
  </si>
  <si>
    <t>东方强化收益</t>
  </si>
  <si>
    <t>400027.OF</t>
  </si>
  <si>
    <t>东方双债添利A</t>
  </si>
  <si>
    <t>420002.OF</t>
  </si>
  <si>
    <t>天弘永利债券A</t>
  </si>
  <si>
    <t>420008.OF</t>
  </si>
  <si>
    <t>天弘债券型发起式A</t>
  </si>
  <si>
    <t>450005.OF</t>
  </si>
  <si>
    <t>国富强化收益A</t>
  </si>
  <si>
    <t>470010.OF</t>
  </si>
  <si>
    <t>汇添富多元收益A</t>
  </si>
  <si>
    <t>470018.OF</t>
  </si>
  <si>
    <t>汇添富双利A</t>
  </si>
  <si>
    <t>470058.OF</t>
  </si>
  <si>
    <t>汇添富可转债A</t>
  </si>
  <si>
    <t>470088.OF</t>
  </si>
  <si>
    <t>汇添富6月红添利A</t>
  </si>
  <si>
    <t>485111.OF</t>
  </si>
  <si>
    <t>工银瑞信双利A</t>
  </si>
  <si>
    <t>485114.OF</t>
  </si>
  <si>
    <t>工银瑞信添颐A</t>
  </si>
  <si>
    <t>519030.OF</t>
  </si>
  <si>
    <t>海富通稳固收益</t>
  </si>
  <si>
    <t>519111.OF</t>
  </si>
  <si>
    <t>浦银安盛优化收益A</t>
  </si>
  <si>
    <t>519136.OF</t>
  </si>
  <si>
    <t>海富通瑞丰</t>
  </si>
  <si>
    <t>519162.OF</t>
  </si>
  <si>
    <t>新华增怡A</t>
  </si>
  <si>
    <t>519190.OF</t>
  </si>
  <si>
    <t>万家双利</t>
  </si>
  <si>
    <t>519519.OF</t>
  </si>
  <si>
    <t>华泰柏瑞增利A</t>
  </si>
  <si>
    <t>519660.OF</t>
  </si>
  <si>
    <t>银河增利A</t>
  </si>
  <si>
    <t>519676.OF</t>
  </si>
  <si>
    <t>银河强化收益</t>
  </si>
  <si>
    <t>519683.OF</t>
  </si>
  <si>
    <t>交银双利AB</t>
  </si>
  <si>
    <t>519726.OF</t>
  </si>
  <si>
    <t>交银稳固收益</t>
  </si>
  <si>
    <t>519729.OF</t>
  </si>
  <si>
    <t>交银增强收益</t>
  </si>
  <si>
    <t>519730.OF</t>
  </si>
  <si>
    <t>交银定期支付月月丰A</t>
  </si>
  <si>
    <t>519733.OF</t>
  </si>
  <si>
    <t>交银强化回报AB</t>
  </si>
  <si>
    <t>519753.OF</t>
  </si>
  <si>
    <t>交银安心收益</t>
  </si>
  <si>
    <t>519933.OF</t>
  </si>
  <si>
    <t>长信利发</t>
  </si>
  <si>
    <t>519947.OF</t>
  </si>
  <si>
    <t>长信利保A</t>
  </si>
  <si>
    <t>519967.OF</t>
  </si>
  <si>
    <t>长信利富A</t>
  </si>
  <si>
    <t>519977.OF</t>
  </si>
  <si>
    <t>长信可转债A</t>
  </si>
  <si>
    <t>519989.OF</t>
  </si>
  <si>
    <t>长信利丰C</t>
  </si>
  <si>
    <t>530009.OF</t>
  </si>
  <si>
    <t>建信收益增强A</t>
  </si>
  <si>
    <t>530017.OF</t>
  </si>
  <si>
    <t>建信双息红利A</t>
  </si>
  <si>
    <t>530020.OF</t>
  </si>
  <si>
    <t>建信转债增强A</t>
  </si>
  <si>
    <t>540001.OF</t>
  </si>
  <si>
    <t>汇丰晋信2016</t>
  </si>
  <si>
    <t>550004.OF</t>
  </si>
  <si>
    <t>信诚三得益债券A</t>
  </si>
  <si>
    <t>573003.OF</t>
  </si>
  <si>
    <t>诺德增强收益</t>
  </si>
  <si>
    <t>610008.OF</t>
  </si>
  <si>
    <t>信达澳银信用债A</t>
  </si>
  <si>
    <t>620003.OF</t>
  </si>
  <si>
    <t>金元顺安丰利</t>
  </si>
  <si>
    <t>630007.OF</t>
  </si>
  <si>
    <t>华商稳健双利A</t>
  </si>
  <si>
    <t>630009.OF</t>
  </si>
  <si>
    <t>华商稳定增利A</t>
  </si>
  <si>
    <t>660009.OF</t>
  </si>
  <si>
    <t>农银汇理增强收益A</t>
  </si>
  <si>
    <t>675011.OF</t>
  </si>
  <si>
    <t>西部利得稳健双利A</t>
  </si>
  <si>
    <t>675081.OF</t>
  </si>
  <si>
    <t>西部利得祥盈A</t>
  </si>
  <si>
    <t>675121.OF</t>
  </si>
  <si>
    <t>西部利得汇逸A</t>
  </si>
  <si>
    <t>690002.OF</t>
  </si>
  <si>
    <t>民生加银增强收益A</t>
  </si>
  <si>
    <t>690006.OF</t>
  </si>
  <si>
    <t>民生加银信用双利A</t>
  </si>
  <si>
    <t>710301.OF</t>
  </si>
  <si>
    <t>富安达增强收益A</t>
  </si>
  <si>
    <t>720002.OF</t>
  </si>
  <si>
    <t>财通可转债A</t>
  </si>
  <si>
    <t>720003.OF</t>
  </si>
  <si>
    <t>财通收益增强A</t>
  </si>
  <si>
    <t>851860.OF</t>
  </si>
  <si>
    <t>海通鑫逸A</t>
  </si>
  <si>
    <t>860005.OF</t>
  </si>
  <si>
    <t>光大阳光添利A</t>
  </si>
  <si>
    <t>865040.OF</t>
  </si>
  <si>
    <t>光大阳光北斗星180天滚动A</t>
  </si>
  <si>
    <t>870008.OF</t>
  </si>
  <si>
    <t>广发资管乾利一年持有A</t>
  </si>
  <si>
    <t>880011.OF</t>
  </si>
  <si>
    <t>招商资管智远增利D</t>
  </si>
  <si>
    <t>890005.OF</t>
  </si>
  <si>
    <t>长江尊利A</t>
  </si>
  <si>
    <t>900007.OF</t>
  </si>
  <si>
    <t>中信证券债券优化一年持有A</t>
  </si>
  <si>
    <t>900015.OF</t>
  </si>
  <si>
    <t>中信证券债券增强六个月持有A</t>
  </si>
  <si>
    <t>900017.OF</t>
  </si>
  <si>
    <t>中信证券增益十八个月持有A</t>
  </si>
  <si>
    <t>952020.OF</t>
  </si>
  <si>
    <t>国君资管君得盈A</t>
  </si>
  <si>
    <t>952024.OF</t>
  </si>
  <si>
    <t>国君资管君得盛</t>
  </si>
  <si>
    <t>970011.OF</t>
  </si>
  <si>
    <t>平安证券安赢添利半年A</t>
  </si>
  <si>
    <t>970018.OF</t>
  </si>
  <si>
    <t>方正证券金港湾A</t>
  </si>
  <si>
    <t>970034.OF</t>
  </si>
  <si>
    <t>华安证券合赢三个月定开</t>
  </si>
  <si>
    <t>970035.OF</t>
  </si>
  <si>
    <t>华安证券合赢九个月持有</t>
  </si>
  <si>
    <t>970036.OF</t>
  </si>
  <si>
    <t>华安证券睿赢一年持有A</t>
  </si>
  <si>
    <t>970049.OF</t>
  </si>
  <si>
    <t>东海资管海鑫增利3个月定开</t>
  </si>
  <si>
    <t>970052.OF</t>
  </si>
  <si>
    <t>方正鑫悦一年持有A</t>
  </si>
  <si>
    <t>970054.OF</t>
  </si>
  <si>
    <t>信达添利三个月持有</t>
  </si>
  <si>
    <t>970055.OF</t>
  </si>
  <si>
    <t>信达信利六个月持有</t>
  </si>
  <si>
    <t>970063.OF</t>
  </si>
  <si>
    <t>华安证券合赢六个月持有</t>
  </si>
  <si>
    <t>970072.OF</t>
  </si>
  <si>
    <t>华安证券合赢添利</t>
  </si>
  <si>
    <t>970086.OF</t>
  </si>
  <si>
    <t>华安证券合赢三个月持有</t>
  </si>
  <si>
    <t>近一年收益</t>
    <phoneticPr fontId="1" type="noConversion"/>
  </si>
  <si>
    <t>近两年收益评分</t>
    <phoneticPr fontId="1" type="noConversion"/>
  </si>
  <si>
    <t>近一年收益评分</t>
    <phoneticPr fontId="1" type="noConversion"/>
  </si>
  <si>
    <t>近一年最大回撤</t>
  </si>
  <si>
    <t>近两年最大回撤</t>
  </si>
  <si>
    <t>近一年最大回撤评分</t>
  </si>
  <si>
    <t>近两年最大回撤评分</t>
  </si>
  <si>
    <t>最大回撤评分</t>
  </si>
  <si>
    <t>近一年夏普比率</t>
  </si>
  <si>
    <t>近两年夏普比率</t>
  </si>
  <si>
    <t>近一年夏普比率评分</t>
  </si>
  <si>
    <t>近两年夏普比率评分</t>
  </si>
  <si>
    <t>夏普比率评分</t>
  </si>
  <si>
    <t>近一年卡玛比率</t>
  </si>
  <si>
    <t>近两年卡玛比率</t>
  </si>
  <si>
    <t>近一年卡玛比率评分</t>
  </si>
  <si>
    <t>近两年卡玛比率评分</t>
  </si>
  <si>
    <t>卡玛比率评分</t>
  </si>
  <si>
    <t>权重</t>
    <phoneticPr fontId="1" type="noConversion"/>
  </si>
  <si>
    <t>主观评分</t>
    <phoneticPr fontId="1" type="noConversion"/>
  </si>
  <si>
    <t>总分</t>
    <phoneticPr fontId="1" type="noConversion"/>
  </si>
  <si>
    <t>20190529</t>
  </si>
  <si>
    <t>20080418</t>
  </si>
  <si>
    <t>20150529</t>
  </si>
  <si>
    <t>20160122</t>
  </si>
  <si>
    <t>20161101</t>
  </si>
  <si>
    <t>20131113</t>
  </si>
  <si>
    <t>20181102</t>
  </si>
  <si>
    <t>20130527</t>
  </si>
  <si>
    <t>20150203</t>
  </si>
  <si>
    <t>20180719</t>
  </si>
  <si>
    <t>20181225</t>
  </si>
  <si>
    <t>20150908</t>
  </si>
  <si>
    <t>20110516</t>
  </si>
  <si>
    <t>20170905</t>
  </si>
  <si>
    <t>20101123</t>
  </si>
  <si>
    <t>20050919</t>
  </si>
  <si>
    <t>20141202</t>
  </si>
  <si>
    <t>20100531</t>
  </si>
  <si>
    <t>20100908</t>
  </si>
  <si>
    <t>20181012</t>
  </si>
  <si>
    <t>20101103</t>
  </si>
  <si>
    <t>20110617</t>
  </si>
  <si>
    <t>20080310</t>
  </si>
  <si>
    <t>20080827</t>
  </si>
  <si>
    <t>20101208</t>
  </si>
  <si>
    <t>20160113</t>
  </si>
  <si>
    <t>20130204</t>
  </si>
  <si>
    <t>20180828</t>
  </si>
  <si>
    <t>20130823</t>
  </si>
  <si>
    <t>20130605</t>
  </si>
  <si>
    <t>20180314</t>
  </si>
  <si>
    <t>20130521</t>
  </si>
  <si>
    <t>20130918</t>
  </si>
  <si>
    <t>20161118</t>
  </si>
  <si>
    <t>20120820</t>
  </si>
  <si>
    <t>20180906</t>
  </si>
  <si>
    <t>20161128</t>
  </si>
  <si>
    <t>20160217</t>
  </si>
  <si>
    <t>20160927</t>
  </si>
  <si>
    <t>20170920</t>
  </si>
  <si>
    <t>20101124</t>
  </si>
  <si>
    <t>20160204</t>
  </si>
  <si>
    <t>20170323</t>
  </si>
  <si>
    <t>20150309</t>
  </si>
  <si>
    <t>20080910</t>
  </si>
  <si>
    <t>20140128</t>
  </si>
  <si>
    <t>20170602</t>
  </si>
  <si>
    <t>20110621</t>
  </si>
  <si>
    <t>20150130</t>
  </si>
  <si>
    <t>20160421</t>
  </si>
  <si>
    <t>20160401</t>
  </si>
  <si>
    <t>20170113</t>
  </si>
  <si>
    <t>20181212</t>
  </si>
  <si>
    <t>20200119</t>
  </si>
  <si>
    <t>-</t>
  </si>
  <si>
    <t>20200120</t>
  </si>
  <si>
    <t>20200318</t>
  </si>
  <si>
    <t>20200325</t>
  </si>
  <si>
    <t>20200529</t>
  </si>
  <si>
    <t>20200707</t>
  </si>
  <si>
    <t>20200917</t>
  </si>
  <si>
    <t>20201029</t>
  </si>
  <si>
    <t>20201104</t>
  </si>
  <si>
    <t>20201118</t>
  </si>
  <si>
    <t>20201203</t>
  </si>
  <si>
    <t>20201209</t>
  </si>
  <si>
    <t>20201222</t>
  </si>
  <si>
    <t>20201230</t>
  </si>
  <si>
    <t>20210118</t>
  </si>
  <si>
    <t>20210127</t>
  </si>
  <si>
    <t>20210128</t>
  </si>
  <si>
    <t>20210202</t>
  </si>
  <si>
    <t>20210205</t>
  </si>
  <si>
    <t>20210406</t>
  </si>
  <si>
    <t>20210422</t>
  </si>
  <si>
    <t>20210512</t>
  </si>
  <si>
    <t>20210531</t>
  </si>
  <si>
    <t>20210608</t>
  </si>
  <si>
    <t>20210611</t>
  </si>
  <si>
    <t>20210622</t>
  </si>
  <si>
    <t>20210624</t>
  </si>
  <si>
    <t>20210713</t>
  </si>
  <si>
    <t>20210810</t>
  </si>
  <si>
    <t>20210826</t>
  </si>
  <si>
    <t>20210907</t>
  </si>
  <si>
    <t>20211026</t>
  </si>
  <si>
    <t>20140924</t>
  </si>
  <si>
    <t>20101203</t>
  </si>
  <si>
    <t>20151225</t>
  </si>
  <si>
    <t>20130329</t>
  </si>
  <si>
    <t>20171124</t>
  </si>
  <si>
    <t>20161123</t>
  </si>
  <si>
    <t>20121129</t>
  </si>
  <si>
    <t>20160715</t>
  </si>
  <si>
    <t>20081229</t>
  </si>
  <si>
    <t>20130313</t>
  </si>
  <si>
    <t>20160922</t>
  </si>
  <si>
    <t>20141028</t>
  </si>
  <si>
    <t>20100901</t>
  </si>
  <si>
    <t>20171222</t>
  </si>
  <si>
    <t>20151102</t>
  </si>
  <si>
    <t>20020920</t>
  </si>
  <si>
    <t>20130911</t>
  </si>
  <si>
    <t>20110425</t>
  </si>
  <si>
    <t>20120330</t>
  </si>
  <si>
    <t>20191031</t>
  </si>
  <si>
    <t>20160824</t>
  </si>
  <si>
    <t>20161111</t>
  </si>
  <si>
    <t>20160613</t>
  </si>
  <si>
    <t>20170105</t>
  </si>
  <si>
    <t>20171110</t>
  </si>
  <si>
    <t>20160727</t>
  </si>
  <si>
    <t>20160526</t>
  </si>
  <si>
    <t>20150116</t>
  </si>
  <si>
    <t>20080528</t>
  </si>
  <si>
    <t>20090610</t>
  </si>
  <si>
    <t>20151217</t>
  </si>
  <si>
    <t>20110531</t>
  </si>
  <si>
    <t>20110315</t>
  </si>
  <si>
    <t>20080927</t>
  </si>
  <si>
    <t>20191126</t>
  </si>
  <si>
    <t>20100816</t>
  </si>
  <si>
    <t>20090721</t>
  </si>
  <si>
    <t>20121009</t>
  </si>
  <si>
    <t>20170204</t>
  </si>
  <si>
    <t>20160525</t>
  </si>
  <si>
    <t>20160816</t>
  </si>
  <si>
    <t>20090323</t>
  </si>
  <si>
    <t>20170330</t>
  </si>
  <si>
    <t>20191119</t>
  </si>
  <si>
    <t>20120828</t>
  </si>
  <si>
    <t>20100727</t>
  </si>
  <si>
    <t>20120229</t>
  </si>
  <si>
    <t>20130730</t>
  </si>
  <si>
    <t>20171228</t>
  </si>
  <si>
    <t>转债仓位</t>
    <phoneticPr fontId="1" type="noConversion"/>
  </si>
  <si>
    <t>是否定开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</si>
</sst>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.00"/>
    <numFmt numFmtId="177" formatCode="###,###,##0.0000"/>
  </numFmts>
  <fonts count="6" x14ac:knownFonts="1">
    <font>
      <sz val="10"/>
      <name val="Arial"/>
    </font>
    <font>
      <sz val="9"/>
      <name val="宋体"/>
      <family val="3"/>
      <charset val="134"/>
    </font>
    <font>
      <sz val="10"/>
      <name val="黑体"/>
      <family val="3"/>
      <charset val="134"/>
    </font>
    <font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0"/>
      <color rgb="FFFF0000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177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regulopenfundornot"/>
      <definedName name="f_info_setupdate"/>
      <definedName name="f_netasset_total"/>
      <definedName name="f_prt_convertiblebond"/>
      <definedName name="f_return"/>
      <definedName name="f_return_1y"/>
      <definedName name="f_return_2y"/>
      <definedName name="f_risk_maxdownside"/>
      <definedName name="f_risk_stdevyearly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D424"/>
  <sheetViews>
    <sheetView tabSelected="1" workbookViewId="0">
      <selection activeCell="AB74" sqref="A74:AB74"/>
    </sheetView>
  </sheetViews>
  <sheetFormatPr defaultColWidth="8.85546875" defaultRowHeight="12" x14ac:dyDescent="0.2"/>
  <cols>
    <col min="1" max="1" width="14.28515625" style="1" bestFit="1" customWidth="1"/>
    <col min="2" max="2" width="33.28515625" style="1" bestFit="1" customWidth="1"/>
    <col min="3" max="3" width="10.28515625" style="1" bestFit="1" customWidth="1"/>
    <col min="4" max="5" width="23.28515625" style="1" bestFit="1" customWidth="1"/>
    <col min="6" max="7" width="23.28515625" style="1" customWidth="1"/>
    <col min="8" max="9" width="16.42578125" style="1" bestFit="1" customWidth="1"/>
    <col min="10" max="11" width="21" style="1" bestFit="1" customWidth="1"/>
    <col min="12" max="12" width="14.28515625" style="1" bestFit="1" customWidth="1"/>
    <col min="13" max="14" width="21" style="1" bestFit="1" customWidth="1"/>
    <col min="15" max="16" width="25.42578125" style="1" bestFit="1" customWidth="1"/>
    <col min="17" max="17" width="18.7109375" style="1" bestFit="1" customWidth="1"/>
    <col min="18" max="19" width="21" style="1" bestFit="1" customWidth="1"/>
    <col min="20" max="21" width="25.42578125" style="1" bestFit="1" customWidth="1"/>
    <col min="22" max="22" width="18.7109375" style="1" bestFit="1" customWidth="1"/>
    <col min="23" max="24" width="21" style="1" bestFit="1" customWidth="1"/>
    <col min="25" max="26" width="25.42578125" style="1" bestFit="1" customWidth="1"/>
    <col min="27" max="27" width="18.7109375" style="1" bestFit="1" customWidth="1"/>
    <col min="28" max="29" width="14.28515625" style="1" bestFit="1" customWidth="1"/>
    <col min="30" max="30" width="10.28515625" style="1" bestFit="1" customWidth="1"/>
    <col min="31" max="16384" width="8.85546875" style="1"/>
  </cols>
  <sheetData>
    <row r="1" spans="1:30" x14ac:dyDescent="0.2">
      <c r="A1" s="4" t="s">
        <v>3</v>
      </c>
      <c r="B1" s="4">
        <v>20211130</v>
      </c>
      <c r="C1" s="8">
        <f>B1-10000</f>
        <v>20201130</v>
      </c>
      <c r="D1" s="1">
        <f>B1-20000</f>
        <v>20191130</v>
      </c>
      <c r="E1" s="3">
        <v>20210930</v>
      </c>
      <c r="F1" s="3"/>
      <c r="G1" s="3"/>
      <c r="AB1" s="1" t="s">
        <v>871</v>
      </c>
      <c r="AC1" s="1">
        <v>0.5</v>
      </c>
      <c r="AD1" s="1">
        <v>0.5</v>
      </c>
    </row>
    <row r="2" spans="1:30" x14ac:dyDescent="0.2">
      <c r="A2" s="1" t="s">
        <v>0</v>
      </c>
      <c r="B2" s="1" t="s">
        <v>1</v>
      </c>
      <c r="C2" s="5" t="s">
        <v>2</v>
      </c>
      <c r="D2" s="6" t="s">
        <v>7</v>
      </c>
      <c r="E2" s="6" t="s">
        <v>8</v>
      </c>
      <c r="F2" s="6" t="s">
        <v>1010</v>
      </c>
      <c r="G2" s="6" t="s">
        <v>1009</v>
      </c>
      <c r="H2" s="1" t="s">
        <v>853</v>
      </c>
      <c r="I2" s="1" t="s">
        <v>5</v>
      </c>
      <c r="J2" s="1" t="s">
        <v>855</v>
      </c>
      <c r="K2" s="1" t="s">
        <v>854</v>
      </c>
      <c r="L2" s="1" t="s">
        <v>4</v>
      </c>
      <c r="M2" s="1" t="s">
        <v>856</v>
      </c>
      <c r="N2" s="1" t="s">
        <v>857</v>
      </c>
      <c r="O2" s="1" t="s">
        <v>858</v>
      </c>
      <c r="P2" s="1" t="s">
        <v>859</v>
      </c>
      <c r="Q2" s="1" t="s">
        <v>860</v>
      </c>
      <c r="R2" s="1" t="s">
        <v>861</v>
      </c>
      <c r="S2" s="1" t="s">
        <v>862</v>
      </c>
      <c r="T2" s="1" t="s">
        <v>863</v>
      </c>
      <c r="U2" s="1" t="s">
        <v>864</v>
      </c>
      <c r="V2" s="1" t="s">
        <v>865</v>
      </c>
      <c r="W2" s="1" t="s">
        <v>866</v>
      </c>
      <c r="X2" s="1" t="s">
        <v>867</v>
      </c>
      <c r="Y2" s="1" t="s">
        <v>868</v>
      </c>
      <c r="Z2" s="1" t="s">
        <v>869</v>
      </c>
      <c r="AA2" s="1" t="s">
        <v>870</v>
      </c>
      <c r="AB2" s="1" t="s">
        <v>6</v>
      </c>
      <c r="AC2" s="1" t="s">
        <v>872</v>
      </c>
      <c r="AD2" s="1" t="s">
        <v>873</v>
      </c>
    </row>
    <row r="3" spans="1:30" hidden="1" x14ac:dyDescent="0.2">
      <c r="A3" s="1" t="s">
        <v>389</v>
      </c>
      <c r="B3" s="1" t="s">
        <v>390</v>
      </c>
      <c r="C3" s="2">
        <v>10.7636707392</v>
      </c>
      <c r="D3" s="2" t="s">
        <v>927</v>
      </c>
      <c r="E3" s="3">
        <v>20200119</v>
      </c>
      <c r="F3" s="3"/>
      <c r="G3" s="3"/>
      <c r="H3" s="2">
        <v>10.314563284916185</v>
      </c>
      <c r="I3" s="2" t="s">
        <v>928</v>
      </c>
      <c r="J3" s="2">
        <v>72.099999999999994</v>
      </c>
      <c r="K3" s="2" t="s">
        <v>928</v>
      </c>
      <c r="L3" s="2" t="s">
        <v>928</v>
      </c>
      <c r="M3" s="2">
        <v>-3.2771535580524334</v>
      </c>
      <c r="N3" s="2" t="s">
        <v>928</v>
      </c>
      <c r="O3" s="2">
        <v>60</v>
      </c>
      <c r="P3" s="2" t="s">
        <v>928</v>
      </c>
      <c r="Q3" s="2" t="s">
        <v>928</v>
      </c>
      <c r="R3" s="2">
        <v>1.7979221733877138</v>
      </c>
      <c r="S3" s="2" t="s">
        <v>928</v>
      </c>
      <c r="T3" s="2">
        <v>84.3</v>
      </c>
      <c r="U3" s="2" t="s">
        <v>928</v>
      </c>
      <c r="V3" s="2" t="s">
        <v>928</v>
      </c>
      <c r="W3" s="2">
        <v>2.3377509601497728</v>
      </c>
      <c r="X3" s="2" t="s">
        <v>928</v>
      </c>
      <c r="Y3" s="2">
        <v>74.7</v>
      </c>
      <c r="Z3" s="2" t="s">
        <v>928</v>
      </c>
      <c r="AA3" s="2" t="s">
        <v>928</v>
      </c>
      <c r="AB3" s="2" t="s">
        <v>928</v>
      </c>
      <c r="AC3" s="2" t="s">
        <v>928</v>
      </c>
      <c r="AD3" s="2" t="s">
        <v>928</v>
      </c>
    </row>
    <row r="4" spans="1:30" hidden="1" x14ac:dyDescent="0.2">
      <c r="A4" s="1" t="s">
        <v>395</v>
      </c>
      <c r="B4" s="1" t="s">
        <v>396</v>
      </c>
      <c r="C4" s="2">
        <v>16.932470218800002</v>
      </c>
      <c r="D4" s="2" t="s">
        <v>929</v>
      </c>
      <c r="E4" s="3">
        <v>20200120</v>
      </c>
      <c r="F4" s="3"/>
      <c r="G4" s="3"/>
      <c r="H4" s="2">
        <v>3.9681050656660415</v>
      </c>
      <c r="I4" s="2" t="s">
        <v>928</v>
      </c>
      <c r="J4" s="2">
        <v>16.5</v>
      </c>
      <c r="K4" s="2" t="s">
        <v>928</v>
      </c>
      <c r="L4" s="2" t="s">
        <v>928</v>
      </c>
      <c r="M4" s="2">
        <v>-4.0167066560028362</v>
      </c>
      <c r="N4" s="2" t="s">
        <v>928</v>
      </c>
      <c r="O4" s="2">
        <v>45.2</v>
      </c>
      <c r="P4" s="2" t="s">
        <v>928</v>
      </c>
      <c r="Q4" s="2" t="s">
        <v>928</v>
      </c>
      <c r="R4" s="2">
        <v>0.28843392555459835</v>
      </c>
      <c r="S4" s="2" t="s">
        <v>928</v>
      </c>
      <c r="T4" s="2">
        <v>17.299999999999997</v>
      </c>
      <c r="U4" s="2" t="s">
        <v>928</v>
      </c>
      <c r="V4" s="2" t="s">
        <v>928</v>
      </c>
      <c r="W4" s="2">
        <v>0.29164507492719605</v>
      </c>
      <c r="X4" s="2" t="s">
        <v>928</v>
      </c>
      <c r="Y4" s="2">
        <v>15.6</v>
      </c>
      <c r="Z4" s="2" t="s">
        <v>928</v>
      </c>
      <c r="AA4" s="2" t="s">
        <v>928</v>
      </c>
      <c r="AB4" s="2" t="s">
        <v>928</v>
      </c>
      <c r="AC4" s="2" t="s">
        <v>928</v>
      </c>
      <c r="AD4" s="2" t="s">
        <v>928</v>
      </c>
    </row>
    <row r="5" spans="1:30" hidden="1" x14ac:dyDescent="0.2">
      <c r="A5" s="1" t="s">
        <v>391</v>
      </c>
      <c r="B5" s="1" t="s">
        <v>392</v>
      </c>
      <c r="C5" s="2">
        <v>19.373467827700001</v>
      </c>
      <c r="D5" s="2" t="s">
        <v>930</v>
      </c>
      <c r="E5" s="3">
        <v>20200318</v>
      </c>
      <c r="F5" s="3"/>
      <c r="G5" s="3"/>
      <c r="H5" s="2">
        <v>10.721977713269016</v>
      </c>
      <c r="I5" s="2" t="s">
        <v>928</v>
      </c>
      <c r="J5" s="2">
        <v>75.599999999999994</v>
      </c>
      <c r="K5" s="2" t="s">
        <v>928</v>
      </c>
      <c r="L5" s="2" t="s">
        <v>928</v>
      </c>
      <c r="M5" s="2">
        <v>-4.2581211589113241</v>
      </c>
      <c r="N5" s="2" t="s">
        <v>928</v>
      </c>
      <c r="O5" s="2">
        <v>41.699999999999996</v>
      </c>
      <c r="P5" s="2" t="s">
        <v>928</v>
      </c>
      <c r="Q5" s="2" t="s">
        <v>928</v>
      </c>
      <c r="R5" s="2">
        <v>1.7680120894217439</v>
      </c>
      <c r="S5" s="2" t="s">
        <v>928</v>
      </c>
      <c r="T5" s="2">
        <v>83.399999999999991</v>
      </c>
      <c r="U5" s="2" t="s">
        <v>928</v>
      </c>
      <c r="V5" s="2" t="s">
        <v>928</v>
      </c>
      <c r="W5" s="2">
        <v>1.830534209759922</v>
      </c>
      <c r="X5" s="2" t="s">
        <v>928</v>
      </c>
      <c r="Y5" s="2">
        <v>64.3</v>
      </c>
      <c r="Z5" s="2" t="s">
        <v>928</v>
      </c>
      <c r="AA5" s="2" t="s">
        <v>928</v>
      </c>
      <c r="AB5" s="2" t="s">
        <v>928</v>
      </c>
      <c r="AC5" s="2" t="s">
        <v>928</v>
      </c>
      <c r="AD5" s="2" t="s">
        <v>928</v>
      </c>
    </row>
    <row r="6" spans="1:30" hidden="1" x14ac:dyDescent="0.2">
      <c r="A6" s="1" t="s">
        <v>409</v>
      </c>
      <c r="B6" s="1" t="s">
        <v>410</v>
      </c>
      <c r="C6" s="2">
        <v>115.3572381625</v>
      </c>
      <c r="D6" s="2" t="s">
        <v>931</v>
      </c>
      <c r="E6" s="3">
        <v>20200325</v>
      </c>
      <c r="F6" s="3"/>
      <c r="G6" s="3"/>
      <c r="H6" s="2">
        <v>9.5009726243279502</v>
      </c>
      <c r="I6" s="2" t="s">
        <v>928</v>
      </c>
      <c r="J6" s="2">
        <v>66</v>
      </c>
      <c r="K6" s="2" t="s">
        <v>928</v>
      </c>
      <c r="L6" s="2" t="s">
        <v>928</v>
      </c>
      <c r="M6" s="2">
        <v>-1.1139753268274666</v>
      </c>
      <c r="N6" s="2" t="s">
        <v>928</v>
      </c>
      <c r="O6" s="2">
        <v>87.8</v>
      </c>
      <c r="P6" s="2" t="s">
        <v>928</v>
      </c>
      <c r="Q6" s="2" t="s">
        <v>928</v>
      </c>
      <c r="R6" s="2">
        <v>2.8587658383222609</v>
      </c>
      <c r="S6" s="2" t="s">
        <v>928</v>
      </c>
      <c r="T6" s="2">
        <v>95.6</v>
      </c>
      <c r="U6" s="2" t="s">
        <v>928</v>
      </c>
      <c r="V6" s="2" t="s">
        <v>928</v>
      </c>
      <c r="W6" s="2">
        <v>5.8773658541583211</v>
      </c>
      <c r="X6" s="2" t="s">
        <v>928</v>
      </c>
      <c r="Y6" s="2">
        <v>97.3</v>
      </c>
      <c r="Z6" s="2" t="s">
        <v>928</v>
      </c>
      <c r="AA6" s="2" t="s">
        <v>928</v>
      </c>
      <c r="AB6" s="2" t="s">
        <v>928</v>
      </c>
      <c r="AC6" s="2" t="s">
        <v>928</v>
      </c>
      <c r="AD6" s="2" t="s">
        <v>928</v>
      </c>
    </row>
    <row r="7" spans="1:30" hidden="1" x14ac:dyDescent="0.2">
      <c r="A7" s="1" t="s">
        <v>419</v>
      </c>
      <c r="B7" s="1" t="s">
        <v>420</v>
      </c>
      <c r="C7" s="2">
        <v>14.5251670676</v>
      </c>
      <c r="D7" s="2" t="s">
        <v>932</v>
      </c>
      <c r="E7" s="3">
        <v>20200529</v>
      </c>
      <c r="F7" s="3"/>
      <c r="G7" s="3"/>
      <c r="H7" s="2">
        <v>8.9936379410063552</v>
      </c>
      <c r="I7" s="2" t="s">
        <v>928</v>
      </c>
      <c r="J7" s="2">
        <v>59.099999999999994</v>
      </c>
      <c r="K7" s="2" t="s">
        <v>928</v>
      </c>
      <c r="L7" s="2" t="s">
        <v>928</v>
      </c>
      <c r="M7" s="2">
        <v>-2.2452021613564388</v>
      </c>
      <c r="N7" s="2" t="s">
        <v>928</v>
      </c>
      <c r="O7" s="2">
        <v>75.599999999999994</v>
      </c>
      <c r="P7" s="2" t="s">
        <v>928</v>
      </c>
      <c r="Q7" s="2" t="s">
        <v>928</v>
      </c>
      <c r="R7" s="2">
        <v>1.8452425328519468</v>
      </c>
      <c r="S7" s="2" t="s">
        <v>928</v>
      </c>
      <c r="T7" s="2">
        <v>86.9</v>
      </c>
      <c r="U7" s="2" t="s">
        <v>928</v>
      </c>
      <c r="V7" s="2" t="s">
        <v>928</v>
      </c>
      <c r="W7" s="2">
        <v>2.690791595718601</v>
      </c>
      <c r="X7" s="2" t="s">
        <v>928</v>
      </c>
      <c r="Y7" s="2">
        <v>80.800000000000011</v>
      </c>
      <c r="Z7" s="2" t="s">
        <v>928</v>
      </c>
      <c r="AA7" s="2" t="s">
        <v>928</v>
      </c>
      <c r="AB7" s="2" t="s">
        <v>928</v>
      </c>
      <c r="AC7" s="2" t="s">
        <v>928</v>
      </c>
      <c r="AD7" s="2" t="s">
        <v>928</v>
      </c>
    </row>
    <row r="8" spans="1:30" hidden="1" x14ac:dyDescent="0.2">
      <c r="A8" s="1" t="s">
        <v>435</v>
      </c>
      <c r="B8" s="1" t="s">
        <v>436</v>
      </c>
      <c r="C8" s="2">
        <v>36.2300461301</v>
      </c>
      <c r="D8" s="2" t="s">
        <v>933</v>
      </c>
      <c r="E8" s="3">
        <v>20200707</v>
      </c>
      <c r="F8" s="3"/>
      <c r="G8" s="3"/>
      <c r="H8" s="2">
        <v>1.9720267570150281</v>
      </c>
      <c r="I8" s="2" t="s">
        <v>928</v>
      </c>
      <c r="J8" s="2">
        <v>6</v>
      </c>
      <c r="K8" s="2" t="s">
        <v>928</v>
      </c>
      <c r="L8" s="2" t="s">
        <v>928</v>
      </c>
      <c r="M8" s="2">
        <v>-1.0641891891891984</v>
      </c>
      <c r="N8" s="2" t="s">
        <v>928</v>
      </c>
      <c r="O8" s="2">
        <v>89.5</v>
      </c>
      <c r="P8" s="2" t="s">
        <v>928</v>
      </c>
      <c r="Q8" s="2" t="s">
        <v>928</v>
      </c>
      <c r="R8" s="2">
        <v>-0.39514972125695891</v>
      </c>
      <c r="S8" s="2" t="s">
        <v>928</v>
      </c>
      <c r="T8" s="2">
        <v>3.4000000000000004</v>
      </c>
      <c r="U8" s="2" t="s">
        <v>928</v>
      </c>
      <c r="V8" s="2" t="s">
        <v>928</v>
      </c>
      <c r="W8" s="2">
        <v>-0.87136352951821527</v>
      </c>
      <c r="X8" s="2" t="s">
        <v>928</v>
      </c>
      <c r="Y8" s="2">
        <v>0.8</v>
      </c>
      <c r="Z8" s="2" t="s">
        <v>928</v>
      </c>
      <c r="AA8" s="2" t="s">
        <v>928</v>
      </c>
      <c r="AB8" s="2" t="s">
        <v>928</v>
      </c>
      <c r="AC8" s="2" t="s">
        <v>928</v>
      </c>
      <c r="AD8" s="2" t="s">
        <v>928</v>
      </c>
    </row>
    <row r="9" spans="1:30" hidden="1" x14ac:dyDescent="0.2">
      <c r="A9" s="1" t="s">
        <v>457</v>
      </c>
      <c r="B9" s="1" t="s">
        <v>458</v>
      </c>
      <c r="C9" s="2">
        <v>69.511694899899993</v>
      </c>
      <c r="D9" s="2" t="s">
        <v>934</v>
      </c>
      <c r="E9" s="3">
        <v>20200917</v>
      </c>
      <c r="F9" s="3"/>
      <c r="G9" s="3"/>
      <c r="H9" s="2">
        <v>1.8879076061752935</v>
      </c>
      <c r="I9" s="2" t="s">
        <v>928</v>
      </c>
      <c r="J9" s="2">
        <v>5.2</v>
      </c>
      <c r="K9" s="2" t="s">
        <v>928</v>
      </c>
      <c r="L9" s="2" t="s">
        <v>928</v>
      </c>
      <c r="M9" s="2">
        <v>-3.6990078286652706</v>
      </c>
      <c r="N9" s="2" t="s">
        <v>928</v>
      </c>
      <c r="O9" s="2">
        <v>49.5</v>
      </c>
      <c r="P9" s="2" t="s">
        <v>928</v>
      </c>
      <c r="Q9" s="2" t="s">
        <v>928</v>
      </c>
      <c r="R9" s="2">
        <v>-0.33991945750926555</v>
      </c>
      <c r="S9" s="2" t="s">
        <v>928</v>
      </c>
      <c r="T9" s="2">
        <v>5.2</v>
      </c>
      <c r="U9" s="2" t="s">
        <v>928</v>
      </c>
      <c r="V9" s="2" t="s">
        <v>928</v>
      </c>
      <c r="W9" s="2">
        <v>-0.29931753514305809</v>
      </c>
      <c r="X9" s="2" t="s">
        <v>928</v>
      </c>
      <c r="Y9" s="2">
        <v>5.2</v>
      </c>
      <c r="Z9" s="2" t="s">
        <v>928</v>
      </c>
      <c r="AA9" s="2" t="s">
        <v>928</v>
      </c>
      <c r="AB9" s="2" t="s">
        <v>928</v>
      </c>
      <c r="AC9" s="2" t="s">
        <v>928</v>
      </c>
      <c r="AD9" s="2" t="s">
        <v>928</v>
      </c>
    </row>
    <row r="10" spans="1:30" hidden="1" x14ac:dyDescent="0.2">
      <c r="A10" s="1" t="s">
        <v>455</v>
      </c>
      <c r="B10" s="1" t="s">
        <v>456</v>
      </c>
      <c r="C10" s="2">
        <v>12.081825616300002</v>
      </c>
      <c r="D10" s="2" t="s">
        <v>935</v>
      </c>
      <c r="E10" s="3">
        <v>20201029</v>
      </c>
      <c r="F10" s="3"/>
      <c r="G10" s="3"/>
      <c r="H10" s="2">
        <v>19.645306682343733</v>
      </c>
      <c r="I10" s="2" t="s">
        <v>928</v>
      </c>
      <c r="J10" s="2">
        <v>88.6</v>
      </c>
      <c r="K10" s="2" t="s">
        <v>928</v>
      </c>
      <c r="L10" s="2" t="s">
        <v>928</v>
      </c>
      <c r="M10" s="2">
        <v>-6.0060647559424831</v>
      </c>
      <c r="N10" s="2" t="s">
        <v>928</v>
      </c>
      <c r="O10" s="2">
        <v>24.3</v>
      </c>
      <c r="P10" s="2" t="s">
        <v>928</v>
      </c>
      <c r="Q10" s="2" t="s">
        <v>928</v>
      </c>
      <c r="R10" s="2">
        <v>1.8832468398022573</v>
      </c>
      <c r="S10" s="2" t="s">
        <v>928</v>
      </c>
      <c r="T10" s="2">
        <v>87.8</v>
      </c>
      <c r="U10" s="2" t="s">
        <v>928</v>
      </c>
      <c r="V10" s="2" t="s">
        <v>928</v>
      </c>
      <c r="W10" s="2">
        <v>2.7616565129076442</v>
      </c>
      <c r="X10" s="2" t="s">
        <v>928</v>
      </c>
      <c r="Y10" s="2">
        <v>82.6</v>
      </c>
      <c r="Z10" s="2" t="s">
        <v>928</v>
      </c>
      <c r="AA10" s="2" t="s">
        <v>928</v>
      </c>
      <c r="AB10" s="2" t="s">
        <v>928</v>
      </c>
      <c r="AC10" s="2" t="s">
        <v>928</v>
      </c>
      <c r="AD10" s="2" t="s">
        <v>928</v>
      </c>
    </row>
    <row r="11" spans="1:30" hidden="1" x14ac:dyDescent="0.2">
      <c r="A11" s="1" t="s">
        <v>465</v>
      </c>
      <c r="B11" s="1" t="s">
        <v>466</v>
      </c>
      <c r="C11" s="2">
        <v>18.228342139400002</v>
      </c>
      <c r="D11" s="2" t="s">
        <v>936</v>
      </c>
      <c r="E11" s="3">
        <v>20201104</v>
      </c>
      <c r="F11" s="3"/>
      <c r="G11" s="3"/>
      <c r="H11" s="2">
        <v>6.756995033296695</v>
      </c>
      <c r="I11" s="2" t="s">
        <v>928</v>
      </c>
      <c r="J11" s="2">
        <v>42.6</v>
      </c>
      <c r="K11" s="2" t="s">
        <v>928</v>
      </c>
      <c r="L11" s="2" t="s">
        <v>928</v>
      </c>
      <c r="M11" s="2">
        <v>-3.15837192470216</v>
      </c>
      <c r="N11" s="2" t="s">
        <v>928</v>
      </c>
      <c r="O11" s="2">
        <v>62.6</v>
      </c>
      <c r="P11" s="2" t="s">
        <v>928</v>
      </c>
      <c r="Q11" s="2" t="s">
        <v>928</v>
      </c>
      <c r="R11" s="2">
        <v>1.0028304986625736</v>
      </c>
      <c r="S11" s="2" t="s">
        <v>928</v>
      </c>
      <c r="T11" s="2">
        <v>53.900000000000006</v>
      </c>
      <c r="U11" s="2" t="s">
        <v>928</v>
      </c>
      <c r="V11" s="2" t="s">
        <v>928</v>
      </c>
      <c r="W11" s="2">
        <v>1.1834973694667676</v>
      </c>
      <c r="X11" s="2" t="s">
        <v>928</v>
      </c>
      <c r="Y11" s="2">
        <v>41.699999999999996</v>
      </c>
      <c r="Z11" s="2" t="s">
        <v>928</v>
      </c>
      <c r="AA11" s="2" t="s">
        <v>928</v>
      </c>
      <c r="AB11" s="2" t="s">
        <v>928</v>
      </c>
      <c r="AC11" s="2" t="s">
        <v>928</v>
      </c>
      <c r="AD11" s="2" t="s">
        <v>928</v>
      </c>
    </row>
    <row r="12" spans="1:30" hidden="1" x14ac:dyDescent="0.2">
      <c r="A12" s="1" t="s">
        <v>467</v>
      </c>
      <c r="B12" s="1" t="s">
        <v>468</v>
      </c>
      <c r="C12" s="2">
        <v>14.307124143199999</v>
      </c>
      <c r="D12" s="2" t="s">
        <v>937</v>
      </c>
      <c r="E12" s="3">
        <v>20201118</v>
      </c>
      <c r="F12" s="3"/>
      <c r="G12" s="3"/>
      <c r="H12" s="2">
        <v>7.4051836285399739</v>
      </c>
      <c r="I12" s="2" t="s">
        <v>928</v>
      </c>
      <c r="J12" s="2">
        <v>51.300000000000004</v>
      </c>
      <c r="K12" s="2" t="s">
        <v>928</v>
      </c>
      <c r="L12" s="2" t="s">
        <v>928</v>
      </c>
      <c r="M12" s="2">
        <v>-2.0294468762435418</v>
      </c>
      <c r="N12" s="2" t="s">
        <v>928</v>
      </c>
      <c r="O12" s="2">
        <v>76.5</v>
      </c>
      <c r="P12" s="2" t="s">
        <v>928</v>
      </c>
      <c r="Q12" s="2" t="s">
        <v>928</v>
      </c>
      <c r="R12" s="2">
        <v>1.2273650944940031</v>
      </c>
      <c r="S12" s="2" t="s">
        <v>928</v>
      </c>
      <c r="T12" s="2">
        <v>64.3</v>
      </c>
      <c r="U12" s="2" t="s">
        <v>928</v>
      </c>
      <c r="V12" s="2" t="s">
        <v>928</v>
      </c>
      <c r="W12" s="2">
        <v>2.160303718033159</v>
      </c>
      <c r="X12" s="2" t="s">
        <v>928</v>
      </c>
      <c r="Y12" s="2">
        <v>71.3</v>
      </c>
      <c r="Z12" s="2" t="s">
        <v>928</v>
      </c>
      <c r="AA12" s="2" t="s">
        <v>928</v>
      </c>
      <c r="AB12" s="2" t="s">
        <v>928</v>
      </c>
      <c r="AC12" s="2" t="s">
        <v>928</v>
      </c>
      <c r="AD12" s="2" t="s">
        <v>928</v>
      </c>
    </row>
    <row r="13" spans="1:30" hidden="1" x14ac:dyDescent="0.2">
      <c r="A13" s="1" t="s">
        <v>447</v>
      </c>
      <c r="B13" s="1" t="s">
        <v>448</v>
      </c>
      <c r="C13" s="2">
        <v>56.884475648100008</v>
      </c>
      <c r="D13" s="2" t="s">
        <v>938</v>
      </c>
      <c r="E13" s="3">
        <v>20201203</v>
      </c>
      <c r="F13" s="3"/>
      <c r="G13" s="3"/>
      <c r="H13" s="2" t="s">
        <v>928</v>
      </c>
      <c r="I13" s="2" t="s">
        <v>928</v>
      </c>
      <c r="J13" s="2" t="s">
        <v>928</v>
      </c>
      <c r="K13" s="2" t="s">
        <v>928</v>
      </c>
      <c r="L13" s="2" t="s">
        <v>928</v>
      </c>
      <c r="M13" s="2" t="s">
        <v>928</v>
      </c>
      <c r="N13" s="2" t="s">
        <v>928</v>
      </c>
      <c r="O13" s="2" t="s">
        <v>928</v>
      </c>
      <c r="P13" s="2" t="s">
        <v>928</v>
      </c>
      <c r="Q13" s="2" t="s">
        <v>928</v>
      </c>
      <c r="R13" s="2" t="s">
        <v>928</v>
      </c>
      <c r="S13" s="2" t="s">
        <v>928</v>
      </c>
      <c r="T13" s="2" t="s">
        <v>928</v>
      </c>
      <c r="U13" s="2" t="s">
        <v>928</v>
      </c>
      <c r="V13" s="2" t="s">
        <v>928</v>
      </c>
      <c r="W13" s="2" t="s">
        <v>928</v>
      </c>
      <c r="X13" s="2" t="s">
        <v>928</v>
      </c>
      <c r="Y13" s="2" t="s">
        <v>928</v>
      </c>
      <c r="Z13" s="2" t="s">
        <v>928</v>
      </c>
      <c r="AA13" s="2" t="s">
        <v>928</v>
      </c>
      <c r="AB13" s="2" t="s">
        <v>928</v>
      </c>
      <c r="AC13" s="2" t="s">
        <v>928</v>
      </c>
      <c r="AD13" s="2" t="s">
        <v>928</v>
      </c>
    </row>
    <row r="14" spans="1:30" hidden="1" x14ac:dyDescent="0.2">
      <c r="A14" s="1" t="s">
        <v>449</v>
      </c>
      <c r="B14" s="1" t="s">
        <v>450</v>
      </c>
      <c r="C14" s="2">
        <v>18.249826217500001</v>
      </c>
      <c r="D14" s="2" t="s">
        <v>939</v>
      </c>
      <c r="E14" s="3">
        <v>20201209</v>
      </c>
      <c r="F14" s="3"/>
      <c r="G14" s="3"/>
      <c r="H14" s="2" t="s">
        <v>928</v>
      </c>
      <c r="I14" s="2" t="s">
        <v>928</v>
      </c>
      <c r="J14" s="2" t="s">
        <v>928</v>
      </c>
      <c r="K14" s="2" t="s">
        <v>928</v>
      </c>
      <c r="L14" s="2" t="s">
        <v>928</v>
      </c>
      <c r="M14" s="2" t="s">
        <v>928</v>
      </c>
      <c r="N14" s="2" t="s">
        <v>928</v>
      </c>
      <c r="O14" s="2" t="s">
        <v>928</v>
      </c>
      <c r="P14" s="2" t="s">
        <v>928</v>
      </c>
      <c r="Q14" s="2" t="s">
        <v>928</v>
      </c>
      <c r="R14" s="2" t="s">
        <v>928</v>
      </c>
      <c r="S14" s="2" t="s">
        <v>928</v>
      </c>
      <c r="T14" s="2" t="s">
        <v>928</v>
      </c>
      <c r="U14" s="2" t="s">
        <v>928</v>
      </c>
      <c r="V14" s="2" t="s">
        <v>928</v>
      </c>
      <c r="W14" s="2" t="s">
        <v>928</v>
      </c>
      <c r="X14" s="2" t="s">
        <v>928</v>
      </c>
      <c r="Y14" s="2" t="s">
        <v>928</v>
      </c>
      <c r="Z14" s="2" t="s">
        <v>928</v>
      </c>
      <c r="AA14" s="2" t="s">
        <v>928</v>
      </c>
      <c r="AB14" s="2" t="s">
        <v>928</v>
      </c>
      <c r="AC14" s="2" t="s">
        <v>928</v>
      </c>
      <c r="AD14" s="2" t="s">
        <v>928</v>
      </c>
    </row>
    <row r="15" spans="1:30" hidden="1" x14ac:dyDescent="0.2">
      <c r="A15" s="1" t="s">
        <v>479</v>
      </c>
      <c r="B15" s="1" t="s">
        <v>480</v>
      </c>
      <c r="C15" s="2">
        <v>22.411070030300003</v>
      </c>
      <c r="D15" s="2" t="s">
        <v>940</v>
      </c>
      <c r="E15" s="3">
        <v>20201222</v>
      </c>
      <c r="F15" s="3"/>
      <c r="G15" s="3"/>
      <c r="H15" s="2" t="s">
        <v>928</v>
      </c>
      <c r="I15" s="2" t="s">
        <v>928</v>
      </c>
      <c r="J15" s="2" t="s">
        <v>928</v>
      </c>
      <c r="K15" s="2" t="s">
        <v>928</v>
      </c>
      <c r="L15" s="2" t="s">
        <v>928</v>
      </c>
      <c r="M15" s="2" t="s">
        <v>928</v>
      </c>
      <c r="N15" s="2" t="s">
        <v>928</v>
      </c>
      <c r="O15" s="2" t="s">
        <v>928</v>
      </c>
      <c r="P15" s="2" t="s">
        <v>928</v>
      </c>
      <c r="Q15" s="2" t="s">
        <v>928</v>
      </c>
      <c r="R15" s="2" t="s">
        <v>928</v>
      </c>
      <c r="S15" s="2" t="s">
        <v>928</v>
      </c>
      <c r="T15" s="2" t="s">
        <v>928</v>
      </c>
      <c r="U15" s="2" t="s">
        <v>928</v>
      </c>
      <c r="V15" s="2" t="s">
        <v>928</v>
      </c>
      <c r="W15" s="2" t="s">
        <v>928</v>
      </c>
      <c r="X15" s="2" t="s">
        <v>928</v>
      </c>
      <c r="Y15" s="2" t="s">
        <v>928</v>
      </c>
      <c r="Z15" s="2" t="s">
        <v>928</v>
      </c>
      <c r="AA15" s="2" t="s">
        <v>928</v>
      </c>
      <c r="AB15" s="2" t="s">
        <v>928</v>
      </c>
      <c r="AC15" s="2" t="s">
        <v>928</v>
      </c>
      <c r="AD15" s="2" t="s">
        <v>928</v>
      </c>
    </row>
    <row r="16" spans="1:30" hidden="1" x14ac:dyDescent="0.2">
      <c r="A16" s="1" t="s">
        <v>487</v>
      </c>
      <c r="B16" s="1" t="s">
        <v>488</v>
      </c>
      <c r="C16" s="2">
        <v>20.165591934999998</v>
      </c>
      <c r="D16" s="2" t="s">
        <v>941</v>
      </c>
      <c r="E16" s="3">
        <v>20201230</v>
      </c>
      <c r="F16" s="3"/>
      <c r="G16" s="3"/>
      <c r="H16" s="2" t="s">
        <v>928</v>
      </c>
      <c r="I16" s="2" t="s">
        <v>928</v>
      </c>
      <c r="J16" s="2" t="s">
        <v>928</v>
      </c>
      <c r="K16" s="2" t="s">
        <v>928</v>
      </c>
      <c r="L16" s="2" t="s">
        <v>928</v>
      </c>
      <c r="M16" s="2" t="s">
        <v>928</v>
      </c>
      <c r="N16" s="2" t="s">
        <v>928</v>
      </c>
      <c r="O16" s="2" t="s">
        <v>928</v>
      </c>
      <c r="P16" s="2" t="s">
        <v>928</v>
      </c>
      <c r="Q16" s="2" t="s">
        <v>928</v>
      </c>
      <c r="R16" s="2" t="s">
        <v>928</v>
      </c>
      <c r="S16" s="2" t="s">
        <v>928</v>
      </c>
      <c r="T16" s="2" t="s">
        <v>928</v>
      </c>
      <c r="U16" s="2" t="s">
        <v>928</v>
      </c>
      <c r="V16" s="2" t="s">
        <v>928</v>
      </c>
      <c r="W16" s="2" t="s">
        <v>928</v>
      </c>
      <c r="X16" s="2" t="s">
        <v>928</v>
      </c>
      <c r="Y16" s="2" t="s">
        <v>928</v>
      </c>
      <c r="Z16" s="2" t="s">
        <v>928</v>
      </c>
      <c r="AA16" s="2" t="s">
        <v>928</v>
      </c>
      <c r="AB16" s="2" t="s">
        <v>928</v>
      </c>
      <c r="AC16" s="2" t="s">
        <v>928</v>
      </c>
      <c r="AD16" s="2" t="s">
        <v>928</v>
      </c>
    </row>
    <row r="17" spans="1:30" hidden="1" x14ac:dyDescent="0.2">
      <c r="A17" s="1" t="s">
        <v>831</v>
      </c>
      <c r="B17" s="1" t="s">
        <v>832</v>
      </c>
      <c r="C17" s="2">
        <v>19.258369926</v>
      </c>
      <c r="D17" s="2" t="s">
        <v>942</v>
      </c>
      <c r="E17" s="3">
        <v>20210118</v>
      </c>
      <c r="F17" s="3"/>
      <c r="G17" s="3"/>
      <c r="H17" s="2" t="s">
        <v>928</v>
      </c>
      <c r="I17" s="2" t="s">
        <v>928</v>
      </c>
      <c r="J17" s="2" t="s">
        <v>928</v>
      </c>
      <c r="K17" s="2" t="s">
        <v>928</v>
      </c>
      <c r="L17" s="2" t="s">
        <v>928</v>
      </c>
      <c r="M17" s="2" t="s">
        <v>928</v>
      </c>
      <c r="N17" s="2" t="s">
        <v>928</v>
      </c>
      <c r="O17" s="2" t="s">
        <v>928</v>
      </c>
      <c r="P17" s="2" t="s">
        <v>928</v>
      </c>
      <c r="Q17" s="2" t="s">
        <v>928</v>
      </c>
      <c r="R17" s="2" t="s">
        <v>928</v>
      </c>
      <c r="S17" s="2" t="s">
        <v>928</v>
      </c>
      <c r="T17" s="2" t="s">
        <v>928</v>
      </c>
      <c r="U17" s="2" t="s">
        <v>928</v>
      </c>
      <c r="V17" s="2" t="s">
        <v>928</v>
      </c>
      <c r="W17" s="2" t="s">
        <v>928</v>
      </c>
      <c r="X17" s="2" t="s">
        <v>928</v>
      </c>
      <c r="Y17" s="2" t="s">
        <v>928</v>
      </c>
      <c r="Z17" s="2" t="s">
        <v>928</v>
      </c>
      <c r="AA17" s="2" t="s">
        <v>928</v>
      </c>
      <c r="AB17" s="2" t="s">
        <v>928</v>
      </c>
      <c r="AC17" s="2" t="s">
        <v>928</v>
      </c>
      <c r="AD17" s="2" t="s">
        <v>928</v>
      </c>
    </row>
    <row r="18" spans="1:30" hidden="1" x14ac:dyDescent="0.2">
      <c r="A18" s="1" t="s">
        <v>491</v>
      </c>
      <c r="B18" s="1" t="s">
        <v>492</v>
      </c>
      <c r="C18" s="2">
        <v>76.8442996773</v>
      </c>
      <c r="D18" s="2" t="s">
        <v>943</v>
      </c>
      <c r="E18" s="3">
        <v>20210127</v>
      </c>
      <c r="F18" s="3"/>
      <c r="G18" s="3"/>
      <c r="H18" s="2" t="s">
        <v>928</v>
      </c>
      <c r="I18" s="2" t="s">
        <v>928</v>
      </c>
      <c r="J18" s="2" t="s">
        <v>928</v>
      </c>
      <c r="K18" s="2" t="s">
        <v>928</v>
      </c>
      <c r="L18" s="2" t="s">
        <v>928</v>
      </c>
      <c r="M18" s="2" t="s">
        <v>928</v>
      </c>
      <c r="N18" s="2" t="s">
        <v>928</v>
      </c>
      <c r="O18" s="2" t="s">
        <v>928</v>
      </c>
      <c r="P18" s="2" t="s">
        <v>928</v>
      </c>
      <c r="Q18" s="2" t="s">
        <v>928</v>
      </c>
      <c r="R18" s="2" t="s">
        <v>928</v>
      </c>
      <c r="S18" s="2" t="s">
        <v>928</v>
      </c>
      <c r="T18" s="2" t="s">
        <v>928</v>
      </c>
      <c r="U18" s="2" t="s">
        <v>928</v>
      </c>
      <c r="V18" s="2" t="s">
        <v>928</v>
      </c>
      <c r="W18" s="2" t="s">
        <v>928</v>
      </c>
      <c r="X18" s="2" t="s">
        <v>928</v>
      </c>
      <c r="Y18" s="2" t="s">
        <v>928</v>
      </c>
      <c r="Z18" s="2" t="s">
        <v>928</v>
      </c>
      <c r="AA18" s="2" t="s">
        <v>928</v>
      </c>
      <c r="AB18" s="2" t="s">
        <v>928</v>
      </c>
      <c r="AC18" s="2" t="s">
        <v>928</v>
      </c>
      <c r="AD18" s="2" t="s">
        <v>928</v>
      </c>
    </row>
    <row r="19" spans="1:30" hidden="1" x14ac:dyDescent="0.2">
      <c r="A19" s="1" t="s">
        <v>471</v>
      </c>
      <c r="B19" s="1" t="s">
        <v>472</v>
      </c>
      <c r="C19" s="2">
        <v>23.221139745199999</v>
      </c>
      <c r="D19" s="2" t="s">
        <v>944</v>
      </c>
      <c r="E19" s="3">
        <v>20210128</v>
      </c>
      <c r="F19" s="3"/>
      <c r="G19" s="3"/>
      <c r="H19" s="2" t="s">
        <v>928</v>
      </c>
      <c r="I19" s="2" t="s">
        <v>928</v>
      </c>
      <c r="J19" s="2" t="s">
        <v>928</v>
      </c>
      <c r="K19" s="2" t="s">
        <v>928</v>
      </c>
      <c r="L19" s="2" t="s">
        <v>928</v>
      </c>
      <c r="M19" s="2" t="s">
        <v>928</v>
      </c>
      <c r="N19" s="2" t="s">
        <v>928</v>
      </c>
      <c r="O19" s="2" t="s">
        <v>928</v>
      </c>
      <c r="P19" s="2" t="s">
        <v>928</v>
      </c>
      <c r="Q19" s="2" t="s">
        <v>928</v>
      </c>
      <c r="R19" s="2" t="s">
        <v>928</v>
      </c>
      <c r="S19" s="2" t="s">
        <v>928</v>
      </c>
      <c r="T19" s="2" t="s">
        <v>928</v>
      </c>
      <c r="U19" s="2" t="s">
        <v>928</v>
      </c>
      <c r="V19" s="2" t="s">
        <v>928</v>
      </c>
      <c r="W19" s="2" t="s">
        <v>928</v>
      </c>
      <c r="X19" s="2" t="s">
        <v>928</v>
      </c>
      <c r="Y19" s="2" t="s">
        <v>928</v>
      </c>
      <c r="Z19" s="2" t="s">
        <v>928</v>
      </c>
      <c r="AA19" s="2" t="s">
        <v>928</v>
      </c>
      <c r="AB19" s="2" t="s">
        <v>928</v>
      </c>
      <c r="AC19" s="2" t="s">
        <v>928</v>
      </c>
      <c r="AD19" s="2" t="s">
        <v>928</v>
      </c>
    </row>
    <row r="20" spans="1:30" hidden="1" x14ac:dyDescent="0.2">
      <c r="A20" s="1" t="s">
        <v>443</v>
      </c>
      <c r="B20" s="1" t="s">
        <v>444</v>
      </c>
      <c r="C20" s="2">
        <v>16.5106105586</v>
      </c>
      <c r="D20" s="2" t="s">
        <v>945</v>
      </c>
      <c r="E20" s="3">
        <v>20210202</v>
      </c>
      <c r="F20" s="3"/>
      <c r="G20" s="3"/>
      <c r="H20" s="2" t="s">
        <v>928</v>
      </c>
      <c r="I20" s="2" t="s">
        <v>928</v>
      </c>
      <c r="J20" s="2" t="s">
        <v>928</v>
      </c>
      <c r="K20" s="2" t="s">
        <v>928</v>
      </c>
      <c r="L20" s="2" t="s">
        <v>928</v>
      </c>
      <c r="M20" s="2" t="s">
        <v>928</v>
      </c>
      <c r="N20" s="2" t="s">
        <v>928</v>
      </c>
      <c r="O20" s="2" t="s">
        <v>928</v>
      </c>
      <c r="P20" s="2" t="s">
        <v>928</v>
      </c>
      <c r="Q20" s="2" t="s">
        <v>928</v>
      </c>
      <c r="R20" s="2" t="s">
        <v>928</v>
      </c>
      <c r="S20" s="2" t="s">
        <v>928</v>
      </c>
      <c r="T20" s="2" t="s">
        <v>928</v>
      </c>
      <c r="U20" s="2" t="s">
        <v>928</v>
      </c>
      <c r="V20" s="2" t="s">
        <v>928</v>
      </c>
      <c r="W20" s="2" t="s">
        <v>928</v>
      </c>
      <c r="X20" s="2" t="s">
        <v>928</v>
      </c>
      <c r="Y20" s="2" t="s">
        <v>928</v>
      </c>
      <c r="Z20" s="2" t="s">
        <v>928</v>
      </c>
      <c r="AA20" s="2" t="s">
        <v>928</v>
      </c>
      <c r="AB20" s="2" t="s">
        <v>928</v>
      </c>
      <c r="AC20" s="2" t="s">
        <v>928</v>
      </c>
      <c r="AD20" s="2" t="s">
        <v>928</v>
      </c>
    </row>
    <row r="21" spans="1:30" hidden="1" x14ac:dyDescent="0.2">
      <c r="A21" s="1" t="s">
        <v>481</v>
      </c>
      <c r="B21" s="1" t="s">
        <v>482</v>
      </c>
      <c r="C21" s="2">
        <v>64.0067222813</v>
      </c>
      <c r="D21" s="2" t="s">
        <v>946</v>
      </c>
      <c r="E21" s="3">
        <v>20210205</v>
      </c>
      <c r="F21" s="3"/>
      <c r="G21" s="3"/>
      <c r="H21" s="2" t="s">
        <v>928</v>
      </c>
      <c r="I21" s="2" t="s">
        <v>928</v>
      </c>
      <c r="J21" s="2" t="s">
        <v>928</v>
      </c>
      <c r="K21" s="2" t="s">
        <v>928</v>
      </c>
      <c r="L21" s="2" t="s">
        <v>928</v>
      </c>
      <c r="M21" s="2" t="s">
        <v>928</v>
      </c>
      <c r="N21" s="2" t="s">
        <v>928</v>
      </c>
      <c r="O21" s="2" t="s">
        <v>928</v>
      </c>
      <c r="P21" s="2" t="s">
        <v>928</v>
      </c>
      <c r="Q21" s="2" t="s">
        <v>928</v>
      </c>
      <c r="R21" s="2" t="s">
        <v>928</v>
      </c>
      <c r="S21" s="2" t="s">
        <v>928</v>
      </c>
      <c r="T21" s="2" t="s">
        <v>928</v>
      </c>
      <c r="U21" s="2" t="s">
        <v>928</v>
      </c>
      <c r="V21" s="2" t="s">
        <v>928</v>
      </c>
      <c r="W21" s="2" t="s">
        <v>928</v>
      </c>
      <c r="X21" s="2" t="s">
        <v>928</v>
      </c>
      <c r="Y21" s="2" t="s">
        <v>928</v>
      </c>
      <c r="Z21" s="2" t="s">
        <v>928</v>
      </c>
      <c r="AA21" s="2" t="s">
        <v>928</v>
      </c>
      <c r="AB21" s="2" t="s">
        <v>928</v>
      </c>
      <c r="AC21" s="2" t="s">
        <v>928</v>
      </c>
      <c r="AD21" s="2" t="s">
        <v>928</v>
      </c>
    </row>
    <row r="22" spans="1:30" hidden="1" x14ac:dyDescent="0.2">
      <c r="A22" s="1" t="s">
        <v>509</v>
      </c>
      <c r="B22" s="1" t="s">
        <v>510</v>
      </c>
      <c r="C22" s="2">
        <v>140.50448423020001</v>
      </c>
      <c r="D22" s="2" t="s">
        <v>947</v>
      </c>
      <c r="E22" s="3">
        <v>20210406</v>
      </c>
      <c r="F22" s="3"/>
      <c r="G22" s="3"/>
      <c r="H22" s="2" t="s">
        <v>928</v>
      </c>
      <c r="I22" s="2" t="s">
        <v>928</v>
      </c>
      <c r="J22" s="2" t="s">
        <v>928</v>
      </c>
      <c r="K22" s="2" t="s">
        <v>928</v>
      </c>
      <c r="L22" s="2" t="s">
        <v>928</v>
      </c>
      <c r="M22" s="2" t="s">
        <v>928</v>
      </c>
      <c r="N22" s="2" t="s">
        <v>928</v>
      </c>
      <c r="O22" s="2" t="s">
        <v>928</v>
      </c>
      <c r="P22" s="2" t="s">
        <v>928</v>
      </c>
      <c r="Q22" s="2" t="s">
        <v>928</v>
      </c>
      <c r="R22" s="2" t="s">
        <v>928</v>
      </c>
      <c r="S22" s="2" t="s">
        <v>928</v>
      </c>
      <c r="T22" s="2" t="s">
        <v>928</v>
      </c>
      <c r="U22" s="2" t="s">
        <v>928</v>
      </c>
      <c r="V22" s="2" t="s">
        <v>928</v>
      </c>
      <c r="W22" s="2" t="s">
        <v>928</v>
      </c>
      <c r="X22" s="2" t="s">
        <v>928</v>
      </c>
      <c r="Y22" s="2" t="s">
        <v>928</v>
      </c>
      <c r="Z22" s="2" t="s">
        <v>928</v>
      </c>
      <c r="AA22" s="2" t="s">
        <v>928</v>
      </c>
      <c r="AB22" s="2" t="s">
        <v>928</v>
      </c>
      <c r="AC22" s="2" t="s">
        <v>928</v>
      </c>
      <c r="AD22" s="2" t="s">
        <v>928</v>
      </c>
    </row>
    <row r="23" spans="1:30" hidden="1" x14ac:dyDescent="0.2">
      <c r="A23" s="1" t="s">
        <v>511</v>
      </c>
      <c r="B23" s="1" t="s">
        <v>512</v>
      </c>
      <c r="C23" s="2">
        <v>54.658960833900004</v>
      </c>
      <c r="D23" s="2" t="s">
        <v>948</v>
      </c>
      <c r="E23" s="3">
        <v>20210422</v>
      </c>
      <c r="F23" s="3"/>
      <c r="G23" s="3"/>
      <c r="H23" s="2" t="s">
        <v>928</v>
      </c>
      <c r="I23" s="2" t="s">
        <v>928</v>
      </c>
      <c r="J23" s="2" t="s">
        <v>928</v>
      </c>
      <c r="K23" s="2" t="s">
        <v>928</v>
      </c>
      <c r="L23" s="2" t="s">
        <v>928</v>
      </c>
      <c r="M23" s="2" t="s">
        <v>928</v>
      </c>
      <c r="N23" s="2" t="s">
        <v>928</v>
      </c>
      <c r="O23" s="2" t="s">
        <v>928</v>
      </c>
      <c r="P23" s="2" t="s">
        <v>928</v>
      </c>
      <c r="Q23" s="2" t="s">
        <v>928</v>
      </c>
      <c r="R23" s="2" t="s">
        <v>928</v>
      </c>
      <c r="S23" s="2" t="s">
        <v>928</v>
      </c>
      <c r="T23" s="2" t="s">
        <v>928</v>
      </c>
      <c r="U23" s="2" t="s">
        <v>928</v>
      </c>
      <c r="V23" s="2" t="s">
        <v>928</v>
      </c>
      <c r="W23" s="2" t="s">
        <v>928</v>
      </c>
      <c r="X23" s="2" t="s">
        <v>928</v>
      </c>
      <c r="Y23" s="2" t="s">
        <v>928</v>
      </c>
      <c r="Z23" s="2" t="s">
        <v>928</v>
      </c>
      <c r="AA23" s="2" t="s">
        <v>928</v>
      </c>
      <c r="AB23" s="2" t="s">
        <v>928</v>
      </c>
      <c r="AC23" s="2" t="s">
        <v>928</v>
      </c>
      <c r="AD23" s="2" t="s">
        <v>928</v>
      </c>
    </row>
    <row r="24" spans="1:30" hidden="1" x14ac:dyDescent="0.2">
      <c r="A24" s="1" t="s">
        <v>533</v>
      </c>
      <c r="B24" s="1" t="s">
        <v>534</v>
      </c>
      <c r="C24" s="2">
        <v>20.928608671599999</v>
      </c>
      <c r="D24" s="2" t="s">
        <v>949</v>
      </c>
      <c r="E24" s="3">
        <v>20210512</v>
      </c>
      <c r="F24" s="3"/>
      <c r="G24" s="3"/>
      <c r="H24" s="2" t="s">
        <v>928</v>
      </c>
      <c r="I24" s="2" t="s">
        <v>928</v>
      </c>
      <c r="J24" s="2" t="s">
        <v>928</v>
      </c>
      <c r="K24" s="2" t="s">
        <v>928</v>
      </c>
      <c r="L24" s="2" t="s">
        <v>928</v>
      </c>
      <c r="M24" s="2" t="s">
        <v>928</v>
      </c>
      <c r="N24" s="2" t="s">
        <v>928</v>
      </c>
      <c r="O24" s="2" t="s">
        <v>928</v>
      </c>
      <c r="P24" s="2" t="s">
        <v>928</v>
      </c>
      <c r="Q24" s="2" t="s">
        <v>928</v>
      </c>
      <c r="R24" s="2" t="s">
        <v>928</v>
      </c>
      <c r="S24" s="2" t="s">
        <v>928</v>
      </c>
      <c r="T24" s="2" t="s">
        <v>928</v>
      </c>
      <c r="U24" s="2" t="s">
        <v>928</v>
      </c>
      <c r="V24" s="2" t="s">
        <v>928</v>
      </c>
      <c r="W24" s="2" t="s">
        <v>928</v>
      </c>
      <c r="X24" s="2" t="s">
        <v>928</v>
      </c>
      <c r="Y24" s="2" t="s">
        <v>928</v>
      </c>
      <c r="Z24" s="2" t="s">
        <v>928</v>
      </c>
      <c r="AA24" s="2" t="s">
        <v>928</v>
      </c>
      <c r="AB24" s="2" t="s">
        <v>928</v>
      </c>
      <c r="AC24" s="2" t="s">
        <v>928</v>
      </c>
      <c r="AD24" s="2" t="s">
        <v>928</v>
      </c>
    </row>
    <row r="25" spans="1:30" hidden="1" x14ac:dyDescent="0.2">
      <c r="A25" s="1" t="s">
        <v>541</v>
      </c>
      <c r="B25" s="1" t="s">
        <v>542</v>
      </c>
      <c r="C25" s="2">
        <v>10.1652174328</v>
      </c>
      <c r="D25" s="2" t="s">
        <v>949</v>
      </c>
      <c r="E25" s="3">
        <v>20210512</v>
      </c>
      <c r="F25" s="3"/>
      <c r="G25" s="3"/>
      <c r="H25" s="2" t="s">
        <v>928</v>
      </c>
      <c r="I25" s="2" t="s">
        <v>928</v>
      </c>
      <c r="J25" s="2" t="s">
        <v>928</v>
      </c>
      <c r="K25" s="2" t="s">
        <v>928</v>
      </c>
      <c r="L25" s="2" t="s">
        <v>928</v>
      </c>
      <c r="M25" s="2" t="s">
        <v>928</v>
      </c>
      <c r="N25" s="2" t="s">
        <v>928</v>
      </c>
      <c r="O25" s="2" t="s">
        <v>928</v>
      </c>
      <c r="P25" s="2" t="s">
        <v>928</v>
      </c>
      <c r="Q25" s="2" t="s">
        <v>928</v>
      </c>
      <c r="R25" s="2" t="s">
        <v>928</v>
      </c>
      <c r="S25" s="2" t="s">
        <v>928</v>
      </c>
      <c r="T25" s="2" t="s">
        <v>928</v>
      </c>
      <c r="U25" s="2" t="s">
        <v>928</v>
      </c>
      <c r="V25" s="2" t="s">
        <v>928</v>
      </c>
      <c r="W25" s="2" t="s">
        <v>928</v>
      </c>
      <c r="X25" s="2" t="s">
        <v>928</v>
      </c>
      <c r="Y25" s="2" t="s">
        <v>928</v>
      </c>
      <c r="Z25" s="2" t="s">
        <v>928</v>
      </c>
      <c r="AA25" s="2" t="s">
        <v>928</v>
      </c>
      <c r="AB25" s="2" t="s">
        <v>928</v>
      </c>
      <c r="AC25" s="2" t="s">
        <v>928</v>
      </c>
      <c r="AD25" s="2" t="s">
        <v>928</v>
      </c>
    </row>
    <row r="26" spans="1:30" hidden="1" x14ac:dyDescent="0.2">
      <c r="A26" s="1" t="s">
        <v>819</v>
      </c>
      <c r="B26" s="1" t="s">
        <v>820</v>
      </c>
      <c r="C26" s="2">
        <v>32.133924075799996</v>
      </c>
      <c r="D26" s="2" t="s">
        <v>950</v>
      </c>
      <c r="E26" s="3">
        <v>20210531</v>
      </c>
      <c r="F26" s="3"/>
      <c r="G26" s="3"/>
      <c r="H26" s="2" t="s">
        <v>928</v>
      </c>
      <c r="I26" s="2" t="s">
        <v>928</v>
      </c>
      <c r="J26" s="2" t="s">
        <v>928</v>
      </c>
      <c r="K26" s="2" t="s">
        <v>928</v>
      </c>
      <c r="L26" s="2" t="s">
        <v>928</v>
      </c>
      <c r="M26" s="2" t="s">
        <v>928</v>
      </c>
      <c r="N26" s="2" t="s">
        <v>928</v>
      </c>
      <c r="O26" s="2" t="s">
        <v>928</v>
      </c>
      <c r="P26" s="2" t="s">
        <v>928</v>
      </c>
      <c r="Q26" s="2" t="s">
        <v>928</v>
      </c>
      <c r="R26" s="2" t="s">
        <v>928</v>
      </c>
      <c r="S26" s="2" t="s">
        <v>928</v>
      </c>
      <c r="T26" s="2" t="s">
        <v>928</v>
      </c>
      <c r="U26" s="2" t="s">
        <v>928</v>
      </c>
      <c r="V26" s="2" t="s">
        <v>928</v>
      </c>
      <c r="W26" s="2" t="s">
        <v>928</v>
      </c>
      <c r="X26" s="2" t="s">
        <v>928</v>
      </c>
      <c r="Y26" s="2" t="s">
        <v>928</v>
      </c>
      <c r="Z26" s="2" t="s">
        <v>928</v>
      </c>
      <c r="AA26" s="2" t="s">
        <v>928</v>
      </c>
      <c r="AB26" s="2" t="s">
        <v>928</v>
      </c>
      <c r="AC26" s="2" t="s">
        <v>928</v>
      </c>
      <c r="AD26" s="2" t="s">
        <v>928</v>
      </c>
    </row>
    <row r="27" spans="1:30" hidden="1" x14ac:dyDescent="0.2">
      <c r="A27" s="1" t="s">
        <v>529</v>
      </c>
      <c r="B27" s="1" t="s">
        <v>530</v>
      </c>
      <c r="C27" s="2">
        <v>15.772610621300002</v>
      </c>
      <c r="D27" s="2" t="s">
        <v>951</v>
      </c>
      <c r="E27" s="3">
        <v>20210608</v>
      </c>
      <c r="F27" s="3"/>
      <c r="G27" s="3"/>
      <c r="H27" s="2" t="s">
        <v>928</v>
      </c>
      <c r="I27" s="2" t="s">
        <v>928</v>
      </c>
      <c r="J27" s="2" t="s">
        <v>928</v>
      </c>
      <c r="K27" s="2" t="s">
        <v>928</v>
      </c>
      <c r="L27" s="2" t="s">
        <v>928</v>
      </c>
      <c r="M27" s="2" t="s">
        <v>928</v>
      </c>
      <c r="N27" s="2" t="s">
        <v>928</v>
      </c>
      <c r="O27" s="2" t="s">
        <v>928</v>
      </c>
      <c r="P27" s="2" t="s">
        <v>928</v>
      </c>
      <c r="Q27" s="2" t="s">
        <v>928</v>
      </c>
      <c r="R27" s="2" t="s">
        <v>928</v>
      </c>
      <c r="S27" s="2" t="s">
        <v>928</v>
      </c>
      <c r="T27" s="2" t="s">
        <v>928</v>
      </c>
      <c r="U27" s="2" t="s">
        <v>928</v>
      </c>
      <c r="V27" s="2" t="s">
        <v>928</v>
      </c>
      <c r="W27" s="2" t="s">
        <v>928</v>
      </c>
      <c r="X27" s="2" t="s">
        <v>928</v>
      </c>
      <c r="Y27" s="2" t="s">
        <v>928</v>
      </c>
      <c r="Z27" s="2" t="s">
        <v>928</v>
      </c>
      <c r="AA27" s="2" t="s">
        <v>928</v>
      </c>
      <c r="AB27" s="2" t="s">
        <v>928</v>
      </c>
      <c r="AC27" s="2" t="s">
        <v>928</v>
      </c>
      <c r="AD27" s="2" t="s">
        <v>928</v>
      </c>
    </row>
    <row r="28" spans="1:30" hidden="1" x14ac:dyDescent="0.2">
      <c r="A28" s="1" t="s">
        <v>501</v>
      </c>
      <c r="B28" s="1" t="s">
        <v>502</v>
      </c>
      <c r="C28" s="2">
        <v>17.789002721700001</v>
      </c>
      <c r="D28" s="2" t="s">
        <v>952</v>
      </c>
      <c r="E28" s="3">
        <v>20210611</v>
      </c>
      <c r="F28" s="3"/>
      <c r="G28" s="3"/>
      <c r="H28" s="2" t="s">
        <v>928</v>
      </c>
      <c r="I28" s="2" t="s">
        <v>928</v>
      </c>
      <c r="J28" s="2" t="s">
        <v>928</v>
      </c>
      <c r="K28" s="2" t="s">
        <v>928</v>
      </c>
      <c r="L28" s="2" t="s">
        <v>928</v>
      </c>
      <c r="M28" s="2" t="s">
        <v>928</v>
      </c>
      <c r="N28" s="2" t="s">
        <v>928</v>
      </c>
      <c r="O28" s="2" t="s">
        <v>928</v>
      </c>
      <c r="P28" s="2" t="s">
        <v>928</v>
      </c>
      <c r="Q28" s="2" t="s">
        <v>928</v>
      </c>
      <c r="R28" s="2" t="s">
        <v>928</v>
      </c>
      <c r="S28" s="2" t="s">
        <v>928</v>
      </c>
      <c r="T28" s="2" t="s">
        <v>928</v>
      </c>
      <c r="U28" s="2" t="s">
        <v>928</v>
      </c>
      <c r="V28" s="2" t="s">
        <v>928</v>
      </c>
      <c r="W28" s="2" t="s">
        <v>928</v>
      </c>
      <c r="X28" s="2" t="s">
        <v>928</v>
      </c>
      <c r="Y28" s="2" t="s">
        <v>928</v>
      </c>
      <c r="Z28" s="2" t="s">
        <v>928</v>
      </c>
      <c r="AA28" s="2" t="s">
        <v>928</v>
      </c>
      <c r="AB28" s="2" t="s">
        <v>928</v>
      </c>
      <c r="AC28" s="2" t="s">
        <v>928</v>
      </c>
      <c r="AD28" s="2" t="s">
        <v>928</v>
      </c>
    </row>
    <row r="29" spans="1:30" hidden="1" x14ac:dyDescent="0.2">
      <c r="A29" s="1" t="s">
        <v>527</v>
      </c>
      <c r="B29" s="1" t="s">
        <v>528</v>
      </c>
      <c r="C29" s="2">
        <v>14.54121906</v>
      </c>
      <c r="D29" s="2" t="s">
        <v>953</v>
      </c>
      <c r="E29" s="3">
        <v>20210622</v>
      </c>
      <c r="F29" s="3"/>
      <c r="G29" s="3"/>
      <c r="H29" s="2" t="s">
        <v>928</v>
      </c>
      <c r="I29" s="2" t="s">
        <v>928</v>
      </c>
      <c r="J29" s="2" t="s">
        <v>928</v>
      </c>
      <c r="K29" s="2" t="s">
        <v>928</v>
      </c>
      <c r="L29" s="2" t="s">
        <v>928</v>
      </c>
      <c r="M29" s="2" t="s">
        <v>928</v>
      </c>
      <c r="N29" s="2" t="s">
        <v>928</v>
      </c>
      <c r="O29" s="2" t="s">
        <v>928</v>
      </c>
      <c r="P29" s="2" t="s">
        <v>928</v>
      </c>
      <c r="Q29" s="2" t="s">
        <v>928</v>
      </c>
      <c r="R29" s="2" t="s">
        <v>928</v>
      </c>
      <c r="S29" s="2" t="s">
        <v>928</v>
      </c>
      <c r="T29" s="2" t="s">
        <v>928</v>
      </c>
      <c r="U29" s="2" t="s">
        <v>928</v>
      </c>
      <c r="V29" s="2" t="s">
        <v>928</v>
      </c>
      <c r="W29" s="2" t="s">
        <v>928</v>
      </c>
      <c r="X29" s="2" t="s">
        <v>928</v>
      </c>
      <c r="Y29" s="2" t="s">
        <v>928</v>
      </c>
      <c r="Z29" s="2" t="s">
        <v>928</v>
      </c>
      <c r="AA29" s="2" t="s">
        <v>928</v>
      </c>
      <c r="AB29" s="2" t="s">
        <v>928</v>
      </c>
      <c r="AC29" s="2" t="s">
        <v>928</v>
      </c>
      <c r="AD29" s="2" t="s">
        <v>928</v>
      </c>
    </row>
    <row r="30" spans="1:30" hidden="1" x14ac:dyDescent="0.2">
      <c r="A30" s="1" t="s">
        <v>537</v>
      </c>
      <c r="B30" s="1" t="s">
        <v>538</v>
      </c>
      <c r="C30" s="2">
        <v>29.4252328273</v>
      </c>
      <c r="D30" s="2" t="s">
        <v>954</v>
      </c>
      <c r="E30" s="3">
        <v>20210624</v>
      </c>
      <c r="F30" s="3"/>
      <c r="G30" s="3"/>
      <c r="H30" s="2" t="s">
        <v>928</v>
      </c>
      <c r="I30" s="2" t="s">
        <v>928</v>
      </c>
      <c r="J30" s="2" t="s">
        <v>928</v>
      </c>
      <c r="K30" s="2" t="s">
        <v>928</v>
      </c>
      <c r="L30" s="2" t="s">
        <v>928</v>
      </c>
      <c r="M30" s="2" t="s">
        <v>928</v>
      </c>
      <c r="N30" s="2" t="s">
        <v>928</v>
      </c>
      <c r="O30" s="2" t="s">
        <v>928</v>
      </c>
      <c r="P30" s="2" t="s">
        <v>928</v>
      </c>
      <c r="Q30" s="2" t="s">
        <v>928</v>
      </c>
      <c r="R30" s="2" t="s">
        <v>928</v>
      </c>
      <c r="S30" s="2" t="s">
        <v>928</v>
      </c>
      <c r="T30" s="2" t="s">
        <v>928</v>
      </c>
      <c r="U30" s="2" t="s">
        <v>928</v>
      </c>
      <c r="V30" s="2" t="s">
        <v>928</v>
      </c>
      <c r="W30" s="2" t="s">
        <v>928</v>
      </c>
      <c r="X30" s="2" t="s">
        <v>928</v>
      </c>
      <c r="Y30" s="2" t="s">
        <v>928</v>
      </c>
      <c r="Z30" s="2" t="s">
        <v>928</v>
      </c>
      <c r="AA30" s="2" t="s">
        <v>928</v>
      </c>
      <c r="AB30" s="2" t="s">
        <v>928</v>
      </c>
      <c r="AC30" s="2" t="s">
        <v>928</v>
      </c>
      <c r="AD30" s="2" t="s">
        <v>928</v>
      </c>
    </row>
    <row r="31" spans="1:30" hidden="1" x14ac:dyDescent="0.2">
      <c r="A31" s="1" t="s">
        <v>557</v>
      </c>
      <c r="B31" s="1" t="s">
        <v>558</v>
      </c>
      <c r="C31" s="2">
        <v>52.149759578500003</v>
      </c>
      <c r="D31" s="2" t="s">
        <v>955</v>
      </c>
      <c r="E31" s="3">
        <v>20210713</v>
      </c>
      <c r="F31" s="3"/>
      <c r="G31" s="3"/>
      <c r="H31" s="2" t="s">
        <v>928</v>
      </c>
      <c r="I31" s="2" t="s">
        <v>928</v>
      </c>
      <c r="J31" s="2" t="s">
        <v>928</v>
      </c>
      <c r="K31" s="2" t="s">
        <v>928</v>
      </c>
      <c r="L31" s="2" t="s">
        <v>928</v>
      </c>
      <c r="M31" s="2" t="s">
        <v>928</v>
      </c>
      <c r="N31" s="2" t="s">
        <v>928</v>
      </c>
      <c r="O31" s="2" t="s">
        <v>928</v>
      </c>
      <c r="P31" s="2" t="s">
        <v>928</v>
      </c>
      <c r="Q31" s="2" t="s">
        <v>928</v>
      </c>
      <c r="R31" s="2" t="s">
        <v>928</v>
      </c>
      <c r="S31" s="2" t="s">
        <v>928</v>
      </c>
      <c r="T31" s="2" t="s">
        <v>928</v>
      </c>
      <c r="U31" s="2" t="s">
        <v>928</v>
      </c>
      <c r="V31" s="2" t="s">
        <v>928</v>
      </c>
      <c r="W31" s="2" t="s">
        <v>928</v>
      </c>
      <c r="X31" s="2" t="s">
        <v>928</v>
      </c>
      <c r="Y31" s="2" t="s">
        <v>928</v>
      </c>
      <c r="Z31" s="2" t="s">
        <v>928</v>
      </c>
      <c r="AA31" s="2" t="s">
        <v>928</v>
      </c>
      <c r="AB31" s="2" t="s">
        <v>928</v>
      </c>
      <c r="AC31" s="2" t="s">
        <v>928</v>
      </c>
      <c r="AD31" s="2" t="s">
        <v>928</v>
      </c>
    </row>
    <row r="32" spans="1:30" hidden="1" x14ac:dyDescent="0.2">
      <c r="A32" s="1" t="s">
        <v>571</v>
      </c>
      <c r="B32" s="1" t="s">
        <v>572</v>
      </c>
      <c r="C32" s="2">
        <v>47.834824184399999</v>
      </c>
      <c r="D32" s="2" t="s">
        <v>956</v>
      </c>
      <c r="E32" s="3">
        <v>20210810</v>
      </c>
      <c r="F32" s="3"/>
      <c r="G32" s="3"/>
      <c r="H32" s="2" t="s">
        <v>928</v>
      </c>
      <c r="I32" s="2" t="s">
        <v>928</v>
      </c>
      <c r="J32" s="2" t="s">
        <v>928</v>
      </c>
      <c r="K32" s="2" t="s">
        <v>928</v>
      </c>
      <c r="L32" s="2" t="s">
        <v>928</v>
      </c>
      <c r="M32" s="2" t="s">
        <v>928</v>
      </c>
      <c r="N32" s="2" t="s">
        <v>928</v>
      </c>
      <c r="O32" s="2" t="s">
        <v>928</v>
      </c>
      <c r="P32" s="2" t="s">
        <v>928</v>
      </c>
      <c r="Q32" s="2" t="s">
        <v>928</v>
      </c>
      <c r="R32" s="2" t="s">
        <v>928</v>
      </c>
      <c r="S32" s="2" t="s">
        <v>928</v>
      </c>
      <c r="T32" s="2" t="s">
        <v>928</v>
      </c>
      <c r="U32" s="2" t="s">
        <v>928</v>
      </c>
      <c r="V32" s="2" t="s">
        <v>928</v>
      </c>
      <c r="W32" s="2" t="s">
        <v>928</v>
      </c>
      <c r="X32" s="2" t="s">
        <v>928</v>
      </c>
      <c r="Y32" s="2" t="s">
        <v>928</v>
      </c>
      <c r="Z32" s="2" t="s">
        <v>928</v>
      </c>
      <c r="AA32" s="2" t="s">
        <v>928</v>
      </c>
      <c r="AB32" s="2" t="s">
        <v>928</v>
      </c>
      <c r="AC32" s="2" t="s">
        <v>928</v>
      </c>
      <c r="AD32" s="2" t="s">
        <v>928</v>
      </c>
    </row>
    <row r="33" spans="1:30" hidden="1" x14ac:dyDescent="0.2">
      <c r="A33" s="1" t="s">
        <v>577</v>
      </c>
      <c r="B33" s="1" t="s">
        <v>578</v>
      </c>
      <c r="C33" s="2">
        <v>19.0274433003</v>
      </c>
      <c r="D33" s="2" t="s">
        <v>957</v>
      </c>
      <c r="E33" s="3">
        <v>20210826</v>
      </c>
      <c r="F33" s="3"/>
      <c r="G33" s="3"/>
      <c r="H33" s="2" t="s">
        <v>928</v>
      </c>
      <c r="I33" s="2" t="s">
        <v>928</v>
      </c>
      <c r="J33" s="2" t="s">
        <v>928</v>
      </c>
      <c r="K33" s="2" t="s">
        <v>928</v>
      </c>
      <c r="L33" s="2" t="s">
        <v>928</v>
      </c>
      <c r="M33" s="2" t="s">
        <v>928</v>
      </c>
      <c r="N33" s="2" t="s">
        <v>928</v>
      </c>
      <c r="O33" s="2" t="s">
        <v>928</v>
      </c>
      <c r="P33" s="2" t="s">
        <v>928</v>
      </c>
      <c r="Q33" s="2" t="s">
        <v>928</v>
      </c>
      <c r="R33" s="2" t="s">
        <v>928</v>
      </c>
      <c r="S33" s="2" t="s">
        <v>928</v>
      </c>
      <c r="T33" s="2" t="s">
        <v>928</v>
      </c>
      <c r="U33" s="2" t="s">
        <v>928</v>
      </c>
      <c r="V33" s="2" t="s">
        <v>928</v>
      </c>
      <c r="W33" s="2" t="s">
        <v>928</v>
      </c>
      <c r="X33" s="2" t="s">
        <v>928</v>
      </c>
      <c r="Y33" s="2" t="s">
        <v>928</v>
      </c>
      <c r="Z33" s="2" t="s">
        <v>928</v>
      </c>
      <c r="AA33" s="2" t="s">
        <v>928</v>
      </c>
      <c r="AB33" s="2" t="s">
        <v>928</v>
      </c>
      <c r="AC33" s="2" t="s">
        <v>928</v>
      </c>
      <c r="AD33" s="2" t="s">
        <v>928</v>
      </c>
    </row>
    <row r="34" spans="1:30" hidden="1" x14ac:dyDescent="0.2">
      <c r="A34" s="1" t="s">
        <v>579</v>
      </c>
      <c r="B34" s="1" t="s">
        <v>580</v>
      </c>
      <c r="C34" s="2">
        <v>21.764946498400001</v>
      </c>
      <c r="D34" s="2" t="s">
        <v>958</v>
      </c>
      <c r="E34" s="3">
        <v>20210907</v>
      </c>
      <c r="F34" s="3"/>
      <c r="G34" s="3"/>
      <c r="H34" s="2" t="s">
        <v>928</v>
      </c>
      <c r="I34" s="2" t="s">
        <v>928</v>
      </c>
      <c r="J34" s="2" t="s">
        <v>928</v>
      </c>
      <c r="K34" s="2" t="s">
        <v>928</v>
      </c>
      <c r="L34" s="2" t="s">
        <v>928</v>
      </c>
      <c r="M34" s="2" t="s">
        <v>928</v>
      </c>
      <c r="N34" s="2" t="s">
        <v>928</v>
      </c>
      <c r="O34" s="2" t="s">
        <v>928</v>
      </c>
      <c r="P34" s="2" t="s">
        <v>928</v>
      </c>
      <c r="Q34" s="2" t="s">
        <v>928</v>
      </c>
      <c r="R34" s="2" t="s">
        <v>928</v>
      </c>
      <c r="S34" s="2" t="s">
        <v>928</v>
      </c>
      <c r="T34" s="2" t="s">
        <v>928</v>
      </c>
      <c r="U34" s="2" t="s">
        <v>928</v>
      </c>
      <c r="V34" s="2" t="s">
        <v>928</v>
      </c>
      <c r="W34" s="2" t="s">
        <v>928</v>
      </c>
      <c r="X34" s="2" t="s">
        <v>928</v>
      </c>
      <c r="Y34" s="2" t="s">
        <v>928</v>
      </c>
      <c r="Z34" s="2" t="s">
        <v>928</v>
      </c>
      <c r="AA34" s="2" t="s">
        <v>928</v>
      </c>
      <c r="AB34" s="2" t="s">
        <v>928</v>
      </c>
      <c r="AC34" s="2" t="s">
        <v>928</v>
      </c>
      <c r="AD34" s="2" t="s">
        <v>928</v>
      </c>
    </row>
    <row r="35" spans="1:30" hidden="1" x14ac:dyDescent="0.2">
      <c r="A35" s="1" t="s">
        <v>555</v>
      </c>
      <c r="B35" s="1" t="s">
        <v>556</v>
      </c>
      <c r="C35" s="2">
        <v>38.804899315900002</v>
      </c>
      <c r="D35" s="2" t="s">
        <v>959</v>
      </c>
      <c r="E35" s="3">
        <v>20211026</v>
      </c>
      <c r="F35" s="3"/>
      <c r="G35" s="3"/>
      <c r="H35" s="2" t="s">
        <v>928</v>
      </c>
      <c r="I35" s="2" t="s">
        <v>928</v>
      </c>
      <c r="J35" s="2" t="s">
        <v>928</v>
      </c>
      <c r="K35" s="2" t="s">
        <v>928</v>
      </c>
      <c r="L35" s="2" t="s">
        <v>928</v>
      </c>
      <c r="M35" s="2" t="s">
        <v>928</v>
      </c>
      <c r="N35" s="2" t="s">
        <v>928</v>
      </c>
      <c r="O35" s="2" t="s">
        <v>928</v>
      </c>
      <c r="P35" s="2" t="s">
        <v>928</v>
      </c>
      <c r="Q35" s="2" t="s">
        <v>928</v>
      </c>
      <c r="R35" s="2" t="s">
        <v>928</v>
      </c>
      <c r="S35" s="2" t="s">
        <v>928</v>
      </c>
      <c r="T35" s="2" t="s">
        <v>928</v>
      </c>
      <c r="U35" s="2" t="s">
        <v>928</v>
      </c>
      <c r="V35" s="2" t="s">
        <v>928</v>
      </c>
      <c r="W35" s="2" t="s">
        <v>928</v>
      </c>
      <c r="X35" s="2" t="s">
        <v>928</v>
      </c>
      <c r="Y35" s="2" t="s">
        <v>928</v>
      </c>
      <c r="Z35" s="2" t="s">
        <v>928</v>
      </c>
      <c r="AA35" s="2" t="s">
        <v>928</v>
      </c>
      <c r="AB35" s="2" t="s">
        <v>928</v>
      </c>
      <c r="AC35" s="2" t="s">
        <v>928</v>
      </c>
      <c r="AD35" s="2" t="s">
        <v>928</v>
      </c>
    </row>
    <row r="36" spans="1:30" hidden="1" x14ac:dyDescent="0.2">
      <c r="A36" s="1" t="s">
        <v>587</v>
      </c>
      <c r="B36" s="1" t="s">
        <v>588</v>
      </c>
      <c r="C36" s="2">
        <v>29.956319670500001</v>
      </c>
      <c r="D36" s="2" t="s">
        <v>959</v>
      </c>
      <c r="E36" s="3">
        <v>20211026</v>
      </c>
      <c r="F36" s="3"/>
      <c r="G36" s="3"/>
      <c r="H36" s="2" t="s">
        <v>928</v>
      </c>
      <c r="I36" s="2" t="s">
        <v>928</v>
      </c>
      <c r="J36" s="2" t="s">
        <v>928</v>
      </c>
      <c r="K36" s="2" t="s">
        <v>928</v>
      </c>
      <c r="L36" s="2" t="s">
        <v>928</v>
      </c>
      <c r="M36" s="2" t="s">
        <v>928</v>
      </c>
      <c r="N36" s="2" t="s">
        <v>928</v>
      </c>
      <c r="O36" s="2" t="s">
        <v>928</v>
      </c>
      <c r="P36" s="2" t="s">
        <v>928</v>
      </c>
      <c r="Q36" s="2" t="s">
        <v>928</v>
      </c>
      <c r="R36" s="2" t="s">
        <v>928</v>
      </c>
      <c r="S36" s="2" t="s">
        <v>928</v>
      </c>
      <c r="T36" s="2" t="s">
        <v>928</v>
      </c>
      <c r="U36" s="2" t="s">
        <v>928</v>
      </c>
      <c r="V36" s="2" t="s">
        <v>928</v>
      </c>
      <c r="W36" s="2" t="s">
        <v>928</v>
      </c>
      <c r="X36" s="2" t="s">
        <v>928</v>
      </c>
      <c r="Y36" s="2" t="s">
        <v>928</v>
      </c>
      <c r="Z36" s="2" t="s">
        <v>928</v>
      </c>
      <c r="AA36" s="2" t="s">
        <v>928</v>
      </c>
      <c r="AB36" s="2" t="s">
        <v>928</v>
      </c>
      <c r="AC36" s="2" t="s">
        <v>928</v>
      </c>
      <c r="AD36" s="2" t="s">
        <v>928</v>
      </c>
    </row>
    <row r="37" spans="1:30" x14ac:dyDescent="0.2">
      <c r="A37" s="4" t="s">
        <v>367</v>
      </c>
      <c r="B37" s="4" t="s">
        <v>368</v>
      </c>
      <c r="C37" s="10">
        <v>79.972919173799994</v>
      </c>
      <c r="D37" s="10" t="s">
        <v>874</v>
      </c>
      <c r="E37" s="11">
        <v>20190529</v>
      </c>
      <c r="F37" s="11" t="str">
        <f>[1]!f_info_regulopenfundornot(A37)</f>
        <v>否</v>
      </c>
      <c r="G37" s="12">
        <f>[1]!f_prt_convertiblebond(A37,$E$1,1)/100000000/C37</f>
        <v>0.1008858426633901</v>
      </c>
      <c r="H37" s="10">
        <v>13.499214681325949</v>
      </c>
      <c r="I37" s="10">
        <v>33.339807710983777</v>
      </c>
      <c r="J37" s="10">
        <v>84.3</v>
      </c>
      <c r="K37" s="10">
        <v>80</v>
      </c>
      <c r="L37" s="10">
        <v>82.15</v>
      </c>
      <c r="M37" s="10">
        <v>-2.9421170450911376</v>
      </c>
      <c r="N37" s="10">
        <v>-2.9421170450911376</v>
      </c>
      <c r="O37" s="10">
        <v>65.2</v>
      </c>
      <c r="P37" s="10">
        <v>80.900000000000006</v>
      </c>
      <c r="Q37" s="10">
        <v>73.050000000000011</v>
      </c>
      <c r="R37" s="10">
        <v>1.6733086918731146</v>
      </c>
      <c r="S37" s="10">
        <v>2.1735719634348261</v>
      </c>
      <c r="T37" s="10">
        <v>81.699999999999989</v>
      </c>
      <c r="U37" s="10">
        <v>100</v>
      </c>
      <c r="V37" s="10">
        <v>90.85</v>
      </c>
      <c r="W37" s="10">
        <v>3.4664352942846444</v>
      </c>
      <c r="X37" s="10">
        <v>4.2239912858984816</v>
      </c>
      <c r="Y37" s="10">
        <v>93</v>
      </c>
      <c r="Z37" s="10">
        <v>100</v>
      </c>
      <c r="AA37" s="10">
        <v>96.5</v>
      </c>
      <c r="AB37" s="10">
        <v>85.637500000000003</v>
      </c>
      <c r="AC37" s="10">
        <v>85.637500000000003</v>
      </c>
      <c r="AD37" s="10">
        <f t="shared" ref="AD37:AD68" si="0">AB37/2+AC37/2</f>
        <v>85.637500000000003</v>
      </c>
    </row>
    <row r="38" spans="1:30" x14ac:dyDescent="0.2">
      <c r="A38" s="4" t="s">
        <v>713</v>
      </c>
      <c r="B38" s="4" t="s">
        <v>714</v>
      </c>
      <c r="C38" s="10">
        <v>273.91725705990001</v>
      </c>
      <c r="D38" s="10" t="s">
        <v>875</v>
      </c>
      <c r="E38" s="11">
        <v>20080418</v>
      </c>
      <c r="F38" s="11" t="str">
        <f>[1]!f_info_regulopenfundornot(A38)</f>
        <v>否</v>
      </c>
      <c r="G38" s="12">
        <f>[1]!f_prt_convertiblebond(A38,$E$1,1)/100000000/C38</f>
        <v>7.3234646913513904E-2</v>
      </c>
      <c r="H38" s="10">
        <v>12.137490616308432</v>
      </c>
      <c r="I38" s="10">
        <v>29.105114832692376</v>
      </c>
      <c r="J38" s="10">
        <v>80.800000000000011</v>
      </c>
      <c r="K38" s="10">
        <v>75.2</v>
      </c>
      <c r="L38" s="10">
        <v>78</v>
      </c>
      <c r="M38" s="10">
        <v>-2.6728555338081903</v>
      </c>
      <c r="N38" s="10">
        <v>-2.6728555338081903</v>
      </c>
      <c r="O38" s="10">
        <v>69.5</v>
      </c>
      <c r="P38" s="10">
        <v>84.7</v>
      </c>
      <c r="Q38" s="10">
        <v>77.099999999999994</v>
      </c>
      <c r="R38" s="10">
        <v>1.6123087201154442</v>
      </c>
      <c r="S38" s="10">
        <v>2.0554679141816186</v>
      </c>
      <c r="T38" s="10">
        <v>78.2</v>
      </c>
      <c r="U38" s="10">
        <v>99</v>
      </c>
      <c r="V38" s="10">
        <v>88.6</v>
      </c>
      <c r="W38" s="10">
        <v>3.2981377853595077</v>
      </c>
      <c r="X38" s="10">
        <v>3.9601038384966003</v>
      </c>
      <c r="Y38" s="10">
        <v>90.4</v>
      </c>
      <c r="Z38" s="10">
        <v>99</v>
      </c>
      <c r="AA38" s="10">
        <v>94.7</v>
      </c>
      <c r="AB38" s="10">
        <v>84.6</v>
      </c>
      <c r="AC38" s="10">
        <v>84.6</v>
      </c>
      <c r="AD38" s="10">
        <f t="shared" si="0"/>
        <v>84.6</v>
      </c>
    </row>
    <row r="39" spans="1:30" ht="13.5" hidden="1" x14ac:dyDescent="0.2">
      <c r="A39" s="7" t="s">
        <v>81</v>
      </c>
      <c r="B39" s="7" t="s">
        <v>82</v>
      </c>
      <c r="C39" s="2">
        <v>15.8669122851</v>
      </c>
      <c r="D39" s="2" t="s">
        <v>876</v>
      </c>
      <c r="E39" s="3">
        <v>20150529</v>
      </c>
      <c r="F39" s="3"/>
      <c r="G39" s="9">
        <f>[1]!f_prt_convertiblebond(A39,$E$1,1)/100000000/C39</f>
        <v>0.34891166365108001</v>
      </c>
      <c r="H39" s="2">
        <v>12.239020878329729</v>
      </c>
      <c r="I39" s="2">
        <v>24.322169059011159</v>
      </c>
      <c r="J39" s="2">
        <v>81.699999999999989</v>
      </c>
      <c r="K39" s="2">
        <v>68.5</v>
      </c>
      <c r="L39" s="2">
        <v>75.099999999999994</v>
      </c>
      <c r="M39" s="2">
        <v>-3.4285714285714164</v>
      </c>
      <c r="N39" s="2">
        <v>-3.4285714285714164</v>
      </c>
      <c r="O39" s="2">
        <v>53</v>
      </c>
      <c r="P39" s="2">
        <v>68.5</v>
      </c>
      <c r="Q39" s="2">
        <v>60.75</v>
      </c>
      <c r="R39" s="2">
        <v>1.8960942399782275</v>
      </c>
      <c r="S39" s="2">
        <v>1.7227211350647187</v>
      </c>
      <c r="T39" s="2">
        <v>88.6</v>
      </c>
      <c r="U39" s="2">
        <v>91.4</v>
      </c>
      <c r="V39" s="2">
        <v>90</v>
      </c>
      <c r="W39" s="2">
        <v>2.7079022453722663</v>
      </c>
      <c r="X39" s="2">
        <v>2.4694527220280613</v>
      </c>
      <c r="Y39" s="2">
        <v>81.699999999999989</v>
      </c>
      <c r="Z39" s="2">
        <v>91.4</v>
      </c>
      <c r="AA39" s="2">
        <v>86.55</v>
      </c>
      <c r="AB39" s="2">
        <v>78.099999999999994</v>
      </c>
      <c r="AC39" s="2">
        <v>78.099999999999994</v>
      </c>
      <c r="AD39" s="2">
        <f t="shared" si="0"/>
        <v>78.099999999999994</v>
      </c>
    </row>
    <row r="40" spans="1:30" ht="13.5" x14ac:dyDescent="0.2">
      <c r="A40" s="13" t="s">
        <v>103</v>
      </c>
      <c r="B40" s="13" t="s">
        <v>104</v>
      </c>
      <c r="C40" s="10">
        <v>559.85691811749996</v>
      </c>
      <c r="D40" s="10" t="s">
        <v>877</v>
      </c>
      <c r="E40" s="11">
        <v>20160122</v>
      </c>
      <c r="F40" s="11" t="str">
        <f>[1]!f_info_regulopenfundornot(A40)</f>
        <v>否</v>
      </c>
      <c r="G40" s="12">
        <f>[1]!f_prt_convertiblebond(A40,$E$1,1)/100000000/C40</f>
        <v>5.0818694738230967E-2</v>
      </c>
      <c r="H40" s="10">
        <v>11.647361647361649</v>
      </c>
      <c r="I40" s="10">
        <v>29.477611940298509</v>
      </c>
      <c r="J40" s="10">
        <v>80</v>
      </c>
      <c r="K40" s="10">
        <v>77.100000000000009</v>
      </c>
      <c r="L40" s="10">
        <v>78.550000000000011</v>
      </c>
      <c r="M40" s="10">
        <v>-2.8053769725306861</v>
      </c>
      <c r="N40" s="10">
        <v>-4.6896551724137971</v>
      </c>
      <c r="O40" s="10">
        <v>67.800000000000011</v>
      </c>
      <c r="P40" s="10">
        <v>44.7</v>
      </c>
      <c r="Q40" s="10">
        <v>56.250000000000007</v>
      </c>
      <c r="R40" s="10">
        <v>1.843508916081064</v>
      </c>
      <c r="S40" s="10">
        <v>1.9375638782765945</v>
      </c>
      <c r="T40" s="10">
        <v>86</v>
      </c>
      <c r="U40" s="10">
        <v>93.300000000000011</v>
      </c>
      <c r="V40" s="10">
        <v>89.65</v>
      </c>
      <c r="W40" s="10">
        <v>3.0959944010123919</v>
      </c>
      <c r="X40" s="10">
        <v>2.2918696761296564</v>
      </c>
      <c r="Y40" s="10">
        <v>86</v>
      </c>
      <c r="Z40" s="10">
        <v>89.5</v>
      </c>
      <c r="AA40" s="10">
        <v>87.75</v>
      </c>
      <c r="AB40" s="10">
        <v>78.050000000000011</v>
      </c>
      <c r="AC40" s="10">
        <v>78.050000000000011</v>
      </c>
      <c r="AD40" s="10">
        <f t="shared" si="0"/>
        <v>78.050000000000011</v>
      </c>
    </row>
    <row r="41" spans="1:30" ht="13.5" x14ac:dyDescent="0.2">
      <c r="A41" s="13" t="s">
        <v>133</v>
      </c>
      <c r="B41" s="13" t="s">
        <v>134</v>
      </c>
      <c r="C41" s="10">
        <v>11.674287405299999</v>
      </c>
      <c r="D41" s="10" t="s">
        <v>878</v>
      </c>
      <c r="E41" s="11">
        <v>20161101</v>
      </c>
      <c r="F41" s="11" t="str">
        <f>[1]!f_info_regulopenfundornot(A41)</f>
        <v>否</v>
      </c>
      <c r="G41" s="12">
        <f>[1]!f_prt_convertiblebond(A41,$E$1,1)/100000000/C41</f>
        <v>0.19433508700240021</v>
      </c>
      <c r="H41" s="10">
        <v>7.840958948540437</v>
      </c>
      <c r="I41" s="10">
        <v>24.272580289943445</v>
      </c>
      <c r="J41" s="10">
        <v>54.7</v>
      </c>
      <c r="K41" s="10">
        <v>67.600000000000009</v>
      </c>
      <c r="L41" s="10">
        <v>61.150000000000006</v>
      </c>
      <c r="M41" s="10">
        <v>-1.7841971112999189</v>
      </c>
      <c r="N41" s="10">
        <v>-2.7895181741335695</v>
      </c>
      <c r="O41" s="10">
        <v>80.800000000000011</v>
      </c>
      <c r="P41" s="10">
        <v>82.8</v>
      </c>
      <c r="Q41" s="10">
        <v>81.800000000000011</v>
      </c>
      <c r="R41" s="10">
        <v>1.2311633083897999</v>
      </c>
      <c r="S41" s="10">
        <v>1.6891447915852003</v>
      </c>
      <c r="T41" s="10">
        <v>65.2</v>
      </c>
      <c r="U41" s="10">
        <v>90.4</v>
      </c>
      <c r="V41" s="10">
        <v>77.800000000000011</v>
      </c>
      <c r="W41" s="10">
        <v>2.8085851327579943</v>
      </c>
      <c r="X41" s="10">
        <v>3.0272335609994823</v>
      </c>
      <c r="Y41" s="10">
        <v>84.3</v>
      </c>
      <c r="Z41" s="10">
        <v>96.1</v>
      </c>
      <c r="AA41" s="10">
        <v>90.199999999999989</v>
      </c>
      <c r="AB41" s="10">
        <v>77.737500000000011</v>
      </c>
      <c r="AC41" s="10">
        <v>77.737500000000011</v>
      </c>
      <c r="AD41" s="10">
        <f t="shared" si="0"/>
        <v>77.737500000000011</v>
      </c>
    </row>
    <row r="42" spans="1:30" x14ac:dyDescent="0.2">
      <c r="A42" s="4" t="s">
        <v>49</v>
      </c>
      <c r="B42" s="4" t="s">
        <v>50</v>
      </c>
      <c r="C42" s="10">
        <v>206.29594375419998</v>
      </c>
      <c r="D42" s="10" t="s">
        <v>879</v>
      </c>
      <c r="E42" s="11">
        <v>20131113</v>
      </c>
      <c r="F42" s="11" t="str">
        <f>[1]!f_info_regulopenfundornot(A42)</f>
        <v>否</v>
      </c>
      <c r="G42" s="12">
        <f>[1]!f_prt_convertiblebond(A42,$E$1,1)/100000000/C42</f>
        <v>8.5740021954454418E-2</v>
      </c>
      <c r="H42" s="10">
        <v>10.118140011757127</v>
      </c>
      <c r="I42" s="10">
        <v>19.366611329113912</v>
      </c>
      <c r="J42" s="10">
        <v>70.399999999999991</v>
      </c>
      <c r="K42" s="10">
        <v>53.300000000000004</v>
      </c>
      <c r="L42" s="10">
        <v>61.849999999999994</v>
      </c>
      <c r="M42" s="10">
        <v>-2.3125000000000133</v>
      </c>
      <c r="N42" s="10">
        <v>-3.3579583613163133</v>
      </c>
      <c r="O42" s="10">
        <v>73.900000000000006</v>
      </c>
      <c r="P42" s="10">
        <v>70.399999999999991</v>
      </c>
      <c r="Q42" s="10">
        <v>72.150000000000006</v>
      </c>
      <c r="R42" s="10">
        <v>2.1391113426333375</v>
      </c>
      <c r="S42" s="10">
        <v>1.5881648324364774</v>
      </c>
      <c r="T42" s="10">
        <v>92.100000000000009</v>
      </c>
      <c r="U42" s="10">
        <v>85.7</v>
      </c>
      <c r="V42" s="10">
        <v>88.9</v>
      </c>
      <c r="W42" s="10">
        <v>3.127273358141498</v>
      </c>
      <c r="X42" s="10">
        <v>1.8548796245253643</v>
      </c>
      <c r="Y42" s="10">
        <v>87.8</v>
      </c>
      <c r="Z42" s="10">
        <v>72.3</v>
      </c>
      <c r="AA42" s="10">
        <v>80.05</v>
      </c>
      <c r="AB42" s="10">
        <v>75.737499999999997</v>
      </c>
      <c r="AC42" s="10">
        <v>75.737499999999997</v>
      </c>
      <c r="AD42" s="10">
        <f t="shared" si="0"/>
        <v>75.737499999999997</v>
      </c>
    </row>
    <row r="43" spans="1:30" hidden="1" x14ac:dyDescent="0.2">
      <c r="A43" s="1" t="s">
        <v>345</v>
      </c>
      <c r="B43" s="1" t="s">
        <v>346</v>
      </c>
      <c r="C43" s="2">
        <v>20.2118439716</v>
      </c>
      <c r="D43" s="2" t="s">
        <v>880</v>
      </c>
      <c r="E43" s="3">
        <v>20181102</v>
      </c>
      <c r="F43" s="3"/>
      <c r="G43" s="9">
        <f>[1]!f_prt_convertiblebond(A43,$E$1,1)/100000000/C43</f>
        <v>0.88157920693118597</v>
      </c>
      <c r="H43" s="2">
        <v>52.992429652906736</v>
      </c>
      <c r="I43" s="2">
        <v>101.63780120481927</v>
      </c>
      <c r="J43" s="2">
        <v>100</v>
      </c>
      <c r="K43" s="2">
        <v>100</v>
      </c>
      <c r="L43" s="2">
        <v>100</v>
      </c>
      <c r="M43" s="2">
        <v>-11.585981443199842</v>
      </c>
      <c r="N43" s="2">
        <v>-11.585981443199842</v>
      </c>
      <c r="O43" s="2">
        <v>6.9</v>
      </c>
      <c r="P43" s="2">
        <v>9.5</v>
      </c>
      <c r="Q43" s="2">
        <v>8.1999999999999993</v>
      </c>
      <c r="R43" s="2">
        <v>2.4122122377699502</v>
      </c>
      <c r="S43" s="2">
        <v>2.0469219351202015</v>
      </c>
      <c r="T43" s="2">
        <v>93.899999999999991</v>
      </c>
      <c r="U43" s="2">
        <v>98</v>
      </c>
      <c r="V43" s="2">
        <v>95.949999999999989</v>
      </c>
      <c r="W43" s="2">
        <v>4.3174471366222686</v>
      </c>
      <c r="X43" s="2">
        <v>3.3543335771015013</v>
      </c>
      <c r="Y43" s="2">
        <v>95.6</v>
      </c>
      <c r="Z43" s="2">
        <v>98</v>
      </c>
      <c r="AA43" s="2">
        <v>96.8</v>
      </c>
      <c r="AB43" s="2">
        <v>75.237499999999997</v>
      </c>
      <c r="AC43" s="2">
        <v>75.237499999999997</v>
      </c>
      <c r="AD43" s="2">
        <f t="shared" si="0"/>
        <v>75.237499999999997</v>
      </c>
    </row>
    <row r="44" spans="1:30" x14ac:dyDescent="0.2">
      <c r="A44" s="4" t="s">
        <v>27</v>
      </c>
      <c r="B44" s="4" t="s">
        <v>28</v>
      </c>
      <c r="C44" s="10">
        <v>47.222159078800004</v>
      </c>
      <c r="D44" s="10" t="s">
        <v>881</v>
      </c>
      <c r="E44" s="11">
        <v>20130527</v>
      </c>
      <c r="F44" s="11" t="str">
        <f>[1]!f_info_regulopenfundornot(A44)</f>
        <v>否</v>
      </c>
      <c r="G44" s="12">
        <f>[1]!f_prt_convertiblebond(A44,$E$1,1)/100000000/C44</f>
        <v>2.9510350906966881E-2</v>
      </c>
      <c r="H44" s="10">
        <v>9.3981813831060048</v>
      </c>
      <c r="I44" s="10">
        <v>25.822209990367412</v>
      </c>
      <c r="J44" s="10">
        <v>64.3</v>
      </c>
      <c r="K44" s="10">
        <v>70.399999999999991</v>
      </c>
      <c r="L44" s="10">
        <v>67.349999999999994</v>
      </c>
      <c r="M44" s="10">
        <v>-2.9006689527235783</v>
      </c>
      <c r="N44" s="10">
        <v>-3.3599088838268738</v>
      </c>
      <c r="O44" s="10">
        <v>66.900000000000006</v>
      </c>
      <c r="P44" s="10">
        <v>69.5</v>
      </c>
      <c r="Q44" s="10">
        <v>68.2</v>
      </c>
      <c r="R44" s="10">
        <v>1.3222464108327865</v>
      </c>
      <c r="S44" s="10">
        <v>1.6155643879802417</v>
      </c>
      <c r="T44" s="10">
        <v>67.800000000000011</v>
      </c>
      <c r="U44" s="10">
        <v>87.6</v>
      </c>
      <c r="V44" s="10">
        <v>77.7</v>
      </c>
      <c r="W44" s="10">
        <v>2.2190141449896927</v>
      </c>
      <c r="X44" s="10">
        <v>2.7189149200091838</v>
      </c>
      <c r="Y44" s="10">
        <v>72.099999999999994</v>
      </c>
      <c r="Z44" s="10">
        <v>93.300000000000011</v>
      </c>
      <c r="AA44" s="10">
        <v>82.7</v>
      </c>
      <c r="AB44" s="10">
        <v>73.987499999999997</v>
      </c>
      <c r="AC44" s="10">
        <v>73.987499999999997</v>
      </c>
      <c r="AD44" s="10">
        <f t="shared" si="0"/>
        <v>73.987499999999997</v>
      </c>
    </row>
    <row r="45" spans="1:30" hidden="1" x14ac:dyDescent="0.2">
      <c r="A45" s="1" t="s">
        <v>39</v>
      </c>
      <c r="B45" s="1" t="s">
        <v>40</v>
      </c>
      <c r="C45" s="2">
        <v>76.340288360100004</v>
      </c>
      <c r="D45" s="2" t="s">
        <v>882</v>
      </c>
      <c r="E45" s="3">
        <v>20150203</v>
      </c>
      <c r="F45" s="3"/>
      <c r="G45" s="9">
        <f>[1]!f_prt_convertiblebond(A45,$E$1,1)/100000000/C45</f>
        <v>0.77937915986438988</v>
      </c>
      <c r="H45" s="2">
        <v>36.2020748233533</v>
      </c>
      <c r="I45" s="2">
        <v>91.543128383157921</v>
      </c>
      <c r="J45" s="2">
        <v>97.3</v>
      </c>
      <c r="K45" s="2">
        <v>98</v>
      </c>
      <c r="L45" s="2">
        <v>97.65</v>
      </c>
      <c r="M45" s="2">
        <v>-10.201342281879178</v>
      </c>
      <c r="N45" s="2">
        <v>-10.804020100502514</v>
      </c>
      <c r="O45" s="2">
        <v>10.4</v>
      </c>
      <c r="P45" s="2">
        <v>13.3</v>
      </c>
      <c r="Q45" s="2">
        <v>11.850000000000001</v>
      </c>
      <c r="R45" s="2">
        <v>2.0172089637973913</v>
      </c>
      <c r="S45" s="2">
        <v>1.9689368037286505</v>
      </c>
      <c r="T45" s="2">
        <v>89.5</v>
      </c>
      <c r="U45" s="2">
        <v>95.199999999999989</v>
      </c>
      <c r="V45" s="2">
        <v>92.35</v>
      </c>
      <c r="W45" s="2">
        <v>3.2334604678096572</v>
      </c>
      <c r="X45" s="2">
        <v>3.2651065726522632</v>
      </c>
      <c r="Y45" s="2">
        <v>89.5</v>
      </c>
      <c r="Z45" s="2">
        <v>97.1</v>
      </c>
      <c r="AA45" s="2">
        <v>93.3</v>
      </c>
      <c r="AB45" s="2">
        <v>73.787499999999994</v>
      </c>
      <c r="AC45" s="2">
        <v>73.787499999999994</v>
      </c>
      <c r="AD45" s="2">
        <f t="shared" si="0"/>
        <v>73.787499999999994</v>
      </c>
    </row>
    <row r="46" spans="1:30" x14ac:dyDescent="0.2">
      <c r="A46" s="4" t="s">
        <v>333</v>
      </c>
      <c r="B46" s="4" t="s">
        <v>334</v>
      </c>
      <c r="C46" s="10">
        <v>21.408652636599999</v>
      </c>
      <c r="D46" s="10" t="s">
        <v>883</v>
      </c>
      <c r="E46" s="11">
        <v>20180719</v>
      </c>
      <c r="F46" s="11" t="str">
        <f>[1]!f_info_regulopenfundornot(A46)</f>
        <v>是</v>
      </c>
      <c r="G46" s="12">
        <f>[1]!f_prt_convertiblebond(A46,$E$1,1)/100000000/C46</f>
        <v>0</v>
      </c>
      <c r="H46" s="10">
        <v>9.48481097038378</v>
      </c>
      <c r="I46" s="10">
        <v>11.415834867719745</v>
      </c>
      <c r="J46" s="10">
        <v>65.2</v>
      </c>
      <c r="K46" s="10">
        <v>19</v>
      </c>
      <c r="L46" s="10">
        <v>42.1</v>
      </c>
      <c r="M46" s="10">
        <v>-0.94945054945052898</v>
      </c>
      <c r="N46" s="10">
        <v>-2.5679196129512438</v>
      </c>
      <c r="O46" s="10">
        <v>92.100000000000009</v>
      </c>
      <c r="P46" s="10">
        <v>86.6</v>
      </c>
      <c r="Q46" s="10">
        <v>89.35</v>
      </c>
      <c r="R46" s="10">
        <v>5.7246158579665503</v>
      </c>
      <c r="S46" s="10">
        <v>1.9827133937101395</v>
      </c>
      <c r="T46" s="10">
        <v>100</v>
      </c>
      <c r="U46" s="10">
        <v>96.1</v>
      </c>
      <c r="V46" s="10">
        <v>98.05</v>
      </c>
      <c r="W46" s="10">
        <v>6.9330530619914787</v>
      </c>
      <c r="X46" s="10">
        <v>0.98839265330619663</v>
      </c>
      <c r="Y46" s="10">
        <v>99.1</v>
      </c>
      <c r="Z46" s="10">
        <v>27.6</v>
      </c>
      <c r="AA46" s="10">
        <v>63.349999999999994</v>
      </c>
      <c r="AB46" s="10">
        <v>73.212500000000006</v>
      </c>
      <c r="AC46" s="10">
        <v>73.212500000000006</v>
      </c>
      <c r="AD46" s="10">
        <f t="shared" si="0"/>
        <v>73.212500000000006</v>
      </c>
    </row>
    <row r="47" spans="1:30" hidden="1" x14ac:dyDescent="0.2">
      <c r="A47" s="1" t="s">
        <v>319</v>
      </c>
      <c r="B47" s="1" t="s">
        <v>320</v>
      </c>
      <c r="C47" s="2">
        <v>13.340894752899999</v>
      </c>
      <c r="D47" s="2" t="s">
        <v>884</v>
      </c>
      <c r="E47" s="3">
        <v>20181225</v>
      </c>
      <c r="F47" s="3"/>
      <c r="G47" s="9">
        <f>[1]!f_prt_convertiblebond(A47,$E$1,1)/100000000/C47</f>
        <v>1.0403136159651578</v>
      </c>
      <c r="H47" s="2">
        <v>44.289798374962388</v>
      </c>
      <c r="I47" s="2">
        <v>99.345182413470539</v>
      </c>
      <c r="J47" s="2">
        <v>99.1</v>
      </c>
      <c r="K47" s="2">
        <v>99</v>
      </c>
      <c r="L47" s="2">
        <v>99.05</v>
      </c>
      <c r="M47" s="2">
        <v>-13.315579227696404</v>
      </c>
      <c r="N47" s="2">
        <v>-13.387216648086214</v>
      </c>
      <c r="O47" s="2">
        <v>5.2</v>
      </c>
      <c r="P47" s="2">
        <v>6.6000000000000005</v>
      </c>
      <c r="Q47" s="2">
        <v>5.9</v>
      </c>
      <c r="R47" s="2">
        <v>2.1367944620502</v>
      </c>
      <c r="S47" s="2">
        <v>1.7789488335658095</v>
      </c>
      <c r="T47" s="2">
        <v>91.3</v>
      </c>
      <c r="U47" s="2">
        <v>92.300000000000011</v>
      </c>
      <c r="V47" s="2">
        <v>91.800000000000011</v>
      </c>
      <c r="W47" s="2">
        <v>3.1471682258221629</v>
      </c>
      <c r="X47" s="2">
        <v>2.8427606753053385</v>
      </c>
      <c r="Y47" s="2">
        <v>88.6</v>
      </c>
      <c r="Z47" s="2">
        <v>94.199999999999989</v>
      </c>
      <c r="AA47" s="2">
        <v>91.399999999999991</v>
      </c>
      <c r="AB47" s="2">
        <v>72.037499999999994</v>
      </c>
      <c r="AC47" s="2">
        <v>72.037499999999994</v>
      </c>
      <c r="AD47" s="2">
        <f t="shared" si="0"/>
        <v>72.037499999999994</v>
      </c>
    </row>
    <row r="48" spans="1:30" ht="13.5" hidden="1" x14ac:dyDescent="0.2">
      <c r="A48" s="7" t="s">
        <v>87</v>
      </c>
      <c r="B48" s="7" t="s">
        <v>88</v>
      </c>
      <c r="C48" s="2">
        <v>46.260699192200001</v>
      </c>
      <c r="D48" s="2" t="s">
        <v>885</v>
      </c>
      <c r="E48" s="3">
        <v>20150908</v>
      </c>
      <c r="F48" s="3"/>
      <c r="G48" s="9">
        <f>[1]!f_prt_convertiblebond(A48,$E$1,1)/100000000/C48</f>
        <v>0.41971483573844848</v>
      </c>
      <c r="H48" s="2">
        <v>44.219066937119671</v>
      </c>
      <c r="I48" s="2">
        <v>59.417040358744387</v>
      </c>
      <c r="J48" s="2">
        <v>98.2</v>
      </c>
      <c r="K48" s="2">
        <v>91.4</v>
      </c>
      <c r="L48" s="2">
        <v>94.800000000000011</v>
      </c>
      <c r="M48" s="2">
        <v>-11.373801916932903</v>
      </c>
      <c r="N48" s="2">
        <v>-11.373801916932903</v>
      </c>
      <c r="O48" s="2">
        <v>7.8</v>
      </c>
      <c r="P48" s="2">
        <v>10.4</v>
      </c>
      <c r="Q48" s="2">
        <v>9.1</v>
      </c>
      <c r="R48" s="2">
        <v>2.7358739605348532</v>
      </c>
      <c r="S48" s="2">
        <v>1.9671286672855832</v>
      </c>
      <c r="T48" s="2">
        <v>94.699999999999989</v>
      </c>
      <c r="U48" s="2">
        <v>94.199999999999989</v>
      </c>
      <c r="V48" s="2">
        <v>94.449999999999989</v>
      </c>
      <c r="W48" s="2">
        <v>3.6886987766193409</v>
      </c>
      <c r="X48" s="2">
        <v>2.038020970020284</v>
      </c>
      <c r="Y48" s="2">
        <v>93.899999999999991</v>
      </c>
      <c r="Z48" s="2">
        <v>84.7</v>
      </c>
      <c r="AA48" s="2">
        <v>89.3</v>
      </c>
      <c r="AB48" s="2">
        <v>71.912499999999994</v>
      </c>
      <c r="AC48" s="2">
        <v>71.912499999999994</v>
      </c>
      <c r="AD48" s="2">
        <f t="shared" si="0"/>
        <v>71.912499999999994</v>
      </c>
    </row>
    <row r="49" spans="1:30" hidden="1" x14ac:dyDescent="0.2">
      <c r="A49" s="1" t="s">
        <v>701</v>
      </c>
      <c r="B49" s="1" t="s">
        <v>702</v>
      </c>
      <c r="C49" s="2">
        <v>28.179326593000003</v>
      </c>
      <c r="D49" s="2" t="s">
        <v>886</v>
      </c>
      <c r="E49" s="3">
        <v>20110516</v>
      </c>
      <c r="F49" s="3"/>
      <c r="G49" s="9">
        <f>[1]!f_prt_convertiblebond(A49,$E$1,1)/100000000/C49</f>
        <v>0.79108876617504476</v>
      </c>
      <c r="H49" s="2">
        <v>26.037780136889239</v>
      </c>
      <c r="I49" s="2">
        <v>76.742039105926324</v>
      </c>
      <c r="J49" s="2">
        <v>93</v>
      </c>
      <c r="K49" s="2">
        <v>96.1</v>
      </c>
      <c r="L49" s="2">
        <v>94.55</v>
      </c>
      <c r="M49" s="2">
        <v>-8.875845443569359</v>
      </c>
      <c r="N49" s="2">
        <v>-9.8939927003214052</v>
      </c>
      <c r="O49" s="2">
        <v>13</v>
      </c>
      <c r="P49" s="2">
        <v>14.2</v>
      </c>
      <c r="Q49" s="2">
        <v>13.6</v>
      </c>
      <c r="R49" s="2">
        <v>1.8117857684992882</v>
      </c>
      <c r="S49" s="2">
        <v>2.0301158430377564</v>
      </c>
      <c r="T49" s="2">
        <v>85.2</v>
      </c>
      <c r="U49" s="2">
        <v>97.1</v>
      </c>
      <c r="V49" s="2">
        <v>91.15</v>
      </c>
      <c r="W49" s="2">
        <v>2.6105298494666878</v>
      </c>
      <c r="X49" s="2">
        <v>3.0160694300929749</v>
      </c>
      <c r="Y49" s="2">
        <v>79.100000000000009</v>
      </c>
      <c r="Z49" s="2">
        <v>95.199999999999989</v>
      </c>
      <c r="AA49" s="2">
        <v>87.15</v>
      </c>
      <c r="AB49" s="2">
        <v>71.612500000000011</v>
      </c>
      <c r="AC49" s="2">
        <v>71.612500000000011</v>
      </c>
      <c r="AD49" s="2">
        <f t="shared" si="0"/>
        <v>71.612500000000011</v>
      </c>
    </row>
    <row r="50" spans="1:30" x14ac:dyDescent="0.2">
      <c r="A50" s="4" t="s">
        <v>267</v>
      </c>
      <c r="B50" s="4" t="s">
        <v>268</v>
      </c>
      <c r="C50" s="10">
        <v>13.431332446400001</v>
      </c>
      <c r="D50" s="10" t="s">
        <v>887</v>
      </c>
      <c r="E50" s="11">
        <v>20170905</v>
      </c>
      <c r="F50" s="11" t="str">
        <f>[1]!f_info_regulopenfundornot(A50)</f>
        <v>否</v>
      </c>
      <c r="G50" s="12">
        <f>[1]!f_prt_convertiblebond(A50,$E$1,1)/100000000/C50</f>
        <v>0.25523901054350417</v>
      </c>
      <c r="H50" s="10">
        <v>10.742876818455715</v>
      </c>
      <c r="I50" s="10">
        <v>18.85624538063562</v>
      </c>
      <c r="J50" s="10">
        <v>76.5</v>
      </c>
      <c r="K50" s="10">
        <v>51.4</v>
      </c>
      <c r="L50" s="10">
        <v>63.95</v>
      </c>
      <c r="M50" s="10">
        <v>-2.6922181705330095</v>
      </c>
      <c r="N50" s="10">
        <v>-3.1904203650979754</v>
      </c>
      <c r="O50" s="10">
        <v>68.600000000000009</v>
      </c>
      <c r="P50" s="10">
        <v>76.099999999999994</v>
      </c>
      <c r="Q50" s="10">
        <v>72.349999999999994</v>
      </c>
      <c r="R50" s="10">
        <v>1.6473205007259675</v>
      </c>
      <c r="S50" s="10">
        <v>1.198564938531127</v>
      </c>
      <c r="T50" s="10">
        <v>80.800000000000011</v>
      </c>
      <c r="U50" s="10">
        <v>54.2</v>
      </c>
      <c r="V50" s="10">
        <v>67.5</v>
      </c>
      <c r="W50" s="10">
        <v>2.8292826931761308</v>
      </c>
      <c r="X50" s="10">
        <v>1.8792152336883881</v>
      </c>
      <c r="Y50" s="10">
        <v>85.2</v>
      </c>
      <c r="Z50" s="10">
        <v>74.2</v>
      </c>
      <c r="AA50" s="10">
        <v>79.7</v>
      </c>
      <c r="AB50" s="10">
        <v>70.875</v>
      </c>
      <c r="AC50" s="10">
        <v>70.875</v>
      </c>
      <c r="AD50" s="10">
        <f t="shared" si="0"/>
        <v>70.875</v>
      </c>
    </row>
    <row r="51" spans="1:30" x14ac:dyDescent="0.2">
      <c r="A51" s="4" t="s">
        <v>731</v>
      </c>
      <c r="B51" s="4" t="s">
        <v>732</v>
      </c>
      <c r="C51" s="10">
        <v>16.924338517300001</v>
      </c>
      <c r="D51" s="10" t="s">
        <v>888</v>
      </c>
      <c r="E51" s="11">
        <v>20101123</v>
      </c>
      <c r="F51" s="11" t="str">
        <f>[1]!f_info_regulopenfundornot(A51)</f>
        <v>否</v>
      </c>
      <c r="G51" s="12">
        <f>[1]!f_prt_convertiblebond(A51,$E$1,1)/100000000/C51</f>
        <v>5.2762288859160573E-2</v>
      </c>
      <c r="H51" s="10">
        <v>9.540969010549853</v>
      </c>
      <c r="I51" s="10">
        <v>18.102729640682391</v>
      </c>
      <c r="J51" s="10">
        <v>66.900000000000006</v>
      </c>
      <c r="K51" s="10">
        <v>48.5</v>
      </c>
      <c r="L51" s="10">
        <v>57.7</v>
      </c>
      <c r="M51" s="10">
        <v>-2.292490118577069</v>
      </c>
      <c r="N51" s="10">
        <v>-2.9863481228668896</v>
      </c>
      <c r="O51" s="10">
        <v>74.7</v>
      </c>
      <c r="P51" s="10">
        <v>79</v>
      </c>
      <c r="Q51" s="10">
        <v>76.849999999999994</v>
      </c>
      <c r="R51" s="10">
        <v>1.5010926679933809</v>
      </c>
      <c r="S51" s="10">
        <v>1.2087663491156999</v>
      </c>
      <c r="T51" s="10">
        <v>75.599999999999994</v>
      </c>
      <c r="U51" s="10">
        <v>59</v>
      </c>
      <c r="V51" s="10">
        <v>67.3</v>
      </c>
      <c r="W51" s="10">
        <v>2.8021101395575294</v>
      </c>
      <c r="X51" s="10">
        <v>1.8920702972496304</v>
      </c>
      <c r="Y51" s="10">
        <v>83.399999999999991</v>
      </c>
      <c r="Z51" s="10">
        <v>75.2</v>
      </c>
      <c r="AA51" s="10">
        <v>79.3</v>
      </c>
      <c r="AB51" s="10">
        <v>70.287500000000009</v>
      </c>
      <c r="AC51" s="10">
        <v>70.287500000000009</v>
      </c>
      <c r="AD51" s="10">
        <f t="shared" si="0"/>
        <v>70.287500000000009</v>
      </c>
    </row>
    <row r="52" spans="1:30" x14ac:dyDescent="0.2">
      <c r="A52" s="29" t="s">
        <v>13</v>
      </c>
      <c r="B52" s="29" t="s">
        <v>14</v>
      </c>
      <c r="C52" s="26">
        <v>200.61962545419999</v>
      </c>
      <c r="D52" s="26" t="s">
        <v>963</v>
      </c>
      <c r="E52" s="27">
        <v>20130329</v>
      </c>
      <c r="F52" s="27" t="str">
        <f>[1]!f_info_regulopenfundornot(A52)</f>
        <v>否</v>
      </c>
      <c r="G52" s="28">
        <f>[1]!f_prt_convertiblebond(A52,$E$1,1)/100000000/C52</f>
        <v>0.14964288032654935</v>
      </c>
      <c r="H52" s="26">
        <v>6.7160709233191813</v>
      </c>
      <c r="I52" s="26">
        <v>16.13437600133275</v>
      </c>
      <c r="J52" s="26">
        <v>40.799999999999997</v>
      </c>
      <c r="K52" s="26">
        <v>38</v>
      </c>
      <c r="L52" s="26">
        <v>39.4</v>
      </c>
      <c r="M52" s="26">
        <v>-3.2945736434108577</v>
      </c>
      <c r="N52" s="26">
        <v>-3.2945736434108577</v>
      </c>
      <c r="O52" s="26">
        <v>58.199999999999996</v>
      </c>
      <c r="P52" s="26">
        <v>73.3</v>
      </c>
      <c r="Q52" s="26">
        <v>65.75</v>
      </c>
      <c r="R52" s="26">
        <v>0.89959780248206422</v>
      </c>
      <c r="S52" s="26">
        <v>1.1779917132780025</v>
      </c>
      <c r="T52" s="26">
        <v>45.2</v>
      </c>
      <c r="U52" s="26">
        <v>52.300000000000004</v>
      </c>
      <c r="V52" s="26">
        <v>48.75</v>
      </c>
      <c r="W52" s="26">
        <v>1.1221846097141555</v>
      </c>
      <c r="X52" s="26">
        <v>1.4398348252967919</v>
      </c>
      <c r="Y52" s="26">
        <v>37.299999999999997</v>
      </c>
      <c r="Z52" s="26">
        <v>52.300000000000004</v>
      </c>
      <c r="AA52" s="26">
        <v>44.8</v>
      </c>
      <c r="AB52" s="26">
        <v>49.674999999999997</v>
      </c>
      <c r="AC52" s="26">
        <v>90</v>
      </c>
      <c r="AD52" s="26">
        <f t="shared" si="0"/>
        <v>69.837500000000006</v>
      </c>
    </row>
    <row r="53" spans="1:30" x14ac:dyDescent="0.2">
      <c r="A53" s="4" t="s">
        <v>621</v>
      </c>
      <c r="B53" s="4" t="s">
        <v>622</v>
      </c>
      <c r="C53" s="10">
        <v>432.01732996319998</v>
      </c>
      <c r="D53" s="10" t="s">
        <v>889</v>
      </c>
      <c r="E53" s="11">
        <v>20050919</v>
      </c>
      <c r="F53" s="11" t="str">
        <f>[1]!f_info_regulopenfundornot(A53)</f>
        <v>否</v>
      </c>
      <c r="G53" s="12">
        <f>[1]!f_prt_convertiblebond(A53,$E$1,1)/100000000/C53</f>
        <v>6.5069392205619525E-2</v>
      </c>
      <c r="H53" s="10">
        <v>7.8622378017841053</v>
      </c>
      <c r="I53" s="10">
        <v>16.823283422512368</v>
      </c>
      <c r="J53" s="10">
        <v>55.600000000000009</v>
      </c>
      <c r="K53" s="10">
        <v>44.7</v>
      </c>
      <c r="L53" s="10">
        <v>50.150000000000006</v>
      </c>
      <c r="M53" s="10">
        <v>-1.4306784660767062</v>
      </c>
      <c r="N53" s="10">
        <v>-2.9484582489308906</v>
      </c>
      <c r="O53" s="10">
        <v>86.9</v>
      </c>
      <c r="P53" s="10">
        <v>80</v>
      </c>
      <c r="Q53" s="10">
        <v>83.45</v>
      </c>
      <c r="R53" s="10">
        <v>1.4521099079883053</v>
      </c>
      <c r="S53" s="10">
        <v>1.2287943099373433</v>
      </c>
      <c r="T53" s="10">
        <v>71.3</v>
      </c>
      <c r="U53" s="10">
        <v>60.9</v>
      </c>
      <c r="V53" s="10">
        <v>66.099999999999994</v>
      </c>
      <c r="W53" s="10">
        <v>3.3168275445013364</v>
      </c>
      <c r="X53" s="10">
        <v>1.7167830264734429</v>
      </c>
      <c r="Y53" s="10">
        <v>91.3</v>
      </c>
      <c r="Z53" s="10">
        <v>66.600000000000009</v>
      </c>
      <c r="AA53" s="10">
        <v>78.95</v>
      </c>
      <c r="AB53" s="10">
        <v>69.662500000000009</v>
      </c>
      <c r="AC53" s="10">
        <v>69.662500000000009</v>
      </c>
      <c r="AD53" s="10">
        <f t="shared" si="0"/>
        <v>69.662500000000009</v>
      </c>
    </row>
    <row r="54" spans="1:30" ht="13.5" x14ac:dyDescent="0.2">
      <c r="A54" s="25" t="s">
        <v>141</v>
      </c>
      <c r="B54" s="25" t="s">
        <v>142</v>
      </c>
      <c r="C54" s="26">
        <v>81.245127781199997</v>
      </c>
      <c r="D54" s="26" t="s">
        <v>967</v>
      </c>
      <c r="E54" s="27">
        <v>20160715</v>
      </c>
      <c r="F54" s="27" t="str">
        <f>[1]!f_info_regulopenfundornot(A54)</f>
        <v>否</v>
      </c>
      <c r="G54" s="28">
        <f>[1]!f_prt_convertiblebond(A54,$E$1,1)/100000000/C54</f>
        <v>0</v>
      </c>
      <c r="H54" s="26">
        <v>6.4446474545303705</v>
      </c>
      <c r="I54" s="26">
        <v>21.188497339422266</v>
      </c>
      <c r="J54" s="26">
        <v>38.200000000000003</v>
      </c>
      <c r="K54" s="26">
        <v>63.800000000000004</v>
      </c>
      <c r="L54" s="26">
        <v>51</v>
      </c>
      <c r="M54" s="26">
        <v>-4.5260461144321082</v>
      </c>
      <c r="N54" s="26">
        <v>-4.5260461144321082</v>
      </c>
      <c r="O54" s="26">
        <v>36.5</v>
      </c>
      <c r="P54" s="26">
        <v>49.5</v>
      </c>
      <c r="Q54" s="26">
        <v>43</v>
      </c>
      <c r="R54" s="26">
        <v>0.67700520509187734</v>
      </c>
      <c r="S54" s="26">
        <v>1.5086424514303147</v>
      </c>
      <c r="T54" s="26">
        <v>31.3</v>
      </c>
      <c r="U54" s="26">
        <v>82.8</v>
      </c>
      <c r="V54" s="26">
        <v>57.05</v>
      </c>
      <c r="W54" s="26">
        <v>0.72205630544050148</v>
      </c>
      <c r="X54" s="26">
        <v>1.5591422052552717</v>
      </c>
      <c r="Y54" s="26">
        <v>25.2</v>
      </c>
      <c r="Z54" s="26">
        <v>57.099999999999994</v>
      </c>
      <c r="AA54" s="26">
        <v>41.15</v>
      </c>
      <c r="AB54" s="26">
        <v>48.050000000000004</v>
      </c>
      <c r="AC54" s="26">
        <v>90</v>
      </c>
      <c r="AD54" s="26">
        <f t="shared" si="0"/>
        <v>69.025000000000006</v>
      </c>
    </row>
    <row r="55" spans="1:30" ht="13.5" x14ac:dyDescent="0.2">
      <c r="A55" s="13" t="s">
        <v>63</v>
      </c>
      <c r="B55" s="13" t="s">
        <v>64</v>
      </c>
      <c r="C55" s="10">
        <v>28.690333243200001</v>
      </c>
      <c r="D55" s="10" t="s">
        <v>890</v>
      </c>
      <c r="E55" s="11">
        <v>20141202</v>
      </c>
      <c r="F55" s="11" t="str">
        <f>[1]!f_info_regulopenfundornot(A55)</f>
        <v>否</v>
      </c>
      <c r="G55" s="12">
        <f>[1]!f_prt_convertiblebond(A55,$E$1,1)/100000000/C55</f>
        <v>1.4119445043253801E-2</v>
      </c>
      <c r="H55" s="10">
        <v>6.2146892655367294</v>
      </c>
      <c r="I55" s="10">
        <v>14.984709480122319</v>
      </c>
      <c r="J55" s="10">
        <v>36.5</v>
      </c>
      <c r="K55" s="10">
        <v>34.200000000000003</v>
      </c>
      <c r="L55" s="10">
        <v>35.35</v>
      </c>
      <c r="M55" s="10">
        <v>-1.4522821576763423</v>
      </c>
      <c r="N55" s="10">
        <v>-2.2156573116691303</v>
      </c>
      <c r="O55" s="10">
        <v>85.2</v>
      </c>
      <c r="P55" s="10">
        <v>91.4</v>
      </c>
      <c r="Q55" s="10">
        <v>88.300000000000011</v>
      </c>
      <c r="R55" s="10">
        <v>1.4921957562280168</v>
      </c>
      <c r="S55" s="10">
        <v>1.5111740336348631</v>
      </c>
      <c r="T55" s="10">
        <v>74.7</v>
      </c>
      <c r="U55" s="10">
        <v>83.8</v>
      </c>
      <c r="V55" s="10">
        <v>79.25</v>
      </c>
      <c r="W55" s="10">
        <v>2.1500321027225135</v>
      </c>
      <c r="X55" s="10">
        <v>1.9003259677820656</v>
      </c>
      <c r="Y55" s="10">
        <v>68.600000000000009</v>
      </c>
      <c r="Z55" s="10">
        <v>77.100000000000009</v>
      </c>
      <c r="AA55" s="10">
        <v>72.850000000000009</v>
      </c>
      <c r="AB55" s="10">
        <v>68.9375</v>
      </c>
      <c r="AC55" s="10">
        <v>68.9375</v>
      </c>
      <c r="AD55" s="10">
        <f t="shared" si="0"/>
        <v>68.9375</v>
      </c>
    </row>
    <row r="56" spans="1:30" x14ac:dyDescent="0.2">
      <c r="A56" s="29" t="s">
        <v>15</v>
      </c>
      <c r="B56" s="29" t="s">
        <v>16</v>
      </c>
      <c r="C56" s="26">
        <v>18.3174994594</v>
      </c>
      <c r="D56" s="26" t="s">
        <v>969</v>
      </c>
      <c r="E56" s="27">
        <v>20130313</v>
      </c>
      <c r="F56" s="27" t="str">
        <f>[1]!f_info_regulopenfundornot(A56)</f>
        <v>否</v>
      </c>
      <c r="G56" s="28">
        <f>[1]!f_prt_convertiblebond(A56,$E$1,1)/100000000/C56</f>
        <v>0</v>
      </c>
      <c r="H56" s="26">
        <v>11.45138781206388</v>
      </c>
      <c r="I56" s="26">
        <v>21.164868509777484</v>
      </c>
      <c r="J56" s="26">
        <v>79.100000000000009</v>
      </c>
      <c r="K56" s="26">
        <v>62.8</v>
      </c>
      <c r="L56" s="26">
        <v>70.95</v>
      </c>
      <c r="M56" s="26">
        <v>-6.3640312771503087</v>
      </c>
      <c r="N56" s="26">
        <v>-6.3640312771503087</v>
      </c>
      <c r="O56" s="26">
        <v>20.8</v>
      </c>
      <c r="P56" s="26">
        <v>25.7</v>
      </c>
      <c r="Q56" s="26">
        <v>23.25</v>
      </c>
      <c r="R56" s="26">
        <v>1.1924561490463936</v>
      </c>
      <c r="S56" s="26">
        <v>1.0110402498123841</v>
      </c>
      <c r="T56" s="26">
        <v>62.6</v>
      </c>
      <c r="U56" s="26">
        <v>38</v>
      </c>
      <c r="V56" s="26">
        <v>50.3</v>
      </c>
      <c r="W56" s="26">
        <v>1.2836372989481573</v>
      </c>
      <c r="X56" s="26">
        <v>1.1071675799457179</v>
      </c>
      <c r="Y56" s="26">
        <v>53</v>
      </c>
      <c r="Z56" s="26">
        <v>38</v>
      </c>
      <c r="AA56" s="26">
        <v>45.5</v>
      </c>
      <c r="AB56" s="26">
        <v>47.5</v>
      </c>
      <c r="AC56" s="26">
        <v>90</v>
      </c>
      <c r="AD56" s="26">
        <f t="shared" si="0"/>
        <v>68.75</v>
      </c>
    </row>
    <row r="57" spans="1:30" x14ac:dyDescent="0.2">
      <c r="A57" s="4" t="s">
        <v>667</v>
      </c>
      <c r="B57" s="4" t="s">
        <v>668</v>
      </c>
      <c r="C57" s="10">
        <v>35.667470433699997</v>
      </c>
      <c r="D57" s="10" t="s">
        <v>891</v>
      </c>
      <c r="E57" s="11">
        <v>20100531</v>
      </c>
      <c r="F57" s="11" t="str">
        <f>[1]!f_info_regulopenfundornot(A57)</f>
        <v>否</v>
      </c>
      <c r="G57" s="12">
        <f>[1]!f_prt_convertiblebond(A57,$E$1,1)/100000000/C57</f>
        <v>5.1119798772644748E-2</v>
      </c>
      <c r="H57" s="10">
        <v>11.435451050697171</v>
      </c>
      <c r="I57" s="10">
        <v>25.319985061967582</v>
      </c>
      <c r="J57" s="10">
        <v>78.2</v>
      </c>
      <c r="K57" s="10">
        <v>69.5</v>
      </c>
      <c r="L57" s="10">
        <v>73.849999999999994</v>
      </c>
      <c r="M57" s="10">
        <v>-3.994003338655653</v>
      </c>
      <c r="N57" s="10">
        <v>-4.7649572649572569</v>
      </c>
      <c r="O57" s="10">
        <v>46</v>
      </c>
      <c r="P57" s="10">
        <v>42.8</v>
      </c>
      <c r="Q57" s="10">
        <v>44.4</v>
      </c>
      <c r="R57" s="10">
        <v>1.6227008426246752</v>
      </c>
      <c r="S57" s="10">
        <v>1.5539036704481859</v>
      </c>
      <c r="T57" s="10">
        <v>79.100000000000009</v>
      </c>
      <c r="U57" s="10">
        <v>84.7</v>
      </c>
      <c r="V57" s="10">
        <v>81.900000000000006</v>
      </c>
      <c r="W57" s="10">
        <v>2.1333634786562357</v>
      </c>
      <c r="X57" s="10">
        <v>1.8702995792984438</v>
      </c>
      <c r="Y57" s="10">
        <v>67.800000000000011</v>
      </c>
      <c r="Z57" s="10">
        <v>73.3</v>
      </c>
      <c r="AA57" s="10">
        <v>70.550000000000011</v>
      </c>
      <c r="AB57" s="10">
        <v>67.675000000000011</v>
      </c>
      <c r="AC57" s="10">
        <v>67.675000000000011</v>
      </c>
      <c r="AD57" s="10">
        <f t="shared" si="0"/>
        <v>67.675000000000011</v>
      </c>
    </row>
    <row r="58" spans="1:30" hidden="1" x14ac:dyDescent="0.2">
      <c r="A58" s="1" t="s">
        <v>723</v>
      </c>
      <c r="B58" s="1" t="s">
        <v>724</v>
      </c>
      <c r="C58" s="2">
        <v>89.133605054200004</v>
      </c>
      <c r="D58" s="2" t="s">
        <v>895</v>
      </c>
      <c r="E58" s="3">
        <v>20110617</v>
      </c>
      <c r="F58" s="3"/>
      <c r="G58" s="9">
        <f>[1]!f_prt_convertiblebond(A58,$E$1,1)/100000000/C58</f>
        <v>0.82434997983555391</v>
      </c>
      <c r="H58" s="2">
        <v>22.61422787738579</v>
      </c>
      <c r="I58" s="2">
        <v>51.971326164874576</v>
      </c>
      <c r="J58" s="2">
        <v>92.100000000000009</v>
      </c>
      <c r="K58" s="2">
        <v>90.4</v>
      </c>
      <c r="L58" s="2">
        <v>91.25</v>
      </c>
      <c r="M58" s="2">
        <v>-8.9536699635606407</v>
      </c>
      <c r="N58" s="2">
        <v>-8.9536699635606407</v>
      </c>
      <c r="O58" s="2">
        <v>12.1</v>
      </c>
      <c r="P58" s="2">
        <v>16.100000000000001</v>
      </c>
      <c r="Q58" s="2">
        <v>14.100000000000001</v>
      </c>
      <c r="R58" s="2">
        <v>1.5122410933596724</v>
      </c>
      <c r="S58" s="2">
        <v>1.5028562842675843</v>
      </c>
      <c r="T58" s="2">
        <v>76.5</v>
      </c>
      <c r="U58" s="2">
        <v>80.900000000000006</v>
      </c>
      <c r="V58" s="2">
        <v>78.7</v>
      </c>
      <c r="W58" s="2">
        <v>2.1515050701554932</v>
      </c>
      <c r="X58" s="2">
        <v>2.2567491793462633</v>
      </c>
      <c r="Y58" s="2">
        <v>69.5</v>
      </c>
      <c r="Z58" s="2">
        <v>87.6</v>
      </c>
      <c r="AA58" s="2">
        <v>78.55</v>
      </c>
      <c r="AB58" s="2">
        <v>65.650000000000006</v>
      </c>
      <c r="AC58" s="2">
        <v>65.650000000000006</v>
      </c>
      <c r="AD58" s="2">
        <f t="shared" si="0"/>
        <v>65.650000000000006</v>
      </c>
    </row>
    <row r="59" spans="1:30" x14ac:dyDescent="0.2">
      <c r="A59" s="4" t="s">
        <v>625</v>
      </c>
      <c r="B59" s="4" t="s">
        <v>626</v>
      </c>
      <c r="C59" s="10">
        <v>31.7399847585</v>
      </c>
      <c r="D59" s="10" t="s">
        <v>892</v>
      </c>
      <c r="E59" s="11">
        <v>20100908</v>
      </c>
      <c r="F59" s="11" t="str">
        <f>[1]!f_info_regulopenfundornot(A59)</f>
        <v>否</v>
      </c>
      <c r="G59" s="12">
        <f>[1]!f_prt_convertiblebond(A59,$E$1,1)/100000000/C59</f>
        <v>9.1009656711521184E-2</v>
      </c>
      <c r="H59" s="10">
        <v>6.4535585042219488</v>
      </c>
      <c r="I59" s="10">
        <v>19.498984427894353</v>
      </c>
      <c r="J59" s="10">
        <v>39.1</v>
      </c>
      <c r="K59" s="10">
        <v>54.2</v>
      </c>
      <c r="L59" s="10">
        <v>46.650000000000006</v>
      </c>
      <c r="M59" s="10">
        <v>-1.4740566037735845</v>
      </c>
      <c r="N59" s="10">
        <v>-2.752880921895021</v>
      </c>
      <c r="O59" s="10">
        <v>84.3</v>
      </c>
      <c r="P59" s="10">
        <v>83.8</v>
      </c>
      <c r="Q59" s="10">
        <v>84.05</v>
      </c>
      <c r="R59" s="10">
        <v>0.90420561713777703</v>
      </c>
      <c r="S59" s="10">
        <v>1.3751426242763476</v>
      </c>
      <c r="T59" s="10">
        <v>46.9</v>
      </c>
      <c r="U59" s="10">
        <v>73.3</v>
      </c>
      <c r="V59" s="10">
        <v>60.099999999999994</v>
      </c>
      <c r="W59" s="10">
        <v>2.1572490375503444</v>
      </c>
      <c r="X59" s="10">
        <v>2.2845127265616783</v>
      </c>
      <c r="Y59" s="10">
        <v>70.399999999999991</v>
      </c>
      <c r="Z59" s="10">
        <v>88.5</v>
      </c>
      <c r="AA59" s="10">
        <v>79.449999999999989</v>
      </c>
      <c r="AB59" s="10">
        <v>67.5625</v>
      </c>
      <c r="AC59" s="10">
        <v>67.5625</v>
      </c>
      <c r="AD59" s="10">
        <f t="shared" si="0"/>
        <v>67.5625</v>
      </c>
    </row>
    <row r="60" spans="1:30" x14ac:dyDescent="0.2">
      <c r="A60" s="4" t="s">
        <v>651</v>
      </c>
      <c r="B60" s="4" t="s">
        <v>652</v>
      </c>
      <c r="C60" s="10">
        <v>15.1577244277</v>
      </c>
      <c r="D60" s="10" t="s">
        <v>893</v>
      </c>
      <c r="E60" s="11">
        <v>20181012</v>
      </c>
      <c r="F60" s="11" t="str">
        <f>[1]!f_info_regulopenfundornot(A60)</f>
        <v>是</v>
      </c>
      <c r="G60" s="12">
        <f>[1]!f_prt_convertiblebond(A60,$E$1,1)/100000000/C60</f>
        <v>3.614328803859443E-3</v>
      </c>
      <c r="H60" s="10">
        <v>4.6910751679982727</v>
      </c>
      <c r="I60" s="10">
        <v>8.8377160819906226</v>
      </c>
      <c r="J60" s="10">
        <v>23.400000000000002</v>
      </c>
      <c r="K60" s="10">
        <v>8.5</v>
      </c>
      <c r="L60" s="10">
        <v>15.950000000000001</v>
      </c>
      <c r="M60" s="10">
        <v>-0.27703571781933362</v>
      </c>
      <c r="N60" s="10">
        <v>-1.546910285822229</v>
      </c>
      <c r="O60" s="10">
        <v>99.1</v>
      </c>
      <c r="P60" s="10">
        <v>97.1</v>
      </c>
      <c r="Q60" s="10">
        <v>98.1</v>
      </c>
      <c r="R60" s="10">
        <v>3.9178289117285821</v>
      </c>
      <c r="S60" s="10">
        <v>1.6702253270625551</v>
      </c>
      <c r="T60" s="10">
        <v>98.2</v>
      </c>
      <c r="U60" s="10">
        <v>89.5</v>
      </c>
      <c r="V60" s="10">
        <v>93.85</v>
      </c>
      <c r="W60" s="10">
        <v>6.4721759466324045</v>
      </c>
      <c r="X60" s="10">
        <v>0.84894849620997193</v>
      </c>
      <c r="Y60" s="10">
        <v>98.2</v>
      </c>
      <c r="Z60" s="10">
        <v>22.8</v>
      </c>
      <c r="AA60" s="10">
        <v>60.5</v>
      </c>
      <c r="AB60" s="10">
        <v>67.099999999999994</v>
      </c>
      <c r="AC60" s="10">
        <v>67.099999999999994</v>
      </c>
      <c r="AD60" s="10">
        <f t="shared" si="0"/>
        <v>67.099999999999994</v>
      </c>
    </row>
    <row r="61" spans="1:30" hidden="1" x14ac:dyDescent="0.2">
      <c r="A61" s="1" t="s">
        <v>619</v>
      </c>
      <c r="B61" s="1" t="s">
        <v>620</v>
      </c>
      <c r="C61" s="2">
        <v>67.245614085399993</v>
      </c>
      <c r="D61" s="2" t="s">
        <v>898</v>
      </c>
      <c r="E61" s="3">
        <v>20101208</v>
      </c>
      <c r="F61" s="3"/>
      <c r="G61" s="9">
        <f>[1]!f_prt_convertiblebond(A61,$E$1,1)/100000000/C61</f>
        <v>0.8890363791544279</v>
      </c>
      <c r="H61" s="2">
        <v>20.187793427230037</v>
      </c>
      <c r="I61" s="2">
        <v>49.126213592233</v>
      </c>
      <c r="J61" s="2">
        <v>89.5</v>
      </c>
      <c r="K61" s="2">
        <v>89.5</v>
      </c>
      <c r="L61" s="2">
        <v>89.5</v>
      </c>
      <c r="M61" s="2">
        <v>-7.0829840737636225</v>
      </c>
      <c r="N61" s="2">
        <v>-10.849315068493148</v>
      </c>
      <c r="O61" s="2">
        <v>15.6</v>
      </c>
      <c r="P61" s="2">
        <v>12.3</v>
      </c>
      <c r="Q61" s="2">
        <v>13.95</v>
      </c>
      <c r="R61" s="2">
        <v>1.5315363576896144</v>
      </c>
      <c r="S61" s="2">
        <v>1.4245211577713752</v>
      </c>
      <c r="T61" s="2">
        <v>77.3</v>
      </c>
      <c r="U61" s="2">
        <v>77.100000000000009</v>
      </c>
      <c r="V61" s="2">
        <v>77.2</v>
      </c>
      <c r="W61" s="2">
        <v>2.3565719962245475</v>
      </c>
      <c r="X61" s="2">
        <v>1.7559260263995442</v>
      </c>
      <c r="Y61" s="2">
        <v>75.599999999999994</v>
      </c>
      <c r="Z61" s="2">
        <v>68.5</v>
      </c>
      <c r="AA61" s="2">
        <v>72.05</v>
      </c>
      <c r="AB61" s="2">
        <v>63.174999999999997</v>
      </c>
      <c r="AC61" s="2">
        <v>63.174999999999997</v>
      </c>
      <c r="AD61" s="2">
        <f t="shared" si="0"/>
        <v>63.174999999999997</v>
      </c>
    </row>
    <row r="62" spans="1:30" x14ac:dyDescent="0.2">
      <c r="A62" s="29" t="s">
        <v>669</v>
      </c>
      <c r="B62" s="29" t="s">
        <v>670</v>
      </c>
      <c r="C62" s="26">
        <v>41.5615881648</v>
      </c>
      <c r="D62" s="26" t="s">
        <v>977</v>
      </c>
      <c r="E62" s="27">
        <v>20110425</v>
      </c>
      <c r="F62" s="27" t="str">
        <f>[1]!f_info_regulopenfundornot(A62)</f>
        <v>否</v>
      </c>
      <c r="G62" s="28">
        <f>[1]!f_prt_convertiblebond(A62,$E$1,1)/100000000/C62</f>
        <v>1.4293267390179354E-2</v>
      </c>
      <c r="H62" s="26">
        <v>10.371337972890379</v>
      </c>
      <c r="I62" s="26">
        <v>17.047961364227536</v>
      </c>
      <c r="J62" s="26">
        <v>73</v>
      </c>
      <c r="K62" s="26">
        <v>45.7</v>
      </c>
      <c r="L62" s="26">
        <v>59.35</v>
      </c>
      <c r="M62" s="26">
        <v>-5.5459272097053542</v>
      </c>
      <c r="N62" s="26">
        <v>-5.8945447606687384</v>
      </c>
      <c r="O62" s="26">
        <v>28.599999999999998</v>
      </c>
      <c r="P62" s="26">
        <v>31.4</v>
      </c>
      <c r="Q62" s="26">
        <v>30</v>
      </c>
      <c r="R62" s="26">
        <v>1.1057069869703955</v>
      </c>
      <c r="S62" s="26">
        <v>0.7776684412790178</v>
      </c>
      <c r="T62" s="26">
        <v>60.8</v>
      </c>
      <c r="U62" s="26">
        <v>23.799999999999997</v>
      </c>
      <c r="V62" s="26">
        <v>42.3</v>
      </c>
      <c r="W62" s="26">
        <v>1.2875057445557283</v>
      </c>
      <c r="X62" s="26">
        <v>0.87630908160161147</v>
      </c>
      <c r="Y62" s="26">
        <v>53.900000000000006</v>
      </c>
      <c r="Z62" s="26">
        <v>23.799999999999997</v>
      </c>
      <c r="AA62" s="26">
        <v>38.85</v>
      </c>
      <c r="AB62" s="26">
        <v>42.624999999999993</v>
      </c>
      <c r="AC62" s="26">
        <v>90</v>
      </c>
      <c r="AD62" s="26">
        <f t="shared" si="0"/>
        <v>66.3125</v>
      </c>
    </row>
    <row r="63" spans="1:30" x14ac:dyDescent="0.2">
      <c r="A63" s="4" t="s">
        <v>665</v>
      </c>
      <c r="B63" s="4" t="s">
        <v>666</v>
      </c>
      <c r="C63" s="10">
        <v>38.942273102800002</v>
      </c>
      <c r="D63" s="10" t="s">
        <v>894</v>
      </c>
      <c r="E63" s="11">
        <v>20101103</v>
      </c>
      <c r="F63" s="11" t="str">
        <f>[1]!f_info_regulopenfundornot(A63)</f>
        <v>否</v>
      </c>
      <c r="G63" s="12">
        <f>[1]!f_prt_convertiblebond(A63,$E$1,1)/100000000/C63</f>
        <v>0.24236296044879269</v>
      </c>
      <c r="H63" s="10">
        <v>17.443489076098999</v>
      </c>
      <c r="I63" s="10">
        <v>35.083476113566796</v>
      </c>
      <c r="J63" s="10">
        <v>87.8</v>
      </c>
      <c r="K63" s="10">
        <v>83.8</v>
      </c>
      <c r="L63" s="10">
        <v>85.8</v>
      </c>
      <c r="M63" s="10">
        <v>-6.5414900060569412</v>
      </c>
      <c r="N63" s="10">
        <v>-6.5414900060569412</v>
      </c>
      <c r="O63" s="10">
        <v>18.2</v>
      </c>
      <c r="P63" s="10">
        <v>22.8</v>
      </c>
      <c r="Q63" s="10">
        <v>20.5</v>
      </c>
      <c r="R63" s="10">
        <v>1.6281135545394168</v>
      </c>
      <c r="S63" s="10">
        <v>1.420783070608584</v>
      </c>
      <c r="T63" s="10">
        <v>80</v>
      </c>
      <c r="U63" s="10">
        <v>76.099999999999994</v>
      </c>
      <c r="V63" s="10">
        <v>78.05</v>
      </c>
      <c r="W63" s="10">
        <v>2.2474104017873944</v>
      </c>
      <c r="X63" s="10">
        <v>2.0144766568104231</v>
      </c>
      <c r="Y63" s="10">
        <v>73.900000000000006</v>
      </c>
      <c r="Z63" s="10">
        <v>83.8</v>
      </c>
      <c r="AA63" s="10">
        <v>78.849999999999994</v>
      </c>
      <c r="AB63" s="10">
        <v>65.8</v>
      </c>
      <c r="AC63" s="10">
        <v>65.8</v>
      </c>
      <c r="AD63" s="10">
        <f t="shared" si="0"/>
        <v>65.8</v>
      </c>
    </row>
    <row r="64" spans="1:30" hidden="1" x14ac:dyDescent="0.2">
      <c r="A64" s="1" t="s">
        <v>325</v>
      </c>
      <c r="B64" s="1" t="s">
        <v>326</v>
      </c>
      <c r="C64" s="2">
        <v>45.990803276899996</v>
      </c>
      <c r="D64" s="2" t="s">
        <v>901</v>
      </c>
      <c r="E64" s="3">
        <v>20180828</v>
      </c>
      <c r="F64" s="3"/>
      <c r="G64" s="9">
        <f>[1]!f_prt_convertiblebond(A64,$E$1,1)/100000000/C64</f>
        <v>0.79985983455254772</v>
      </c>
      <c r="H64" s="2">
        <v>27.651358433319544</v>
      </c>
      <c r="I64" s="2">
        <v>73.658536585365837</v>
      </c>
      <c r="J64" s="2">
        <v>93.899999999999991</v>
      </c>
      <c r="K64" s="2">
        <v>95.199999999999989</v>
      </c>
      <c r="L64" s="2">
        <v>94.549999999999983</v>
      </c>
      <c r="M64" s="2">
        <v>-15.026514618236428</v>
      </c>
      <c r="N64" s="2">
        <v>-15.026514618236428</v>
      </c>
      <c r="O64" s="2">
        <v>1.7000000000000002</v>
      </c>
      <c r="P64" s="2">
        <v>3.8</v>
      </c>
      <c r="Q64" s="2">
        <v>2.75</v>
      </c>
      <c r="R64" s="2">
        <v>1.3309259139373177</v>
      </c>
      <c r="S64" s="2">
        <v>1.5908849148671025</v>
      </c>
      <c r="T64" s="2">
        <v>68.600000000000009</v>
      </c>
      <c r="U64" s="2">
        <v>86.6</v>
      </c>
      <c r="V64" s="2">
        <v>77.599999999999994</v>
      </c>
      <c r="W64" s="2">
        <v>1.5837948304670795</v>
      </c>
      <c r="X64" s="2">
        <v>1.9086423124542735</v>
      </c>
      <c r="Y64" s="2">
        <v>61.7</v>
      </c>
      <c r="Z64" s="2">
        <v>78</v>
      </c>
      <c r="AA64" s="2">
        <v>69.849999999999994</v>
      </c>
      <c r="AB64" s="2">
        <v>61.187499999999993</v>
      </c>
      <c r="AC64" s="2">
        <v>61.187499999999993</v>
      </c>
      <c r="AD64" s="2">
        <f t="shared" si="0"/>
        <v>61.187499999999993</v>
      </c>
    </row>
    <row r="65" spans="1:30" ht="13.5" x14ac:dyDescent="0.2">
      <c r="A65" s="13" t="s">
        <v>69</v>
      </c>
      <c r="B65" s="13" t="s">
        <v>70</v>
      </c>
      <c r="C65" s="10">
        <v>35.695800965499998</v>
      </c>
      <c r="D65" s="10" t="s">
        <v>896</v>
      </c>
      <c r="E65" s="11">
        <v>20080310</v>
      </c>
      <c r="F65" s="11" t="str">
        <f>[1]!f_info_regulopenfundornot(A65)</f>
        <v>否</v>
      </c>
      <c r="G65" s="12">
        <f>[1]!f_prt_convertiblebond(A65,$E$1,1)/100000000/C65</f>
        <v>2.2299978408366554E-2</v>
      </c>
      <c r="H65" s="10">
        <v>6.793703396851682</v>
      </c>
      <c r="I65" s="10">
        <v>13.070175438596499</v>
      </c>
      <c r="J65" s="10">
        <v>43.4</v>
      </c>
      <c r="K65" s="10">
        <v>27.6</v>
      </c>
      <c r="L65" s="10">
        <v>35.5</v>
      </c>
      <c r="M65" s="10">
        <v>-1.6813450760608595</v>
      </c>
      <c r="N65" s="10">
        <v>-1.6813450760608595</v>
      </c>
      <c r="O65" s="10">
        <v>81.699999999999989</v>
      </c>
      <c r="P65" s="10">
        <v>95.199999999999989</v>
      </c>
      <c r="Q65" s="10">
        <v>88.449999999999989</v>
      </c>
      <c r="R65" s="10">
        <v>1.3393762128144056</v>
      </c>
      <c r="S65" s="10">
        <v>1.1023850466790579</v>
      </c>
      <c r="T65" s="10">
        <v>69.5</v>
      </c>
      <c r="U65" s="10">
        <v>49.5</v>
      </c>
      <c r="V65" s="10">
        <v>59.5</v>
      </c>
      <c r="W65" s="10">
        <v>2.2449444967347709</v>
      </c>
      <c r="X65" s="10">
        <v>1.9725980636907976</v>
      </c>
      <c r="Y65" s="10">
        <v>73</v>
      </c>
      <c r="Z65" s="10">
        <v>80.900000000000006</v>
      </c>
      <c r="AA65" s="10">
        <v>76.95</v>
      </c>
      <c r="AB65" s="10">
        <v>65.099999999999994</v>
      </c>
      <c r="AC65" s="10">
        <v>65.099999999999994</v>
      </c>
      <c r="AD65" s="10">
        <f t="shared" si="0"/>
        <v>65.099999999999994</v>
      </c>
    </row>
    <row r="66" spans="1:30" ht="13.5" x14ac:dyDescent="0.2">
      <c r="A66" s="25" t="s">
        <v>127</v>
      </c>
      <c r="B66" s="25" t="s">
        <v>128</v>
      </c>
      <c r="C66" s="26">
        <v>31.2570689253</v>
      </c>
      <c r="D66" s="26" t="s">
        <v>982</v>
      </c>
      <c r="E66" s="27">
        <v>20160613</v>
      </c>
      <c r="F66" s="27" t="str">
        <f>[1]!f_info_regulopenfundornot(A66)</f>
        <v>否</v>
      </c>
      <c r="G66" s="28">
        <f>[1]!f_prt_convertiblebond(A66,$E$1,1)/100000000/C66</f>
        <v>0.11434621002185656</v>
      </c>
      <c r="H66" s="26">
        <v>4.0800828923513599</v>
      </c>
      <c r="I66" s="26">
        <v>13.60740190422961</v>
      </c>
      <c r="J66" s="26">
        <v>19.100000000000001</v>
      </c>
      <c r="K66" s="26">
        <v>30.4</v>
      </c>
      <c r="L66" s="26">
        <v>24.75</v>
      </c>
      <c r="M66" s="26">
        <v>-1.09140209200949</v>
      </c>
      <c r="N66" s="26">
        <v>-3.5990888382687811</v>
      </c>
      <c r="O66" s="26">
        <v>88.6</v>
      </c>
      <c r="P66" s="26">
        <v>65.7</v>
      </c>
      <c r="Q66" s="26">
        <v>77.150000000000006</v>
      </c>
      <c r="R66" s="26">
        <v>0.39629833718570423</v>
      </c>
      <c r="S66" s="26">
        <v>0.97401861934244016</v>
      </c>
      <c r="T66" s="26">
        <v>20.8</v>
      </c>
      <c r="U66" s="26">
        <v>37.1</v>
      </c>
      <c r="V66" s="26">
        <v>28.950000000000003</v>
      </c>
      <c r="W66" s="26">
        <v>0.94497274430088263</v>
      </c>
      <c r="X66" s="26">
        <v>0.99141701936600668</v>
      </c>
      <c r="Y66" s="26">
        <v>30.4</v>
      </c>
      <c r="Z66" s="26">
        <v>29.5</v>
      </c>
      <c r="AA66" s="26">
        <v>29.95</v>
      </c>
      <c r="AB66" s="26">
        <v>40.200000000000003</v>
      </c>
      <c r="AC66" s="26">
        <v>90</v>
      </c>
      <c r="AD66" s="26">
        <f t="shared" si="0"/>
        <v>65.099999999999994</v>
      </c>
    </row>
    <row r="67" spans="1:30" hidden="1" x14ac:dyDescent="0.2">
      <c r="A67" s="1" t="s">
        <v>297</v>
      </c>
      <c r="B67" s="1" t="s">
        <v>298</v>
      </c>
      <c r="C67" s="2">
        <v>31.864167613699998</v>
      </c>
      <c r="D67" s="2" t="s">
        <v>904</v>
      </c>
      <c r="E67" s="3">
        <v>20180314</v>
      </c>
      <c r="F67" s="3"/>
      <c r="G67" s="9">
        <f>[1]!f_prt_convertiblebond(A67,$E$1,1)/100000000/C67</f>
        <v>1.0067391155138061</v>
      </c>
      <c r="H67" s="2">
        <v>32.597956283413417</v>
      </c>
      <c r="I67" s="2">
        <v>76.745444705033378</v>
      </c>
      <c r="J67" s="2">
        <v>96.5</v>
      </c>
      <c r="K67" s="2">
        <v>97.1</v>
      </c>
      <c r="L67" s="2">
        <v>96.8</v>
      </c>
      <c r="M67" s="2">
        <v>-14.959228207189614</v>
      </c>
      <c r="N67" s="2">
        <v>-16.405219176073889</v>
      </c>
      <c r="O67" s="2">
        <v>2.6</v>
      </c>
      <c r="P67" s="2">
        <v>1.9</v>
      </c>
      <c r="Q67" s="2">
        <v>2.25</v>
      </c>
      <c r="R67" s="2">
        <v>1.4813548733531683</v>
      </c>
      <c r="S67" s="2">
        <v>1.3672060158125037</v>
      </c>
      <c r="T67" s="2">
        <v>73.900000000000006</v>
      </c>
      <c r="U67" s="2">
        <v>69.5</v>
      </c>
      <c r="V67" s="2">
        <v>71.7</v>
      </c>
      <c r="W67" s="2">
        <v>2.019824251796408</v>
      </c>
      <c r="X67" s="2">
        <v>1.8190701960016136</v>
      </c>
      <c r="Y67" s="2">
        <v>66</v>
      </c>
      <c r="Z67" s="2">
        <v>70.399999999999991</v>
      </c>
      <c r="AA67" s="2">
        <v>68.199999999999989</v>
      </c>
      <c r="AB67" s="2">
        <v>59.737499999999997</v>
      </c>
      <c r="AC67" s="2">
        <v>59.737499999999997</v>
      </c>
      <c r="AD67" s="2">
        <f t="shared" si="0"/>
        <v>59.737499999999997</v>
      </c>
    </row>
    <row r="68" spans="1:30" ht="13.5" x14ac:dyDescent="0.2">
      <c r="A68" s="25" t="s">
        <v>185</v>
      </c>
      <c r="B68" s="25" t="s">
        <v>186</v>
      </c>
      <c r="C68" s="26">
        <v>17.911396910499999</v>
      </c>
      <c r="D68" s="26" t="s">
        <v>983</v>
      </c>
      <c r="E68" s="27">
        <v>20170105</v>
      </c>
      <c r="F68" s="27" t="str">
        <f>[1]!f_info_regulopenfundornot(A68)</f>
        <v>否</v>
      </c>
      <c r="G68" s="28">
        <f>[1]!f_prt_convertiblebond(A68,$E$1,1)/100000000/C68</f>
        <v>1.8998696902334498E-2</v>
      </c>
      <c r="H68" s="26">
        <v>2.8927904546797567</v>
      </c>
      <c r="I68" s="26">
        <v>11.7203477606935</v>
      </c>
      <c r="J68" s="26">
        <v>9.5</v>
      </c>
      <c r="K68" s="26">
        <v>21.9</v>
      </c>
      <c r="L68" s="26">
        <v>15.7</v>
      </c>
      <c r="M68" s="26">
        <v>-1.5254394940005502</v>
      </c>
      <c r="N68" s="26">
        <v>-1.7207734610608421</v>
      </c>
      <c r="O68" s="26">
        <v>83.399999999999991</v>
      </c>
      <c r="P68" s="26">
        <v>94.199999999999989</v>
      </c>
      <c r="Q68" s="26">
        <v>88.799999999999983</v>
      </c>
      <c r="R68" s="26">
        <v>-4.2467038254562876E-2</v>
      </c>
      <c r="S68" s="26">
        <v>0.94019847778136345</v>
      </c>
      <c r="T68" s="26">
        <v>10.4</v>
      </c>
      <c r="U68" s="26">
        <v>35.199999999999996</v>
      </c>
      <c r="V68" s="26">
        <v>22.799999999999997</v>
      </c>
      <c r="W68" s="26">
        <v>-6.3378879311584521E-2</v>
      </c>
      <c r="X68" s="26">
        <v>1.5585111349868035</v>
      </c>
      <c r="Y68" s="26">
        <v>10.4</v>
      </c>
      <c r="Z68" s="26">
        <v>56.100000000000009</v>
      </c>
      <c r="AA68" s="26">
        <v>33.250000000000007</v>
      </c>
      <c r="AB68" s="26">
        <v>40.137499999999996</v>
      </c>
      <c r="AC68" s="26">
        <v>90</v>
      </c>
      <c r="AD68" s="26">
        <f t="shared" si="0"/>
        <v>65.068749999999994</v>
      </c>
    </row>
    <row r="69" spans="1:30" ht="13.5" x14ac:dyDescent="0.2">
      <c r="A69" s="25" t="s">
        <v>131</v>
      </c>
      <c r="B69" s="25" t="s">
        <v>132</v>
      </c>
      <c r="C69" s="26">
        <v>39.156031195300002</v>
      </c>
      <c r="D69" s="26" t="s">
        <v>986</v>
      </c>
      <c r="E69" s="27">
        <v>20160526</v>
      </c>
      <c r="F69" s="27" t="str">
        <f>[1]!f_info_regulopenfundornot(A69)</f>
        <v>否</v>
      </c>
      <c r="G69" s="28">
        <f>[1]!f_prt_convertiblebond(A69,$E$1,1)/100000000/C69</f>
        <v>0.12689848897649317</v>
      </c>
      <c r="H69" s="26">
        <v>3.8785693200183449</v>
      </c>
      <c r="I69" s="26">
        <v>13.219660373421394</v>
      </c>
      <c r="J69" s="26">
        <v>15.6</v>
      </c>
      <c r="K69" s="26">
        <v>28.499999999999996</v>
      </c>
      <c r="L69" s="26">
        <v>22.049999999999997</v>
      </c>
      <c r="M69" s="26">
        <v>-0.95347400017658113</v>
      </c>
      <c r="N69" s="26">
        <v>-3.6669075144508749</v>
      </c>
      <c r="O69" s="26">
        <v>91.3</v>
      </c>
      <c r="P69" s="26">
        <v>64.7</v>
      </c>
      <c r="Q69" s="26">
        <v>78</v>
      </c>
      <c r="R69" s="26">
        <v>0.33563006426188519</v>
      </c>
      <c r="S69" s="26">
        <v>0.92151104371428472</v>
      </c>
      <c r="T69" s="26">
        <v>19.100000000000001</v>
      </c>
      <c r="U69" s="26">
        <v>33.300000000000004</v>
      </c>
      <c r="V69" s="26">
        <v>26.200000000000003</v>
      </c>
      <c r="W69" s="26">
        <v>0.90056142914897497</v>
      </c>
      <c r="X69" s="26">
        <v>0.92357960508963066</v>
      </c>
      <c r="Y69" s="26">
        <v>28.599999999999998</v>
      </c>
      <c r="Z69" s="26">
        <v>25.7</v>
      </c>
      <c r="AA69" s="26">
        <v>27.15</v>
      </c>
      <c r="AB69" s="26">
        <v>38.35</v>
      </c>
      <c r="AC69" s="26">
        <v>90</v>
      </c>
      <c r="AD69" s="26">
        <f t="shared" ref="AD69:AD100" si="1">AB69/2+AC69/2</f>
        <v>64.174999999999997</v>
      </c>
    </row>
    <row r="70" spans="1:30" x14ac:dyDescent="0.2">
      <c r="A70" s="4" t="s">
        <v>661</v>
      </c>
      <c r="B70" s="4" t="s">
        <v>662</v>
      </c>
      <c r="C70" s="10">
        <v>12.4677163895</v>
      </c>
      <c r="D70" s="10" t="s">
        <v>897</v>
      </c>
      <c r="E70" s="11">
        <v>20080827</v>
      </c>
      <c r="F70" s="11" t="str">
        <f>[1]!f_info_regulopenfundornot(A70)</f>
        <v>否</v>
      </c>
      <c r="G70" s="12">
        <f>[1]!f_prt_convertiblebond(A70,$E$1,1)/100000000/C70</f>
        <v>0</v>
      </c>
      <c r="H70" s="10">
        <v>5.4315317312193967</v>
      </c>
      <c r="I70" s="10">
        <v>7.8382355931875187</v>
      </c>
      <c r="J70" s="10">
        <v>30.4</v>
      </c>
      <c r="K70" s="10">
        <v>7.6</v>
      </c>
      <c r="L70" s="10">
        <v>19</v>
      </c>
      <c r="M70" s="10">
        <v>-0.35767759108300368</v>
      </c>
      <c r="N70" s="10">
        <v>-1.4824016563146976</v>
      </c>
      <c r="O70" s="10">
        <v>97.3</v>
      </c>
      <c r="P70" s="10">
        <v>98</v>
      </c>
      <c r="Q70" s="10">
        <v>97.65</v>
      </c>
      <c r="R70" s="10">
        <v>5.0550361828132457</v>
      </c>
      <c r="S70" s="10">
        <v>1.2351854332004824</v>
      </c>
      <c r="T70" s="10">
        <v>99.1</v>
      </c>
      <c r="U70" s="10">
        <v>62.8</v>
      </c>
      <c r="V70" s="10">
        <v>80.949999999999989</v>
      </c>
      <c r="W70" s="10">
        <v>6.960533837309498</v>
      </c>
      <c r="X70" s="10">
        <v>0.56292804906282201</v>
      </c>
      <c r="Y70" s="10">
        <v>100</v>
      </c>
      <c r="Z70" s="10">
        <v>14.2</v>
      </c>
      <c r="AA70" s="10">
        <v>57.1</v>
      </c>
      <c r="AB70" s="10">
        <v>63.674999999999997</v>
      </c>
      <c r="AC70" s="10">
        <v>63.674999999999997</v>
      </c>
      <c r="AD70" s="10">
        <f t="shared" si="1"/>
        <v>63.674999999999997</v>
      </c>
    </row>
    <row r="71" spans="1:30" x14ac:dyDescent="0.2">
      <c r="A71" s="4" t="s">
        <v>35</v>
      </c>
      <c r="B71" s="4" t="s">
        <v>36</v>
      </c>
      <c r="C71" s="10">
        <v>91.309690923199994</v>
      </c>
      <c r="D71" s="10" t="s">
        <v>899</v>
      </c>
      <c r="E71" s="11">
        <v>20160113</v>
      </c>
      <c r="F71" s="11" t="str">
        <f>[1]!f_info_regulopenfundornot(A71)</f>
        <v>否</v>
      </c>
      <c r="G71" s="12">
        <f>[1]!f_prt_convertiblebond(A71,$E$1,1)/100000000/C71</f>
        <v>0.12009032659877185</v>
      </c>
      <c r="H71" s="10">
        <v>12.39868232360473</v>
      </c>
      <c r="I71" s="10">
        <v>34.417339776230008</v>
      </c>
      <c r="J71" s="10">
        <v>83.399999999999991</v>
      </c>
      <c r="K71" s="10">
        <v>82.8</v>
      </c>
      <c r="L71" s="10">
        <v>83.1</v>
      </c>
      <c r="M71" s="10">
        <v>-6.3745019920318713</v>
      </c>
      <c r="N71" s="10">
        <v>-6.6938498131158628</v>
      </c>
      <c r="O71" s="10">
        <v>20</v>
      </c>
      <c r="P71" s="10">
        <v>20.9</v>
      </c>
      <c r="Q71" s="10">
        <v>20.45</v>
      </c>
      <c r="R71" s="10">
        <v>1.4080161033749057</v>
      </c>
      <c r="S71" s="10">
        <v>1.6575497705815283</v>
      </c>
      <c r="T71" s="10">
        <v>70.399999999999991</v>
      </c>
      <c r="U71" s="10">
        <v>88.5</v>
      </c>
      <c r="V71" s="10">
        <v>79.449999999999989</v>
      </c>
      <c r="W71" s="10">
        <v>1.4701841537216891</v>
      </c>
      <c r="X71" s="10">
        <v>1.9258953774900989</v>
      </c>
      <c r="Y71" s="10">
        <v>55.600000000000009</v>
      </c>
      <c r="Z71" s="10">
        <v>80</v>
      </c>
      <c r="AA71" s="10">
        <v>67.800000000000011</v>
      </c>
      <c r="AB71" s="10">
        <v>62.7</v>
      </c>
      <c r="AC71" s="10">
        <v>62.7</v>
      </c>
      <c r="AD71" s="10">
        <f t="shared" si="1"/>
        <v>62.7</v>
      </c>
    </row>
    <row r="72" spans="1:30" x14ac:dyDescent="0.2">
      <c r="A72" s="4" t="s">
        <v>705</v>
      </c>
      <c r="B72" s="4" t="s">
        <v>706</v>
      </c>
      <c r="C72" s="10">
        <v>58.660637906800005</v>
      </c>
      <c r="D72" s="10" t="s">
        <v>900</v>
      </c>
      <c r="E72" s="11">
        <v>20130204</v>
      </c>
      <c r="F72" s="11" t="str">
        <f>[1]!f_info_regulopenfundornot(A72)</f>
        <v>否</v>
      </c>
      <c r="G72" s="12">
        <f>[1]!f_prt_convertiblebond(A72,$E$1,1)/100000000/C72</f>
        <v>3.3480691309910403E-2</v>
      </c>
      <c r="H72" s="10">
        <v>5.2699537753673722</v>
      </c>
      <c r="I72" s="10">
        <v>9.9394183328741157</v>
      </c>
      <c r="J72" s="10">
        <v>26</v>
      </c>
      <c r="K72" s="10">
        <v>13.3</v>
      </c>
      <c r="L72" s="10">
        <v>19.649999999999999</v>
      </c>
      <c r="M72" s="10">
        <v>-0.75301204819276968</v>
      </c>
      <c r="N72" s="10">
        <v>-1.3888888888889039</v>
      </c>
      <c r="O72" s="10">
        <v>94.699999999999989</v>
      </c>
      <c r="P72" s="10">
        <v>100</v>
      </c>
      <c r="Q72" s="10">
        <v>97.35</v>
      </c>
      <c r="R72" s="10">
        <v>1.750030359168486</v>
      </c>
      <c r="S72" s="10">
        <v>1.0519974787567197</v>
      </c>
      <c r="T72" s="10">
        <v>82.6</v>
      </c>
      <c r="U72" s="10">
        <v>41.9</v>
      </c>
      <c r="V72" s="10">
        <v>62.25</v>
      </c>
      <c r="W72" s="10">
        <v>3.1007273980349801</v>
      </c>
      <c r="X72" s="10">
        <v>1.3236675694949689</v>
      </c>
      <c r="Y72" s="10">
        <v>86.9</v>
      </c>
      <c r="Z72" s="10">
        <v>46.6</v>
      </c>
      <c r="AA72" s="10">
        <v>66.75</v>
      </c>
      <c r="AB72" s="10">
        <v>61.5</v>
      </c>
      <c r="AC72" s="10">
        <v>61.5</v>
      </c>
      <c r="AD72" s="10">
        <f t="shared" si="1"/>
        <v>61.5</v>
      </c>
    </row>
    <row r="73" spans="1:30" x14ac:dyDescent="0.2">
      <c r="A73" s="4" t="s">
        <v>29</v>
      </c>
      <c r="B73" s="4" t="s">
        <v>30</v>
      </c>
      <c r="C73" s="10">
        <v>512.01381487440005</v>
      </c>
      <c r="D73" s="10" t="s">
        <v>902</v>
      </c>
      <c r="E73" s="11">
        <v>20130823</v>
      </c>
      <c r="F73" s="11" t="str">
        <f>[1]!f_info_regulopenfundornot(A73)</f>
        <v>否</v>
      </c>
      <c r="G73" s="12">
        <f>[1]!f_prt_convertiblebond(A73,$E$1,1)/100000000/C73</f>
        <v>6.361605133406445E-2</v>
      </c>
      <c r="H73" s="10">
        <v>9.5409697831325193</v>
      </c>
      <c r="I73" s="10">
        <v>21.970716494130794</v>
      </c>
      <c r="J73" s="10">
        <v>67.800000000000011</v>
      </c>
      <c r="K73" s="10">
        <v>64.7</v>
      </c>
      <c r="L73" s="10">
        <v>66.25</v>
      </c>
      <c r="M73" s="10">
        <v>-4.4434050514499415</v>
      </c>
      <c r="N73" s="10">
        <v>-4.4434050514499415</v>
      </c>
      <c r="O73" s="10">
        <v>38.200000000000003</v>
      </c>
      <c r="P73" s="10">
        <v>50.4</v>
      </c>
      <c r="Q73" s="10">
        <v>44.3</v>
      </c>
      <c r="R73" s="10">
        <v>1.2681805113536677</v>
      </c>
      <c r="S73" s="10">
        <v>1.3931732075196426</v>
      </c>
      <c r="T73" s="10">
        <v>66</v>
      </c>
      <c r="U73" s="10">
        <v>74.2</v>
      </c>
      <c r="V73" s="10">
        <v>70.099999999999994</v>
      </c>
      <c r="W73" s="10">
        <v>1.4782701800235551</v>
      </c>
      <c r="X73" s="10">
        <v>1.6677282332463406</v>
      </c>
      <c r="Y73" s="10">
        <v>56.499999999999993</v>
      </c>
      <c r="Z73" s="10">
        <v>62.8</v>
      </c>
      <c r="AA73" s="10">
        <v>59.649999999999991</v>
      </c>
      <c r="AB73" s="10">
        <v>60.074999999999989</v>
      </c>
      <c r="AC73" s="10">
        <v>60.074999999999989</v>
      </c>
      <c r="AD73" s="10">
        <f t="shared" si="1"/>
        <v>60.074999999999989</v>
      </c>
    </row>
    <row r="74" spans="1:30" x14ac:dyDescent="0.2">
      <c r="A74" s="29" t="s">
        <v>727</v>
      </c>
      <c r="B74" s="29" t="s">
        <v>728</v>
      </c>
      <c r="C74" s="26">
        <v>224.49455836439998</v>
      </c>
      <c r="D74" s="26" t="s">
        <v>995</v>
      </c>
      <c r="E74" s="27">
        <v>20100816</v>
      </c>
      <c r="F74" s="27" t="str">
        <f>[1]!f_info_regulopenfundornot(A74)</f>
        <v>否</v>
      </c>
      <c r="G74" s="28">
        <f>[1]!f_prt_convertiblebond(A74,$E$1,1)/100000000/C74</f>
        <v>1.6813770576447836E-2</v>
      </c>
      <c r="H74" s="26">
        <v>3.0156815440289466</v>
      </c>
      <c r="I74" s="26">
        <v>9.980682549903424</v>
      </c>
      <c r="J74" s="26">
        <v>11.3</v>
      </c>
      <c r="K74" s="26">
        <v>14.2</v>
      </c>
      <c r="L74" s="26">
        <v>12.75</v>
      </c>
      <c r="M74" s="26">
        <v>-1.4484356894553665</v>
      </c>
      <c r="N74" s="26">
        <v>-3.2635467980295694</v>
      </c>
      <c r="O74" s="26">
        <v>86</v>
      </c>
      <c r="P74" s="26">
        <v>75.2</v>
      </c>
      <c r="Q74" s="26">
        <v>80.599999999999994</v>
      </c>
      <c r="R74" s="26">
        <v>6.3923284291320645E-2</v>
      </c>
      <c r="S74" s="26">
        <v>0.63947108505096251</v>
      </c>
      <c r="T74" s="26">
        <v>11.3</v>
      </c>
      <c r="U74" s="26">
        <v>16.100000000000001</v>
      </c>
      <c r="V74" s="26">
        <v>13.700000000000001</v>
      </c>
      <c r="W74" s="26">
        <v>9.0707633260448117E-2</v>
      </c>
      <c r="X74" s="26">
        <v>0.56933346096148096</v>
      </c>
      <c r="Y74" s="26">
        <v>11.3</v>
      </c>
      <c r="Z74" s="26">
        <v>15.2</v>
      </c>
      <c r="AA74" s="26">
        <v>13.25</v>
      </c>
      <c r="AB74" s="26">
        <v>30.074999999999999</v>
      </c>
      <c r="AC74" s="26">
        <v>90</v>
      </c>
      <c r="AD74" s="26">
        <f t="shared" si="1"/>
        <v>60.037500000000001</v>
      </c>
    </row>
    <row r="75" spans="1:30" ht="13.5" hidden="1" x14ac:dyDescent="0.2">
      <c r="A75" s="7" t="s">
        <v>75</v>
      </c>
      <c r="B75" s="7" t="s">
        <v>76</v>
      </c>
      <c r="C75" s="2">
        <v>23.046579560900003</v>
      </c>
      <c r="D75" s="2" t="s">
        <v>912</v>
      </c>
      <c r="E75" s="3">
        <v>20160927</v>
      </c>
      <c r="F75" s="3"/>
      <c r="G75" s="9">
        <f>[1]!f_prt_convertiblebond(A75,$E$1,1)/100000000/C75</f>
        <v>0.8003779911269252</v>
      </c>
      <c r="H75" s="2">
        <v>16.906228610540715</v>
      </c>
      <c r="I75" s="2">
        <v>65.986394557823132</v>
      </c>
      <c r="J75" s="2">
        <v>86.9</v>
      </c>
      <c r="K75" s="2">
        <v>94.199999999999989</v>
      </c>
      <c r="L75" s="2">
        <v>90.55</v>
      </c>
      <c r="M75" s="2">
        <v>-9.0281771132834976</v>
      </c>
      <c r="N75" s="2">
        <v>-13.559322033898317</v>
      </c>
      <c r="O75" s="2">
        <v>11.3</v>
      </c>
      <c r="P75" s="2">
        <v>5.7</v>
      </c>
      <c r="Q75" s="2">
        <v>8.5</v>
      </c>
      <c r="R75" s="2">
        <v>0.98249385116163257</v>
      </c>
      <c r="S75" s="2">
        <v>1.3704824161521107</v>
      </c>
      <c r="T75" s="2">
        <v>51.300000000000004</v>
      </c>
      <c r="U75" s="2">
        <v>71.399999999999991</v>
      </c>
      <c r="V75" s="2">
        <v>61.349999999999994</v>
      </c>
      <c r="W75" s="2">
        <v>1.5702263616545955</v>
      </c>
      <c r="X75" s="2">
        <v>1.8988080660678288</v>
      </c>
      <c r="Y75" s="2">
        <v>60</v>
      </c>
      <c r="Z75" s="2">
        <v>76.099999999999994</v>
      </c>
      <c r="AA75" s="2">
        <v>68.05</v>
      </c>
      <c r="AB75" s="2">
        <v>57.112499999999997</v>
      </c>
      <c r="AC75" s="2">
        <v>57.112499999999997</v>
      </c>
      <c r="AD75" s="2">
        <f t="shared" si="1"/>
        <v>57.112499999999997</v>
      </c>
    </row>
    <row r="76" spans="1:30" hidden="1" x14ac:dyDescent="0.2">
      <c r="A76" s="1" t="s">
        <v>269</v>
      </c>
      <c r="B76" s="1" t="s">
        <v>270</v>
      </c>
      <c r="C76" s="2">
        <v>31.906654384699998</v>
      </c>
      <c r="D76" s="2" t="s">
        <v>913</v>
      </c>
      <c r="E76" s="3">
        <v>20170920</v>
      </c>
      <c r="F76" s="3"/>
      <c r="G76" s="9">
        <f>[1]!f_prt_convertiblebond(A76,$E$1,1)/100000000/C76</f>
        <v>0.38691810684857786</v>
      </c>
      <c r="H76" s="2">
        <v>8.2392950997062933</v>
      </c>
      <c r="I76" s="2">
        <v>26.790402897238575</v>
      </c>
      <c r="J76" s="2">
        <v>57.3</v>
      </c>
      <c r="K76" s="2">
        <v>71.399999999999991</v>
      </c>
      <c r="L76" s="2">
        <v>64.349999999999994</v>
      </c>
      <c r="M76" s="2">
        <v>-3.4067367451852988</v>
      </c>
      <c r="N76" s="2">
        <v>-4.84504913076342</v>
      </c>
      <c r="O76" s="2">
        <v>54.7</v>
      </c>
      <c r="P76" s="2">
        <v>41.9</v>
      </c>
      <c r="Q76" s="2">
        <v>48.3</v>
      </c>
      <c r="R76" s="2">
        <v>0.78250897281059062</v>
      </c>
      <c r="S76" s="2">
        <v>1.194759086519831</v>
      </c>
      <c r="T76" s="2">
        <v>33.900000000000006</v>
      </c>
      <c r="U76" s="2">
        <v>53.300000000000004</v>
      </c>
      <c r="V76" s="2">
        <v>43.600000000000009</v>
      </c>
      <c r="W76" s="2">
        <v>1.5629118575564067</v>
      </c>
      <c r="X76" s="2">
        <v>1.9741259887036142</v>
      </c>
      <c r="Y76" s="2">
        <v>59.099999999999994</v>
      </c>
      <c r="Z76" s="2">
        <v>81.899999999999991</v>
      </c>
      <c r="AA76" s="2">
        <v>70.5</v>
      </c>
      <c r="AB76" s="2">
        <v>56.6875</v>
      </c>
      <c r="AC76" s="2">
        <v>56.6875</v>
      </c>
      <c r="AD76" s="2">
        <f t="shared" si="1"/>
        <v>56.6875</v>
      </c>
    </row>
    <row r="77" spans="1:30" hidden="1" x14ac:dyDescent="0.2">
      <c r="A77" s="1" t="s">
        <v>605</v>
      </c>
      <c r="B77" s="1" t="s">
        <v>606</v>
      </c>
      <c r="C77" s="2">
        <v>33.5017099019</v>
      </c>
      <c r="D77" s="2" t="s">
        <v>914</v>
      </c>
      <c r="E77" s="3">
        <v>20101124</v>
      </c>
      <c r="F77" s="3"/>
      <c r="G77" s="9">
        <f>[1]!f_prt_convertiblebond(A77,$E$1,1)/100000000/C77</f>
        <v>0.8037085135906139</v>
      </c>
      <c r="H77" s="2">
        <v>31.128848346636257</v>
      </c>
      <c r="I77" s="2">
        <v>65.706051873198874</v>
      </c>
      <c r="J77" s="2">
        <v>95.6</v>
      </c>
      <c r="K77" s="2">
        <v>93.300000000000011</v>
      </c>
      <c r="L77" s="2">
        <v>94.45</v>
      </c>
      <c r="M77" s="2">
        <v>-14.405113077679427</v>
      </c>
      <c r="N77" s="2">
        <v>-17.55725190839695</v>
      </c>
      <c r="O77" s="2">
        <v>3.4000000000000004</v>
      </c>
      <c r="P77" s="2">
        <v>0.89999999999999991</v>
      </c>
      <c r="Q77" s="2">
        <v>2.1500000000000004</v>
      </c>
      <c r="R77" s="2">
        <v>1.4773104024570707</v>
      </c>
      <c r="S77" s="2">
        <v>1.2905573677959423</v>
      </c>
      <c r="T77" s="2">
        <v>73</v>
      </c>
      <c r="U77" s="2">
        <v>66.600000000000009</v>
      </c>
      <c r="V77" s="2">
        <v>69.800000000000011</v>
      </c>
      <c r="W77" s="2">
        <v>1.8945357111861709</v>
      </c>
      <c r="X77" s="2">
        <v>1.4602557430920131</v>
      </c>
      <c r="Y77" s="2">
        <v>65.2</v>
      </c>
      <c r="Z77" s="2">
        <v>53.300000000000004</v>
      </c>
      <c r="AA77" s="2">
        <v>59.25</v>
      </c>
      <c r="AB77" s="2">
        <v>56.412500000000009</v>
      </c>
      <c r="AC77" s="2">
        <v>56.412500000000009</v>
      </c>
      <c r="AD77" s="2">
        <f t="shared" si="1"/>
        <v>56.412500000000009</v>
      </c>
    </row>
    <row r="78" spans="1:30" x14ac:dyDescent="0.2">
      <c r="A78" s="4" t="s">
        <v>23</v>
      </c>
      <c r="B78" s="4" t="s">
        <v>24</v>
      </c>
      <c r="C78" s="10">
        <v>173.75107717900002</v>
      </c>
      <c r="D78" s="10" t="s">
        <v>903</v>
      </c>
      <c r="E78" s="11">
        <v>20130605</v>
      </c>
      <c r="F78" s="11" t="str">
        <f>[1]!f_info_regulopenfundornot(A78)</f>
        <v>否</v>
      </c>
      <c r="G78" s="12">
        <f>[1]!f_prt_convertiblebond(A78,$E$1,1)/100000000/C78</f>
        <v>0.19110432137288175</v>
      </c>
      <c r="H78" s="10">
        <v>7.2607038015795196</v>
      </c>
      <c r="I78" s="10">
        <v>28.677467300602714</v>
      </c>
      <c r="J78" s="10">
        <v>48.6</v>
      </c>
      <c r="K78" s="10">
        <v>72.3</v>
      </c>
      <c r="L78" s="10">
        <v>60.45</v>
      </c>
      <c r="M78" s="10">
        <v>-3.5324341682723146</v>
      </c>
      <c r="N78" s="10">
        <v>-4.2723631508678164</v>
      </c>
      <c r="O78" s="10">
        <v>51.300000000000004</v>
      </c>
      <c r="P78" s="10">
        <v>52.300000000000004</v>
      </c>
      <c r="Q78" s="10">
        <v>51.800000000000004</v>
      </c>
      <c r="R78" s="10">
        <v>0.79287097283288099</v>
      </c>
      <c r="S78" s="10">
        <v>1.5043904541076691</v>
      </c>
      <c r="T78" s="10">
        <v>34.699999999999996</v>
      </c>
      <c r="U78" s="10">
        <v>81.899999999999991</v>
      </c>
      <c r="V78" s="10">
        <v>58.3</v>
      </c>
      <c r="W78" s="10">
        <v>1.2406927227255689</v>
      </c>
      <c r="X78" s="10">
        <v>2.433553522477526</v>
      </c>
      <c r="Y78" s="10">
        <v>46.9</v>
      </c>
      <c r="Z78" s="10">
        <v>90.4</v>
      </c>
      <c r="AA78" s="10">
        <v>68.650000000000006</v>
      </c>
      <c r="AB78" s="10">
        <v>59.800000000000004</v>
      </c>
      <c r="AC78" s="10">
        <v>59.800000000000004</v>
      </c>
      <c r="AD78" s="10">
        <f t="shared" si="1"/>
        <v>59.800000000000004</v>
      </c>
    </row>
    <row r="79" spans="1:30" x14ac:dyDescent="0.2">
      <c r="A79" s="4" t="s">
        <v>21</v>
      </c>
      <c r="B79" s="4" t="s">
        <v>22</v>
      </c>
      <c r="C79" s="10">
        <v>29.453997660999999</v>
      </c>
      <c r="D79" s="10" t="s">
        <v>905</v>
      </c>
      <c r="E79" s="11">
        <v>20130521</v>
      </c>
      <c r="F79" s="11" t="str">
        <f>[1]!f_info_regulopenfundornot(A79)</f>
        <v>否</v>
      </c>
      <c r="G79" s="12">
        <f>[1]!f_prt_convertiblebond(A79,$E$1,1)/100000000/C79</f>
        <v>5.1316650041747965E-2</v>
      </c>
      <c r="H79" s="10">
        <v>5.9080279688451594</v>
      </c>
      <c r="I79" s="10">
        <v>13.339186489164579</v>
      </c>
      <c r="J79" s="10">
        <v>33</v>
      </c>
      <c r="K79" s="10">
        <v>29.5</v>
      </c>
      <c r="L79" s="10">
        <v>31.25</v>
      </c>
      <c r="M79" s="10">
        <v>-1.9623875715453765</v>
      </c>
      <c r="N79" s="10">
        <v>-1.9623875715453765</v>
      </c>
      <c r="O79" s="10">
        <v>78.2</v>
      </c>
      <c r="P79" s="10">
        <v>93.300000000000011</v>
      </c>
      <c r="Q79" s="10">
        <v>85.75</v>
      </c>
      <c r="R79" s="10">
        <v>1.0987898673639991</v>
      </c>
      <c r="S79" s="10">
        <v>1.2029831027963678</v>
      </c>
      <c r="T79" s="10">
        <v>60</v>
      </c>
      <c r="U79" s="10">
        <v>56.100000000000009</v>
      </c>
      <c r="V79" s="10">
        <v>58.050000000000004</v>
      </c>
      <c r="W79" s="10">
        <v>1.5175643441677746</v>
      </c>
      <c r="X79" s="10">
        <v>1.7543267520388681</v>
      </c>
      <c r="Y79" s="10">
        <v>58.199999999999996</v>
      </c>
      <c r="Z79" s="10">
        <v>67.600000000000009</v>
      </c>
      <c r="AA79" s="10">
        <v>62.900000000000006</v>
      </c>
      <c r="AB79" s="10">
        <v>59.487500000000004</v>
      </c>
      <c r="AC79" s="10">
        <v>59.487500000000004</v>
      </c>
      <c r="AD79" s="10">
        <f t="shared" si="1"/>
        <v>59.487500000000004</v>
      </c>
    </row>
    <row r="80" spans="1:30" x14ac:dyDescent="0.2">
      <c r="A80" s="4" t="s">
        <v>45</v>
      </c>
      <c r="B80" s="4" t="s">
        <v>46</v>
      </c>
      <c r="C80" s="10">
        <v>101.6690244583</v>
      </c>
      <c r="D80" s="10" t="s">
        <v>906</v>
      </c>
      <c r="E80" s="11">
        <v>20130918</v>
      </c>
      <c r="F80" s="11" t="str">
        <f>[1]!f_info_regulopenfundornot(A80)</f>
        <v>否</v>
      </c>
      <c r="G80" s="12">
        <f>[1]!f_prt_convertiblebond(A80,$E$1,1)/100000000/C80</f>
        <v>2.3101430326631391E-2</v>
      </c>
      <c r="H80" s="10">
        <v>6.9255822914428933</v>
      </c>
      <c r="I80" s="10">
        <v>20.680207265331703</v>
      </c>
      <c r="J80" s="10">
        <v>46</v>
      </c>
      <c r="K80" s="10">
        <v>60</v>
      </c>
      <c r="L80" s="10">
        <v>53</v>
      </c>
      <c r="M80" s="10">
        <v>-3.3163623597415612</v>
      </c>
      <c r="N80" s="10">
        <v>-3.3163623597415612</v>
      </c>
      <c r="O80" s="10">
        <v>56.499999999999993</v>
      </c>
      <c r="P80" s="10">
        <v>71.399999999999991</v>
      </c>
      <c r="Q80" s="10">
        <v>63.949999999999989</v>
      </c>
      <c r="R80" s="10">
        <v>0.87405913953078007</v>
      </c>
      <c r="S80" s="10">
        <v>1.3330221880157256</v>
      </c>
      <c r="T80" s="10">
        <v>44.3</v>
      </c>
      <c r="U80" s="10">
        <v>68.5</v>
      </c>
      <c r="V80" s="10">
        <v>56.4</v>
      </c>
      <c r="W80" s="10">
        <v>1.1904874645189425</v>
      </c>
      <c r="X80" s="10">
        <v>2.0583809240731763</v>
      </c>
      <c r="Y80" s="10">
        <v>42.6</v>
      </c>
      <c r="Z80" s="10">
        <v>85.7</v>
      </c>
      <c r="AA80" s="10">
        <v>64.150000000000006</v>
      </c>
      <c r="AB80" s="10">
        <v>59.375</v>
      </c>
      <c r="AC80" s="10">
        <v>59.375</v>
      </c>
      <c r="AD80" s="10">
        <f t="shared" si="1"/>
        <v>59.375</v>
      </c>
    </row>
    <row r="81" spans="1:30" ht="13.5" x14ac:dyDescent="0.2">
      <c r="A81" s="13" t="s">
        <v>111</v>
      </c>
      <c r="B81" s="13" t="s">
        <v>112</v>
      </c>
      <c r="C81" s="10">
        <v>70.804104286599994</v>
      </c>
      <c r="D81" s="10" t="s">
        <v>907</v>
      </c>
      <c r="E81" s="11">
        <v>20161118</v>
      </c>
      <c r="F81" s="11" t="str">
        <f>[1]!f_info_regulopenfundornot(A81)</f>
        <v>否</v>
      </c>
      <c r="G81" s="12">
        <f>[1]!f_prt_convertiblebond(A81,$E$1,1)/100000000/C81</f>
        <v>0.18963212948576305</v>
      </c>
      <c r="H81" s="10">
        <v>9.0893233046775386</v>
      </c>
      <c r="I81" s="10">
        <v>41.756645510918219</v>
      </c>
      <c r="J81" s="10">
        <v>60</v>
      </c>
      <c r="K81" s="10">
        <v>86.6</v>
      </c>
      <c r="L81" s="10">
        <v>73.3</v>
      </c>
      <c r="M81" s="10">
        <v>-4.481792717086817</v>
      </c>
      <c r="N81" s="10">
        <v>-6.3103882440185037</v>
      </c>
      <c r="O81" s="10">
        <v>37.299999999999997</v>
      </c>
      <c r="P81" s="10">
        <v>26.6</v>
      </c>
      <c r="Q81" s="10">
        <v>31.95</v>
      </c>
      <c r="R81" s="10">
        <v>0.83325183024928273</v>
      </c>
      <c r="S81" s="10">
        <v>1.4686660716060651</v>
      </c>
      <c r="T81" s="10">
        <v>37.299999999999997</v>
      </c>
      <c r="U81" s="10">
        <v>80</v>
      </c>
      <c r="V81" s="10">
        <v>58.65</v>
      </c>
      <c r="W81" s="10">
        <v>1.2791872185340085</v>
      </c>
      <c r="X81" s="10">
        <v>2.5362713843983857</v>
      </c>
      <c r="Y81" s="10">
        <v>52.1</v>
      </c>
      <c r="Z81" s="10">
        <v>92.300000000000011</v>
      </c>
      <c r="AA81" s="10">
        <v>72.2</v>
      </c>
      <c r="AB81" s="10">
        <v>59.025000000000006</v>
      </c>
      <c r="AC81" s="10">
        <v>59.025000000000006</v>
      </c>
      <c r="AD81" s="10">
        <f t="shared" si="1"/>
        <v>59.025000000000006</v>
      </c>
    </row>
    <row r="82" spans="1:30" x14ac:dyDescent="0.2">
      <c r="A82" s="4" t="s">
        <v>681</v>
      </c>
      <c r="B82" s="4" t="s">
        <v>682</v>
      </c>
      <c r="C82" s="10">
        <v>26.6603018472</v>
      </c>
      <c r="D82" s="10" t="s">
        <v>908</v>
      </c>
      <c r="E82" s="11">
        <v>20120820</v>
      </c>
      <c r="F82" s="11" t="str">
        <f>[1]!f_info_regulopenfundornot(A82)</f>
        <v>否</v>
      </c>
      <c r="G82" s="12">
        <f>[1]!f_prt_convertiblebond(A82,$E$1,1)/100000000/C82</f>
        <v>4.7040448055981531E-2</v>
      </c>
      <c r="H82" s="10">
        <v>6.585240237799816</v>
      </c>
      <c r="I82" s="10">
        <v>18.481201880223217</v>
      </c>
      <c r="J82" s="10">
        <v>40</v>
      </c>
      <c r="K82" s="10">
        <v>50.4</v>
      </c>
      <c r="L82" s="10">
        <v>45.2</v>
      </c>
      <c r="M82" s="10">
        <v>-2.9368802706510388</v>
      </c>
      <c r="N82" s="10">
        <v>-2.9368802706510388</v>
      </c>
      <c r="O82" s="10">
        <v>66</v>
      </c>
      <c r="P82" s="10">
        <v>81.899999999999991</v>
      </c>
      <c r="Q82" s="10">
        <v>73.949999999999989</v>
      </c>
      <c r="R82" s="10">
        <v>0.87299235513064466</v>
      </c>
      <c r="S82" s="10">
        <v>1.2248735456969517</v>
      </c>
      <c r="T82" s="10">
        <v>42.6</v>
      </c>
      <c r="U82" s="10">
        <v>60</v>
      </c>
      <c r="V82" s="10">
        <v>51.3</v>
      </c>
      <c r="W82" s="10">
        <v>1.2172517640088014</v>
      </c>
      <c r="X82" s="10">
        <v>1.9830077325215527</v>
      </c>
      <c r="Y82" s="10">
        <v>45.2</v>
      </c>
      <c r="Z82" s="10">
        <v>82.8</v>
      </c>
      <c r="AA82" s="10">
        <v>64</v>
      </c>
      <c r="AB82" s="10">
        <v>58.612499999999997</v>
      </c>
      <c r="AC82" s="10">
        <v>58.612499999999997</v>
      </c>
      <c r="AD82" s="10">
        <f t="shared" si="1"/>
        <v>58.612499999999997</v>
      </c>
    </row>
    <row r="83" spans="1:30" x14ac:dyDescent="0.2">
      <c r="A83" s="4" t="s">
        <v>301</v>
      </c>
      <c r="B83" s="4" t="s">
        <v>302</v>
      </c>
      <c r="C83" s="10">
        <v>12.936793766500001</v>
      </c>
      <c r="D83" s="10" t="s">
        <v>909</v>
      </c>
      <c r="E83" s="11">
        <v>20180906</v>
      </c>
      <c r="F83" s="11" t="str">
        <f>[1]!f_info_regulopenfundornot(A83)</f>
        <v>否</v>
      </c>
      <c r="G83" s="12">
        <f>[1]!f_prt_convertiblebond(A83,$E$1,1)/100000000/C83</f>
        <v>9.8399923719615701E-2</v>
      </c>
      <c r="H83" s="10">
        <v>5.8764789399766855</v>
      </c>
      <c r="I83" s="10">
        <v>16.186511891458334</v>
      </c>
      <c r="J83" s="10">
        <v>32.1</v>
      </c>
      <c r="K83" s="10">
        <v>39</v>
      </c>
      <c r="L83" s="10">
        <v>35.549999999999997</v>
      </c>
      <c r="M83" s="10">
        <v>-2.4879687641877744</v>
      </c>
      <c r="N83" s="10">
        <v>-2.4879687641877744</v>
      </c>
      <c r="O83" s="10">
        <v>72.099999999999994</v>
      </c>
      <c r="P83" s="10">
        <v>88.5</v>
      </c>
      <c r="Q83" s="10">
        <v>80.3</v>
      </c>
      <c r="R83" s="10">
        <v>0.83824933165455651</v>
      </c>
      <c r="S83" s="10">
        <v>1.3672674612169489</v>
      </c>
      <c r="T83" s="10">
        <v>38.200000000000003</v>
      </c>
      <c r="U83" s="10">
        <v>70.399999999999991</v>
      </c>
      <c r="V83" s="10">
        <v>54.3</v>
      </c>
      <c r="W83" s="10">
        <v>1.1954226260271781</v>
      </c>
      <c r="X83" s="10">
        <v>1.9163253468593495</v>
      </c>
      <c r="Y83" s="10">
        <v>43.4</v>
      </c>
      <c r="Z83" s="10">
        <v>79</v>
      </c>
      <c r="AA83" s="10">
        <v>61.2</v>
      </c>
      <c r="AB83" s="10">
        <v>57.837499999999991</v>
      </c>
      <c r="AC83" s="10">
        <v>57.837499999999991</v>
      </c>
      <c r="AD83" s="10">
        <f t="shared" si="1"/>
        <v>57.837499999999991</v>
      </c>
    </row>
    <row r="84" spans="1:30" x14ac:dyDescent="0.2">
      <c r="A84" s="4" t="s">
        <v>199</v>
      </c>
      <c r="B84" s="4" t="s">
        <v>200</v>
      </c>
      <c r="C84" s="10">
        <v>16.141036684100001</v>
      </c>
      <c r="D84" s="10" t="s">
        <v>910</v>
      </c>
      <c r="E84" s="11">
        <v>20161128</v>
      </c>
      <c r="F84" s="11" t="str">
        <f>[1]!f_info_regulopenfundornot(A84)</f>
        <v>否</v>
      </c>
      <c r="G84" s="12">
        <f>[1]!f_prt_convertiblebond(A84,$E$1,1)/100000000/C84</f>
        <v>3.9841093393553429E-3</v>
      </c>
      <c r="H84" s="10">
        <v>20.591772913158522</v>
      </c>
      <c r="I84" s="10">
        <v>23.879736408566725</v>
      </c>
      <c r="J84" s="10">
        <v>90.4</v>
      </c>
      <c r="K84" s="10">
        <v>65.7</v>
      </c>
      <c r="L84" s="10">
        <v>78.050000000000011</v>
      </c>
      <c r="M84" s="10">
        <v>-7.4763986567826208</v>
      </c>
      <c r="N84" s="10">
        <v>-7.4763986567826208</v>
      </c>
      <c r="O84" s="10">
        <v>14.7</v>
      </c>
      <c r="P84" s="10">
        <v>19</v>
      </c>
      <c r="Q84" s="10">
        <v>16.850000000000001</v>
      </c>
      <c r="R84" s="10">
        <v>2.0349701545222647</v>
      </c>
      <c r="S84" s="10">
        <v>1.2991782158967009</v>
      </c>
      <c r="T84" s="10">
        <v>90.4</v>
      </c>
      <c r="U84" s="10">
        <v>67.600000000000009</v>
      </c>
      <c r="V84" s="10">
        <v>79</v>
      </c>
      <c r="W84" s="10">
        <v>2.3640855075965761</v>
      </c>
      <c r="X84" s="10">
        <v>1.1059761537057999</v>
      </c>
      <c r="Y84" s="10">
        <v>76.5</v>
      </c>
      <c r="Z84" s="10">
        <v>37.1</v>
      </c>
      <c r="AA84" s="10">
        <v>56.8</v>
      </c>
      <c r="AB84" s="10">
        <v>57.674999999999997</v>
      </c>
      <c r="AC84" s="10">
        <v>57.674999999999997</v>
      </c>
      <c r="AD84" s="10">
        <f t="shared" si="1"/>
        <v>57.674999999999997</v>
      </c>
    </row>
    <row r="85" spans="1:30" x14ac:dyDescent="0.2">
      <c r="A85" s="4" t="s">
        <v>725</v>
      </c>
      <c r="B85" s="4" t="s">
        <v>726</v>
      </c>
      <c r="C85" s="10">
        <v>12.4351602995</v>
      </c>
      <c r="D85" s="10" t="s">
        <v>911</v>
      </c>
      <c r="E85" s="11">
        <v>20160217</v>
      </c>
      <c r="F85" s="11" t="str">
        <f>[1]!f_info_regulopenfundornot(A85)</f>
        <v>是</v>
      </c>
      <c r="G85" s="12">
        <f>[1]!f_prt_convertiblebond(A85,$E$1,1)/100000000/C85</f>
        <v>0.11680988538269226</v>
      </c>
      <c r="H85" s="10">
        <v>7.8775071947821402</v>
      </c>
      <c r="I85" s="10">
        <v>19.138866482432562</v>
      </c>
      <c r="J85" s="10">
        <v>56.499999999999993</v>
      </c>
      <c r="K85" s="10">
        <v>52.300000000000004</v>
      </c>
      <c r="L85" s="10">
        <v>54.4</v>
      </c>
      <c r="M85" s="10">
        <v>-3.7168141592920181</v>
      </c>
      <c r="N85" s="10">
        <v>-3.7168141592920181</v>
      </c>
      <c r="O85" s="10">
        <v>48.6</v>
      </c>
      <c r="P85" s="10">
        <v>63.800000000000004</v>
      </c>
      <c r="Q85" s="10">
        <v>56.2</v>
      </c>
      <c r="R85" s="10">
        <v>0.99790937700510107</v>
      </c>
      <c r="S85" s="10">
        <v>1.4187734611182732</v>
      </c>
      <c r="T85" s="10">
        <v>53</v>
      </c>
      <c r="U85" s="10">
        <v>75.2</v>
      </c>
      <c r="V85" s="10">
        <v>64.099999999999994</v>
      </c>
      <c r="W85" s="10">
        <v>1.2552304937672321</v>
      </c>
      <c r="X85" s="10">
        <v>1.6478204676562482</v>
      </c>
      <c r="Y85" s="10">
        <v>48.6</v>
      </c>
      <c r="Z85" s="10">
        <v>60.9</v>
      </c>
      <c r="AA85" s="10">
        <v>54.75</v>
      </c>
      <c r="AB85" s="10">
        <v>57.362499999999997</v>
      </c>
      <c r="AC85" s="10">
        <v>57.362499999999997</v>
      </c>
      <c r="AD85" s="10">
        <f t="shared" si="1"/>
        <v>57.362499999999997</v>
      </c>
    </row>
    <row r="86" spans="1:30" ht="13.5" x14ac:dyDescent="0.2">
      <c r="A86" s="13" t="s">
        <v>105</v>
      </c>
      <c r="B86" s="13" t="s">
        <v>106</v>
      </c>
      <c r="C86" s="10">
        <v>26.162112746799998</v>
      </c>
      <c r="D86" s="10" t="s">
        <v>915</v>
      </c>
      <c r="E86" s="11">
        <v>20160204</v>
      </c>
      <c r="F86" s="11" t="str">
        <f>[1]!f_info_regulopenfundornot(A86)</f>
        <v>否</v>
      </c>
      <c r="G86" s="12">
        <f>[1]!f_prt_convertiblebond(A86,$E$1,1)/100000000/C86</f>
        <v>0.11298450677923749</v>
      </c>
      <c r="H86" s="10">
        <v>6.8619892058596799</v>
      </c>
      <c r="I86" s="10">
        <v>15.307820299500824</v>
      </c>
      <c r="J86" s="10">
        <v>45.2</v>
      </c>
      <c r="K86" s="10">
        <v>36.1</v>
      </c>
      <c r="L86" s="10">
        <v>40.650000000000006</v>
      </c>
      <c r="M86" s="10">
        <v>-1.8181818181818066</v>
      </c>
      <c r="N86" s="10">
        <v>-3.1681559707554952</v>
      </c>
      <c r="O86" s="10">
        <v>80</v>
      </c>
      <c r="P86" s="10">
        <v>77.100000000000009</v>
      </c>
      <c r="Q86" s="10">
        <v>78.550000000000011</v>
      </c>
      <c r="R86" s="10">
        <v>1.0268794800454089</v>
      </c>
      <c r="S86" s="10">
        <v>1.0292404542920355</v>
      </c>
      <c r="T86" s="10">
        <v>56.499999999999993</v>
      </c>
      <c r="U86" s="10">
        <v>39</v>
      </c>
      <c r="V86" s="10">
        <v>47.75</v>
      </c>
      <c r="W86" s="10">
        <v>2.1134373278058454</v>
      </c>
      <c r="X86" s="10">
        <v>1.3763799531297767</v>
      </c>
      <c r="Y86" s="10">
        <v>66.900000000000006</v>
      </c>
      <c r="Z86" s="10">
        <v>50.4</v>
      </c>
      <c r="AA86" s="10">
        <v>58.650000000000006</v>
      </c>
      <c r="AB86" s="10">
        <v>56.400000000000006</v>
      </c>
      <c r="AC86" s="10">
        <v>56.400000000000006</v>
      </c>
      <c r="AD86" s="10">
        <f t="shared" si="1"/>
        <v>56.400000000000006</v>
      </c>
    </row>
    <row r="87" spans="1:30" x14ac:dyDescent="0.2">
      <c r="A87" s="4" t="s">
        <v>239</v>
      </c>
      <c r="B87" s="4" t="s">
        <v>240</v>
      </c>
      <c r="C87" s="10">
        <v>10.2021456491</v>
      </c>
      <c r="D87" s="10" t="s">
        <v>916</v>
      </c>
      <c r="E87" s="11">
        <v>20170323</v>
      </c>
      <c r="F87" s="11" t="str">
        <f>[1]!f_info_regulopenfundornot(A87)</f>
        <v>否</v>
      </c>
      <c r="G87" s="12">
        <f>[1]!f_prt_convertiblebond(A87,$E$1,1)/100000000/C87</f>
        <v>0</v>
      </c>
      <c r="H87" s="10">
        <v>4.5724758892106276</v>
      </c>
      <c r="I87" s="10">
        <v>9.0020980011702374</v>
      </c>
      <c r="J87" s="10">
        <v>22.6</v>
      </c>
      <c r="K87" s="10">
        <v>9.5</v>
      </c>
      <c r="L87" s="10">
        <v>16.05</v>
      </c>
      <c r="M87" s="10">
        <v>-0.49760246087035165</v>
      </c>
      <c r="N87" s="10">
        <v>-1.4079454757420899</v>
      </c>
      <c r="O87" s="10">
        <v>95.6</v>
      </c>
      <c r="P87" s="10">
        <v>99</v>
      </c>
      <c r="Q87" s="10">
        <v>97.3</v>
      </c>
      <c r="R87" s="10">
        <v>1.4626991350609553</v>
      </c>
      <c r="S87" s="10">
        <v>0.89083349652037891</v>
      </c>
      <c r="T87" s="10">
        <v>72.099999999999994</v>
      </c>
      <c r="U87" s="10">
        <v>31.4</v>
      </c>
      <c r="V87" s="10">
        <v>51.75</v>
      </c>
      <c r="W87" s="10">
        <v>3.361263649303555</v>
      </c>
      <c r="X87" s="10">
        <v>0.98851585568284539</v>
      </c>
      <c r="Y87" s="10">
        <v>92.100000000000009</v>
      </c>
      <c r="Z87" s="10">
        <v>28.499999999999996</v>
      </c>
      <c r="AA87" s="10">
        <v>60.300000000000004</v>
      </c>
      <c r="AB87" s="10">
        <v>56.35</v>
      </c>
      <c r="AC87" s="10">
        <v>56.35</v>
      </c>
      <c r="AD87" s="10">
        <f t="shared" si="1"/>
        <v>56.35</v>
      </c>
    </row>
    <row r="88" spans="1:30" ht="13.5" hidden="1" x14ac:dyDescent="0.2">
      <c r="A88" s="7" t="s">
        <v>143</v>
      </c>
      <c r="B88" s="7" t="s">
        <v>144</v>
      </c>
      <c r="C88" s="2">
        <v>28.263720327600002</v>
      </c>
      <c r="D88" s="2" t="s">
        <v>925</v>
      </c>
      <c r="E88" s="3">
        <v>20170113</v>
      </c>
      <c r="F88" s="3"/>
      <c r="G88" s="9">
        <f>[1]!f_prt_convertiblebond(A88,$E$1,1)/100000000/C88</f>
        <v>0.60064935632419481</v>
      </c>
      <c r="H88" s="2">
        <v>11.036545924967664</v>
      </c>
      <c r="I88" s="2">
        <v>29.289061307391673</v>
      </c>
      <c r="J88" s="2">
        <v>77.3</v>
      </c>
      <c r="K88" s="2">
        <v>76.099999999999994</v>
      </c>
      <c r="L88" s="2">
        <v>76.699999999999989</v>
      </c>
      <c r="M88" s="2">
        <v>-6.7074079594574485</v>
      </c>
      <c r="N88" s="2">
        <v>-6.7074079594574485</v>
      </c>
      <c r="O88" s="2">
        <v>16.5</v>
      </c>
      <c r="P88" s="2">
        <v>20</v>
      </c>
      <c r="Q88" s="2">
        <v>18.25</v>
      </c>
      <c r="R88" s="2">
        <v>0.97756785754274766</v>
      </c>
      <c r="S88" s="2">
        <v>1.4250431736743048</v>
      </c>
      <c r="T88" s="2">
        <v>50.4</v>
      </c>
      <c r="U88" s="2">
        <v>78</v>
      </c>
      <c r="V88" s="2">
        <v>64.2</v>
      </c>
      <c r="W88" s="2">
        <v>1.1322681221653454</v>
      </c>
      <c r="X88" s="2">
        <v>1.590100429690591</v>
      </c>
      <c r="Y88" s="2">
        <v>39.1</v>
      </c>
      <c r="Z88" s="2">
        <v>57.999999999999993</v>
      </c>
      <c r="AA88" s="2">
        <v>48.55</v>
      </c>
      <c r="AB88" s="2">
        <v>51.924999999999997</v>
      </c>
      <c r="AC88" s="2">
        <v>51.924999999999997</v>
      </c>
      <c r="AD88" s="2">
        <f t="shared" si="1"/>
        <v>51.924999999999997</v>
      </c>
    </row>
    <row r="89" spans="1:30" x14ac:dyDescent="0.2">
      <c r="A89" s="4" t="s">
        <v>637</v>
      </c>
      <c r="B89" s="4" t="s">
        <v>638</v>
      </c>
      <c r="C89" s="10">
        <v>21.614960825600001</v>
      </c>
      <c r="D89" s="10" t="s">
        <v>917</v>
      </c>
      <c r="E89" s="11">
        <v>20150309</v>
      </c>
      <c r="F89" s="11" t="str">
        <f>[1]!f_info_regulopenfundornot(A89)</f>
        <v>否</v>
      </c>
      <c r="G89" s="12">
        <f>[1]!f_prt_convertiblebond(A89,$E$1,1)/100000000/C89</f>
        <v>8.0083870827554443E-2</v>
      </c>
      <c r="H89" s="10">
        <v>14.812939692565868</v>
      </c>
      <c r="I89" s="10">
        <v>43.354934865358899</v>
      </c>
      <c r="J89" s="10">
        <v>85.2</v>
      </c>
      <c r="K89" s="10">
        <v>87.6</v>
      </c>
      <c r="L89" s="10">
        <v>86.4</v>
      </c>
      <c r="M89" s="10">
        <v>-7.6483038835244512</v>
      </c>
      <c r="N89" s="10">
        <v>-9.0541695810989395</v>
      </c>
      <c r="O89" s="10">
        <v>13.900000000000002</v>
      </c>
      <c r="P89" s="10">
        <v>15.2</v>
      </c>
      <c r="Q89" s="10">
        <v>14.55</v>
      </c>
      <c r="R89" s="10">
        <v>1.1260694750492932</v>
      </c>
      <c r="S89" s="10">
        <v>1.2053354533353455</v>
      </c>
      <c r="T89" s="10">
        <v>61.7</v>
      </c>
      <c r="U89" s="10">
        <v>57.999999999999993</v>
      </c>
      <c r="V89" s="10">
        <v>59.849999999999994</v>
      </c>
      <c r="W89" s="10">
        <v>1.5153786533068601</v>
      </c>
      <c r="X89" s="10">
        <v>1.8413645077201011</v>
      </c>
      <c r="Y89" s="10">
        <v>57.3</v>
      </c>
      <c r="Z89" s="10">
        <v>71.399999999999991</v>
      </c>
      <c r="AA89" s="10">
        <v>64.349999999999994</v>
      </c>
      <c r="AB89" s="10">
        <v>56.287500000000001</v>
      </c>
      <c r="AC89" s="10">
        <v>56.287500000000001</v>
      </c>
      <c r="AD89" s="10">
        <f t="shared" si="1"/>
        <v>56.287500000000001</v>
      </c>
    </row>
    <row r="90" spans="1:30" hidden="1" x14ac:dyDescent="0.2">
      <c r="A90" s="1" t="s">
        <v>711</v>
      </c>
      <c r="B90" s="1" t="s">
        <v>712</v>
      </c>
      <c r="C90" s="2">
        <v>15.818805100300001</v>
      </c>
      <c r="D90" s="2" t="s">
        <v>960</v>
      </c>
      <c r="E90" s="3">
        <v>20140924</v>
      </c>
      <c r="F90" s="3"/>
      <c r="G90" s="9">
        <f>[1]!f_prt_convertiblebond(A90,$E$1,1)/100000000/C90</f>
        <v>0.37362639864549008</v>
      </c>
      <c r="H90" s="2">
        <v>8.8840449591031447</v>
      </c>
      <c r="I90" s="2">
        <v>24.069323226782657</v>
      </c>
      <c r="J90" s="2">
        <v>58.199999999999996</v>
      </c>
      <c r="K90" s="2">
        <v>66.600000000000009</v>
      </c>
      <c r="L90" s="2">
        <v>62.400000000000006</v>
      </c>
      <c r="M90" s="2">
        <v>-4.7224777675559801</v>
      </c>
      <c r="N90" s="2">
        <v>-4.7224777675559801</v>
      </c>
      <c r="O90" s="2">
        <v>35.6</v>
      </c>
      <c r="P90" s="2">
        <v>43.8</v>
      </c>
      <c r="Q90" s="2">
        <v>39.700000000000003</v>
      </c>
      <c r="R90" s="2">
        <v>0.84329503283689056</v>
      </c>
      <c r="S90" s="2">
        <v>1.0825643926007347</v>
      </c>
      <c r="T90" s="2">
        <v>40</v>
      </c>
      <c r="U90" s="2">
        <v>44.7</v>
      </c>
      <c r="V90" s="2">
        <v>42.35</v>
      </c>
      <c r="W90" s="2">
        <v>1.2567819157678886</v>
      </c>
      <c r="X90" s="2">
        <v>1.7689012530530948</v>
      </c>
      <c r="Y90" s="2">
        <v>49.5</v>
      </c>
      <c r="Z90" s="2">
        <v>69.5</v>
      </c>
      <c r="AA90" s="2">
        <v>59.5</v>
      </c>
      <c r="AB90" s="2">
        <v>50.987500000000004</v>
      </c>
      <c r="AC90" s="2">
        <v>50.987500000000004</v>
      </c>
      <c r="AD90" s="2">
        <f t="shared" si="1"/>
        <v>50.987500000000004</v>
      </c>
    </row>
    <row r="91" spans="1:30" x14ac:dyDescent="0.2">
      <c r="A91" s="4" t="s">
        <v>609</v>
      </c>
      <c r="B91" s="4" t="s">
        <v>610</v>
      </c>
      <c r="C91" s="10">
        <v>25.464360860599999</v>
      </c>
      <c r="D91" s="10" t="s">
        <v>918</v>
      </c>
      <c r="E91" s="11">
        <v>20080910</v>
      </c>
      <c r="F91" s="11" t="str">
        <f>[1]!f_info_regulopenfundornot(A91)</f>
        <v>否</v>
      </c>
      <c r="G91" s="12">
        <f>[1]!f_prt_convertiblebond(A91,$E$1,1)/100000000/C91</f>
        <v>0.20778265058624096</v>
      </c>
      <c r="H91" s="10">
        <v>9.30048159518498</v>
      </c>
      <c r="I91" s="10">
        <v>28.836751432751136</v>
      </c>
      <c r="J91" s="10">
        <v>62.6</v>
      </c>
      <c r="K91" s="10">
        <v>74.2</v>
      </c>
      <c r="L91" s="10">
        <v>68.400000000000006</v>
      </c>
      <c r="M91" s="10">
        <v>-4.7267355982274761</v>
      </c>
      <c r="N91" s="10">
        <v>-6.2652563059398068</v>
      </c>
      <c r="O91" s="10">
        <v>34.699999999999996</v>
      </c>
      <c r="P91" s="10">
        <v>27.6</v>
      </c>
      <c r="Q91" s="10">
        <v>31.15</v>
      </c>
      <c r="R91" s="10">
        <v>0.899858999718951</v>
      </c>
      <c r="S91" s="10">
        <v>1.3711585149896739</v>
      </c>
      <c r="T91" s="10">
        <v>46</v>
      </c>
      <c r="U91" s="10">
        <v>72.3</v>
      </c>
      <c r="V91" s="10">
        <v>59.15</v>
      </c>
      <c r="W91" s="10">
        <v>1.2909343913309863</v>
      </c>
      <c r="X91" s="10">
        <v>1.6706412302245961</v>
      </c>
      <c r="Y91" s="10">
        <v>54.7</v>
      </c>
      <c r="Z91" s="10">
        <v>63.800000000000004</v>
      </c>
      <c r="AA91" s="10">
        <v>59.25</v>
      </c>
      <c r="AB91" s="10">
        <v>54.487500000000004</v>
      </c>
      <c r="AC91" s="10">
        <v>54.487500000000004</v>
      </c>
      <c r="AD91" s="10">
        <f t="shared" si="1"/>
        <v>54.487500000000004</v>
      </c>
    </row>
    <row r="92" spans="1:30" hidden="1" x14ac:dyDescent="0.2">
      <c r="A92" s="1" t="s">
        <v>805</v>
      </c>
      <c r="B92" s="1" t="s">
        <v>806</v>
      </c>
      <c r="C92" s="2">
        <v>10.541387607200001</v>
      </c>
      <c r="D92" s="2" t="s">
        <v>962</v>
      </c>
      <c r="E92" s="3">
        <v>20151225</v>
      </c>
      <c r="F92" s="3"/>
      <c r="G92" s="9">
        <f>[1]!f_prt_convertiblebond(A92,$E$1,1)/100000000/C92</f>
        <v>0.34797266595097942</v>
      </c>
      <c r="H92" s="2">
        <v>29.307459254973907</v>
      </c>
      <c r="I92" s="2">
        <v>48.16646292740645</v>
      </c>
      <c r="J92" s="2">
        <v>94.699999999999989</v>
      </c>
      <c r="K92" s="2">
        <v>88.5</v>
      </c>
      <c r="L92" s="2">
        <v>91.6</v>
      </c>
      <c r="M92" s="2">
        <v>-15.677383896674915</v>
      </c>
      <c r="N92" s="2">
        <v>-15.677383896674915</v>
      </c>
      <c r="O92" s="2">
        <v>0.8</v>
      </c>
      <c r="P92" s="2">
        <v>2.8000000000000003</v>
      </c>
      <c r="Q92" s="2">
        <v>1.8000000000000003</v>
      </c>
      <c r="R92" s="2">
        <v>1.301984467630662</v>
      </c>
      <c r="S92" s="2">
        <v>1.0966249649941213</v>
      </c>
      <c r="T92" s="2">
        <v>66.900000000000006</v>
      </c>
      <c r="U92" s="2">
        <v>47.599999999999994</v>
      </c>
      <c r="V92" s="2">
        <v>57.25</v>
      </c>
      <c r="W92" s="2">
        <v>1.692523653404024</v>
      </c>
      <c r="X92" s="2">
        <v>1.1901402447160283</v>
      </c>
      <c r="Y92" s="2">
        <v>62.6</v>
      </c>
      <c r="Z92" s="2">
        <v>41.9</v>
      </c>
      <c r="AA92" s="2">
        <v>52.25</v>
      </c>
      <c r="AB92" s="2">
        <v>50.724999999999994</v>
      </c>
      <c r="AC92" s="2">
        <v>50.724999999999994</v>
      </c>
      <c r="AD92" s="2">
        <f t="shared" si="1"/>
        <v>50.724999999999994</v>
      </c>
    </row>
    <row r="93" spans="1:30" x14ac:dyDescent="0.2">
      <c r="A93" s="4" t="s">
        <v>721</v>
      </c>
      <c r="B93" s="4" t="s">
        <v>722</v>
      </c>
      <c r="C93" s="10">
        <v>229.56350590619999</v>
      </c>
      <c r="D93" s="10" t="s">
        <v>919</v>
      </c>
      <c r="E93" s="11">
        <v>20140128</v>
      </c>
      <c r="F93" s="11" t="str">
        <f>[1]!f_info_regulopenfundornot(A93)</f>
        <v>否</v>
      </c>
      <c r="G93" s="12">
        <f>[1]!f_prt_convertiblebond(A93,$E$1,1)/100000000/C93</f>
        <v>7.2582108598777895E-2</v>
      </c>
      <c r="H93" s="10">
        <v>7.2981366459627344</v>
      </c>
      <c r="I93" s="10">
        <v>20.804195804195803</v>
      </c>
      <c r="J93" s="10">
        <v>49.5</v>
      </c>
      <c r="K93" s="10">
        <v>60.9</v>
      </c>
      <c r="L93" s="10">
        <v>55.2</v>
      </c>
      <c r="M93" s="10">
        <v>-4.1042974408498401</v>
      </c>
      <c r="N93" s="10">
        <v>-4.1042974408498401</v>
      </c>
      <c r="O93" s="10">
        <v>44.3</v>
      </c>
      <c r="P93" s="10">
        <v>57.099999999999994</v>
      </c>
      <c r="Q93" s="10">
        <v>50.699999999999996</v>
      </c>
      <c r="R93" s="10">
        <v>0.87335868859328114</v>
      </c>
      <c r="S93" s="10">
        <v>1.4579772502844413</v>
      </c>
      <c r="T93" s="10">
        <v>43.4</v>
      </c>
      <c r="U93" s="10">
        <v>79</v>
      </c>
      <c r="V93" s="10">
        <v>61.2</v>
      </c>
      <c r="W93" s="10">
        <v>0.97491151919202512</v>
      </c>
      <c r="X93" s="10">
        <v>1.6769220664647122</v>
      </c>
      <c r="Y93" s="10">
        <v>33</v>
      </c>
      <c r="Z93" s="10">
        <v>65.7</v>
      </c>
      <c r="AA93" s="10">
        <v>49.35</v>
      </c>
      <c r="AB93" s="10">
        <v>54.112500000000004</v>
      </c>
      <c r="AC93" s="10">
        <v>54.112500000000004</v>
      </c>
      <c r="AD93" s="10">
        <f t="shared" si="1"/>
        <v>54.112500000000004</v>
      </c>
    </row>
    <row r="94" spans="1:30" x14ac:dyDescent="0.2">
      <c r="A94" s="4" t="s">
        <v>255</v>
      </c>
      <c r="B94" s="4" t="s">
        <v>256</v>
      </c>
      <c r="C94" s="10">
        <v>63.798212188500003</v>
      </c>
      <c r="D94" s="10" t="s">
        <v>920</v>
      </c>
      <c r="E94" s="11">
        <v>20170602</v>
      </c>
      <c r="F94" s="11" t="str">
        <f>[1]!f_info_regulopenfundornot(A94)</f>
        <v>否</v>
      </c>
      <c r="G94" s="12">
        <f>[1]!f_prt_convertiblebond(A94,$E$1,1)/100000000/C94</f>
        <v>8.7225849974571806E-2</v>
      </c>
      <c r="H94" s="10">
        <v>5.3827427644035719</v>
      </c>
      <c r="I94" s="10">
        <v>11.558652285959711</v>
      </c>
      <c r="J94" s="10">
        <v>27.800000000000004</v>
      </c>
      <c r="K94" s="10">
        <v>20.9</v>
      </c>
      <c r="L94" s="10">
        <v>24.35</v>
      </c>
      <c r="M94" s="10">
        <v>-0.93109869646180543</v>
      </c>
      <c r="N94" s="10">
        <v>-2.27643751133686</v>
      </c>
      <c r="O94" s="10">
        <v>93</v>
      </c>
      <c r="P94" s="10">
        <v>90.4</v>
      </c>
      <c r="Q94" s="10">
        <v>91.7</v>
      </c>
      <c r="R94" s="10">
        <v>1.0089928936490411</v>
      </c>
      <c r="S94" s="10">
        <v>0.81105744024839188</v>
      </c>
      <c r="T94" s="10">
        <v>54.7</v>
      </c>
      <c r="U94" s="10">
        <v>26.6</v>
      </c>
      <c r="V94" s="10">
        <v>40.650000000000006</v>
      </c>
      <c r="W94" s="10">
        <v>2.6650911464766129</v>
      </c>
      <c r="X94" s="10">
        <v>1.1445725819865757</v>
      </c>
      <c r="Y94" s="10">
        <v>80</v>
      </c>
      <c r="Z94" s="10">
        <v>39</v>
      </c>
      <c r="AA94" s="10">
        <v>59.5</v>
      </c>
      <c r="AB94" s="10">
        <v>54.050000000000004</v>
      </c>
      <c r="AC94" s="10">
        <v>54.050000000000004</v>
      </c>
      <c r="AD94" s="10">
        <f t="shared" si="1"/>
        <v>54.050000000000004</v>
      </c>
    </row>
    <row r="95" spans="1:30" x14ac:dyDescent="0.2">
      <c r="A95" s="4" t="s">
        <v>623</v>
      </c>
      <c r="B95" s="4" t="s">
        <v>624</v>
      </c>
      <c r="C95" s="10">
        <v>302.07685069029998</v>
      </c>
      <c r="D95" s="10" t="s">
        <v>921</v>
      </c>
      <c r="E95" s="11">
        <v>20110621</v>
      </c>
      <c r="F95" s="11" t="str">
        <f>[1]!f_info_regulopenfundornot(A95)</f>
        <v>否</v>
      </c>
      <c r="G95" s="12">
        <f>[1]!f_prt_convertiblebond(A95,$E$1,1)/100000000/C95</f>
        <v>0.28497491296232008</v>
      </c>
      <c r="H95" s="10">
        <v>10.567548311851787</v>
      </c>
      <c r="I95" s="10">
        <v>28.698780145935988</v>
      </c>
      <c r="J95" s="10">
        <v>73.900000000000006</v>
      </c>
      <c r="K95" s="10">
        <v>73.3</v>
      </c>
      <c r="L95" s="10">
        <v>73.599999999999994</v>
      </c>
      <c r="M95" s="10">
        <v>-6.0189573459715593</v>
      </c>
      <c r="N95" s="10">
        <v>-6.3991323210412219</v>
      </c>
      <c r="O95" s="10">
        <v>22.6</v>
      </c>
      <c r="P95" s="10">
        <v>24.7</v>
      </c>
      <c r="Q95" s="10">
        <v>23.65</v>
      </c>
      <c r="R95" s="10">
        <v>1.0958987386231203</v>
      </c>
      <c r="S95" s="10">
        <v>1.2849624117515872</v>
      </c>
      <c r="T95" s="10">
        <v>59.099999999999994</v>
      </c>
      <c r="U95" s="10">
        <v>65.7</v>
      </c>
      <c r="V95" s="10">
        <v>62.4</v>
      </c>
      <c r="W95" s="10">
        <v>1.252244274146002</v>
      </c>
      <c r="X95" s="10">
        <v>1.6262188057374523</v>
      </c>
      <c r="Y95" s="10">
        <v>47.8</v>
      </c>
      <c r="Z95" s="10">
        <v>60</v>
      </c>
      <c r="AA95" s="10">
        <v>53.9</v>
      </c>
      <c r="AB95" s="10">
        <v>53.387500000000003</v>
      </c>
      <c r="AC95" s="10">
        <v>53.387500000000003</v>
      </c>
      <c r="AD95" s="10">
        <f t="shared" si="1"/>
        <v>53.387500000000003</v>
      </c>
    </row>
    <row r="96" spans="1:30" ht="13.5" x14ac:dyDescent="0.2">
      <c r="A96" s="24" t="s">
        <v>73</v>
      </c>
      <c r="B96" s="24" t="s">
        <v>74</v>
      </c>
      <c r="C96" s="21">
        <v>33.065689739500002</v>
      </c>
      <c r="D96" s="21" t="s">
        <v>922</v>
      </c>
      <c r="E96" s="22">
        <v>20150130</v>
      </c>
      <c r="F96" s="22" t="str">
        <f>[1]!f_info_regulopenfundornot(A96)</f>
        <v>是</v>
      </c>
      <c r="G96" s="23">
        <f>[1]!f_prt_convertiblebond(A96,$E$1,1)/100000000/C96</f>
        <v>0</v>
      </c>
      <c r="H96" s="21">
        <v>6.9577451017651146</v>
      </c>
      <c r="I96" s="21">
        <v>19.796718285058287</v>
      </c>
      <c r="J96" s="21">
        <v>46.9</v>
      </c>
      <c r="K96" s="21">
        <v>57.099999999999994</v>
      </c>
      <c r="L96" s="21">
        <v>52</v>
      </c>
      <c r="M96" s="21">
        <v>-3.1045751633987018</v>
      </c>
      <c r="N96" s="21">
        <v>-3.1045751633987018</v>
      </c>
      <c r="O96" s="21">
        <v>63.4</v>
      </c>
      <c r="P96" s="21">
        <v>78</v>
      </c>
      <c r="Q96" s="21">
        <v>70.7</v>
      </c>
      <c r="R96" s="21">
        <v>0.39807157597341708</v>
      </c>
      <c r="S96" s="21">
        <v>0.70215469148788323</v>
      </c>
      <c r="T96" s="21">
        <v>21.7</v>
      </c>
      <c r="U96" s="21">
        <v>20</v>
      </c>
      <c r="V96" s="21">
        <v>20.85</v>
      </c>
      <c r="W96" s="21">
        <v>1.2684795671629776</v>
      </c>
      <c r="X96" s="21">
        <v>2.0694240646266007</v>
      </c>
      <c r="Y96" s="21">
        <v>50.4</v>
      </c>
      <c r="Z96" s="21">
        <v>86.6</v>
      </c>
      <c r="AA96" s="21">
        <v>68.5</v>
      </c>
      <c r="AB96" s="21">
        <v>53.012500000000003</v>
      </c>
      <c r="AC96" s="21">
        <v>53.012500000000003</v>
      </c>
      <c r="AD96" s="21">
        <f t="shared" si="1"/>
        <v>53.012500000000003</v>
      </c>
    </row>
    <row r="97" spans="1:30" ht="13.5" x14ac:dyDescent="0.2">
      <c r="A97" s="14" t="s">
        <v>121</v>
      </c>
      <c r="B97" s="14" t="s">
        <v>122</v>
      </c>
      <c r="C97" s="15">
        <v>10.5007985018</v>
      </c>
      <c r="D97" s="15" t="s">
        <v>923</v>
      </c>
      <c r="E97" s="16">
        <v>20160421</v>
      </c>
      <c r="F97" s="16" t="str">
        <f>[1]!f_info_regulopenfundornot(A97)</f>
        <v>否</v>
      </c>
      <c r="G97" s="17">
        <f>[1]!f_prt_convertiblebond(A97,$E$1,1)/100000000/C97</f>
        <v>0</v>
      </c>
      <c r="H97" s="15">
        <v>4.3358190573143665</v>
      </c>
      <c r="I97" s="15">
        <v>6.5577090233724533</v>
      </c>
      <c r="J97" s="15">
        <v>20.8</v>
      </c>
      <c r="K97" s="15">
        <v>3.8</v>
      </c>
      <c r="L97" s="15">
        <v>12.3</v>
      </c>
      <c r="M97" s="15">
        <v>-0.26418786692759411</v>
      </c>
      <c r="N97" s="15">
        <v>-2.5335746261548708</v>
      </c>
      <c r="O97" s="15">
        <v>100</v>
      </c>
      <c r="P97" s="15">
        <v>87.6</v>
      </c>
      <c r="Q97" s="15">
        <v>93.8</v>
      </c>
      <c r="R97" s="15">
        <v>3.769422003255587</v>
      </c>
      <c r="S97" s="15">
        <v>0.24871408208021129</v>
      </c>
      <c r="T97" s="15">
        <v>97.3</v>
      </c>
      <c r="U97" s="15">
        <v>7.6</v>
      </c>
      <c r="V97" s="15">
        <v>52.449999999999996</v>
      </c>
      <c r="W97" s="15">
        <v>5.2780563851544207</v>
      </c>
      <c r="X97" s="15">
        <v>8.5980023045635734E-2</v>
      </c>
      <c r="Y97" s="15">
        <v>96.5</v>
      </c>
      <c r="Z97" s="15">
        <v>6.6000000000000005</v>
      </c>
      <c r="AA97" s="15">
        <v>51.55</v>
      </c>
      <c r="AB97" s="15">
        <v>52.524999999999991</v>
      </c>
      <c r="AC97" s="15">
        <v>52.524999999999991</v>
      </c>
      <c r="AD97" s="15">
        <f t="shared" si="1"/>
        <v>52.524999999999991</v>
      </c>
    </row>
    <row r="98" spans="1:30" ht="13.5" x14ac:dyDescent="0.2">
      <c r="A98" s="14" t="s">
        <v>117</v>
      </c>
      <c r="B98" s="14" t="s">
        <v>118</v>
      </c>
      <c r="C98" s="15">
        <v>70.022850650899997</v>
      </c>
      <c r="D98" s="15" t="s">
        <v>924</v>
      </c>
      <c r="E98" s="16">
        <v>20160401</v>
      </c>
      <c r="F98" s="16" t="str">
        <f>[1]!f_info_regulopenfundornot(A98)</f>
        <v>否</v>
      </c>
      <c r="G98" s="17">
        <f>[1]!f_prt_convertiblebond(A98,$E$1,1)/100000000/C98</f>
        <v>8.6936811448160553E-2</v>
      </c>
      <c r="H98" s="15">
        <v>7.3044826768350255</v>
      </c>
      <c r="I98" s="15">
        <v>19.713839789658188</v>
      </c>
      <c r="J98" s="15">
        <v>50.4</v>
      </c>
      <c r="K98" s="15">
        <v>56.100000000000009</v>
      </c>
      <c r="L98" s="15">
        <v>53.25</v>
      </c>
      <c r="M98" s="15">
        <v>-3.4367141659681599</v>
      </c>
      <c r="N98" s="15">
        <v>-4.6551724137931005</v>
      </c>
      <c r="O98" s="15">
        <v>52.1</v>
      </c>
      <c r="P98" s="15">
        <v>45.7</v>
      </c>
      <c r="Q98" s="15">
        <v>48.900000000000006</v>
      </c>
      <c r="R98" s="15">
        <v>1.0202138294072913</v>
      </c>
      <c r="S98" s="15">
        <v>1.2038770909207208</v>
      </c>
      <c r="T98" s="15">
        <v>55.600000000000009</v>
      </c>
      <c r="U98" s="15">
        <v>57.099999999999994</v>
      </c>
      <c r="V98" s="15">
        <v>56.35</v>
      </c>
      <c r="W98" s="15">
        <v>1.2730712872941885</v>
      </c>
      <c r="X98" s="15">
        <v>1.3720067552710125</v>
      </c>
      <c r="Y98" s="15">
        <v>51.300000000000004</v>
      </c>
      <c r="Z98" s="15">
        <v>49.5</v>
      </c>
      <c r="AA98" s="15">
        <v>50.400000000000006</v>
      </c>
      <c r="AB98" s="15">
        <v>52.225000000000001</v>
      </c>
      <c r="AC98" s="15">
        <v>52.225000000000001</v>
      </c>
      <c r="AD98" s="15">
        <f t="shared" si="1"/>
        <v>52.225000000000001</v>
      </c>
    </row>
    <row r="99" spans="1:30" x14ac:dyDescent="0.2">
      <c r="A99" s="18" t="s">
        <v>321</v>
      </c>
      <c r="B99" s="18" t="s">
        <v>322</v>
      </c>
      <c r="C99" s="15">
        <v>56.047685114399997</v>
      </c>
      <c r="D99" s="15" t="s">
        <v>926</v>
      </c>
      <c r="E99" s="16">
        <v>20181212</v>
      </c>
      <c r="F99" s="16" t="str">
        <f>[1]!f_info_regulopenfundornot(A99)</f>
        <v>否</v>
      </c>
      <c r="G99" s="17">
        <f>[1]!f_prt_convertiblebond(A99,$E$1,1)/100000000/C99</f>
        <v>5.6188329554950484E-2</v>
      </c>
      <c r="H99" s="15">
        <v>5.275292396615499</v>
      </c>
      <c r="I99" s="15">
        <v>11.418676248018649</v>
      </c>
      <c r="J99" s="15">
        <v>26.900000000000002</v>
      </c>
      <c r="K99" s="15">
        <v>20</v>
      </c>
      <c r="L99" s="15">
        <v>23.450000000000003</v>
      </c>
      <c r="M99" s="15">
        <v>-0.97811715690351175</v>
      </c>
      <c r="N99" s="15">
        <v>-2.423641769528798</v>
      </c>
      <c r="O99" s="15">
        <v>90.4</v>
      </c>
      <c r="P99" s="15">
        <v>89.5</v>
      </c>
      <c r="Q99" s="15">
        <v>89.95</v>
      </c>
      <c r="R99" s="15">
        <v>0.94379824554980485</v>
      </c>
      <c r="S99" s="15">
        <v>0.7570463604765918</v>
      </c>
      <c r="T99" s="15">
        <v>49.5</v>
      </c>
      <c r="U99" s="15">
        <v>22.8</v>
      </c>
      <c r="V99" s="15">
        <v>36.15</v>
      </c>
      <c r="W99" s="15">
        <v>2.4387609211378112</v>
      </c>
      <c r="X99" s="15">
        <v>1.047784770868146</v>
      </c>
      <c r="Y99" s="15">
        <v>77.3</v>
      </c>
      <c r="Z99" s="15">
        <v>33.300000000000004</v>
      </c>
      <c r="AA99" s="15">
        <v>55.3</v>
      </c>
      <c r="AB99" s="15">
        <v>51.212500000000006</v>
      </c>
      <c r="AC99" s="15">
        <v>51.212500000000006</v>
      </c>
      <c r="AD99" s="15">
        <f t="shared" si="1"/>
        <v>51.212500000000006</v>
      </c>
    </row>
    <row r="100" spans="1:30" x14ac:dyDescent="0.2">
      <c r="A100" s="20" t="s">
        <v>659</v>
      </c>
      <c r="B100" s="20" t="s">
        <v>660</v>
      </c>
      <c r="C100" s="21">
        <v>27.903862555500002</v>
      </c>
      <c r="D100" s="21" t="s">
        <v>961</v>
      </c>
      <c r="E100" s="22">
        <v>20101203</v>
      </c>
      <c r="F100" s="22" t="str">
        <f>[1]!f_info_regulopenfundornot(A100)</f>
        <v>否</v>
      </c>
      <c r="G100" s="23">
        <f>[1]!f_prt_convertiblebond(A100,$E$1,1)/100000000/C100</f>
        <v>8.2375586689052635E-2</v>
      </c>
      <c r="H100" s="21">
        <v>6.8046147303090638</v>
      </c>
      <c r="I100" s="21">
        <v>18.389242253966927</v>
      </c>
      <c r="J100" s="21">
        <v>44.3</v>
      </c>
      <c r="K100" s="21">
        <v>49.5</v>
      </c>
      <c r="L100" s="21">
        <v>46.9</v>
      </c>
      <c r="M100" s="21">
        <v>-3.3762057877813527</v>
      </c>
      <c r="N100" s="21">
        <v>-3.7220843672456585</v>
      </c>
      <c r="O100" s="21">
        <v>55.600000000000009</v>
      </c>
      <c r="P100" s="21">
        <v>62.8</v>
      </c>
      <c r="Q100" s="21">
        <v>59.2</v>
      </c>
      <c r="R100" s="21">
        <v>0.9132347939627663</v>
      </c>
      <c r="S100" s="21">
        <v>1.1993238900467418</v>
      </c>
      <c r="T100" s="21">
        <v>47.8</v>
      </c>
      <c r="U100" s="21">
        <v>55.2</v>
      </c>
      <c r="V100" s="21">
        <v>51.5</v>
      </c>
      <c r="W100" s="21">
        <v>1.1212011882878694</v>
      </c>
      <c r="X100" s="21">
        <v>1.5533585177702283</v>
      </c>
      <c r="Y100" s="21">
        <v>36.5</v>
      </c>
      <c r="Z100" s="21">
        <v>55.2</v>
      </c>
      <c r="AA100" s="21">
        <v>45.85</v>
      </c>
      <c r="AB100" s="21">
        <v>50.862499999999997</v>
      </c>
      <c r="AC100" s="21">
        <v>50.862499999999997</v>
      </c>
      <c r="AD100" s="21">
        <f t="shared" si="1"/>
        <v>50.862499999999997</v>
      </c>
    </row>
    <row r="101" spans="1:30" x14ac:dyDescent="0.2">
      <c r="A101" s="20" t="s">
        <v>273</v>
      </c>
      <c r="B101" s="20" t="s">
        <v>274</v>
      </c>
      <c r="C101" s="21">
        <v>31.113495730900002</v>
      </c>
      <c r="D101" s="21" t="s">
        <v>964</v>
      </c>
      <c r="E101" s="22">
        <v>20171124</v>
      </c>
      <c r="F101" s="22" t="str">
        <f>[1]!f_info_regulopenfundornot(A101)</f>
        <v>是</v>
      </c>
      <c r="G101" s="23">
        <f>[1]!f_prt_convertiblebond(A101,$E$1,1)/100000000/C101</f>
        <v>0</v>
      </c>
      <c r="H101" s="21">
        <v>4.3513196777590837</v>
      </c>
      <c r="I101" s="21">
        <v>6.5621636191919173</v>
      </c>
      <c r="J101" s="21">
        <v>21.7</v>
      </c>
      <c r="K101" s="21">
        <v>4.7</v>
      </c>
      <c r="L101" s="21">
        <v>13.2</v>
      </c>
      <c r="M101" s="21">
        <v>-0.35063796629980465</v>
      </c>
      <c r="N101" s="21">
        <v>-3.5721426309533282</v>
      </c>
      <c r="O101" s="21">
        <v>98.2</v>
      </c>
      <c r="P101" s="21">
        <v>66.600000000000009</v>
      </c>
      <c r="Q101" s="21">
        <v>82.4</v>
      </c>
      <c r="R101" s="21">
        <v>2.858963849591059</v>
      </c>
      <c r="S101" s="21">
        <v>0.17357322887866158</v>
      </c>
      <c r="T101" s="21">
        <v>96.5</v>
      </c>
      <c r="U101" s="21">
        <v>5.7</v>
      </c>
      <c r="V101" s="21">
        <v>51.1</v>
      </c>
      <c r="W101" s="21">
        <v>3.9946622453533167</v>
      </c>
      <c r="X101" s="21">
        <v>6.2996020046528475E-2</v>
      </c>
      <c r="Y101" s="21">
        <v>94.699999999999989</v>
      </c>
      <c r="Z101" s="21">
        <v>5.7</v>
      </c>
      <c r="AA101" s="21">
        <v>50.199999999999996</v>
      </c>
      <c r="AB101" s="21">
        <v>49.225000000000001</v>
      </c>
      <c r="AC101" s="21">
        <v>49.225000000000001</v>
      </c>
      <c r="AD101" s="21">
        <f t="shared" ref="AD101:AD132" si="2">AB101/2+AC101/2</f>
        <v>49.225000000000001</v>
      </c>
    </row>
    <row r="102" spans="1:30" ht="13.5" x14ac:dyDescent="0.2">
      <c r="A102" s="24" t="s">
        <v>171</v>
      </c>
      <c r="B102" s="24" t="s">
        <v>172</v>
      </c>
      <c r="C102" s="21">
        <v>242.53780423830003</v>
      </c>
      <c r="D102" s="21" t="s">
        <v>965</v>
      </c>
      <c r="E102" s="22">
        <v>20161123</v>
      </c>
      <c r="F102" s="22" t="str">
        <f>[1]!f_info_regulopenfundornot(A102)</f>
        <v>否</v>
      </c>
      <c r="G102" s="23">
        <f>[1]!f_prt_convertiblebond(A102,$E$1,1)/100000000/C102</f>
        <v>7.1638448475556227E-2</v>
      </c>
      <c r="H102" s="21">
        <v>9.119225081749752</v>
      </c>
      <c r="I102" s="21">
        <v>19.600660081025897</v>
      </c>
      <c r="J102" s="21">
        <v>61.7</v>
      </c>
      <c r="K102" s="21">
        <v>55.2</v>
      </c>
      <c r="L102" s="21">
        <v>58.45</v>
      </c>
      <c r="M102" s="21">
        <v>-4.9667497921862074</v>
      </c>
      <c r="N102" s="21">
        <v>-4.9667497921862074</v>
      </c>
      <c r="O102" s="21">
        <v>33</v>
      </c>
      <c r="P102" s="21">
        <v>40.9</v>
      </c>
      <c r="Q102" s="21">
        <v>36.950000000000003</v>
      </c>
      <c r="R102" s="21">
        <v>1.0954011369345777</v>
      </c>
      <c r="S102" s="21">
        <v>1.1516244605385983</v>
      </c>
      <c r="T102" s="21">
        <v>58.199999999999996</v>
      </c>
      <c r="U102" s="21">
        <v>50.4</v>
      </c>
      <c r="V102" s="21">
        <v>54.3</v>
      </c>
      <c r="W102" s="21">
        <v>1.226800119589273</v>
      </c>
      <c r="X102" s="21">
        <v>1.2755522403140021</v>
      </c>
      <c r="Y102" s="21">
        <v>46</v>
      </c>
      <c r="Z102" s="21">
        <v>44.7</v>
      </c>
      <c r="AA102" s="21">
        <v>45.35</v>
      </c>
      <c r="AB102" s="21">
        <v>48.762499999999996</v>
      </c>
      <c r="AC102" s="21">
        <v>48.762499999999996</v>
      </c>
      <c r="AD102" s="21">
        <f t="shared" si="2"/>
        <v>48.762499999999996</v>
      </c>
    </row>
    <row r="103" spans="1:30" hidden="1" x14ac:dyDescent="0.2">
      <c r="A103" s="1" t="s">
        <v>293</v>
      </c>
      <c r="B103" s="1" t="s">
        <v>294</v>
      </c>
      <c r="C103" s="2">
        <v>19.559229887200001</v>
      </c>
      <c r="D103" s="2" t="s">
        <v>973</v>
      </c>
      <c r="E103" s="3">
        <v>20171222</v>
      </c>
      <c r="F103" s="3"/>
      <c r="G103" s="9">
        <f>[1]!f_prt_convertiblebond(A103,$E$1,1)/100000000/C103</f>
        <v>0.82366229693137749</v>
      </c>
      <c r="H103" s="2">
        <v>21.239398898973356</v>
      </c>
      <c r="I103" s="2">
        <v>65.451776649746179</v>
      </c>
      <c r="J103" s="2">
        <v>91.3</v>
      </c>
      <c r="K103" s="2">
        <v>92.300000000000011</v>
      </c>
      <c r="L103" s="2">
        <v>91.800000000000011</v>
      </c>
      <c r="M103" s="2">
        <v>-20.069746285252201</v>
      </c>
      <c r="N103" s="2">
        <v>-20.069746285252201</v>
      </c>
      <c r="O103" s="2">
        <v>0</v>
      </c>
      <c r="P103" s="2">
        <v>0</v>
      </c>
      <c r="Q103" s="2">
        <v>0</v>
      </c>
      <c r="R103" s="2">
        <v>0.85586299070243599</v>
      </c>
      <c r="S103" s="2">
        <v>1.2349241308840186</v>
      </c>
      <c r="T103" s="2">
        <v>41.699999999999996</v>
      </c>
      <c r="U103" s="2">
        <v>61.9</v>
      </c>
      <c r="V103" s="2">
        <v>51.8</v>
      </c>
      <c r="W103" s="2">
        <v>0.90875987864394991</v>
      </c>
      <c r="X103" s="2">
        <v>1.2725428639669707</v>
      </c>
      <c r="Y103" s="2">
        <v>29.5</v>
      </c>
      <c r="Z103" s="2">
        <v>43.8</v>
      </c>
      <c r="AA103" s="2">
        <v>36.65</v>
      </c>
      <c r="AB103" s="2">
        <v>45.062500000000007</v>
      </c>
      <c r="AC103" s="2">
        <v>45.062500000000007</v>
      </c>
      <c r="AD103" s="2">
        <f t="shared" si="2"/>
        <v>45.062500000000007</v>
      </c>
    </row>
    <row r="104" spans="1:30" ht="13.5" hidden="1" x14ac:dyDescent="0.2">
      <c r="A104" s="7" t="s">
        <v>91</v>
      </c>
      <c r="B104" s="7" t="s">
        <v>92</v>
      </c>
      <c r="C104" s="2">
        <v>15.589889154300002</v>
      </c>
      <c r="D104" s="2" t="s">
        <v>974</v>
      </c>
      <c r="E104" s="3">
        <v>20151102</v>
      </c>
      <c r="F104" s="3"/>
      <c r="G104" s="9">
        <f>[1]!f_prt_convertiblebond(A104,$E$1,1)/100000000/C104</f>
        <v>0.31223213302048408</v>
      </c>
      <c r="H104" s="2">
        <v>5.3894385808664786</v>
      </c>
      <c r="I104" s="2">
        <v>16.811172625884467</v>
      </c>
      <c r="J104" s="2">
        <v>28.599999999999998</v>
      </c>
      <c r="K104" s="2">
        <v>43.8</v>
      </c>
      <c r="L104" s="2">
        <v>36.199999999999996</v>
      </c>
      <c r="M104" s="2">
        <v>-1.965455628350212</v>
      </c>
      <c r="N104" s="2">
        <v>-3.8408179077323581</v>
      </c>
      <c r="O104" s="2">
        <v>77.3</v>
      </c>
      <c r="P104" s="2">
        <v>60</v>
      </c>
      <c r="Q104" s="2">
        <v>68.650000000000006</v>
      </c>
      <c r="R104" s="2">
        <v>0.49930535412365734</v>
      </c>
      <c r="S104" s="2">
        <v>0.94685471871435645</v>
      </c>
      <c r="T104" s="2">
        <v>25.2</v>
      </c>
      <c r="U104" s="2">
        <v>36.1</v>
      </c>
      <c r="V104" s="2">
        <v>30.65</v>
      </c>
      <c r="W104" s="2">
        <v>1.1573263150603843</v>
      </c>
      <c r="X104" s="2">
        <v>1.316458394013784</v>
      </c>
      <c r="Y104" s="2">
        <v>40</v>
      </c>
      <c r="Z104" s="2">
        <v>45.7</v>
      </c>
      <c r="AA104" s="2">
        <v>42.85</v>
      </c>
      <c r="AB104" s="2">
        <v>44.587499999999999</v>
      </c>
      <c r="AC104" s="2">
        <v>44.587499999999999</v>
      </c>
      <c r="AD104" s="2">
        <f t="shared" si="2"/>
        <v>44.587499999999999</v>
      </c>
    </row>
    <row r="105" spans="1:30" x14ac:dyDescent="0.2">
      <c r="A105" s="20" t="s">
        <v>697</v>
      </c>
      <c r="B105" s="20" t="s">
        <v>698</v>
      </c>
      <c r="C105" s="21">
        <v>16.744384396800001</v>
      </c>
      <c r="D105" s="21" t="s">
        <v>966</v>
      </c>
      <c r="E105" s="22">
        <v>20121129</v>
      </c>
      <c r="F105" s="22" t="str">
        <f>[1]!f_info_regulopenfundornot(A105)</f>
        <v>否</v>
      </c>
      <c r="G105" s="23">
        <f>[1]!f_prt_convertiblebond(A105,$E$1,1)/100000000/C105</f>
        <v>0.16540005586764242</v>
      </c>
      <c r="H105" s="21">
        <v>9.3155123531794235</v>
      </c>
      <c r="I105" s="21">
        <v>34.345445495271278</v>
      </c>
      <c r="J105" s="21">
        <v>63.4</v>
      </c>
      <c r="K105" s="21">
        <v>81.899999999999991</v>
      </c>
      <c r="L105" s="21">
        <v>72.649999999999991</v>
      </c>
      <c r="M105" s="21">
        <v>-6.2278281434765441</v>
      </c>
      <c r="N105" s="21">
        <v>-7.6854334226988454</v>
      </c>
      <c r="O105" s="21">
        <v>21.7</v>
      </c>
      <c r="P105" s="21">
        <v>18</v>
      </c>
      <c r="Q105" s="21">
        <v>19.850000000000001</v>
      </c>
      <c r="R105" s="21">
        <v>0.84368081217121049</v>
      </c>
      <c r="S105" s="21">
        <v>1.2811832481750358</v>
      </c>
      <c r="T105" s="21">
        <v>40.799999999999997</v>
      </c>
      <c r="U105" s="21">
        <v>64.7</v>
      </c>
      <c r="V105" s="21">
        <v>52.75</v>
      </c>
      <c r="W105" s="21">
        <v>1.0239960691897125</v>
      </c>
      <c r="X105" s="21">
        <v>1.6733919105494959</v>
      </c>
      <c r="Y105" s="21">
        <v>34.699999999999996</v>
      </c>
      <c r="Z105" s="21">
        <v>64.7</v>
      </c>
      <c r="AA105" s="21">
        <v>49.7</v>
      </c>
      <c r="AB105" s="21">
        <v>48.737499999999997</v>
      </c>
      <c r="AC105" s="21">
        <v>48.737499999999997</v>
      </c>
      <c r="AD105" s="21">
        <f t="shared" si="2"/>
        <v>48.737499999999997</v>
      </c>
    </row>
    <row r="106" spans="1:30" s="19" customFormat="1" x14ac:dyDescent="0.2">
      <c r="A106" s="20" t="s">
        <v>767</v>
      </c>
      <c r="B106" s="20" t="s">
        <v>768</v>
      </c>
      <c r="C106" s="21">
        <v>13.058647094100001</v>
      </c>
      <c r="D106" s="21" t="s">
        <v>968</v>
      </c>
      <c r="E106" s="22">
        <v>20081229</v>
      </c>
      <c r="F106" s="22" t="str">
        <f>[1]!f_info_regulopenfundornot(A106)</f>
        <v>否</v>
      </c>
      <c r="G106" s="23">
        <f>[1]!f_prt_convertiblebond(A106,$E$1,1)/100000000/C106</f>
        <v>4.823428410777577E-2</v>
      </c>
      <c r="H106" s="21">
        <v>7.4184754874280934</v>
      </c>
      <c r="I106" s="21">
        <v>20.856203140155841</v>
      </c>
      <c r="J106" s="21">
        <v>52.1</v>
      </c>
      <c r="K106" s="21">
        <v>61.9</v>
      </c>
      <c r="L106" s="21">
        <v>57</v>
      </c>
      <c r="M106" s="21">
        <v>-4.2702358189929814</v>
      </c>
      <c r="N106" s="21">
        <v>-4.2702358189929814</v>
      </c>
      <c r="O106" s="21">
        <v>40.799999999999997</v>
      </c>
      <c r="P106" s="21">
        <v>53.300000000000004</v>
      </c>
      <c r="Q106" s="21">
        <v>47.05</v>
      </c>
      <c r="R106" s="21">
        <v>0.77800356287428141</v>
      </c>
      <c r="S106" s="21">
        <v>1.0938168082869155</v>
      </c>
      <c r="T106" s="21">
        <v>33</v>
      </c>
      <c r="U106" s="21">
        <v>46.6</v>
      </c>
      <c r="V106" s="21">
        <v>39.799999999999997</v>
      </c>
      <c r="W106" s="21">
        <v>1.0297966603585769</v>
      </c>
      <c r="X106" s="21">
        <v>1.6172812952620395</v>
      </c>
      <c r="Y106" s="21">
        <v>35.6</v>
      </c>
      <c r="Z106" s="21">
        <v>59</v>
      </c>
      <c r="AA106" s="21">
        <v>47.3</v>
      </c>
      <c r="AB106" s="21">
        <v>47.787499999999994</v>
      </c>
      <c r="AC106" s="21">
        <v>47.787499999999994</v>
      </c>
      <c r="AD106" s="21">
        <f t="shared" si="2"/>
        <v>47.787499999999994</v>
      </c>
    </row>
    <row r="107" spans="1:30" s="19" customFormat="1" ht="13.5" x14ac:dyDescent="0.2">
      <c r="A107" s="24" t="s">
        <v>189</v>
      </c>
      <c r="B107" s="24" t="s">
        <v>190</v>
      </c>
      <c r="C107" s="21">
        <v>20.929110575799999</v>
      </c>
      <c r="D107" s="21" t="s">
        <v>970</v>
      </c>
      <c r="E107" s="22">
        <v>20160922</v>
      </c>
      <c r="F107" s="22" t="str">
        <f>[1]!f_info_regulopenfundornot(A107)</f>
        <v>否</v>
      </c>
      <c r="G107" s="23">
        <f>[1]!f_prt_convertiblebond(A107,$E$1,1)/100000000/C107</f>
        <v>2.9992145988554809E-2</v>
      </c>
      <c r="H107" s="21">
        <v>9.8332088623350806</v>
      </c>
      <c r="I107" s="21">
        <v>17.925873129009268</v>
      </c>
      <c r="J107" s="21">
        <v>69.5</v>
      </c>
      <c r="K107" s="21">
        <v>47.599999999999994</v>
      </c>
      <c r="L107" s="21">
        <v>58.55</v>
      </c>
      <c r="M107" s="21">
        <v>-3.8740016421586803</v>
      </c>
      <c r="N107" s="21">
        <v>-5.4726368159204029</v>
      </c>
      <c r="O107" s="21">
        <v>46.9</v>
      </c>
      <c r="P107" s="21">
        <v>35.199999999999996</v>
      </c>
      <c r="Q107" s="21">
        <v>41.05</v>
      </c>
      <c r="R107" s="21">
        <v>1.0928425146205274</v>
      </c>
      <c r="S107" s="21">
        <v>0.82805465369364484</v>
      </c>
      <c r="T107" s="21">
        <v>57.3</v>
      </c>
      <c r="U107" s="21">
        <v>27.6</v>
      </c>
      <c r="V107" s="21">
        <v>42.45</v>
      </c>
      <c r="W107" s="21">
        <v>1.8247845114570773</v>
      </c>
      <c r="X107" s="21">
        <v>1.01764865046945</v>
      </c>
      <c r="Y107" s="21">
        <v>63.4</v>
      </c>
      <c r="Z107" s="21">
        <v>31.4</v>
      </c>
      <c r="AA107" s="21">
        <v>47.4</v>
      </c>
      <c r="AB107" s="21">
        <v>47.362500000000004</v>
      </c>
      <c r="AC107" s="21">
        <v>47.362500000000004</v>
      </c>
      <c r="AD107" s="21">
        <f t="shared" si="2"/>
        <v>47.362500000000004</v>
      </c>
    </row>
    <row r="108" spans="1:30" hidden="1" x14ac:dyDescent="0.2">
      <c r="A108" s="1" t="s">
        <v>765</v>
      </c>
      <c r="B108" s="1" t="s">
        <v>766</v>
      </c>
      <c r="C108" s="2">
        <v>15.4788550704</v>
      </c>
      <c r="D108" s="2" t="s">
        <v>978</v>
      </c>
      <c r="E108" s="3">
        <v>20120330</v>
      </c>
      <c r="F108" s="3"/>
      <c r="G108" s="9">
        <f>[1]!f_prt_convertiblebond(A108,$E$1,1)/100000000/C108</f>
        <v>0.795997296515911</v>
      </c>
      <c r="H108" s="2">
        <v>12.265597358179035</v>
      </c>
      <c r="I108" s="2">
        <v>40.408584703886703</v>
      </c>
      <c r="J108" s="2">
        <v>82.6</v>
      </c>
      <c r="K108" s="2">
        <v>85.7</v>
      </c>
      <c r="L108" s="2">
        <v>84.15</v>
      </c>
      <c r="M108" s="2">
        <v>-11.30549595642845</v>
      </c>
      <c r="N108" s="2">
        <v>-11.30549595642845</v>
      </c>
      <c r="O108" s="2">
        <v>8.6</v>
      </c>
      <c r="P108" s="2">
        <v>11.4</v>
      </c>
      <c r="Q108" s="2">
        <v>10</v>
      </c>
      <c r="R108" s="2">
        <v>0.69690133191534698</v>
      </c>
      <c r="S108" s="2">
        <v>1.0749930660837821</v>
      </c>
      <c r="T108" s="2">
        <v>32.1</v>
      </c>
      <c r="U108" s="2">
        <v>43.8</v>
      </c>
      <c r="V108" s="2">
        <v>37.950000000000003</v>
      </c>
      <c r="W108" s="2">
        <v>0.82402228644603381</v>
      </c>
      <c r="X108" s="2">
        <v>1.3656368795137779</v>
      </c>
      <c r="Y108" s="2">
        <v>26.900000000000002</v>
      </c>
      <c r="Z108" s="2">
        <v>48.5</v>
      </c>
      <c r="AA108" s="2">
        <v>37.700000000000003</v>
      </c>
      <c r="AB108" s="2">
        <v>42.45</v>
      </c>
      <c r="AC108" s="2">
        <v>42.45</v>
      </c>
      <c r="AD108" s="2">
        <f t="shared" si="2"/>
        <v>42.45</v>
      </c>
    </row>
    <row r="109" spans="1:30" ht="13.5" x14ac:dyDescent="0.2">
      <c r="A109" s="24" t="s">
        <v>61</v>
      </c>
      <c r="B109" s="24" t="s">
        <v>62</v>
      </c>
      <c r="C109" s="21">
        <v>96.804245157099984</v>
      </c>
      <c r="D109" s="21" t="s">
        <v>971</v>
      </c>
      <c r="E109" s="22">
        <v>20141028</v>
      </c>
      <c r="F109" s="22" t="str">
        <f>[1]!f_info_regulopenfundornot(A109)</f>
        <v>否</v>
      </c>
      <c r="G109" s="23">
        <f>[1]!f_prt_convertiblebond(A109,$E$1,1)/100000000/C109</f>
        <v>0.18775739344491882</v>
      </c>
      <c r="H109" s="21">
        <v>9.6443890860717492</v>
      </c>
      <c r="I109" s="21">
        <v>31.518581422445159</v>
      </c>
      <c r="J109" s="21">
        <v>68.600000000000009</v>
      </c>
      <c r="K109" s="21">
        <v>78</v>
      </c>
      <c r="L109" s="21">
        <v>73.300000000000011</v>
      </c>
      <c r="M109" s="21">
        <v>-5.8786346396965845</v>
      </c>
      <c r="N109" s="21">
        <v>-8.5978835978836106</v>
      </c>
      <c r="O109" s="21">
        <v>26</v>
      </c>
      <c r="P109" s="21">
        <v>17.100000000000001</v>
      </c>
      <c r="Q109" s="21">
        <v>21.55</v>
      </c>
      <c r="R109" s="21">
        <v>0.91457721380909041</v>
      </c>
      <c r="S109" s="21">
        <v>1.085264019985311</v>
      </c>
      <c r="T109" s="21">
        <v>48.6</v>
      </c>
      <c r="U109" s="21">
        <v>45.7</v>
      </c>
      <c r="V109" s="21">
        <v>47.150000000000006</v>
      </c>
      <c r="W109" s="21">
        <v>1.1255691962057932</v>
      </c>
      <c r="X109" s="21">
        <v>1.3536628073725949</v>
      </c>
      <c r="Y109" s="21">
        <v>38.200000000000003</v>
      </c>
      <c r="Z109" s="21">
        <v>47.599999999999994</v>
      </c>
      <c r="AA109" s="21">
        <v>42.9</v>
      </c>
      <c r="AB109" s="21">
        <v>46.225000000000001</v>
      </c>
      <c r="AC109" s="21">
        <v>46.225000000000001</v>
      </c>
      <c r="AD109" s="21">
        <f t="shared" si="2"/>
        <v>46.225000000000001</v>
      </c>
    </row>
    <row r="110" spans="1:30" x14ac:dyDescent="0.2">
      <c r="A110" s="20" t="s">
        <v>611</v>
      </c>
      <c r="B110" s="20" t="s">
        <v>612</v>
      </c>
      <c r="C110" s="21">
        <v>50.138554453400005</v>
      </c>
      <c r="D110" s="21" t="s">
        <v>972</v>
      </c>
      <c r="E110" s="22">
        <v>20100901</v>
      </c>
      <c r="F110" s="22" t="str">
        <f>[1]!f_info_regulopenfundornot(A110)</f>
        <v>否</v>
      </c>
      <c r="G110" s="23">
        <f>[1]!f_prt_convertiblebond(A110,$E$1,1)/100000000/C110</f>
        <v>0.14679478058029449</v>
      </c>
      <c r="H110" s="21">
        <v>6.7420300713878945</v>
      </c>
      <c r="I110" s="21">
        <v>20.631268530835474</v>
      </c>
      <c r="J110" s="21">
        <v>41.699999999999996</v>
      </c>
      <c r="K110" s="21">
        <v>59</v>
      </c>
      <c r="L110" s="21">
        <v>50.349999999999994</v>
      </c>
      <c r="M110" s="21">
        <v>-3.7406483790523861</v>
      </c>
      <c r="N110" s="21">
        <v>-4.5535310315338942</v>
      </c>
      <c r="O110" s="21">
        <v>47.8</v>
      </c>
      <c r="P110" s="21">
        <v>48.5</v>
      </c>
      <c r="Q110" s="21">
        <v>48.15</v>
      </c>
      <c r="R110" s="21">
        <v>0.63204086664828474</v>
      </c>
      <c r="S110" s="21">
        <v>1.1632152856160616</v>
      </c>
      <c r="T110" s="21">
        <v>28.599999999999998</v>
      </c>
      <c r="U110" s="21">
        <v>51.4</v>
      </c>
      <c r="V110" s="21">
        <v>40</v>
      </c>
      <c r="W110" s="21">
        <v>0.94685274464743574</v>
      </c>
      <c r="X110" s="21">
        <v>1.4942529088886072</v>
      </c>
      <c r="Y110" s="21">
        <v>31.3</v>
      </c>
      <c r="Z110" s="21">
        <v>54.2</v>
      </c>
      <c r="AA110" s="21">
        <v>42.75</v>
      </c>
      <c r="AB110" s="21">
        <v>45.3125</v>
      </c>
      <c r="AC110" s="21">
        <v>45.3125</v>
      </c>
      <c r="AD110" s="21">
        <f t="shared" si="2"/>
        <v>45.3125</v>
      </c>
    </row>
    <row r="111" spans="1:30" x14ac:dyDescent="0.2">
      <c r="A111" s="20" t="s">
        <v>663</v>
      </c>
      <c r="B111" s="20" t="s">
        <v>664</v>
      </c>
      <c r="C111" s="21">
        <v>173.1128148658</v>
      </c>
      <c r="D111" s="21" t="s">
        <v>975</v>
      </c>
      <c r="E111" s="22">
        <v>20020920</v>
      </c>
      <c r="F111" s="22" t="str">
        <f>[1]!f_info_regulopenfundornot(A111)</f>
        <v>否</v>
      </c>
      <c r="G111" s="23">
        <f>[1]!f_prt_convertiblebond(A111,$E$1,1)/100000000/C111</f>
        <v>1.4902511516550157E-2</v>
      </c>
      <c r="H111" s="21">
        <v>4.8633495231902062</v>
      </c>
      <c r="I111" s="21">
        <v>19.933936394405695</v>
      </c>
      <c r="J111" s="21">
        <v>24.3</v>
      </c>
      <c r="K111" s="21">
        <v>57.999999999999993</v>
      </c>
      <c r="L111" s="21">
        <v>41.15</v>
      </c>
      <c r="M111" s="21">
        <v>-3.0115559705847987</v>
      </c>
      <c r="N111" s="21">
        <v>-4.6427944532209819</v>
      </c>
      <c r="O111" s="21">
        <v>64.3</v>
      </c>
      <c r="P111" s="21">
        <v>47.599999999999994</v>
      </c>
      <c r="Q111" s="21">
        <v>55.949999999999996</v>
      </c>
      <c r="R111" s="21">
        <v>0.40858443109722953</v>
      </c>
      <c r="S111" s="21">
        <v>1.2568237549450343</v>
      </c>
      <c r="T111" s="21">
        <v>22.6</v>
      </c>
      <c r="U111" s="21">
        <v>63.800000000000004</v>
      </c>
      <c r="V111" s="21">
        <v>43.2</v>
      </c>
      <c r="W111" s="21">
        <v>0.60299543776362252</v>
      </c>
      <c r="X111" s="21">
        <v>1.3972538133063233</v>
      </c>
      <c r="Y111" s="21">
        <v>21.7</v>
      </c>
      <c r="Z111" s="21">
        <v>51.4</v>
      </c>
      <c r="AA111" s="21">
        <v>36.549999999999997</v>
      </c>
      <c r="AB111" s="21">
        <v>44.212500000000006</v>
      </c>
      <c r="AC111" s="21">
        <v>44.212500000000006</v>
      </c>
      <c r="AD111" s="21">
        <f t="shared" si="2"/>
        <v>44.212500000000006</v>
      </c>
    </row>
    <row r="112" spans="1:30" s="19" customFormat="1" x14ac:dyDescent="0.2">
      <c r="A112" s="20" t="s">
        <v>41</v>
      </c>
      <c r="B112" s="20" t="s">
        <v>42</v>
      </c>
      <c r="C112" s="21">
        <v>20.7924894047</v>
      </c>
      <c r="D112" s="21" t="s">
        <v>976</v>
      </c>
      <c r="E112" s="22">
        <v>20130911</v>
      </c>
      <c r="F112" s="22" t="str">
        <f>[1]!f_info_regulopenfundornot(A112)</f>
        <v>否</v>
      </c>
      <c r="G112" s="23">
        <f>[1]!f_prt_convertiblebond(A112,$E$1,1)/100000000/C112</f>
        <v>0</v>
      </c>
      <c r="H112" s="21">
        <v>4.013104392699347</v>
      </c>
      <c r="I112" s="21">
        <v>6.2179129162339128</v>
      </c>
      <c r="J112" s="21">
        <v>17.299999999999997</v>
      </c>
      <c r="K112" s="21">
        <v>2.8000000000000003</v>
      </c>
      <c r="L112" s="21">
        <v>10.049999999999999</v>
      </c>
      <c r="M112" s="21">
        <v>-0.43086564825695589</v>
      </c>
      <c r="N112" s="21">
        <v>-3.9554531490015448</v>
      </c>
      <c r="O112" s="21">
        <v>96.5</v>
      </c>
      <c r="P112" s="21">
        <v>59</v>
      </c>
      <c r="Q112" s="21">
        <v>77.75</v>
      </c>
      <c r="R112" s="21">
        <v>2.2364971324164231</v>
      </c>
      <c r="S112" s="21">
        <v>4.1038505917403587E-2</v>
      </c>
      <c r="T112" s="21">
        <v>93</v>
      </c>
      <c r="U112" s="21">
        <v>2.8000000000000003</v>
      </c>
      <c r="V112" s="21">
        <v>47.9</v>
      </c>
      <c r="W112" s="21">
        <v>2.5544469962875498</v>
      </c>
      <c r="X112" s="21">
        <v>1.3546403523874257E-2</v>
      </c>
      <c r="Y112" s="21">
        <v>78.2</v>
      </c>
      <c r="Z112" s="21">
        <v>2.8000000000000003</v>
      </c>
      <c r="AA112" s="21">
        <v>40.5</v>
      </c>
      <c r="AB112" s="21">
        <v>44.05</v>
      </c>
      <c r="AC112" s="21">
        <v>44.05</v>
      </c>
      <c r="AD112" s="21">
        <f t="shared" si="2"/>
        <v>44.05</v>
      </c>
    </row>
    <row r="113" spans="1:30" s="19" customFormat="1" x14ac:dyDescent="0.2">
      <c r="A113" s="20" t="s">
        <v>813</v>
      </c>
      <c r="B113" s="20" t="s">
        <v>814</v>
      </c>
      <c r="C113" s="21">
        <v>22.129128189999999</v>
      </c>
      <c r="D113" s="21" t="s">
        <v>979</v>
      </c>
      <c r="E113" s="22">
        <v>20191031</v>
      </c>
      <c r="F113" s="22" t="str">
        <f>[1]!f_info_regulopenfundornot(A113)</f>
        <v>否</v>
      </c>
      <c r="G113" s="23">
        <f>[1]!f_prt_convertiblebond(A113,$E$1,1)/100000000/C113</f>
        <v>0.19025614411247169</v>
      </c>
      <c r="H113" s="21">
        <v>7.0010549534861273</v>
      </c>
      <c r="I113" s="21">
        <v>10.893549348971259</v>
      </c>
      <c r="J113" s="21">
        <v>47.8</v>
      </c>
      <c r="K113" s="21">
        <v>17.100000000000001</v>
      </c>
      <c r="L113" s="21">
        <v>32.450000000000003</v>
      </c>
      <c r="M113" s="21">
        <v>-3.2998944033791036</v>
      </c>
      <c r="N113" s="21">
        <v>-3.2998944033791036</v>
      </c>
      <c r="O113" s="21">
        <v>57.3</v>
      </c>
      <c r="P113" s="21">
        <v>72.3</v>
      </c>
      <c r="Q113" s="21">
        <v>64.8</v>
      </c>
      <c r="R113" s="21">
        <v>0.99778952702943502</v>
      </c>
      <c r="S113" s="21">
        <v>0.78941200621487484</v>
      </c>
      <c r="T113" s="21">
        <v>52.1</v>
      </c>
      <c r="U113" s="21">
        <v>24.7</v>
      </c>
      <c r="V113" s="21">
        <v>38.4</v>
      </c>
      <c r="W113" s="21">
        <v>1.2064851873121121</v>
      </c>
      <c r="X113" s="21">
        <v>0.69430462534656889</v>
      </c>
      <c r="Y113" s="21">
        <v>44.3</v>
      </c>
      <c r="Z113" s="21">
        <v>16.100000000000001</v>
      </c>
      <c r="AA113" s="21">
        <v>30.2</v>
      </c>
      <c r="AB113" s="21">
        <v>41.462499999999999</v>
      </c>
      <c r="AC113" s="21">
        <v>41.462499999999999</v>
      </c>
      <c r="AD113" s="21">
        <f t="shared" si="2"/>
        <v>41.462499999999999</v>
      </c>
    </row>
    <row r="114" spans="1:30" hidden="1" x14ac:dyDescent="0.2">
      <c r="A114" s="1" t="s">
        <v>271</v>
      </c>
      <c r="B114" s="1" t="s">
        <v>272</v>
      </c>
      <c r="C114" s="2">
        <v>14.761988873800002</v>
      </c>
      <c r="D114" s="2" t="s">
        <v>984</v>
      </c>
      <c r="E114" s="3">
        <v>20171110</v>
      </c>
      <c r="F114" s="3"/>
      <c r="G114" s="9">
        <f>[1]!f_prt_convertiblebond(A114,$E$1,1)/100000000/C114</f>
        <v>0.83603211114079889</v>
      </c>
      <c r="H114" s="2">
        <v>16.651209245915677</v>
      </c>
      <c r="I114" s="2">
        <v>38.650046637836006</v>
      </c>
      <c r="J114" s="2">
        <v>86</v>
      </c>
      <c r="K114" s="2">
        <v>84.7</v>
      </c>
      <c r="L114" s="2">
        <v>85.35</v>
      </c>
      <c r="M114" s="2">
        <v>-13.74812495923825</v>
      </c>
      <c r="N114" s="2">
        <v>-13.74812495923825</v>
      </c>
      <c r="O114" s="2">
        <v>4.3</v>
      </c>
      <c r="P114" s="2">
        <v>4.7</v>
      </c>
      <c r="Q114" s="2">
        <v>4.5</v>
      </c>
      <c r="R114" s="2">
        <v>0.81642787655241866</v>
      </c>
      <c r="S114" s="2">
        <v>0.9103815703462107</v>
      </c>
      <c r="T114" s="2">
        <v>35.6</v>
      </c>
      <c r="U114" s="2">
        <v>32.300000000000004</v>
      </c>
      <c r="V114" s="2">
        <v>33.950000000000003</v>
      </c>
      <c r="W114" s="2">
        <v>0.96651276078970061</v>
      </c>
      <c r="X114" s="2">
        <v>1.0690330339930463</v>
      </c>
      <c r="Y114" s="2">
        <v>32.1</v>
      </c>
      <c r="Z114" s="2">
        <v>35.199999999999996</v>
      </c>
      <c r="AA114" s="2">
        <v>33.65</v>
      </c>
      <c r="AB114" s="2">
        <v>39.362499999999997</v>
      </c>
      <c r="AC114" s="2">
        <v>39.362499999999997</v>
      </c>
      <c r="AD114" s="2">
        <f t="shared" si="2"/>
        <v>39.362499999999997</v>
      </c>
    </row>
    <row r="115" spans="1:30" ht="13.5" x14ac:dyDescent="0.2">
      <c r="A115" s="24" t="s">
        <v>175</v>
      </c>
      <c r="B115" s="24" t="s">
        <v>176</v>
      </c>
      <c r="C115" s="21">
        <v>17.966698532399999</v>
      </c>
      <c r="D115" s="21" t="s">
        <v>980</v>
      </c>
      <c r="E115" s="22">
        <v>20160824</v>
      </c>
      <c r="F115" s="22" t="str">
        <f>[1]!f_info_regulopenfundornot(A115)</f>
        <v>否</v>
      </c>
      <c r="G115" s="23">
        <f>[1]!f_prt_convertiblebond(A115,$E$1,1)/100000000/C115</f>
        <v>4.8239723287894713E-2</v>
      </c>
      <c r="H115" s="21">
        <v>5.4501992031872524</v>
      </c>
      <c r="I115" s="21">
        <v>13.997760358342653</v>
      </c>
      <c r="J115" s="21">
        <v>31.3</v>
      </c>
      <c r="K115" s="21">
        <v>32.300000000000004</v>
      </c>
      <c r="L115" s="21">
        <v>31.800000000000004</v>
      </c>
      <c r="M115" s="21">
        <v>-3.2678747441049296</v>
      </c>
      <c r="N115" s="21">
        <v>-3.2678747441049296</v>
      </c>
      <c r="O115" s="21">
        <v>60.8</v>
      </c>
      <c r="P115" s="21">
        <v>74.2</v>
      </c>
      <c r="Q115" s="21">
        <v>67.5</v>
      </c>
      <c r="R115" s="21">
        <v>0.65149750522662675</v>
      </c>
      <c r="S115" s="21">
        <v>0.93463598014579585</v>
      </c>
      <c r="T115" s="21">
        <v>29.5</v>
      </c>
      <c r="U115" s="21">
        <v>34.200000000000003</v>
      </c>
      <c r="V115" s="21">
        <v>31.85</v>
      </c>
      <c r="W115" s="21">
        <v>0.7810386638628839</v>
      </c>
      <c r="X115" s="21">
        <v>1.1477265058928032</v>
      </c>
      <c r="Y115" s="21">
        <v>26</v>
      </c>
      <c r="Z115" s="21">
        <v>40</v>
      </c>
      <c r="AA115" s="21">
        <v>33</v>
      </c>
      <c r="AB115" s="21">
        <v>41.037500000000001</v>
      </c>
      <c r="AC115" s="21">
        <v>41.037500000000001</v>
      </c>
      <c r="AD115" s="21">
        <f t="shared" si="2"/>
        <v>41.037500000000001</v>
      </c>
    </row>
    <row r="116" spans="1:30" s="19" customFormat="1" x14ac:dyDescent="0.2">
      <c r="A116" s="20" t="s">
        <v>227</v>
      </c>
      <c r="B116" s="20" t="s">
        <v>228</v>
      </c>
      <c r="C116" s="21">
        <v>10.2829174579</v>
      </c>
      <c r="D116" s="21" t="s">
        <v>981</v>
      </c>
      <c r="E116" s="22">
        <v>20161111</v>
      </c>
      <c r="F116" s="22" t="str">
        <f>[1]!f_info_regulopenfundornot(A116)</f>
        <v>否</v>
      </c>
      <c r="G116" s="23">
        <f>[1]!f_prt_convertiblebond(A116,$E$1,1)/100000000/C116</f>
        <v>0.10659097388338282</v>
      </c>
      <c r="H116" s="21">
        <v>2.9363645290617222</v>
      </c>
      <c r="I116" s="21">
        <v>13.051015557497511</v>
      </c>
      <c r="J116" s="21">
        <v>10.4</v>
      </c>
      <c r="K116" s="21">
        <v>26.6</v>
      </c>
      <c r="L116" s="21">
        <v>18.5</v>
      </c>
      <c r="M116" s="21">
        <v>-1.6571985400430138</v>
      </c>
      <c r="N116" s="21">
        <v>-2.0068655928175647</v>
      </c>
      <c r="O116" s="21">
        <v>82.6</v>
      </c>
      <c r="P116" s="21">
        <v>92.300000000000011</v>
      </c>
      <c r="Q116" s="21">
        <v>87.45</v>
      </c>
      <c r="R116" s="21">
        <v>-6.724558391320512E-2</v>
      </c>
      <c r="S116" s="21">
        <v>0.89062488864868794</v>
      </c>
      <c r="T116" s="21">
        <v>9.5</v>
      </c>
      <c r="U116" s="21">
        <v>30.4</v>
      </c>
      <c r="V116" s="21">
        <v>19.95</v>
      </c>
      <c r="W116" s="21">
        <v>-0.12230945456736159</v>
      </c>
      <c r="X116" s="21">
        <v>1.6481594690455235</v>
      </c>
      <c r="Y116" s="21">
        <v>8.6</v>
      </c>
      <c r="Z116" s="21">
        <v>61.9</v>
      </c>
      <c r="AA116" s="21">
        <v>35.25</v>
      </c>
      <c r="AB116" s="21">
        <v>40.287500000000001</v>
      </c>
      <c r="AC116" s="21">
        <v>40.287500000000001</v>
      </c>
      <c r="AD116" s="21">
        <f t="shared" si="2"/>
        <v>40.287500000000001</v>
      </c>
    </row>
    <row r="117" spans="1:30" ht="13.5" x14ac:dyDescent="0.2">
      <c r="A117" s="24" t="s">
        <v>163</v>
      </c>
      <c r="B117" s="24" t="s">
        <v>164</v>
      </c>
      <c r="C117" s="21">
        <v>30.5517946127</v>
      </c>
      <c r="D117" s="21" t="s">
        <v>985</v>
      </c>
      <c r="E117" s="22">
        <v>20160727</v>
      </c>
      <c r="F117" s="22" t="str">
        <f>[1]!f_info_regulopenfundornot(A117)</f>
        <v>否</v>
      </c>
      <c r="G117" s="23">
        <f>[1]!f_prt_convertiblebond(A117,$E$1,1)/100000000/C117</f>
        <v>7.38489896518916E-2</v>
      </c>
      <c r="H117" s="21">
        <v>7.4406579028745883</v>
      </c>
      <c r="I117" s="21">
        <v>16.483654896858202</v>
      </c>
      <c r="J117" s="21">
        <v>53</v>
      </c>
      <c r="K117" s="21">
        <v>40.9</v>
      </c>
      <c r="L117" s="21">
        <v>46.95</v>
      </c>
      <c r="M117" s="21">
        <v>-4.3228936921040884</v>
      </c>
      <c r="N117" s="21">
        <v>-4.6528211070505217</v>
      </c>
      <c r="O117" s="21">
        <v>39.1</v>
      </c>
      <c r="P117" s="21">
        <v>46.6</v>
      </c>
      <c r="Q117" s="21">
        <v>42.85</v>
      </c>
      <c r="R117" s="21">
        <v>0.82317022573118448</v>
      </c>
      <c r="S117" s="21">
        <v>0.87517516749311541</v>
      </c>
      <c r="T117" s="21">
        <v>36.5</v>
      </c>
      <c r="U117" s="21">
        <v>29.5</v>
      </c>
      <c r="V117" s="21">
        <v>33</v>
      </c>
      <c r="W117" s="21">
        <v>1.0000355002229402</v>
      </c>
      <c r="X117" s="21">
        <v>1.054220470273693</v>
      </c>
      <c r="Y117" s="21">
        <v>33.900000000000006</v>
      </c>
      <c r="Z117" s="21">
        <v>34.200000000000003</v>
      </c>
      <c r="AA117" s="21">
        <v>34.050000000000004</v>
      </c>
      <c r="AB117" s="21">
        <v>39.212500000000006</v>
      </c>
      <c r="AC117" s="21">
        <v>39.212500000000006</v>
      </c>
      <c r="AD117" s="21">
        <f t="shared" si="2"/>
        <v>39.212500000000006</v>
      </c>
    </row>
    <row r="118" spans="1:30" ht="13.5" x14ac:dyDescent="0.2">
      <c r="A118" s="24" t="s">
        <v>167</v>
      </c>
      <c r="B118" s="24" t="s">
        <v>168</v>
      </c>
      <c r="C118" s="21">
        <v>95.90548736209999</v>
      </c>
      <c r="D118" s="21" t="s">
        <v>965</v>
      </c>
      <c r="E118" s="22">
        <v>20161123</v>
      </c>
      <c r="F118" s="22" t="str">
        <f>[1]!f_info_regulopenfundornot(A118)</f>
        <v>否</v>
      </c>
      <c r="G118" s="23">
        <f>[1]!f_prt_convertiblebond(A118,$E$1,1)/100000000/C118</f>
        <v>4.5830295334456208E-3</v>
      </c>
      <c r="H118" s="21">
        <v>5.9320840303670268</v>
      </c>
      <c r="I118" s="21">
        <v>16.674932074910291</v>
      </c>
      <c r="J118" s="21">
        <v>33.900000000000006</v>
      </c>
      <c r="K118" s="21">
        <v>41.9</v>
      </c>
      <c r="L118" s="21">
        <v>37.900000000000006</v>
      </c>
      <c r="M118" s="21">
        <v>-4.2936399453244567</v>
      </c>
      <c r="N118" s="21">
        <v>-4.2936399453244567</v>
      </c>
      <c r="O118" s="21">
        <v>40</v>
      </c>
      <c r="P118" s="21">
        <v>51.4</v>
      </c>
      <c r="Q118" s="21">
        <v>45.7</v>
      </c>
      <c r="R118" s="21">
        <v>0.61211122151007047</v>
      </c>
      <c r="S118" s="21">
        <v>1.0524290412346584</v>
      </c>
      <c r="T118" s="21">
        <v>27.800000000000004</v>
      </c>
      <c r="U118" s="21">
        <v>42.8</v>
      </c>
      <c r="V118" s="21">
        <v>35.299999999999997</v>
      </c>
      <c r="W118" s="21">
        <v>0.69955752947250072</v>
      </c>
      <c r="X118" s="21">
        <v>1.1629796873254834</v>
      </c>
      <c r="Y118" s="21">
        <v>24.3</v>
      </c>
      <c r="Z118" s="21">
        <v>40.9</v>
      </c>
      <c r="AA118" s="21">
        <v>32.6</v>
      </c>
      <c r="AB118" s="21">
        <v>37.875</v>
      </c>
      <c r="AC118" s="21">
        <v>37.875</v>
      </c>
      <c r="AD118" s="21">
        <f t="shared" si="2"/>
        <v>37.875</v>
      </c>
    </row>
    <row r="119" spans="1:30" ht="13.5" x14ac:dyDescent="0.2">
      <c r="A119" s="24" t="s">
        <v>67</v>
      </c>
      <c r="B119" s="24" t="s">
        <v>68</v>
      </c>
      <c r="C119" s="21">
        <v>23.592101034499997</v>
      </c>
      <c r="D119" s="21" t="s">
        <v>987</v>
      </c>
      <c r="E119" s="22">
        <v>20150116</v>
      </c>
      <c r="F119" s="22" t="str">
        <f>[1]!f_info_regulopenfundornot(A119)</f>
        <v>否</v>
      </c>
      <c r="G119" s="23">
        <f>[1]!f_prt_convertiblebond(A119,$E$1,1)/100000000/C119</f>
        <v>0.20202695147965291</v>
      </c>
      <c r="H119" s="21">
        <v>3.4710087370929372</v>
      </c>
      <c r="I119" s="21">
        <v>15.342549084845805</v>
      </c>
      <c r="J119" s="21">
        <v>12.1</v>
      </c>
      <c r="K119" s="21">
        <v>37.1</v>
      </c>
      <c r="L119" s="21">
        <v>24.6</v>
      </c>
      <c r="M119" s="21">
        <v>-2.4149034038638555</v>
      </c>
      <c r="N119" s="21">
        <v>-3.4511784511784467</v>
      </c>
      <c r="O119" s="21">
        <v>73</v>
      </c>
      <c r="P119" s="21">
        <v>67.600000000000009</v>
      </c>
      <c r="Q119" s="21">
        <v>70.300000000000011</v>
      </c>
      <c r="R119" s="21">
        <v>0.12131123568704828</v>
      </c>
      <c r="S119" s="21">
        <v>1.0452160393873586</v>
      </c>
      <c r="T119" s="21">
        <v>13</v>
      </c>
      <c r="U119" s="21">
        <v>40.9</v>
      </c>
      <c r="V119" s="21">
        <v>26.95</v>
      </c>
      <c r="W119" s="21">
        <v>0.19104815483086737</v>
      </c>
      <c r="X119" s="21">
        <v>1.2681779986924018</v>
      </c>
      <c r="Y119" s="21">
        <v>13.900000000000002</v>
      </c>
      <c r="Z119" s="21">
        <v>42.8</v>
      </c>
      <c r="AA119" s="21">
        <v>28.35</v>
      </c>
      <c r="AB119" s="21">
        <v>37.550000000000004</v>
      </c>
      <c r="AC119" s="21">
        <v>37.550000000000004</v>
      </c>
      <c r="AD119" s="21">
        <f t="shared" si="2"/>
        <v>37.550000000000004</v>
      </c>
    </row>
    <row r="120" spans="1:30" hidden="1" x14ac:dyDescent="0.2">
      <c r="A120" s="1" t="s">
        <v>601</v>
      </c>
      <c r="B120" s="1" t="s">
        <v>602</v>
      </c>
      <c r="C120" s="2">
        <v>85.696099638299998</v>
      </c>
      <c r="D120" s="2" t="s">
        <v>989</v>
      </c>
      <c r="E120" s="3">
        <v>20090610</v>
      </c>
      <c r="F120" s="3"/>
      <c r="G120" s="9">
        <f>[1]!f_prt_convertiblebond(A120,$E$1,1)/100000000/C120</f>
        <v>0.90799036037486092</v>
      </c>
      <c r="H120" s="2">
        <v>10.663198959687897</v>
      </c>
      <c r="I120" s="2">
        <v>33.910306845003944</v>
      </c>
      <c r="J120" s="2">
        <v>74.7</v>
      </c>
      <c r="K120" s="2">
        <v>80.900000000000006</v>
      </c>
      <c r="L120" s="2">
        <v>77.800000000000011</v>
      </c>
      <c r="M120" s="2">
        <v>-10.213014298220022</v>
      </c>
      <c r="N120" s="2">
        <v>-12.350457424349049</v>
      </c>
      <c r="O120" s="2">
        <v>9.5</v>
      </c>
      <c r="P120" s="2">
        <v>7.6</v>
      </c>
      <c r="Q120" s="2">
        <v>8.5500000000000007</v>
      </c>
      <c r="R120" s="2">
        <v>0.47787268630823859</v>
      </c>
      <c r="S120" s="2">
        <v>0.85728096699653789</v>
      </c>
      <c r="T120" s="2">
        <v>24.3</v>
      </c>
      <c r="U120" s="2">
        <v>28.499999999999996</v>
      </c>
      <c r="V120" s="2">
        <v>26.4</v>
      </c>
      <c r="W120" s="2">
        <v>0.67062136730841115</v>
      </c>
      <c r="X120" s="2">
        <v>1.0261538003021946</v>
      </c>
      <c r="Y120" s="2">
        <v>23.400000000000002</v>
      </c>
      <c r="Z120" s="2">
        <v>32.300000000000004</v>
      </c>
      <c r="AA120" s="2">
        <v>27.85</v>
      </c>
      <c r="AB120" s="2">
        <v>35.15</v>
      </c>
      <c r="AC120" s="2">
        <v>35.15</v>
      </c>
      <c r="AD120" s="2">
        <f t="shared" si="2"/>
        <v>35.15</v>
      </c>
    </row>
    <row r="121" spans="1:30" x14ac:dyDescent="0.2">
      <c r="A121" s="20" t="s">
        <v>627</v>
      </c>
      <c r="B121" s="20" t="s">
        <v>628</v>
      </c>
      <c r="C121" s="21">
        <v>27.8075567355</v>
      </c>
      <c r="D121" s="21" t="s">
        <v>988</v>
      </c>
      <c r="E121" s="22">
        <v>20080528</v>
      </c>
      <c r="F121" s="22" t="str">
        <f>[1]!f_info_regulopenfundornot(A121)</f>
        <v>否</v>
      </c>
      <c r="G121" s="23">
        <f>[1]!f_prt_convertiblebond(A121,$E$1,1)/100000000/C121</f>
        <v>3.1339629442792546E-2</v>
      </c>
      <c r="H121" s="21">
        <v>10.189016066188852</v>
      </c>
      <c r="I121" s="21">
        <v>16.807345346654486</v>
      </c>
      <c r="J121" s="21">
        <v>71.3</v>
      </c>
      <c r="K121" s="21">
        <v>42.8</v>
      </c>
      <c r="L121" s="21">
        <v>57.05</v>
      </c>
      <c r="M121" s="21">
        <v>-6.0070671378091767</v>
      </c>
      <c r="N121" s="21">
        <v>-6.0585331003342615</v>
      </c>
      <c r="O121" s="21">
        <v>23.400000000000002</v>
      </c>
      <c r="P121" s="21">
        <v>29.5</v>
      </c>
      <c r="Q121" s="21">
        <v>26.450000000000003</v>
      </c>
      <c r="R121" s="21">
        <v>0.84199166740239062</v>
      </c>
      <c r="S121" s="21">
        <v>0.66844670155965735</v>
      </c>
      <c r="T121" s="21">
        <v>39.1</v>
      </c>
      <c r="U121" s="21">
        <v>18</v>
      </c>
      <c r="V121" s="21">
        <v>28.55</v>
      </c>
      <c r="W121" s="21">
        <v>1.1576818313127193</v>
      </c>
      <c r="X121" s="21">
        <v>0.8342797668946168</v>
      </c>
      <c r="Y121" s="21">
        <v>40.799999999999997</v>
      </c>
      <c r="Z121" s="21">
        <v>21.9</v>
      </c>
      <c r="AA121" s="21">
        <v>31.349999999999998</v>
      </c>
      <c r="AB121" s="21">
        <v>35.85</v>
      </c>
      <c r="AC121" s="21">
        <v>35.85</v>
      </c>
      <c r="AD121" s="21">
        <f t="shared" si="2"/>
        <v>35.85</v>
      </c>
    </row>
    <row r="122" spans="1:30" ht="13.5" x14ac:dyDescent="0.2">
      <c r="A122" s="24" t="s">
        <v>99</v>
      </c>
      <c r="B122" s="24" t="s">
        <v>100</v>
      </c>
      <c r="C122" s="21">
        <v>28.813703916399998</v>
      </c>
      <c r="D122" s="21" t="s">
        <v>990</v>
      </c>
      <c r="E122" s="22">
        <v>20151217</v>
      </c>
      <c r="F122" s="22" t="str">
        <f>[1]!f_info_regulopenfundornot(A122)</f>
        <v>否</v>
      </c>
      <c r="G122" s="23">
        <f>[1]!f_prt_convertiblebond(A122,$E$1,1)/100000000/C122</f>
        <v>0</v>
      </c>
      <c r="H122" s="21">
        <v>5.9678256357031838</v>
      </c>
      <c r="I122" s="21">
        <v>6.6318537859007893</v>
      </c>
      <c r="J122" s="21">
        <v>34.699999999999996</v>
      </c>
      <c r="K122" s="21">
        <v>5.7</v>
      </c>
      <c r="L122" s="21">
        <v>20.2</v>
      </c>
      <c r="M122" s="21">
        <v>-1.8918048623410133</v>
      </c>
      <c r="N122" s="21">
        <v>-6.1889250814332168</v>
      </c>
      <c r="O122" s="21">
        <v>79.100000000000009</v>
      </c>
      <c r="P122" s="21">
        <v>28.499999999999996</v>
      </c>
      <c r="Q122" s="21">
        <v>53.800000000000004</v>
      </c>
      <c r="R122" s="21">
        <v>1.2126925364306809</v>
      </c>
      <c r="S122" s="21">
        <v>7.6553038067043125E-2</v>
      </c>
      <c r="T122" s="21">
        <v>63.4</v>
      </c>
      <c r="U122" s="21">
        <v>3.8</v>
      </c>
      <c r="V122" s="21">
        <v>33.6</v>
      </c>
      <c r="W122" s="21">
        <v>1.5792388260143893</v>
      </c>
      <c r="X122" s="21">
        <v>4.0983345376837642E-2</v>
      </c>
      <c r="Y122" s="21">
        <v>60.8</v>
      </c>
      <c r="Z122" s="21">
        <v>3.8</v>
      </c>
      <c r="AA122" s="21">
        <v>32.299999999999997</v>
      </c>
      <c r="AB122" s="21">
        <v>34.974999999999994</v>
      </c>
      <c r="AC122" s="21">
        <v>34.974999999999994</v>
      </c>
      <c r="AD122" s="21">
        <f t="shared" si="2"/>
        <v>34.974999999999994</v>
      </c>
    </row>
    <row r="123" spans="1:30" x14ac:dyDescent="0.2">
      <c r="A123" s="20" t="s">
        <v>745</v>
      </c>
      <c r="B123" s="20" t="s">
        <v>746</v>
      </c>
      <c r="C123" s="21">
        <v>20.193188784300002</v>
      </c>
      <c r="D123" s="21" t="s">
        <v>991</v>
      </c>
      <c r="E123" s="22">
        <v>20110531</v>
      </c>
      <c r="F123" s="22" t="str">
        <f>[1]!f_info_regulopenfundornot(A123)</f>
        <v>否</v>
      </c>
      <c r="G123" s="23">
        <f>[1]!f_prt_convertiblebond(A123,$E$1,1)/100000000/C123</f>
        <v>0</v>
      </c>
      <c r="H123" s="21">
        <v>3.5486523101237766</v>
      </c>
      <c r="I123" s="21">
        <v>12.279996217867701</v>
      </c>
      <c r="J123" s="21">
        <v>13.900000000000002</v>
      </c>
      <c r="K123" s="21">
        <v>24.7</v>
      </c>
      <c r="L123" s="21">
        <v>19.3</v>
      </c>
      <c r="M123" s="21">
        <v>-2.6678932842686209</v>
      </c>
      <c r="N123" s="21">
        <v>-2.6678932842686209</v>
      </c>
      <c r="O123" s="21">
        <v>70.399999999999991</v>
      </c>
      <c r="P123" s="21">
        <v>85.7</v>
      </c>
      <c r="Q123" s="21">
        <v>78.05</v>
      </c>
      <c r="R123" s="21">
        <v>0.14976559945303697</v>
      </c>
      <c r="S123" s="21">
        <v>0.66453154239458279</v>
      </c>
      <c r="T123" s="21">
        <v>13.900000000000002</v>
      </c>
      <c r="U123" s="21">
        <v>17.100000000000001</v>
      </c>
      <c r="V123" s="21">
        <v>15.500000000000002</v>
      </c>
      <c r="W123" s="21">
        <v>0.2366946895325748</v>
      </c>
      <c r="X123" s="21">
        <v>1.1040510553385694</v>
      </c>
      <c r="Y123" s="21">
        <v>14.7</v>
      </c>
      <c r="Z123" s="21">
        <v>36.1</v>
      </c>
      <c r="AA123" s="21">
        <v>25.4</v>
      </c>
      <c r="AB123" s="21">
        <v>34.5625</v>
      </c>
      <c r="AC123" s="21">
        <v>34.5625</v>
      </c>
      <c r="AD123" s="21">
        <f t="shared" si="2"/>
        <v>34.5625</v>
      </c>
    </row>
    <row r="124" spans="1:30" x14ac:dyDescent="0.2">
      <c r="A124" s="20" t="s">
        <v>787</v>
      </c>
      <c r="B124" s="20" t="s">
        <v>788</v>
      </c>
      <c r="C124" s="21">
        <v>57.092019120600007</v>
      </c>
      <c r="D124" s="21" t="s">
        <v>992</v>
      </c>
      <c r="E124" s="22">
        <v>20110315</v>
      </c>
      <c r="F124" s="22" t="str">
        <f>[1]!f_info_regulopenfundornot(A124)</f>
        <v>否</v>
      </c>
      <c r="G124" s="23">
        <f>[1]!f_prt_convertiblebond(A124,$E$1,1)/100000000/C124</f>
        <v>0.29997519724119392</v>
      </c>
      <c r="H124" s="21">
        <v>9.0909090909091077</v>
      </c>
      <c r="I124" s="21">
        <v>31.887201735357927</v>
      </c>
      <c r="J124" s="21">
        <v>60.8</v>
      </c>
      <c r="K124" s="21">
        <v>79</v>
      </c>
      <c r="L124" s="21">
        <v>69.900000000000006</v>
      </c>
      <c r="M124" s="21">
        <v>-12.07233626588466</v>
      </c>
      <c r="N124" s="21">
        <v>-12.07233626588466</v>
      </c>
      <c r="O124" s="21">
        <v>6</v>
      </c>
      <c r="P124" s="21">
        <v>8.5</v>
      </c>
      <c r="Q124" s="21">
        <v>7.25</v>
      </c>
      <c r="R124" s="21">
        <v>0.55508359887245562</v>
      </c>
      <c r="S124" s="21">
        <v>1.0999303833226681</v>
      </c>
      <c r="T124" s="21">
        <v>26</v>
      </c>
      <c r="U124" s="21">
        <v>48.5</v>
      </c>
      <c r="V124" s="21">
        <v>37.25</v>
      </c>
      <c r="W124" s="21">
        <v>0.5131763107274363</v>
      </c>
      <c r="X124" s="21">
        <v>0.97733679938000406</v>
      </c>
      <c r="Y124" s="21">
        <v>20.8</v>
      </c>
      <c r="Z124" s="21">
        <v>26.6</v>
      </c>
      <c r="AA124" s="21">
        <v>23.700000000000003</v>
      </c>
      <c r="AB124" s="21">
        <v>34.525000000000006</v>
      </c>
      <c r="AC124" s="21">
        <v>34.525000000000006</v>
      </c>
      <c r="AD124" s="21">
        <f t="shared" si="2"/>
        <v>34.525000000000006</v>
      </c>
    </row>
    <row r="125" spans="1:30" x14ac:dyDescent="0.2">
      <c r="A125" s="20" t="s">
        <v>777</v>
      </c>
      <c r="B125" s="20" t="s">
        <v>778</v>
      </c>
      <c r="C125" s="21">
        <v>20.1257658165</v>
      </c>
      <c r="D125" s="21" t="s">
        <v>993</v>
      </c>
      <c r="E125" s="22">
        <v>20080927</v>
      </c>
      <c r="F125" s="22" t="str">
        <f>[1]!f_info_regulopenfundornot(A125)</f>
        <v>否</v>
      </c>
      <c r="G125" s="23">
        <f>[1]!f_prt_convertiblebond(A125,$E$1,1)/100000000/C125</f>
        <v>1.1130160315010341E-4</v>
      </c>
      <c r="H125" s="21">
        <v>6.3109084900176899</v>
      </c>
      <c r="I125" s="21">
        <v>17.091936532725867</v>
      </c>
      <c r="J125" s="21">
        <v>37.299999999999997</v>
      </c>
      <c r="K125" s="21">
        <v>46.6</v>
      </c>
      <c r="L125" s="21">
        <v>41.95</v>
      </c>
      <c r="M125" s="21">
        <v>-5.1424050632911271</v>
      </c>
      <c r="N125" s="21">
        <v>-5.1424050632911271</v>
      </c>
      <c r="O125" s="21">
        <v>31.3</v>
      </c>
      <c r="P125" s="21">
        <v>39</v>
      </c>
      <c r="Q125" s="21">
        <v>35.15</v>
      </c>
      <c r="R125" s="21">
        <v>0.58221667535212962</v>
      </c>
      <c r="S125" s="21">
        <v>1.0315730156012484</v>
      </c>
      <c r="T125" s="21">
        <v>26.900000000000002</v>
      </c>
      <c r="U125" s="21">
        <v>40</v>
      </c>
      <c r="V125" s="21">
        <v>33.450000000000003</v>
      </c>
      <c r="W125" s="21">
        <v>0.62330964387830345</v>
      </c>
      <c r="X125" s="21">
        <v>1.0084201090952751</v>
      </c>
      <c r="Y125" s="21">
        <v>22.6</v>
      </c>
      <c r="Z125" s="21">
        <v>30.4</v>
      </c>
      <c r="AA125" s="21">
        <v>26.5</v>
      </c>
      <c r="AB125" s="21">
        <v>34.262500000000003</v>
      </c>
      <c r="AC125" s="21">
        <v>34.262500000000003</v>
      </c>
      <c r="AD125" s="21">
        <f t="shared" si="2"/>
        <v>34.262500000000003</v>
      </c>
    </row>
    <row r="126" spans="1:30" s="19" customFormat="1" x14ac:dyDescent="0.2">
      <c r="A126" s="20" t="s">
        <v>809</v>
      </c>
      <c r="B126" s="20" t="s">
        <v>810</v>
      </c>
      <c r="C126" s="21">
        <v>41.547889793700001</v>
      </c>
      <c r="D126" s="21" t="s">
        <v>994</v>
      </c>
      <c r="E126" s="22">
        <v>20191126</v>
      </c>
      <c r="F126" s="22" t="str">
        <f>[1]!f_info_regulopenfundornot(A126)</f>
        <v>否</v>
      </c>
      <c r="G126" s="23">
        <f>[1]!f_prt_convertiblebond(A126,$E$1,1)/100000000/C126</f>
        <v>7.7580986276438044E-2</v>
      </c>
      <c r="H126" s="21">
        <v>7.617045015663237</v>
      </c>
      <c r="I126" s="21">
        <v>14.947059632396764</v>
      </c>
      <c r="J126" s="21">
        <v>53.900000000000006</v>
      </c>
      <c r="K126" s="21">
        <v>33.300000000000004</v>
      </c>
      <c r="L126" s="21">
        <v>43.600000000000009</v>
      </c>
      <c r="M126" s="21">
        <v>-5.2582342623270337</v>
      </c>
      <c r="N126" s="21">
        <v>-5.2582342623270337</v>
      </c>
      <c r="O126" s="21">
        <v>29.5</v>
      </c>
      <c r="P126" s="21">
        <v>37.1</v>
      </c>
      <c r="Q126" s="21">
        <v>33.299999999999997</v>
      </c>
      <c r="R126" s="21">
        <v>0.66620133082152422</v>
      </c>
      <c r="S126" s="21">
        <v>0.70895987942586058</v>
      </c>
      <c r="T126" s="21">
        <v>30.4</v>
      </c>
      <c r="U126" s="21">
        <v>21.9</v>
      </c>
      <c r="V126" s="21">
        <v>26.15</v>
      </c>
      <c r="W126" s="21">
        <v>0.87307976518645458</v>
      </c>
      <c r="X126" s="21">
        <v>0.79740941251507624</v>
      </c>
      <c r="Y126" s="21">
        <v>27.800000000000004</v>
      </c>
      <c r="Z126" s="21">
        <v>19</v>
      </c>
      <c r="AA126" s="21">
        <v>23.400000000000002</v>
      </c>
      <c r="AB126" s="21">
        <v>31.612500000000004</v>
      </c>
      <c r="AC126" s="21">
        <v>31.612500000000004</v>
      </c>
      <c r="AD126" s="21">
        <f t="shared" si="2"/>
        <v>31.612500000000004</v>
      </c>
    </row>
    <row r="127" spans="1:30" x14ac:dyDescent="0.2">
      <c r="A127" s="20" t="s">
        <v>641</v>
      </c>
      <c r="B127" s="20" t="s">
        <v>642</v>
      </c>
      <c r="C127" s="21">
        <v>36.259752983200002</v>
      </c>
      <c r="D127" s="21" t="s">
        <v>914</v>
      </c>
      <c r="E127" s="22">
        <v>20101124</v>
      </c>
      <c r="F127" s="22" t="str">
        <f>[1]!f_info_regulopenfundornot(A127)</f>
        <v>否</v>
      </c>
      <c r="G127" s="23">
        <f>[1]!f_prt_convertiblebond(A127,$E$1,1)/100000000/C127</f>
        <v>5.1248119353183914E-2</v>
      </c>
      <c r="H127" s="21">
        <v>2.3201856148491804</v>
      </c>
      <c r="I127" s="21">
        <v>13.6591864672782</v>
      </c>
      <c r="J127" s="21">
        <v>7.8</v>
      </c>
      <c r="K127" s="21">
        <v>31.4</v>
      </c>
      <c r="L127" s="21">
        <v>19.599999999999998</v>
      </c>
      <c r="M127" s="21">
        <v>-3.2909498878085253</v>
      </c>
      <c r="N127" s="21">
        <v>-4.0644171779141125</v>
      </c>
      <c r="O127" s="21">
        <v>59.099999999999994</v>
      </c>
      <c r="P127" s="21">
        <v>57.999999999999993</v>
      </c>
      <c r="Q127" s="21">
        <v>58.55</v>
      </c>
      <c r="R127" s="21">
        <v>-0.148608867666703</v>
      </c>
      <c r="S127" s="21">
        <v>0.70352916565434831</v>
      </c>
      <c r="T127" s="21">
        <v>7.8</v>
      </c>
      <c r="U127" s="21">
        <v>20.9</v>
      </c>
      <c r="V127" s="21">
        <v>14.35</v>
      </c>
      <c r="W127" s="21">
        <v>-0.18452201111609659</v>
      </c>
      <c r="X127" s="21">
        <v>0.88387008984030446</v>
      </c>
      <c r="Y127" s="21">
        <v>7.8</v>
      </c>
      <c r="Z127" s="21">
        <v>24.7</v>
      </c>
      <c r="AA127" s="21">
        <v>16.25</v>
      </c>
      <c r="AB127" s="21">
        <v>27.187499999999996</v>
      </c>
      <c r="AC127" s="21">
        <v>27.187499999999996</v>
      </c>
      <c r="AD127" s="21">
        <f t="shared" si="2"/>
        <v>27.187499999999996</v>
      </c>
    </row>
    <row r="128" spans="1:30" x14ac:dyDescent="0.2">
      <c r="A128" s="20" t="s">
        <v>617</v>
      </c>
      <c r="B128" s="20" t="s">
        <v>618</v>
      </c>
      <c r="C128" s="21">
        <v>42.144380172300004</v>
      </c>
      <c r="D128" s="21" t="s">
        <v>989</v>
      </c>
      <c r="E128" s="22">
        <v>20090610</v>
      </c>
      <c r="F128" s="22" t="str">
        <f>[1]!f_info_regulopenfundornot(A128)</f>
        <v>否</v>
      </c>
      <c r="G128" s="23">
        <f>[1]!f_prt_convertiblebond(A128,$E$1,1)/100000000/C128</f>
        <v>6.1661076648316958E-2</v>
      </c>
      <c r="H128" s="21">
        <v>4.1087962962962878</v>
      </c>
      <c r="I128" s="21">
        <v>12.465015409992143</v>
      </c>
      <c r="J128" s="21">
        <v>20</v>
      </c>
      <c r="K128" s="21">
        <v>25.7</v>
      </c>
      <c r="L128" s="21">
        <v>22.85</v>
      </c>
      <c r="M128" s="21">
        <v>-3.6118598382749276</v>
      </c>
      <c r="N128" s="21">
        <v>-4.2045454545454568</v>
      </c>
      <c r="O128" s="21">
        <v>50.4</v>
      </c>
      <c r="P128" s="21">
        <v>54.2</v>
      </c>
      <c r="Q128" s="21">
        <v>52.3</v>
      </c>
      <c r="R128" s="21">
        <v>0.3055068634124663</v>
      </c>
      <c r="S128" s="21">
        <v>0.52200494046432044</v>
      </c>
      <c r="T128" s="21">
        <v>18.2</v>
      </c>
      <c r="U128" s="21">
        <v>14.2</v>
      </c>
      <c r="V128" s="21">
        <v>16.2</v>
      </c>
      <c r="W128" s="21">
        <v>0.33712162453870737</v>
      </c>
      <c r="X128" s="21">
        <v>0.72124477612010018</v>
      </c>
      <c r="Y128" s="21">
        <v>17.299999999999997</v>
      </c>
      <c r="Z128" s="21">
        <v>17.100000000000001</v>
      </c>
      <c r="AA128" s="21">
        <v>17.2</v>
      </c>
      <c r="AB128" s="21">
        <v>27.137500000000003</v>
      </c>
      <c r="AC128" s="21">
        <v>27.137500000000003</v>
      </c>
      <c r="AD128" s="21">
        <f t="shared" si="2"/>
        <v>27.137500000000003</v>
      </c>
    </row>
    <row r="129" spans="1:30" x14ac:dyDescent="0.2">
      <c r="A129" s="20" t="s">
        <v>797</v>
      </c>
      <c r="B129" s="20" t="s">
        <v>798</v>
      </c>
      <c r="C129" s="21">
        <v>15.630156550899999</v>
      </c>
      <c r="D129" s="21" t="s">
        <v>996</v>
      </c>
      <c r="E129" s="22">
        <v>20090721</v>
      </c>
      <c r="F129" s="22" t="str">
        <f>[1]!f_info_regulopenfundornot(A129)</f>
        <v>否</v>
      </c>
      <c r="G129" s="23">
        <f>[1]!f_prt_convertiblebond(A129,$E$1,1)/100000000/C129</f>
        <v>7.051396056788295E-2</v>
      </c>
      <c r="H129" s="21">
        <v>5.4071661237785138</v>
      </c>
      <c r="I129" s="21">
        <v>16.211240877428526</v>
      </c>
      <c r="J129" s="21">
        <v>29.5</v>
      </c>
      <c r="K129" s="21">
        <v>40</v>
      </c>
      <c r="L129" s="21">
        <v>34.75</v>
      </c>
      <c r="M129" s="21">
        <v>-5.9622195985832329</v>
      </c>
      <c r="N129" s="21">
        <v>-5.9622195985832329</v>
      </c>
      <c r="O129" s="21">
        <v>25.2</v>
      </c>
      <c r="P129" s="21">
        <v>30.4</v>
      </c>
      <c r="Q129" s="21">
        <v>27.799999999999997</v>
      </c>
      <c r="R129" s="21">
        <v>0.33637930299874719</v>
      </c>
      <c r="S129" s="21">
        <v>0.79734401028377899</v>
      </c>
      <c r="T129" s="21">
        <v>20</v>
      </c>
      <c r="U129" s="21">
        <v>25.7</v>
      </c>
      <c r="V129" s="21">
        <v>22.85</v>
      </c>
      <c r="W129" s="21">
        <v>0.38971626537967469</v>
      </c>
      <c r="X129" s="21">
        <v>0.80157970627292263</v>
      </c>
      <c r="Y129" s="21">
        <v>19.100000000000001</v>
      </c>
      <c r="Z129" s="21">
        <v>20</v>
      </c>
      <c r="AA129" s="21">
        <v>19.55</v>
      </c>
      <c r="AB129" s="21">
        <v>26.237500000000001</v>
      </c>
      <c r="AC129" s="21">
        <v>26.237500000000001</v>
      </c>
      <c r="AD129" s="21">
        <f t="shared" si="2"/>
        <v>26.237500000000001</v>
      </c>
    </row>
    <row r="130" spans="1:30" x14ac:dyDescent="0.2">
      <c r="A130" s="20" t="s">
        <v>709</v>
      </c>
      <c r="B130" s="20" t="s">
        <v>710</v>
      </c>
      <c r="C130" s="21">
        <v>10.086237795800001</v>
      </c>
      <c r="D130" s="21" t="s">
        <v>997</v>
      </c>
      <c r="E130" s="22">
        <v>20121009</v>
      </c>
      <c r="F130" s="22" t="str">
        <f>[1]!f_info_regulopenfundornot(A130)</f>
        <v>否</v>
      </c>
      <c r="G130" s="23">
        <f>[1]!f_prt_convertiblebond(A130,$E$1,1)/100000000/C130</f>
        <v>0.1975928391882541</v>
      </c>
      <c r="H130" s="21">
        <v>4.9952198852772485</v>
      </c>
      <c r="I130" s="21">
        <v>15.190979809457236</v>
      </c>
      <c r="J130" s="21">
        <v>25.2</v>
      </c>
      <c r="K130" s="21">
        <v>35.199999999999996</v>
      </c>
      <c r="L130" s="21">
        <v>30.199999999999996</v>
      </c>
      <c r="M130" s="21">
        <v>-5.2107509171221214</v>
      </c>
      <c r="N130" s="21">
        <v>-5.2107509171221214</v>
      </c>
      <c r="O130" s="21">
        <v>30.4</v>
      </c>
      <c r="P130" s="21">
        <v>38</v>
      </c>
      <c r="Q130" s="21">
        <v>34.200000000000003</v>
      </c>
      <c r="R130" s="21">
        <v>0.28105706225639754</v>
      </c>
      <c r="S130" s="21">
        <v>0.68856533872954206</v>
      </c>
      <c r="T130" s="21">
        <v>16.5</v>
      </c>
      <c r="U130" s="21">
        <v>19</v>
      </c>
      <c r="V130" s="21">
        <v>17.75</v>
      </c>
      <c r="W130" s="21">
        <v>0.34666242567055333</v>
      </c>
      <c r="X130" s="21">
        <v>0.82643124860612882</v>
      </c>
      <c r="Y130" s="21">
        <v>18.2</v>
      </c>
      <c r="Z130" s="21">
        <v>20.9</v>
      </c>
      <c r="AA130" s="21">
        <v>19.549999999999997</v>
      </c>
      <c r="AB130" s="21">
        <v>25.425000000000001</v>
      </c>
      <c r="AC130" s="21">
        <v>25.425000000000001</v>
      </c>
      <c r="AD130" s="21">
        <f t="shared" si="2"/>
        <v>25.425000000000001</v>
      </c>
    </row>
    <row r="131" spans="1:30" x14ac:dyDescent="0.2">
      <c r="A131" s="20" t="s">
        <v>795</v>
      </c>
      <c r="B131" s="20" t="s">
        <v>796</v>
      </c>
      <c r="C131" s="21">
        <v>20.163522780000001</v>
      </c>
      <c r="D131" s="21" t="s">
        <v>998</v>
      </c>
      <c r="E131" s="22">
        <v>20170204</v>
      </c>
      <c r="F131" s="22" t="str">
        <f>[1]!f_info_regulopenfundornot(A131)</f>
        <v>否</v>
      </c>
      <c r="G131" s="23">
        <f>[1]!f_prt_convertiblebond(A131,$E$1,1)/100000000/C131</f>
        <v>4.4341983777102661E-4</v>
      </c>
      <c r="H131" s="21">
        <v>2.2979596503422477</v>
      </c>
      <c r="I131" s="21">
        <v>3.4880129215848981</v>
      </c>
      <c r="J131" s="21">
        <v>6.9</v>
      </c>
      <c r="K131" s="21">
        <v>0</v>
      </c>
      <c r="L131" s="21">
        <v>3.45</v>
      </c>
      <c r="M131" s="21">
        <v>-0.90673575129533135</v>
      </c>
      <c r="N131" s="21">
        <v>-1.6442041207874674</v>
      </c>
      <c r="O131" s="21">
        <v>93.899999999999991</v>
      </c>
      <c r="P131" s="21">
        <v>96.1</v>
      </c>
      <c r="Q131" s="21">
        <v>95</v>
      </c>
      <c r="R131" s="21">
        <v>-0.6909578824130449</v>
      </c>
      <c r="S131" s="21">
        <v>-1.2768966525528418</v>
      </c>
      <c r="T131" s="21">
        <v>0.8</v>
      </c>
      <c r="U131" s="21">
        <v>0</v>
      </c>
      <c r="V131" s="21">
        <v>0.4</v>
      </c>
      <c r="W131" s="21">
        <v>-0.81502166692241873</v>
      </c>
      <c r="X131" s="21">
        <v>-0.77588082600183195</v>
      </c>
      <c r="Y131" s="21">
        <v>1.7000000000000002</v>
      </c>
      <c r="Z131" s="21">
        <v>0</v>
      </c>
      <c r="AA131" s="21">
        <v>0.85000000000000009</v>
      </c>
      <c r="AB131" s="21">
        <v>24.925000000000001</v>
      </c>
      <c r="AC131" s="21">
        <v>24.925000000000001</v>
      </c>
      <c r="AD131" s="21">
        <f t="shared" si="2"/>
        <v>24.925000000000001</v>
      </c>
    </row>
    <row r="132" spans="1:30" ht="13.5" x14ac:dyDescent="0.2">
      <c r="A132" s="24" t="s">
        <v>119</v>
      </c>
      <c r="B132" s="24" t="s">
        <v>120</v>
      </c>
      <c r="C132" s="21">
        <v>37.416196148000004</v>
      </c>
      <c r="D132" s="21" t="s">
        <v>999</v>
      </c>
      <c r="E132" s="22">
        <v>20160525</v>
      </c>
      <c r="F132" s="22" t="str">
        <f>[1]!f_info_regulopenfundornot(A132)</f>
        <v>否</v>
      </c>
      <c r="G132" s="23">
        <f>[1]!f_prt_convertiblebond(A132,$E$1,1)/100000000/C132</f>
        <v>4.7801866147091052E-4</v>
      </c>
      <c r="H132" s="21">
        <v>1.7596942431722211</v>
      </c>
      <c r="I132" s="21">
        <v>11.781684597218593</v>
      </c>
      <c r="J132" s="21">
        <v>3.4000000000000004</v>
      </c>
      <c r="K132" s="21">
        <v>22.8</v>
      </c>
      <c r="L132" s="21">
        <v>13.100000000000001</v>
      </c>
      <c r="M132" s="21">
        <v>-3.2622139764996865</v>
      </c>
      <c r="N132" s="21">
        <v>-3.7286724927174308</v>
      </c>
      <c r="O132" s="21">
        <v>61.7</v>
      </c>
      <c r="P132" s="21">
        <v>61.9</v>
      </c>
      <c r="Q132" s="21">
        <v>61.8</v>
      </c>
      <c r="R132" s="21">
        <v>-0.29293316941521053</v>
      </c>
      <c r="S132" s="21">
        <v>0.54554190570945682</v>
      </c>
      <c r="T132" s="21">
        <v>6</v>
      </c>
      <c r="U132" s="21">
        <v>15.2</v>
      </c>
      <c r="V132" s="21">
        <v>10.6</v>
      </c>
      <c r="W132" s="21">
        <v>-0.39406967197381443</v>
      </c>
      <c r="X132" s="21">
        <v>0.72700730492176413</v>
      </c>
      <c r="Y132" s="21">
        <v>4.3</v>
      </c>
      <c r="Z132" s="21">
        <v>18</v>
      </c>
      <c r="AA132" s="21">
        <v>11.15</v>
      </c>
      <c r="AB132" s="21">
        <v>24.162500000000001</v>
      </c>
      <c r="AC132" s="21">
        <v>24.162500000000001</v>
      </c>
      <c r="AD132" s="21">
        <f t="shared" si="2"/>
        <v>24.162500000000001</v>
      </c>
    </row>
    <row r="133" spans="1:30" ht="13.5" x14ac:dyDescent="0.2">
      <c r="A133" s="24" t="s">
        <v>191</v>
      </c>
      <c r="B133" s="24" t="s">
        <v>192</v>
      </c>
      <c r="C133" s="21">
        <v>21.641248206100002</v>
      </c>
      <c r="D133" s="21" t="s">
        <v>1000</v>
      </c>
      <c r="E133" s="22">
        <v>20160816</v>
      </c>
      <c r="F133" s="22" t="str">
        <f>[1]!f_info_regulopenfundornot(A133)</f>
        <v>否</v>
      </c>
      <c r="G133" s="23">
        <f>[1]!f_prt_convertiblebond(A133,$E$1,1)/100000000/C133</f>
        <v>0</v>
      </c>
      <c r="H133" s="21">
        <v>3.7267080745341663</v>
      </c>
      <c r="I133" s="21">
        <v>9.868421052631593</v>
      </c>
      <c r="J133" s="21">
        <v>14.7</v>
      </c>
      <c r="K133" s="21">
        <v>12.3</v>
      </c>
      <c r="L133" s="21">
        <v>13.5</v>
      </c>
      <c r="M133" s="21">
        <v>-4.1376518218623604</v>
      </c>
      <c r="N133" s="21">
        <v>-4.1376518218623604</v>
      </c>
      <c r="O133" s="21">
        <v>43.4</v>
      </c>
      <c r="P133" s="21">
        <v>56.100000000000009</v>
      </c>
      <c r="Q133" s="21">
        <v>49.75</v>
      </c>
      <c r="R133" s="21">
        <v>0.15196375012588989</v>
      </c>
      <c r="S133" s="21">
        <v>0.4529384684827848</v>
      </c>
      <c r="T133" s="21">
        <v>14.7</v>
      </c>
      <c r="U133" s="21">
        <v>13.3</v>
      </c>
      <c r="V133" s="21">
        <v>14</v>
      </c>
      <c r="W133" s="21">
        <v>0.16887375180186515</v>
      </c>
      <c r="X133" s="21">
        <v>0.43615623404898335</v>
      </c>
      <c r="Y133" s="21">
        <v>13</v>
      </c>
      <c r="Z133" s="21">
        <v>13.3</v>
      </c>
      <c r="AA133" s="21">
        <v>13.15</v>
      </c>
      <c r="AB133" s="21">
        <v>22.6</v>
      </c>
      <c r="AC133" s="21">
        <v>22.6</v>
      </c>
      <c r="AD133" s="21">
        <f t="shared" ref="AD133:AD142" si="3">AB133/2+AC133/2</f>
        <v>22.6</v>
      </c>
    </row>
    <row r="134" spans="1:30" x14ac:dyDescent="0.2">
      <c r="A134" s="20" t="s">
        <v>783</v>
      </c>
      <c r="B134" s="20" t="s">
        <v>784</v>
      </c>
      <c r="C134" s="21">
        <v>32.030452746900004</v>
      </c>
      <c r="D134" s="21" t="s">
        <v>1001</v>
      </c>
      <c r="E134" s="22">
        <v>20090323</v>
      </c>
      <c r="F134" s="22" t="str">
        <f>[1]!f_info_regulopenfundornot(A134)</f>
        <v>否</v>
      </c>
      <c r="G134" s="23">
        <f>[1]!f_prt_convertiblebond(A134,$E$1,1)/100000000/C134</f>
        <v>3.0303040589831791E-2</v>
      </c>
      <c r="H134" s="21">
        <v>4.0350877192982555</v>
      </c>
      <c r="I134" s="21">
        <v>10.12070566388115</v>
      </c>
      <c r="J134" s="21">
        <v>18.2</v>
      </c>
      <c r="K134" s="21">
        <v>15.2</v>
      </c>
      <c r="L134" s="21">
        <v>16.7</v>
      </c>
      <c r="M134" s="21">
        <v>-3.4138218151540403</v>
      </c>
      <c r="N134" s="21">
        <v>-5.3679653679653763</v>
      </c>
      <c r="O134" s="21">
        <v>53.900000000000006</v>
      </c>
      <c r="P134" s="21">
        <v>36.1</v>
      </c>
      <c r="Q134" s="21">
        <v>45</v>
      </c>
      <c r="R134" s="21">
        <v>0.24558130218248592</v>
      </c>
      <c r="S134" s="21">
        <v>0.32731498071383214</v>
      </c>
      <c r="T134" s="21">
        <v>15.6</v>
      </c>
      <c r="U134" s="21">
        <v>8.5</v>
      </c>
      <c r="V134" s="21">
        <v>12.05</v>
      </c>
      <c r="W134" s="21">
        <v>0.32659099286756399</v>
      </c>
      <c r="X134" s="21">
        <v>0.3585331195939328</v>
      </c>
      <c r="Y134" s="21">
        <v>16.5</v>
      </c>
      <c r="Z134" s="21">
        <v>8.5</v>
      </c>
      <c r="AA134" s="21">
        <v>12.5</v>
      </c>
      <c r="AB134" s="21">
        <v>21.5625</v>
      </c>
      <c r="AC134" s="21">
        <v>21.5625</v>
      </c>
      <c r="AD134" s="21">
        <f t="shared" si="3"/>
        <v>21.5625</v>
      </c>
    </row>
    <row r="135" spans="1:30" x14ac:dyDescent="0.2">
      <c r="A135" s="20" t="s">
        <v>213</v>
      </c>
      <c r="B135" s="20" t="s">
        <v>214</v>
      </c>
      <c r="C135" s="21">
        <v>12.509841591800001</v>
      </c>
      <c r="D135" s="21" t="s">
        <v>1002</v>
      </c>
      <c r="E135" s="22">
        <v>20170330</v>
      </c>
      <c r="F135" s="22" t="str">
        <f>[1]!f_info_regulopenfundornot(A135)</f>
        <v>否</v>
      </c>
      <c r="G135" s="23">
        <f>[1]!f_prt_convertiblebond(A135,$E$1,1)/100000000/C135</f>
        <v>0</v>
      </c>
      <c r="H135" s="21">
        <v>3.4872761545711457</v>
      </c>
      <c r="I135" s="21">
        <v>9.4815083393763508</v>
      </c>
      <c r="J135" s="21">
        <v>13</v>
      </c>
      <c r="K135" s="21">
        <v>10.4</v>
      </c>
      <c r="L135" s="21">
        <v>11.7</v>
      </c>
      <c r="M135" s="21">
        <v>-4.1731192436221489</v>
      </c>
      <c r="N135" s="21">
        <v>-4.1731192436221489</v>
      </c>
      <c r="O135" s="21">
        <v>42.6</v>
      </c>
      <c r="P135" s="21">
        <v>55.2</v>
      </c>
      <c r="Q135" s="21">
        <v>48.900000000000006</v>
      </c>
      <c r="R135" s="21">
        <v>0.10131053966441719</v>
      </c>
      <c r="S135" s="21">
        <v>0.40679906671147609</v>
      </c>
      <c r="T135" s="21">
        <v>12.1</v>
      </c>
      <c r="U135" s="21">
        <v>11.4</v>
      </c>
      <c r="V135" s="21">
        <v>11.75</v>
      </c>
      <c r="W135" s="21">
        <v>0.11232438716746651</v>
      </c>
      <c r="X135" s="21">
        <v>0.3883100160607883</v>
      </c>
      <c r="Y135" s="21">
        <v>12.1</v>
      </c>
      <c r="Z135" s="21">
        <v>9.5</v>
      </c>
      <c r="AA135" s="21">
        <v>10.8</v>
      </c>
      <c r="AB135" s="21">
        <v>20.787500000000001</v>
      </c>
      <c r="AC135" s="21">
        <v>20.787500000000001</v>
      </c>
      <c r="AD135" s="21">
        <f t="shared" si="3"/>
        <v>20.787500000000001</v>
      </c>
    </row>
    <row r="136" spans="1:30" x14ac:dyDescent="0.2">
      <c r="A136" s="20" t="s">
        <v>385</v>
      </c>
      <c r="B136" s="20" t="s">
        <v>386</v>
      </c>
      <c r="C136" s="21">
        <v>10.499923928899999</v>
      </c>
      <c r="D136" s="21" t="s">
        <v>1003</v>
      </c>
      <c r="E136" s="22">
        <v>20191119</v>
      </c>
      <c r="F136" s="22" t="str">
        <f>[1]!f_info_regulopenfundornot(A136)</f>
        <v>否</v>
      </c>
      <c r="G136" s="23">
        <f>[1]!f_prt_convertiblebond(A136,$E$1,1)/100000000/C136</f>
        <v>8.5883062211334654E-2</v>
      </c>
      <c r="H136" s="21">
        <v>5.9951794374775389</v>
      </c>
      <c r="I136" s="21">
        <v>9.732765273690525</v>
      </c>
      <c r="J136" s="21">
        <v>35.6</v>
      </c>
      <c r="K136" s="21">
        <v>11.4</v>
      </c>
      <c r="L136" s="21">
        <v>23.5</v>
      </c>
      <c r="M136" s="21">
        <v>-6.6642289057500887</v>
      </c>
      <c r="N136" s="21">
        <v>-6.6642289057500887</v>
      </c>
      <c r="O136" s="21">
        <v>17.299999999999997</v>
      </c>
      <c r="P136" s="21">
        <v>21.9</v>
      </c>
      <c r="Q136" s="21">
        <v>19.599999999999998</v>
      </c>
      <c r="R136" s="21">
        <v>0.43024643516159161</v>
      </c>
      <c r="S136" s="21">
        <v>0.23799373282537323</v>
      </c>
      <c r="T136" s="21">
        <v>23.400000000000002</v>
      </c>
      <c r="U136" s="21">
        <v>6.6000000000000005</v>
      </c>
      <c r="V136" s="21">
        <v>15.000000000000002</v>
      </c>
      <c r="W136" s="21">
        <v>0.48420477611447982</v>
      </c>
      <c r="X136" s="21">
        <v>0.26111313220634957</v>
      </c>
      <c r="Y136" s="21">
        <v>20</v>
      </c>
      <c r="Z136" s="21">
        <v>7.6</v>
      </c>
      <c r="AA136" s="21">
        <v>13.8</v>
      </c>
      <c r="AB136" s="21">
        <v>17.974999999999998</v>
      </c>
      <c r="AC136" s="21">
        <v>17.974999999999998</v>
      </c>
      <c r="AD136" s="21">
        <f t="shared" si="3"/>
        <v>17.974999999999998</v>
      </c>
    </row>
    <row r="137" spans="1:30" x14ac:dyDescent="0.2">
      <c r="A137" s="20" t="s">
        <v>241</v>
      </c>
      <c r="B137" s="20" t="s">
        <v>242</v>
      </c>
      <c r="C137" s="21">
        <v>27.6143811102</v>
      </c>
      <c r="D137" s="21" t="s">
        <v>1002</v>
      </c>
      <c r="E137" s="22">
        <v>20170330</v>
      </c>
      <c r="F137" s="22" t="str">
        <f>[1]!f_info_regulopenfundornot(A137)</f>
        <v>否</v>
      </c>
      <c r="G137" s="23">
        <f>[1]!f_prt_convertiblebond(A137,$E$1,1)/100000000/C137</f>
        <v>0</v>
      </c>
      <c r="H137" s="21">
        <v>0.53020251489614845</v>
      </c>
      <c r="I137" s="21">
        <v>5.0457012492217324</v>
      </c>
      <c r="J137" s="21">
        <v>1.7000000000000002</v>
      </c>
      <c r="K137" s="21">
        <v>0.89999999999999991</v>
      </c>
      <c r="L137" s="21">
        <v>1.3</v>
      </c>
      <c r="M137" s="21">
        <v>-2.6614680454314183</v>
      </c>
      <c r="N137" s="21">
        <v>-3.8098506950403288</v>
      </c>
      <c r="O137" s="21">
        <v>71.3</v>
      </c>
      <c r="P137" s="21">
        <v>60.9</v>
      </c>
      <c r="Q137" s="21">
        <v>66.099999999999994</v>
      </c>
      <c r="R137" s="21">
        <v>-0.71725873511995364</v>
      </c>
      <c r="S137" s="21">
        <v>-0.10967613480495707</v>
      </c>
      <c r="T137" s="21">
        <v>0</v>
      </c>
      <c r="U137" s="21">
        <v>0.89999999999999991</v>
      </c>
      <c r="V137" s="21">
        <v>0.44999999999999996</v>
      </c>
      <c r="W137" s="21">
        <v>-0.91569894425724929</v>
      </c>
      <c r="X137" s="21">
        <v>-0.13519872253427792</v>
      </c>
      <c r="Y137" s="21">
        <v>0</v>
      </c>
      <c r="Z137" s="21">
        <v>0.89999999999999991</v>
      </c>
      <c r="AA137" s="21">
        <v>0.44999999999999996</v>
      </c>
      <c r="AB137" s="21">
        <v>17.074999999999999</v>
      </c>
      <c r="AC137" s="21">
        <v>17.074999999999999</v>
      </c>
      <c r="AD137" s="21">
        <f t="shared" si="3"/>
        <v>17.074999999999999</v>
      </c>
    </row>
    <row r="138" spans="1:30" x14ac:dyDescent="0.2">
      <c r="A138" s="20" t="s">
        <v>683</v>
      </c>
      <c r="B138" s="20" t="s">
        <v>684</v>
      </c>
      <c r="C138" s="21">
        <v>11.911457782100001</v>
      </c>
      <c r="D138" s="21" t="s">
        <v>1004</v>
      </c>
      <c r="E138" s="22">
        <v>20120828</v>
      </c>
      <c r="F138" s="22" t="str">
        <f>[1]!f_info_regulopenfundornot(A138)</f>
        <v>否</v>
      </c>
      <c r="G138" s="23">
        <f>[1]!f_prt_convertiblebond(A138,$E$1,1)/100000000/C138</f>
        <v>0.1902102014083249</v>
      </c>
      <c r="H138" s="21">
        <v>2.5627821741770433</v>
      </c>
      <c r="I138" s="21">
        <v>10.799289027615504</v>
      </c>
      <c r="J138" s="21">
        <v>8.6</v>
      </c>
      <c r="K138" s="21">
        <v>16.100000000000001</v>
      </c>
      <c r="L138" s="21">
        <v>12.350000000000001</v>
      </c>
      <c r="M138" s="21">
        <v>-5.7571964956195254</v>
      </c>
      <c r="N138" s="21">
        <v>-5.7571964956195254</v>
      </c>
      <c r="O138" s="21">
        <v>26.900000000000002</v>
      </c>
      <c r="P138" s="21">
        <v>32.300000000000004</v>
      </c>
      <c r="Q138" s="21">
        <v>29.6</v>
      </c>
      <c r="R138" s="21">
        <v>-7.0787456875630525E-2</v>
      </c>
      <c r="S138" s="21">
        <v>0.40664234715824682</v>
      </c>
      <c r="T138" s="21">
        <v>8.6</v>
      </c>
      <c r="U138" s="21">
        <v>10.4</v>
      </c>
      <c r="V138" s="21">
        <v>9.5</v>
      </c>
      <c r="W138" s="21">
        <v>-6.5601333073858389E-2</v>
      </c>
      <c r="X138" s="21">
        <v>0.39020651601176098</v>
      </c>
      <c r="Y138" s="21">
        <v>9.5</v>
      </c>
      <c r="Z138" s="21">
        <v>10.4</v>
      </c>
      <c r="AA138" s="21">
        <v>9.9499999999999993</v>
      </c>
      <c r="AB138" s="21">
        <v>15.350000000000001</v>
      </c>
      <c r="AC138" s="21">
        <v>15.350000000000001</v>
      </c>
      <c r="AD138" s="21">
        <f t="shared" si="3"/>
        <v>15.350000000000001</v>
      </c>
    </row>
    <row r="139" spans="1:30" x14ac:dyDescent="0.2">
      <c r="A139" s="20" t="s">
        <v>603</v>
      </c>
      <c r="B139" s="20" t="s">
        <v>604</v>
      </c>
      <c r="C139" s="21">
        <v>21.595035079200002</v>
      </c>
      <c r="D139" s="21" t="s">
        <v>1005</v>
      </c>
      <c r="E139" s="22">
        <v>20100727</v>
      </c>
      <c r="F139" s="22" t="str">
        <f>[1]!f_info_regulopenfundornot(A139)</f>
        <v>否</v>
      </c>
      <c r="G139" s="23">
        <f>[1]!f_prt_convertiblebond(A139,$E$1,1)/100000000/C139</f>
        <v>1.3666697040203804E-3</v>
      </c>
      <c r="H139" s="21">
        <v>1.055610591444591</v>
      </c>
      <c r="I139" s="21">
        <v>11.942880350673912</v>
      </c>
      <c r="J139" s="21">
        <v>2.6</v>
      </c>
      <c r="K139" s="21">
        <v>23.799999999999997</v>
      </c>
      <c r="L139" s="21">
        <v>13.2</v>
      </c>
      <c r="M139" s="21">
        <v>-6.4802182810368318</v>
      </c>
      <c r="N139" s="21">
        <v>-6.4802182810368318</v>
      </c>
      <c r="O139" s="21">
        <v>19.100000000000001</v>
      </c>
      <c r="P139" s="21">
        <v>23.799999999999997</v>
      </c>
      <c r="Q139" s="21">
        <v>21.45</v>
      </c>
      <c r="R139" s="21">
        <v>-0.26055073675828933</v>
      </c>
      <c r="S139" s="21">
        <v>0.41895632635662888</v>
      </c>
      <c r="T139" s="21">
        <v>6.9</v>
      </c>
      <c r="U139" s="21">
        <v>12.3</v>
      </c>
      <c r="V139" s="21">
        <v>9.6000000000000014</v>
      </c>
      <c r="W139" s="21">
        <v>-0.28973517614521938</v>
      </c>
      <c r="X139" s="21">
        <v>0.43004060635911279</v>
      </c>
      <c r="Y139" s="21">
        <v>6</v>
      </c>
      <c r="Z139" s="21">
        <v>12.3</v>
      </c>
      <c r="AA139" s="21">
        <v>9.15</v>
      </c>
      <c r="AB139" s="21">
        <v>13.35</v>
      </c>
      <c r="AC139" s="21">
        <v>13.35</v>
      </c>
      <c r="AD139" s="21">
        <f t="shared" si="3"/>
        <v>13.35</v>
      </c>
    </row>
    <row r="140" spans="1:30" x14ac:dyDescent="0.2">
      <c r="A140" s="20" t="s">
        <v>607</v>
      </c>
      <c r="B140" s="20" t="s">
        <v>608</v>
      </c>
      <c r="C140" s="21">
        <v>14.988705746099999</v>
      </c>
      <c r="D140" s="21" t="s">
        <v>1006</v>
      </c>
      <c r="E140" s="22">
        <v>20120229</v>
      </c>
      <c r="F140" s="22" t="str">
        <f>[1]!f_info_regulopenfundornot(A140)</f>
        <v>否</v>
      </c>
      <c r="G140" s="23">
        <f>[1]!f_prt_convertiblebond(A140,$E$1,1)/100000000/C140</f>
        <v>0.12195116323339725</v>
      </c>
      <c r="H140" s="21">
        <v>0</v>
      </c>
      <c r="I140" s="21">
        <v>11.046086320409653</v>
      </c>
      <c r="J140" s="21">
        <v>0</v>
      </c>
      <c r="K140" s="21">
        <v>18</v>
      </c>
      <c r="L140" s="21">
        <v>9</v>
      </c>
      <c r="M140" s="21">
        <v>-5.7288351368554933</v>
      </c>
      <c r="N140" s="21">
        <v>-5.7288351368554933</v>
      </c>
      <c r="O140" s="21">
        <v>27.800000000000004</v>
      </c>
      <c r="P140" s="21">
        <v>33.300000000000004</v>
      </c>
      <c r="Q140" s="21">
        <v>30.550000000000004</v>
      </c>
      <c r="R140" s="21">
        <v>-0.44879960845795586</v>
      </c>
      <c r="S140" s="21">
        <v>0.39097367769628827</v>
      </c>
      <c r="T140" s="21">
        <v>2.6</v>
      </c>
      <c r="U140" s="21">
        <v>9.5</v>
      </c>
      <c r="V140" s="21">
        <v>6.05</v>
      </c>
      <c r="W140" s="21">
        <v>-0.51219148729436714</v>
      </c>
      <c r="X140" s="21">
        <v>0.4125314308876229</v>
      </c>
      <c r="Y140" s="21">
        <v>3.4000000000000004</v>
      </c>
      <c r="Z140" s="21">
        <v>11.4</v>
      </c>
      <c r="AA140" s="21">
        <v>7.4</v>
      </c>
      <c r="AB140" s="21">
        <v>13.25</v>
      </c>
      <c r="AC140" s="21">
        <v>13.25</v>
      </c>
      <c r="AD140" s="21">
        <f t="shared" si="3"/>
        <v>13.25</v>
      </c>
    </row>
    <row r="141" spans="1:30" x14ac:dyDescent="0.2">
      <c r="A141" s="20" t="s">
        <v>31</v>
      </c>
      <c r="B141" s="20" t="s">
        <v>32</v>
      </c>
      <c r="C141" s="21">
        <v>16.402167647399999</v>
      </c>
      <c r="D141" s="21" t="s">
        <v>1007</v>
      </c>
      <c r="E141" s="22">
        <v>20130730</v>
      </c>
      <c r="F141" s="22" t="str">
        <f>[1]!f_info_regulopenfundornot(A141)</f>
        <v>否</v>
      </c>
      <c r="G141" s="23">
        <f>[1]!f_prt_convertiblebond(A141,$E$1,1)/100000000/C141</f>
        <v>0</v>
      </c>
      <c r="H141" s="21">
        <v>1.8653690186536824</v>
      </c>
      <c r="I141" s="21">
        <v>6.8027210884353835</v>
      </c>
      <c r="J141" s="21">
        <v>4.3</v>
      </c>
      <c r="K141" s="21">
        <v>6.6000000000000005</v>
      </c>
      <c r="L141" s="21">
        <v>5.45</v>
      </c>
      <c r="M141" s="21">
        <v>-4.81927710843373</v>
      </c>
      <c r="N141" s="21">
        <v>-5.5776892430278755</v>
      </c>
      <c r="O141" s="21">
        <v>33.900000000000006</v>
      </c>
      <c r="P141" s="21">
        <v>34.200000000000003</v>
      </c>
      <c r="Q141" s="21">
        <v>34.050000000000004</v>
      </c>
      <c r="R141" s="21">
        <v>-0.35839439690335195</v>
      </c>
      <c r="S141" s="21">
        <v>8.0810536896288879E-2</v>
      </c>
      <c r="T141" s="21">
        <v>4.3</v>
      </c>
      <c r="U141" s="21">
        <v>4.7</v>
      </c>
      <c r="V141" s="21">
        <v>4.5</v>
      </c>
      <c r="W141" s="21">
        <v>-0.23650325664774555</v>
      </c>
      <c r="X141" s="21">
        <v>6.0259852718568895E-2</v>
      </c>
      <c r="Y141" s="21">
        <v>6.9</v>
      </c>
      <c r="Z141" s="21">
        <v>4.7</v>
      </c>
      <c r="AA141" s="21">
        <v>5.8000000000000007</v>
      </c>
      <c r="AB141" s="21">
        <v>12.450000000000003</v>
      </c>
      <c r="AC141" s="21">
        <v>12.450000000000003</v>
      </c>
      <c r="AD141" s="21">
        <f t="shared" si="3"/>
        <v>12.450000000000003</v>
      </c>
    </row>
    <row r="142" spans="1:30" x14ac:dyDescent="0.2">
      <c r="A142" s="20" t="s">
        <v>299</v>
      </c>
      <c r="B142" s="20" t="s">
        <v>300</v>
      </c>
      <c r="C142" s="21">
        <v>13.5294834432</v>
      </c>
      <c r="D142" s="21" t="s">
        <v>1008</v>
      </c>
      <c r="E142" s="22">
        <v>20171228</v>
      </c>
      <c r="F142" s="22" t="str">
        <f>[1]!f_info_regulopenfundornot(A142)</f>
        <v>是</v>
      </c>
      <c r="G142" s="23">
        <f>[1]!f_prt_convertiblebond(A142,$E$1,1)/100000000/C142</f>
        <v>0.10900949275644849</v>
      </c>
      <c r="H142" s="21">
        <v>0.25878620919944095</v>
      </c>
      <c r="I142" s="21">
        <v>6.1141544442481139</v>
      </c>
      <c r="J142" s="21">
        <v>0.8</v>
      </c>
      <c r="K142" s="21">
        <v>1.9</v>
      </c>
      <c r="L142" s="21">
        <v>1.35</v>
      </c>
      <c r="M142" s="21">
        <v>-5.1087673038892598</v>
      </c>
      <c r="N142" s="21">
        <v>-5.1087673038892598</v>
      </c>
      <c r="O142" s="21">
        <v>32.1</v>
      </c>
      <c r="P142" s="21">
        <v>40</v>
      </c>
      <c r="Q142" s="21">
        <v>36.049999999999997</v>
      </c>
      <c r="R142" s="21">
        <v>-0.52567204799072653</v>
      </c>
      <c r="S142" s="21">
        <v>7.4950068100215468E-4</v>
      </c>
      <c r="T142" s="21">
        <v>1.7000000000000002</v>
      </c>
      <c r="U142" s="21">
        <v>1.9</v>
      </c>
      <c r="V142" s="21">
        <v>1.8</v>
      </c>
      <c r="W142" s="21">
        <v>-0.54324202886797235</v>
      </c>
      <c r="X142" s="21">
        <v>6.6037165924463586E-4</v>
      </c>
      <c r="Y142" s="21">
        <v>2.6</v>
      </c>
      <c r="Z142" s="21">
        <v>1.9</v>
      </c>
      <c r="AA142" s="21">
        <v>2.25</v>
      </c>
      <c r="AB142" s="21">
        <v>10.362499999999999</v>
      </c>
      <c r="AC142" s="21">
        <v>10.362499999999999</v>
      </c>
      <c r="AD142" s="21">
        <f t="shared" si="3"/>
        <v>10.362499999999999</v>
      </c>
    </row>
    <row r="143" spans="1:30" hidden="1" x14ac:dyDescent="0.2">
      <c r="A143" s="1" t="s">
        <v>283</v>
      </c>
      <c r="B143" s="1" t="s">
        <v>284</v>
      </c>
      <c r="C143" s="2">
        <f>[1]!f_netasset_total(A143,$B$1,100000000)</f>
        <v>9.8950082587000008</v>
      </c>
      <c r="D143" s="2" t="str">
        <f>TEXT([1]!f_info_setupdate(A143),"YYYYmmdd")</f>
        <v>20180403</v>
      </c>
      <c r="E143" s="3">
        <v>20180403</v>
      </c>
      <c r="F143" s="3"/>
      <c r="G143" s="3"/>
      <c r="H143" s="2" t="str">
        <f>IF(AND($E143&lt;$C$1,$C143&gt;10),[1]!f_return_1y($A143,"0",$B$1),"-")</f>
        <v>-</v>
      </c>
      <c r="I143" s="2" t="str">
        <f>IF(AND($E143&lt;$D$1,$C143&gt;10),[1]!f_return_2y($A143,"0",$B$1),"-")</f>
        <v>-</v>
      </c>
      <c r="J143" s="2" t="str">
        <f t="shared" ref="J143:J194" si="4">IF(H143&lt;&gt;"-",_xlfn.PERCENTRANK.INC(H:H,H143)*100,"-")</f>
        <v>-</v>
      </c>
      <c r="K143" s="2" t="str">
        <f t="shared" ref="K143:K194" si="5">IF(I143&lt;&gt;"-",_xlfn.PERCENTRANK.INC(I:I,I143)*100,"-")</f>
        <v>-</v>
      </c>
      <c r="L143" s="2" t="str">
        <f t="shared" ref="L143:L194" si="6">IF(AND(J143&lt;&gt;"-",K143&lt;&gt;"-"),(J143+K143)/2,"-")</f>
        <v>-</v>
      </c>
      <c r="M143" s="2" t="str">
        <f>IF(AND($E143&lt;$C$1,$C143&gt;10),[1]!f_risk_maxdownside($A143,$C$1,$B$1),"-")</f>
        <v>-</v>
      </c>
      <c r="N143" s="2" t="str">
        <f>IF(AND($E143&lt;$D$1,$C143&gt;10),[1]!f_risk_maxdownside($A143,$D$1,$B$1),"-")</f>
        <v>-</v>
      </c>
      <c r="O143" s="2" t="str">
        <f t="shared" ref="O143:O194" si="7">IF(M143&lt;&gt;"-",_xlfn.PERCENTRANK.INC(M:M,M143)*100,"-")</f>
        <v>-</v>
      </c>
      <c r="P143" s="2" t="str">
        <f t="shared" ref="P143:P194" si="8">IF(N143&lt;&gt;"-",_xlfn.PERCENTRANK.INC(N:N,N143)*100,"-")</f>
        <v>-</v>
      </c>
      <c r="Q143" s="2" t="str">
        <f t="shared" ref="Q143:Q194" si="9">IF(AND(O143&lt;&gt;"-",P143&lt;&gt;"-"),(O143+P143)/2,"-")</f>
        <v>-</v>
      </c>
      <c r="R143" s="2" t="str">
        <f>IF(AND($E143&lt;$C$1,$C143&gt;10),([1]!f_return($A143,"1",$C$1,$B$1)-3)/[1]!f_risk_stdevyearly($A143,C$1,$B$1,1,1),"-")</f>
        <v>-</v>
      </c>
      <c r="S143" s="2" t="str">
        <f>IF(AND($E143&lt;$D$1,$C143&gt;10),([1]!f_return($A143,"1",$D$1,$B$1)-3)/[1]!f_risk_stdevyearly($A143,D$1,$B$1,1,1),"-")</f>
        <v>-</v>
      </c>
      <c r="T143" s="2" t="str">
        <f t="shared" ref="T143:T194" si="10">IF(R143&lt;&gt;"-",_xlfn.PERCENTRANK.INC(R:R,R143)*100,"-")</f>
        <v>-</v>
      </c>
      <c r="U143" s="2" t="str">
        <f t="shared" ref="U143:U194" si="11">IF(S143&lt;&gt;"-",_xlfn.PERCENTRANK.INC(S:S,S143)*100,"-")</f>
        <v>-</v>
      </c>
      <c r="V143" s="2" t="str">
        <f t="shared" ref="V143:V194" si="12">IF(AND(T143&lt;&gt;"-",U143&lt;&gt;"-"),(T143+U143)/2,"-")</f>
        <v>-</v>
      </c>
      <c r="W143" s="2" t="str">
        <f>IF(AND($E143&lt;$C$1,$C143&gt;10),([1]!f_return($A143,"1",$C$1,$B$1)-3)/ABS([1]!f_risk_maxdownside($A143,$C$1,$B$1)),"-")</f>
        <v>-</v>
      </c>
      <c r="X143" s="2" t="str">
        <f>IF(AND($E143&lt;$D$1,$C143&gt;10),([1]!f_return($A143,"1",$D$1,$B$1)-3)/ABS([1]!f_risk_maxdownside($A143,$D$1,$B$1)),"-")</f>
        <v>-</v>
      </c>
      <c r="Y143" s="2" t="str">
        <f t="shared" ref="Y143:Y194" si="13">IF(W143&lt;&gt;"-",_xlfn.PERCENTRANK.INC(W:W,W143)*100,"-")</f>
        <v>-</v>
      </c>
      <c r="Z143" s="2" t="str">
        <f t="shared" ref="Z143:Z194" si="14">IF(X143&lt;&gt;"-",_xlfn.PERCENTRANK.INC(X:X,X143)*100,"-")</f>
        <v>-</v>
      </c>
      <c r="AA143" s="2" t="str">
        <f t="shared" ref="AA143:AA194" si="15">IF(AND(Y143&lt;&gt;"-",Z143&lt;&gt;"-"),(Y143+Z143)/2,"-")</f>
        <v>-</v>
      </c>
      <c r="AB143" s="2" t="str">
        <f t="shared" ref="AB143:AB194" si="16">IF(AND(L143&lt;&gt;"-",Q143&lt;&gt;"-",V143&lt;&gt;"-",AA143&lt;&gt;"-"),(L143+Q143+V143+AA143)/4,"-")</f>
        <v>-</v>
      </c>
      <c r="AC143" s="2" t="str">
        <f t="shared" ref="AC143:AC194" si="17">AB143</f>
        <v>-</v>
      </c>
      <c r="AD143" s="2" t="str">
        <f t="shared" ref="AD143:AD195" si="18">IF(AND(AB143&lt;&gt;"-",AC143&lt;&gt;"-"),$AC$1*AB143+AC143*$AD$1,"-")</f>
        <v>-</v>
      </c>
    </row>
    <row r="144" spans="1:30" hidden="1" x14ac:dyDescent="0.2">
      <c r="A144" s="1" t="s">
        <v>671</v>
      </c>
      <c r="B144" s="1" t="s">
        <v>672</v>
      </c>
      <c r="C144" s="2">
        <f>[1]!f_netasset_total(A144,$B$1,100000000)</f>
        <v>9.7168504470000006</v>
      </c>
      <c r="D144" s="2" t="str">
        <f>TEXT([1]!f_info_setupdate(A144),"YYYYmmdd")</f>
        <v>20170920</v>
      </c>
      <c r="E144" s="3">
        <v>20170920</v>
      </c>
      <c r="F144" s="3"/>
      <c r="G144" s="3"/>
      <c r="H144" s="2" t="str">
        <f>IF(AND($E144&lt;$C$1,$C144&gt;10),[1]!f_return_1y($A144,"0",$B$1),"-")</f>
        <v>-</v>
      </c>
      <c r="I144" s="2" t="str">
        <f>IF(AND($E144&lt;$D$1,$C144&gt;10),[1]!f_return_2y($A144,"0",$B$1),"-")</f>
        <v>-</v>
      </c>
      <c r="J144" s="2" t="str">
        <f t="shared" si="4"/>
        <v>-</v>
      </c>
      <c r="K144" s="2" t="str">
        <f t="shared" si="5"/>
        <v>-</v>
      </c>
      <c r="L144" s="2" t="str">
        <f t="shared" si="6"/>
        <v>-</v>
      </c>
      <c r="M144" s="2" t="str">
        <f>IF(AND($E144&lt;$C$1,$C144&gt;10),[1]!f_risk_maxdownside($A144,$C$1,$B$1),"-")</f>
        <v>-</v>
      </c>
      <c r="N144" s="2" t="str">
        <f>IF(AND($E144&lt;$D$1,$C144&gt;10),[1]!f_risk_maxdownside($A144,$D$1,$B$1),"-")</f>
        <v>-</v>
      </c>
      <c r="O144" s="2" t="str">
        <f t="shared" si="7"/>
        <v>-</v>
      </c>
      <c r="P144" s="2" t="str">
        <f t="shared" si="8"/>
        <v>-</v>
      </c>
      <c r="Q144" s="2" t="str">
        <f t="shared" si="9"/>
        <v>-</v>
      </c>
      <c r="R144" s="2" t="str">
        <f>IF(AND($E144&lt;$C$1,$C144&gt;10),([1]!f_return($A144,"1",$C$1,$B$1)-3)/[1]!f_risk_stdevyearly($A144,C$1,$B$1,1,1),"-")</f>
        <v>-</v>
      </c>
      <c r="S144" s="2" t="str">
        <f>IF(AND($E144&lt;$D$1,$C144&gt;10),([1]!f_return($A144,"1",$D$1,$B$1)-3)/[1]!f_risk_stdevyearly($A144,D$1,$B$1,1,1),"-")</f>
        <v>-</v>
      </c>
      <c r="T144" s="2" t="str">
        <f t="shared" si="10"/>
        <v>-</v>
      </c>
      <c r="U144" s="2" t="str">
        <f t="shared" si="11"/>
        <v>-</v>
      </c>
      <c r="V144" s="2" t="str">
        <f t="shared" si="12"/>
        <v>-</v>
      </c>
      <c r="W144" s="2" t="str">
        <f>IF(AND($E144&lt;$C$1,$C144&gt;10),([1]!f_return($A144,"1",$C$1,$B$1)-3)/ABS([1]!f_risk_maxdownside($A144,$C$1,$B$1)),"-")</f>
        <v>-</v>
      </c>
      <c r="X144" s="2" t="str">
        <f>IF(AND($E144&lt;$D$1,$C144&gt;10),([1]!f_return($A144,"1",$D$1,$B$1)-3)/ABS([1]!f_risk_maxdownside($A144,$D$1,$B$1)),"-")</f>
        <v>-</v>
      </c>
      <c r="Y144" s="2" t="str">
        <f t="shared" si="13"/>
        <v>-</v>
      </c>
      <c r="Z144" s="2" t="str">
        <f t="shared" si="14"/>
        <v>-</v>
      </c>
      <c r="AA144" s="2" t="str">
        <f t="shared" si="15"/>
        <v>-</v>
      </c>
      <c r="AB144" s="2" t="str">
        <f t="shared" si="16"/>
        <v>-</v>
      </c>
      <c r="AC144" s="2" t="str">
        <f t="shared" si="17"/>
        <v>-</v>
      </c>
      <c r="AD144" s="2" t="str">
        <f t="shared" si="18"/>
        <v>-</v>
      </c>
    </row>
    <row r="145" spans="1:30" hidden="1" x14ac:dyDescent="0.2">
      <c r="A145" s="1" t="s">
        <v>261</v>
      </c>
      <c r="B145" s="1" t="s">
        <v>262</v>
      </c>
      <c r="C145" s="2">
        <f>[1]!f_netasset_total(A145,$B$1,100000000)</f>
        <v>9.3765923348999998</v>
      </c>
      <c r="D145" s="2" t="str">
        <f>TEXT([1]!f_info_setupdate(A145),"YYYYmmdd")</f>
        <v>20180207</v>
      </c>
      <c r="E145" s="3">
        <v>20180207</v>
      </c>
      <c r="F145" s="3"/>
      <c r="G145" s="3"/>
      <c r="H145" s="2" t="str">
        <f>IF(AND($E145&lt;$C$1,$C145&gt;10),[1]!f_return_1y($A145,"0",$B$1),"-")</f>
        <v>-</v>
      </c>
      <c r="I145" s="2" t="str">
        <f>IF(AND($E145&lt;$D$1,$C145&gt;10),[1]!f_return_2y($A145,"0",$B$1),"-")</f>
        <v>-</v>
      </c>
      <c r="J145" s="2" t="str">
        <f t="shared" si="4"/>
        <v>-</v>
      </c>
      <c r="K145" s="2" t="str">
        <f t="shared" si="5"/>
        <v>-</v>
      </c>
      <c r="L145" s="2" t="str">
        <f t="shared" si="6"/>
        <v>-</v>
      </c>
      <c r="M145" s="2" t="str">
        <f>IF(AND($E145&lt;$C$1,$C145&gt;10),[1]!f_risk_maxdownside($A145,$C$1,$B$1),"-")</f>
        <v>-</v>
      </c>
      <c r="N145" s="2" t="str">
        <f>IF(AND($E145&lt;$D$1,$C145&gt;10),[1]!f_risk_maxdownside($A145,$D$1,$B$1),"-")</f>
        <v>-</v>
      </c>
      <c r="O145" s="2" t="str">
        <f t="shared" si="7"/>
        <v>-</v>
      </c>
      <c r="P145" s="2" t="str">
        <f t="shared" si="8"/>
        <v>-</v>
      </c>
      <c r="Q145" s="2" t="str">
        <f t="shared" si="9"/>
        <v>-</v>
      </c>
      <c r="R145" s="2" t="str">
        <f>IF(AND($E145&lt;$C$1,$C145&gt;10),([1]!f_return($A145,"1",$C$1,$B$1)-3)/[1]!f_risk_stdevyearly($A145,C$1,$B$1,1,1),"-")</f>
        <v>-</v>
      </c>
      <c r="S145" s="2" t="str">
        <f>IF(AND($E145&lt;$D$1,$C145&gt;10),([1]!f_return($A145,"1",$D$1,$B$1)-3)/[1]!f_risk_stdevyearly($A145,D$1,$B$1,1,1),"-")</f>
        <v>-</v>
      </c>
      <c r="T145" s="2" t="str">
        <f t="shared" si="10"/>
        <v>-</v>
      </c>
      <c r="U145" s="2" t="str">
        <f t="shared" si="11"/>
        <v>-</v>
      </c>
      <c r="V145" s="2" t="str">
        <f t="shared" si="12"/>
        <v>-</v>
      </c>
      <c r="W145" s="2" t="str">
        <f>IF(AND($E145&lt;$C$1,$C145&gt;10),([1]!f_return($A145,"1",$C$1,$B$1)-3)/ABS([1]!f_risk_maxdownside($A145,$C$1,$B$1)),"-")</f>
        <v>-</v>
      </c>
      <c r="X145" s="2" t="str">
        <f>IF(AND($E145&lt;$D$1,$C145&gt;10),([1]!f_return($A145,"1",$D$1,$B$1)-3)/ABS([1]!f_risk_maxdownside($A145,$D$1,$B$1)),"-")</f>
        <v>-</v>
      </c>
      <c r="Y145" s="2" t="str">
        <f t="shared" si="13"/>
        <v>-</v>
      </c>
      <c r="Z145" s="2" t="str">
        <f t="shared" si="14"/>
        <v>-</v>
      </c>
      <c r="AA145" s="2" t="str">
        <f t="shared" si="15"/>
        <v>-</v>
      </c>
      <c r="AB145" s="2" t="str">
        <f t="shared" si="16"/>
        <v>-</v>
      </c>
      <c r="AC145" s="2" t="str">
        <f t="shared" si="17"/>
        <v>-</v>
      </c>
      <c r="AD145" s="2" t="str">
        <f t="shared" si="18"/>
        <v>-</v>
      </c>
    </row>
    <row r="146" spans="1:30" hidden="1" x14ac:dyDescent="0.2">
      <c r="A146" s="1" t="s">
        <v>567</v>
      </c>
      <c r="B146" s="1" t="s">
        <v>568</v>
      </c>
      <c r="C146" s="2">
        <f>[1]!f_netasset_total(A146,$B$1,100000000)</f>
        <v>9.3754638149999998</v>
      </c>
      <c r="D146" s="2" t="str">
        <f>TEXT([1]!f_info_setupdate(A146),"YYYYmmdd")</f>
        <v>20211026</v>
      </c>
      <c r="E146" s="3">
        <v>20211026</v>
      </c>
      <c r="F146" s="3"/>
      <c r="G146" s="3"/>
      <c r="H146" s="2" t="str">
        <f>IF(AND($E146&lt;$C$1,$C146&gt;10),[1]!f_return_1y($A146,"0",$B$1),"-")</f>
        <v>-</v>
      </c>
      <c r="I146" s="2" t="str">
        <f>IF(AND($E146&lt;$D$1,$C146&gt;10),[1]!f_return_2y($A146,"0",$B$1),"-")</f>
        <v>-</v>
      </c>
      <c r="J146" s="2" t="str">
        <f t="shared" si="4"/>
        <v>-</v>
      </c>
      <c r="K146" s="2" t="str">
        <f t="shared" si="5"/>
        <v>-</v>
      </c>
      <c r="L146" s="2" t="str">
        <f t="shared" si="6"/>
        <v>-</v>
      </c>
      <c r="M146" s="2" t="str">
        <f>IF(AND($E146&lt;$C$1,$C146&gt;10),[1]!f_risk_maxdownside($A146,$C$1,$B$1),"-")</f>
        <v>-</v>
      </c>
      <c r="N146" s="2" t="str">
        <f>IF(AND($E146&lt;$D$1,$C146&gt;10),[1]!f_risk_maxdownside($A146,$D$1,$B$1),"-")</f>
        <v>-</v>
      </c>
      <c r="O146" s="2" t="str">
        <f t="shared" si="7"/>
        <v>-</v>
      </c>
      <c r="P146" s="2" t="str">
        <f t="shared" si="8"/>
        <v>-</v>
      </c>
      <c r="Q146" s="2" t="str">
        <f t="shared" si="9"/>
        <v>-</v>
      </c>
      <c r="R146" s="2" t="str">
        <f>IF(AND($E146&lt;$C$1,$C146&gt;10),([1]!f_return($A146,"1",$C$1,$B$1)-3)/[1]!f_risk_stdevyearly($A146,C$1,$B$1,1,1),"-")</f>
        <v>-</v>
      </c>
      <c r="S146" s="2" t="str">
        <f>IF(AND($E146&lt;$D$1,$C146&gt;10),([1]!f_return($A146,"1",$D$1,$B$1)-3)/[1]!f_risk_stdevyearly($A146,D$1,$B$1,1,1),"-")</f>
        <v>-</v>
      </c>
      <c r="T146" s="2" t="str">
        <f t="shared" si="10"/>
        <v>-</v>
      </c>
      <c r="U146" s="2" t="str">
        <f t="shared" si="11"/>
        <v>-</v>
      </c>
      <c r="V146" s="2" t="str">
        <f t="shared" si="12"/>
        <v>-</v>
      </c>
      <c r="W146" s="2" t="str">
        <f>IF(AND($E146&lt;$C$1,$C146&gt;10),([1]!f_return($A146,"1",$C$1,$B$1)-3)/ABS([1]!f_risk_maxdownside($A146,$C$1,$B$1)),"-")</f>
        <v>-</v>
      </c>
      <c r="X146" s="2" t="str">
        <f>IF(AND($E146&lt;$D$1,$C146&gt;10),([1]!f_return($A146,"1",$D$1,$B$1)-3)/ABS([1]!f_risk_maxdownside($A146,$D$1,$B$1)),"-")</f>
        <v>-</v>
      </c>
      <c r="Y146" s="2" t="str">
        <f t="shared" si="13"/>
        <v>-</v>
      </c>
      <c r="Z146" s="2" t="str">
        <f t="shared" si="14"/>
        <v>-</v>
      </c>
      <c r="AA146" s="2" t="str">
        <f t="shared" si="15"/>
        <v>-</v>
      </c>
      <c r="AB146" s="2" t="str">
        <f t="shared" si="16"/>
        <v>-</v>
      </c>
      <c r="AC146" s="2" t="str">
        <f t="shared" si="17"/>
        <v>-</v>
      </c>
      <c r="AD146" s="2" t="str">
        <f t="shared" si="18"/>
        <v>-</v>
      </c>
    </row>
    <row r="147" spans="1:30" hidden="1" x14ac:dyDescent="0.2">
      <c r="A147" s="1" t="s">
        <v>539</v>
      </c>
      <c r="B147" s="1" t="s">
        <v>540</v>
      </c>
      <c r="C147" s="2">
        <f>[1]!f_netasset_total(A147,$B$1,100000000)</f>
        <v>9.3416391927999989</v>
      </c>
      <c r="D147" s="2" t="str">
        <f>TEXT([1]!f_info_setupdate(A147),"YYYYmmdd")</f>
        <v>20210611</v>
      </c>
      <c r="E147" s="3">
        <v>20210611</v>
      </c>
      <c r="F147" s="3"/>
      <c r="G147" s="3"/>
      <c r="H147" s="2" t="str">
        <f>IF(AND($E147&lt;$C$1,$C147&gt;10),[1]!f_return_1y($A147,"0",$B$1),"-")</f>
        <v>-</v>
      </c>
      <c r="I147" s="2" t="str">
        <f>IF(AND($E147&lt;$D$1,$C147&gt;10),[1]!f_return_2y($A147,"0",$B$1),"-")</f>
        <v>-</v>
      </c>
      <c r="J147" s="2" t="str">
        <f t="shared" si="4"/>
        <v>-</v>
      </c>
      <c r="K147" s="2" t="str">
        <f t="shared" si="5"/>
        <v>-</v>
      </c>
      <c r="L147" s="2" t="str">
        <f t="shared" si="6"/>
        <v>-</v>
      </c>
      <c r="M147" s="2" t="str">
        <f>IF(AND($E147&lt;$C$1,$C147&gt;10),[1]!f_risk_maxdownside($A147,$C$1,$B$1),"-")</f>
        <v>-</v>
      </c>
      <c r="N147" s="2" t="str">
        <f>IF(AND($E147&lt;$D$1,$C147&gt;10),[1]!f_risk_maxdownside($A147,$D$1,$B$1),"-")</f>
        <v>-</v>
      </c>
      <c r="O147" s="2" t="str">
        <f t="shared" si="7"/>
        <v>-</v>
      </c>
      <c r="P147" s="2" t="str">
        <f t="shared" si="8"/>
        <v>-</v>
      </c>
      <c r="Q147" s="2" t="str">
        <f t="shared" si="9"/>
        <v>-</v>
      </c>
      <c r="R147" s="2" t="str">
        <f>IF(AND($E147&lt;$C$1,$C147&gt;10),([1]!f_return($A147,"1",$C$1,$B$1)-3)/[1]!f_risk_stdevyearly($A147,C$1,$B$1,1,1),"-")</f>
        <v>-</v>
      </c>
      <c r="S147" s="2" t="str">
        <f>IF(AND($E147&lt;$D$1,$C147&gt;10),([1]!f_return($A147,"1",$D$1,$B$1)-3)/[1]!f_risk_stdevyearly($A147,D$1,$B$1,1,1),"-")</f>
        <v>-</v>
      </c>
      <c r="T147" s="2" t="str">
        <f t="shared" si="10"/>
        <v>-</v>
      </c>
      <c r="U147" s="2" t="str">
        <f t="shared" si="11"/>
        <v>-</v>
      </c>
      <c r="V147" s="2" t="str">
        <f t="shared" si="12"/>
        <v>-</v>
      </c>
      <c r="W147" s="2" t="str">
        <f>IF(AND($E147&lt;$C$1,$C147&gt;10),([1]!f_return($A147,"1",$C$1,$B$1)-3)/ABS([1]!f_risk_maxdownside($A147,$C$1,$B$1)),"-")</f>
        <v>-</v>
      </c>
      <c r="X147" s="2" t="str">
        <f>IF(AND($E147&lt;$D$1,$C147&gt;10),([1]!f_return($A147,"1",$D$1,$B$1)-3)/ABS([1]!f_risk_maxdownside($A147,$D$1,$B$1)),"-")</f>
        <v>-</v>
      </c>
      <c r="Y147" s="2" t="str">
        <f t="shared" si="13"/>
        <v>-</v>
      </c>
      <c r="Z147" s="2" t="str">
        <f t="shared" si="14"/>
        <v>-</v>
      </c>
      <c r="AA147" s="2" t="str">
        <f t="shared" si="15"/>
        <v>-</v>
      </c>
      <c r="AB147" s="2" t="str">
        <f t="shared" si="16"/>
        <v>-</v>
      </c>
      <c r="AC147" s="2" t="str">
        <f t="shared" si="17"/>
        <v>-</v>
      </c>
      <c r="AD147" s="2" t="str">
        <f t="shared" si="18"/>
        <v>-</v>
      </c>
    </row>
    <row r="148" spans="1:30" ht="13.5" hidden="1" x14ac:dyDescent="0.2">
      <c r="A148" s="7" t="s">
        <v>151</v>
      </c>
      <c r="B148" s="7" t="s">
        <v>152</v>
      </c>
      <c r="C148" s="2">
        <f>[1]!f_netasset_total(A148,$B$1,100000000)</f>
        <v>8.7344318136000005</v>
      </c>
      <c r="D148" s="2" t="str">
        <f>TEXT([1]!f_info_setupdate(A148),"YYYYmmdd")</f>
        <v>20160721</v>
      </c>
      <c r="E148" s="3">
        <v>20160721</v>
      </c>
      <c r="F148" s="3"/>
      <c r="G148" s="3"/>
      <c r="H148" s="2" t="str">
        <f>IF(AND($E148&lt;$C$1,$C148&gt;10),[1]!f_return_1y($A148,"0",$B$1),"-")</f>
        <v>-</v>
      </c>
      <c r="I148" s="2" t="str">
        <f>IF(AND($E148&lt;$D$1,$C148&gt;10),[1]!f_return_2y($A148,"0",$B$1),"-")</f>
        <v>-</v>
      </c>
      <c r="J148" s="2" t="str">
        <f t="shared" si="4"/>
        <v>-</v>
      </c>
      <c r="K148" s="2" t="str">
        <f t="shared" si="5"/>
        <v>-</v>
      </c>
      <c r="L148" s="2" t="str">
        <f t="shared" si="6"/>
        <v>-</v>
      </c>
      <c r="M148" s="2" t="str">
        <f>IF(AND($E148&lt;$C$1,$C148&gt;10),[1]!f_risk_maxdownside($A148,$C$1,$B$1),"-")</f>
        <v>-</v>
      </c>
      <c r="N148" s="2" t="str">
        <f>IF(AND($E148&lt;$D$1,$C148&gt;10),[1]!f_risk_maxdownside($A148,$D$1,$B$1),"-")</f>
        <v>-</v>
      </c>
      <c r="O148" s="2" t="str">
        <f t="shared" si="7"/>
        <v>-</v>
      </c>
      <c r="P148" s="2" t="str">
        <f t="shared" si="8"/>
        <v>-</v>
      </c>
      <c r="Q148" s="2" t="str">
        <f t="shared" si="9"/>
        <v>-</v>
      </c>
      <c r="R148" s="2" t="str">
        <f>IF(AND($E148&lt;$C$1,$C148&gt;10),([1]!f_return($A148,"1",$C$1,$B$1)-3)/[1]!f_risk_stdevyearly($A148,C$1,$B$1,1,1),"-")</f>
        <v>-</v>
      </c>
      <c r="S148" s="2" t="str">
        <f>IF(AND($E148&lt;$D$1,$C148&gt;10),([1]!f_return($A148,"1",$D$1,$B$1)-3)/[1]!f_risk_stdevyearly($A148,D$1,$B$1,1,1),"-")</f>
        <v>-</v>
      </c>
      <c r="T148" s="2" t="str">
        <f t="shared" si="10"/>
        <v>-</v>
      </c>
      <c r="U148" s="2" t="str">
        <f t="shared" si="11"/>
        <v>-</v>
      </c>
      <c r="V148" s="2" t="str">
        <f t="shared" si="12"/>
        <v>-</v>
      </c>
      <c r="W148" s="2" t="str">
        <f>IF(AND($E148&lt;$C$1,$C148&gt;10),([1]!f_return($A148,"1",$C$1,$B$1)-3)/ABS([1]!f_risk_maxdownside($A148,$C$1,$B$1)),"-")</f>
        <v>-</v>
      </c>
      <c r="X148" s="2" t="str">
        <f>IF(AND($E148&lt;$D$1,$C148&gt;10),([1]!f_return($A148,"1",$D$1,$B$1)-3)/ABS([1]!f_risk_maxdownside($A148,$D$1,$B$1)),"-")</f>
        <v>-</v>
      </c>
      <c r="Y148" s="2" t="str">
        <f t="shared" si="13"/>
        <v>-</v>
      </c>
      <c r="Z148" s="2" t="str">
        <f t="shared" si="14"/>
        <v>-</v>
      </c>
      <c r="AA148" s="2" t="str">
        <f t="shared" si="15"/>
        <v>-</v>
      </c>
      <c r="AB148" s="2" t="str">
        <f t="shared" si="16"/>
        <v>-</v>
      </c>
      <c r="AC148" s="2" t="str">
        <f t="shared" si="17"/>
        <v>-</v>
      </c>
      <c r="AD148" s="2" t="str">
        <f t="shared" si="18"/>
        <v>-</v>
      </c>
    </row>
    <row r="149" spans="1:30" ht="13.5" hidden="1" x14ac:dyDescent="0.2">
      <c r="A149" s="7" t="s">
        <v>57</v>
      </c>
      <c r="B149" s="7" t="s">
        <v>58</v>
      </c>
      <c r="C149" s="2">
        <f>[1]!f_netasset_total(A149,$B$1,100000000)</f>
        <v>8.5592403359000002</v>
      </c>
      <c r="D149" s="2" t="str">
        <f>TEXT([1]!f_info_setupdate(A149),"YYYYmmdd")</f>
        <v>20140325</v>
      </c>
      <c r="E149" s="3">
        <v>20140325</v>
      </c>
      <c r="F149" s="3"/>
      <c r="G149" s="3"/>
      <c r="H149" s="2" t="str">
        <f>IF(AND($E149&lt;$C$1,$C149&gt;10),[1]!f_return_1y($A149,"0",$B$1),"-")</f>
        <v>-</v>
      </c>
      <c r="I149" s="2" t="str">
        <f>IF(AND($E149&lt;$D$1,$C149&gt;10),[1]!f_return_2y($A149,"0",$B$1),"-")</f>
        <v>-</v>
      </c>
      <c r="J149" s="2" t="str">
        <f t="shared" si="4"/>
        <v>-</v>
      </c>
      <c r="K149" s="2" t="str">
        <f t="shared" si="5"/>
        <v>-</v>
      </c>
      <c r="L149" s="2" t="str">
        <f t="shared" si="6"/>
        <v>-</v>
      </c>
      <c r="M149" s="2" t="str">
        <f>IF(AND($E149&lt;$C$1,$C149&gt;10),[1]!f_risk_maxdownside($A149,$C$1,$B$1),"-")</f>
        <v>-</v>
      </c>
      <c r="N149" s="2" t="str">
        <f>IF(AND($E149&lt;$D$1,$C149&gt;10),[1]!f_risk_maxdownside($A149,$D$1,$B$1),"-")</f>
        <v>-</v>
      </c>
      <c r="O149" s="2" t="str">
        <f t="shared" si="7"/>
        <v>-</v>
      </c>
      <c r="P149" s="2" t="str">
        <f t="shared" si="8"/>
        <v>-</v>
      </c>
      <c r="Q149" s="2" t="str">
        <f t="shared" si="9"/>
        <v>-</v>
      </c>
      <c r="R149" s="2" t="str">
        <f>IF(AND($E149&lt;$C$1,$C149&gt;10),([1]!f_return($A149,"1",$C$1,$B$1)-3)/[1]!f_risk_stdevyearly($A149,C$1,$B$1,1,1),"-")</f>
        <v>-</v>
      </c>
      <c r="S149" s="2" t="str">
        <f>IF(AND($E149&lt;$D$1,$C149&gt;10),([1]!f_return($A149,"1",$D$1,$B$1)-3)/[1]!f_risk_stdevyearly($A149,D$1,$B$1,1,1),"-")</f>
        <v>-</v>
      </c>
      <c r="T149" s="2" t="str">
        <f t="shared" si="10"/>
        <v>-</v>
      </c>
      <c r="U149" s="2" t="str">
        <f t="shared" si="11"/>
        <v>-</v>
      </c>
      <c r="V149" s="2" t="str">
        <f t="shared" si="12"/>
        <v>-</v>
      </c>
      <c r="W149" s="2" t="str">
        <f>IF(AND($E149&lt;$C$1,$C149&gt;10),([1]!f_return($A149,"1",$C$1,$B$1)-3)/ABS([1]!f_risk_maxdownside($A149,$C$1,$B$1)),"-")</f>
        <v>-</v>
      </c>
      <c r="X149" s="2" t="str">
        <f>IF(AND($E149&lt;$D$1,$C149&gt;10),([1]!f_return($A149,"1",$D$1,$B$1)-3)/ABS([1]!f_risk_maxdownside($A149,$D$1,$B$1)),"-")</f>
        <v>-</v>
      </c>
      <c r="Y149" s="2" t="str">
        <f t="shared" si="13"/>
        <v>-</v>
      </c>
      <c r="Z149" s="2" t="str">
        <f t="shared" si="14"/>
        <v>-</v>
      </c>
      <c r="AA149" s="2" t="str">
        <f t="shared" si="15"/>
        <v>-</v>
      </c>
      <c r="AB149" s="2" t="str">
        <f t="shared" si="16"/>
        <v>-</v>
      </c>
      <c r="AC149" s="2" t="str">
        <f t="shared" si="17"/>
        <v>-</v>
      </c>
      <c r="AD149" s="2" t="str">
        <f t="shared" si="18"/>
        <v>-</v>
      </c>
    </row>
    <row r="150" spans="1:30" hidden="1" x14ac:dyDescent="0.2">
      <c r="A150" s="1" t="s">
        <v>407</v>
      </c>
      <c r="B150" s="1" t="s">
        <v>408</v>
      </c>
      <c r="C150" s="2">
        <f>[1]!f_netasset_total(A150,$B$1,100000000)</f>
        <v>8.3090309323000007</v>
      </c>
      <c r="D150" s="2" t="str">
        <f>TEXT([1]!f_info_setupdate(A150),"YYYYmmdd")</f>
        <v>20200326</v>
      </c>
      <c r="E150" s="3">
        <v>20200326</v>
      </c>
      <c r="F150" s="3"/>
      <c r="G150" s="3"/>
      <c r="H150" s="2" t="str">
        <f>IF(AND($E150&lt;$C$1,$C150&gt;10),[1]!f_return_1y($A150,"0",$B$1),"-")</f>
        <v>-</v>
      </c>
      <c r="I150" s="2" t="str">
        <f>IF(AND($E150&lt;$D$1,$C150&gt;10),[1]!f_return_2y($A150,"0",$B$1),"-")</f>
        <v>-</v>
      </c>
      <c r="J150" s="2" t="str">
        <f t="shared" si="4"/>
        <v>-</v>
      </c>
      <c r="K150" s="2" t="str">
        <f t="shared" si="5"/>
        <v>-</v>
      </c>
      <c r="L150" s="2" t="str">
        <f t="shared" si="6"/>
        <v>-</v>
      </c>
      <c r="M150" s="2" t="str">
        <f>IF(AND($E150&lt;$C$1,$C150&gt;10),[1]!f_risk_maxdownside($A150,$C$1,$B$1),"-")</f>
        <v>-</v>
      </c>
      <c r="N150" s="2" t="str">
        <f>IF(AND($E150&lt;$D$1,$C150&gt;10),[1]!f_risk_maxdownside($A150,$D$1,$B$1),"-")</f>
        <v>-</v>
      </c>
      <c r="O150" s="2" t="str">
        <f t="shared" si="7"/>
        <v>-</v>
      </c>
      <c r="P150" s="2" t="str">
        <f t="shared" si="8"/>
        <v>-</v>
      </c>
      <c r="Q150" s="2" t="str">
        <f t="shared" si="9"/>
        <v>-</v>
      </c>
      <c r="R150" s="2" t="str">
        <f>IF(AND($E150&lt;$C$1,$C150&gt;10),([1]!f_return($A150,"1",$C$1,$B$1)-3)/[1]!f_risk_stdevyearly($A150,C$1,$B$1,1,1),"-")</f>
        <v>-</v>
      </c>
      <c r="S150" s="2" t="str">
        <f>IF(AND($E150&lt;$D$1,$C150&gt;10),([1]!f_return($A150,"1",$D$1,$B$1)-3)/[1]!f_risk_stdevyearly($A150,D$1,$B$1,1,1),"-")</f>
        <v>-</v>
      </c>
      <c r="T150" s="2" t="str">
        <f t="shared" si="10"/>
        <v>-</v>
      </c>
      <c r="U150" s="2" t="str">
        <f t="shared" si="11"/>
        <v>-</v>
      </c>
      <c r="V150" s="2" t="str">
        <f t="shared" si="12"/>
        <v>-</v>
      </c>
      <c r="W150" s="2" t="str">
        <f>IF(AND($E150&lt;$C$1,$C150&gt;10),([1]!f_return($A150,"1",$C$1,$B$1)-3)/ABS([1]!f_risk_maxdownside($A150,$C$1,$B$1)),"-")</f>
        <v>-</v>
      </c>
      <c r="X150" s="2" t="str">
        <f>IF(AND($E150&lt;$D$1,$C150&gt;10),([1]!f_return($A150,"1",$D$1,$B$1)-3)/ABS([1]!f_risk_maxdownside($A150,$D$1,$B$1)),"-")</f>
        <v>-</v>
      </c>
      <c r="Y150" s="2" t="str">
        <f t="shared" si="13"/>
        <v>-</v>
      </c>
      <c r="Z150" s="2" t="str">
        <f t="shared" si="14"/>
        <v>-</v>
      </c>
      <c r="AA150" s="2" t="str">
        <f t="shared" si="15"/>
        <v>-</v>
      </c>
      <c r="AB150" s="2" t="str">
        <f t="shared" si="16"/>
        <v>-</v>
      </c>
      <c r="AC150" s="2" t="str">
        <f t="shared" si="17"/>
        <v>-</v>
      </c>
      <c r="AD150" s="2" t="str">
        <f t="shared" si="18"/>
        <v>-</v>
      </c>
    </row>
    <row r="151" spans="1:30" hidden="1" x14ac:dyDescent="0.2">
      <c r="A151" s="1" t="s">
        <v>335</v>
      </c>
      <c r="B151" s="1" t="s">
        <v>336</v>
      </c>
      <c r="C151" s="2">
        <f>[1]!f_netasset_total(A151,$B$1,100000000)</f>
        <v>8.2874397454000004</v>
      </c>
      <c r="D151" s="2" t="str">
        <f>TEXT([1]!f_info_setupdate(A151),"YYYYmmdd")</f>
        <v>20190314</v>
      </c>
      <c r="E151" s="3">
        <v>20190314</v>
      </c>
      <c r="F151" s="3"/>
      <c r="G151" s="3"/>
      <c r="H151" s="2" t="str">
        <f>IF(AND($E151&lt;$C$1,$C151&gt;10),[1]!f_return_1y($A151,"0",$B$1),"-")</f>
        <v>-</v>
      </c>
      <c r="I151" s="2" t="str">
        <f>IF(AND($E151&lt;$D$1,$C151&gt;10),[1]!f_return_2y($A151,"0",$B$1),"-")</f>
        <v>-</v>
      </c>
      <c r="J151" s="2" t="str">
        <f t="shared" si="4"/>
        <v>-</v>
      </c>
      <c r="K151" s="2" t="str">
        <f t="shared" si="5"/>
        <v>-</v>
      </c>
      <c r="L151" s="2" t="str">
        <f t="shared" si="6"/>
        <v>-</v>
      </c>
      <c r="M151" s="2" t="str">
        <f>IF(AND($E151&lt;$C$1,$C151&gt;10),[1]!f_risk_maxdownside($A151,$C$1,$B$1),"-")</f>
        <v>-</v>
      </c>
      <c r="N151" s="2" t="str">
        <f>IF(AND($E151&lt;$D$1,$C151&gt;10),[1]!f_risk_maxdownside($A151,$D$1,$B$1),"-")</f>
        <v>-</v>
      </c>
      <c r="O151" s="2" t="str">
        <f t="shared" si="7"/>
        <v>-</v>
      </c>
      <c r="P151" s="2" t="str">
        <f t="shared" si="8"/>
        <v>-</v>
      </c>
      <c r="Q151" s="2" t="str">
        <f t="shared" si="9"/>
        <v>-</v>
      </c>
      <c r="R151" s="2" t="str">
        <f>IF(AND($E151&lt;$C$1,$C151&gt;10),([1]!f_return($A151,"1",$C$1,$B$1)-3)/[1]!f_risk_stdevyearly($A151,C$1,$B$1,1,1),"-")</f>
        <v>-</v>
      </c>
      <c r="S151" s="2" t="str">
        <f>IF(AND($E151&lt;$D$1,$C151&gt;10),([1]!f_return($A151,"1",$D$1,$B$1)-3)/[1]!f_risk_stdevyearly($A151,D$1,$B$1,1,1),"-")</f>
        <v>-</v>
      </c>
      <c r="T151" s="2" t="str">
        <f t="shared" si="10"/>
        <v>-</v>
      </c>
      <c r="U151" s="2" t="str">
        <f t="shared" si="11"/>
        <v>-</v>
      </c>
      <c r="V151" s="2" t="str">
        <f t="shared" si="12"/>
        <v>-</v>
      </c>
      <c r="W151" s="2" t="str">
        <f>IF(AND($E151&lt;$C$1,$C151&gt;10),([1]!f_return($A151,"1",$C$1,$B$1)-3)/ABS([1]!f_risk_maxdownside($A151,$C$1,$B$1)),"-")</f>
        <v>-</v>
      </c>
      <c r="X151" s="2" t="str">
        <f>IF(AND($E151&lt;$D$1,$C151&gt;10),([1]!f_return($A151,"1",$D$1,$B$1)-3)/ABS([1]!f_risk_maxdownside($A151,$D$1,$B$1)),"-")</f>
        <v>-</v>
      </c>
      <c r="Y151" s="2" t="str">
        <f t="shared" si="13"/>
        <v>-</v>
      </c>
      <c r="Z151" s="2" t="str">
        <f t="shared" si="14"/>
        <v>-</v>
      </c>
      <c r="AA151" s="2" t="str">
        <f t="shared" si="15"/>
        <v>-</v>
      </c>
      <c r="AB151" s="2" t="str">
        <f t="shared" si="16"/>
        <v>-</v>
      </c>
      <c r="AC151" s="2" t="str">
        <f t="shared" si="17"/>
        <v>-</v>
      </c>
      <c r="AD151" s="2" t="str">
        <f t="shared" si="18"/>
        <v>-</v>
      </c>
    </row>
    <row r="152" spans="1:30" hidden="1" x14ac:dyDescent="0.2">
      <c r="A152" s="1" t="s">
        <v>427</v>
      </c>
      <c r="B152" s="1" t="s">
        <v>428</v>
      </c>
      <c r="C152" s="2">
        <f>[1]!f_netasset_total(A152,$B$1,100000000)</f>
        <v>8.2488470374000009</v>
      </c>
      <c r="D152" s="2" t="str">
        <f>TEXT([1]!f_info_setupdate(A152),"YYYYmmdd")</f>
        <v>20200716</v>
      </c>
      <c r="E152" s="3">
        <v>20200716</v>
      </c>
      <c r="F152" s="3"/>
      <c r="G152" s="3"/>
      <c r="H152" s="2" t="str">
        <f>IF(AND($E152&lt;$C$1,$C152&gt;10),[1]!f_return_1y($A152,"0",$B$1),"-")</f>
        <v>-</v>
      </c>
      <c r="I152" s="2" t="str">
        <f>IF(AND($E152&lt;$D$1,$C152&gt;10),[1]!f_return_2y($A152,"0",$B$1),"-")</f>
        <v>-</v>
      </c>
      <c r="J152" s="2" t="str">
        <f t="shared" si="4"/>
        <v>-</v>
      </c>
      <c r="K152" s="2" t="str">
        <f t="shared" si="5"/>
        <v>-</v>
      </c>
      <c r="L152" s="2" t="str">
        <f t="shared" si="6"/>
        <v>-</v>
      </c>
      <c r="M152" s="2" t="str">
        <f>IF(AND($E152&lt;$C$1,$C152&gt;10),[1]!f_risk_maxdownside($A152,$C$1,$B$1),"-")</f>
        <v>-</v>
      </c>
      <c r="N152" s="2" t="str">
        <f>IF(AND($E152&lt;$D$1,$C152&gt;10),[1]!f_risk_maxdownside($A152,$D$1,$B$1),"-")</f>
        <v>-</v>
      </c>
      <c r="O152" s="2" t="str">
        <f t="shared" si="7"/>
        <v>-</v>
      </c>
      <c r="P152" s="2" t="str">
        <f t="shared" si="8"/>
        <v>-</v>
      </c>
      <c r="Q152" s="2" t="str">
        <f t="shared" si="9"/>
        <v>-</v>
      </c>
      <c r="R152" s="2" t="str">
        <f>IF(AND($E152&lt;$C$1,$C152&gt;10),([1]!f_return($A152,"1",$C$1,$B$1)-3)/[1]!f_risk_stdevyearly($A152,C$1,$B$1,1,1),"-")</f>
        <v>-</v>
      </c>
      <c r="S152" s="2" t="str">
        <f>IF(AND($E152&lt;$D$1,$C152&gt;10),([1]!f_return($A152,"1",$D$1,$B$1)-3)/[1]!f_risk_stdevyearly($A152,D$1,$B$1,1,1),"-")</f>
        <v>-</v>
      </c>
      <c r="T152" s="2" t="str">
        <f t="shared" si="10"/>
        <v>-</v>
      </c>
      <c r="U152" s="2" t="str">
        <f t="shared" si="11"/>
        <v>-</v>
      </c>
      <c r="V152" s="2" t="str">
        <f t="shared" si="12"/>
        <v>-</v>
      </c>
      <c r="W152" s="2" t="str">
        <f>IF(AND($E152&lt;$C$1,$C152&gt;10),([1]!f_return($A152,"1",$C$1,$B$1)-3)/ABS([1]!f_risk_maxdownside($A152,$C$1,$B$1)),"-")</f>
        <v>-</v>
      </c>
      <c r="X152" s="2" t="str">
        <f>IF(AND($E152&lt;$D$1,$C152&gt;10),([1]!f_return($A152,"1",$D$1,$B$1)-3)/ABS([1]!f_risk_maxdownside($A152,$D$1,$B$1)),"-")</f>
        <v>-</v>
      </c>
      <c r="Y152" s="2" t="str">
        <f t="shared" si="13"/>
        <v>-</v>
      </c>
      <c r="Z152" s="2" t="str">
        <f t="shared" si="14"/>
        <v>-</v>
      </c>
      <c r="AA152" s="2" t="str">
        <f t="shared" si="15"/>
        <v>-</v>
      </c>
      <c r="AB152" s="2" t="str">
        <f t="shared" si="16"/>
        <v>-</v>
      </c>
      <c r="AC152" s="2" t="str">
        <f t="shared" si="17"/>
        <v>-</v>
      </c>
      <c r="AD152" s="2" t="str">
        <f t="shared" si="18"/>
        <v>-</v>
      </c>
    </row>
    <row r="153" spans="1:30" hidden="1" x14ac:dyDescent="0.2">
      <c r="A153" s="1" t="s">
        <v>233</v>
      </c>
      <c r="B153" s="1" t="s">
        <v>234</v>
      </c>
      <c r="C153" s="2">
        <f>[1]!f_netasset_total(A153,$B$1,100000000)</f>
        <v>8.2347418513000008</v>
      </c>
      <c r="D153" s="2" t="str">
        <f>TEXT([1]!f_info_setupdate(A153),"YYYYmmdd")</f>
        <v>20170313</v>
      </c>
      <c r="E153" s="3">
        <v>20170313</v>
      </c>
      <c r="F153" s="3"/>
      <c r="G153" s="3"/>
      <c r="H153" s="2" t="str">
        <f>IF(AND($E153&lt;$C$1,$C153&gt;10),[1]!f_return_1y($A153,"0",$B$1),"-")</f>
        <v>-</v>
      </c>
      <c r="I153" s="2" t="str">
        <f>IF(AND($E153&lt;$D$1,$C153&gt;10),[1]!f_return_2y($A153,"0",$B$1),"-")</f>
        <v>-</v>
      </c>
      <c r="J153" s="2" t="str">
        <f t="shared" si="4"/>
        <v>-</v>
      </c>
      <c r="K153" s="2" t="str">
        <f t="shared" si="5"/>
        <v>-</v>
      </c>
      <c r="L153" s="2" t="str">
        <f t="shared" si="6"/>
        <v>-</v>
      </c>
      <c r="M153" s="2" t="str">
        <f>IF(AND($E153&lt;$C$1,$C153&gt;10),[1]!f_risk_maxdownside($A153,$C$1,$B$1),"-")</f>
        <v>-</v>
      </c>
      <c r="N153" s="2" t="str">
        <f>IF(AND($E153&lt;$D$1,$C153&gt;10),[1]!f_risk_maxdownside($A153,$D$1,$B$1),"-")</f>
        <v>-</v>
      </c>
      <c r="O153" s="2" t="str">
        <f t="shared" si="7"/>
        <v>-</v>
      </c>
      <c r="P153" s="2" t="str">
        <f t="shared" si="8"/>
        <v>-</v>
      </c>
      <c r="Q153" s="2" t="str">
        <f t="shared" si="9"/>
        <v>-</v>
      </c>
      <c r="R153" s="2" t="str">
        <f>IF(AND($E153&lt;$C$1,$C153&gt;10),([1]!f_return($A153,"1",$C$1,$B$1)-3)/[1]!f_risk_stdevyearly($A153,C$1,$B$1,1,1),"-")</f>
        <v>-</v>
      </c>
      <c r="S153" s="2" t="str">
        <f>IF(AND($E153&lt;$D$1,$C153&gt;10),([1]!f_return($A153,"1",$D$1,$B$1)-3)/[1]!f_risk_stdevyearly($A153,D$1,$B$1,1,1),"-")</f>
        <v>-</v>
      </c>
      <c r="T153" s="2" t="str">
        <f t="shared" si="10"/>
        <v>-</v>
      </c>
      <c r="U153" s="2" t="str">
        <f t="shared" si="11"/>
        <v>-</v>
      </c>
      <c r="V153" s="2" t="str">
        <f t="shared" si="12"/>
        <v>-</v>
      </c>
      <c r="W153" s="2" t="str">
        <f>IF(AND($E153&lt;$C$1,$C153&gt;10),([1]!f_return($A153,"1",$C$1,$B$1)-3)/ABS([1]!f_risk_maxdownside($A153,$C$1,$B$1)),"-")</f>
        <v>-</v>
      </c>
      <c r="X153" s="2" t="str">
        <f>IF(AND($E153&lt;$D$1,$C153&gt;10),([1]!f_return($A153,"1",$D$1,$B$1)-3)/ABS([1]!f_risk_maxdownside($A153,$D$1,$B$1)),"-")</f>
        <v>-</v>
      </c>
      <c r="Y153" s="2" t="str">
        <f t="shared" si="13"/>
        <v>-</v>
      </c>
      <c r="Z153" s="2" t="str">
        <f t="shared" si="14"/>
        <v>-</v>
      </c>
      <c r="AA153" s="2" t="str">
        <f t="shared" si="15"/>
        <v>-</v>
      </c>
      <c r="AB153" s="2" t="str">
        <f t="shared" si="16"/>
        <v>-</v>
      </c>
      <c r="AC153" s="2" t="str">
        <f t="shared" si="17"/>
        <v>-</v>
      </c>
      <c r="AD153" s="2" t="str">
        <f t="shared" si="18"/>
        <v>-</v>
      </c>
    </row>
    <row r="154" spans="1:30" hidden="1" x14ac:dyDescent="0.2">
      <c r="A154" s="1" t="s">
        <v>553</v>
      </c>
      <c r="B154" s="1" t="s">
        <v>554</v>
      </c>
      <c r="C154" s="2">
        <f>[1]!f_netasset_total(A154,$B$1,100000000)</f>
        <v>8.1280746862999997</v>
      </c>
      <c r="D154" s="2" t="str">
        <f>TEXT([1]!f_info_setupdate(A154),"YYYYmmdd")</f>
        <v>20210621</v>
      </c>
      <c r="E154" s="3">
        <v>20210621</v>
      </c>
      <c r="F154" s="3"/>
      <c r="G154" s="3"/>
      <c r="H154" s="2" t="str">
        <f>IF(AND($E154&lt;$C$1,$C154&gt;10),[1]!f_return_1y($A154,"0",$B$1),"-")</f>
        <v>-</v>
      </c>
      <c r="I154" s="2" t="str">
        <f>IF(AND($E154&lt;$D$1,$C154&gt;10),[1]!f_return_2y($A154,"0",$B$1),"-")</f>
        <v>-</v>
      </c>
      <c r="J154" s="2" t="str">
        <f t="shared" si="4"/>
        <v>-</v>
      </c>
      <c r="K154" s="2" t="str">
        <f t="shared" si="5"/>
        <v>-</v>
      </c>
      <c r="L154" s="2" t="str">
        <f t="shared" si="6"/>
        <v>-</v>
      </c>
      <c r="M154" s="2" t="str">
        <f>IF(AND($E154&lt;$C$1,$C154&gt;10),[1]!f_risk_maxdownside($A154,$C$1,$B$1),"-")</f>
        <v>-</v>
      </c>
      <c r="N154" s="2" t="str">
        <f>IF(AND($E154&lt;$D$1,$C154&gt;10),[1]!f_risk_maxdownside($A154,$D$1,$B$1),"-")</f>
        <v>-</v>
      </c>
      <c r="O154" s="2" t="str">
        <f t="shared" si="7"/>
        <v>-</v>
      </c>
      <c r="P154" s="2" t="str">
        <f t="shared" si="8"/>
        <v>-</v>
      </c>
      <c r="Q154" s="2" t="str">
        <f t="shared" si="9"/>
        <v>-</v>
      </c>
      <c r="R154" s="2" t="str">
        <f>IF(AND($E154&lt;$C$1,$C154&gt;10),([1]!f_return($A154,"1",$C$1,$B$1)-3)/[1]!f_risk_stdevyearly($A154,C$1,$B$1,1,1),"-")</f>
        <v>-</v>
      </c>
      <c r="S154" s="2" t="str">
        <f>IF(AND($E154&lt;$D$1,$C154&gt;10),([1]!f_return($A154,"1",$D$1,$B$1)-3)/[1]!f_risk_stdevyearly($A154,D$1,$B$1,1,1),"-")</f>
        <v>-</v>
      </c>
      <c r="T154" s="2" t="str">
        <f t="shared" si="10"/>
        <v>-</v>
      </c>
      <c r="U154" s="2" t="str">
        <f t="shared" si="11"/>
        <v>-</v>
      </c>
      <c r="V154" s="2" t="str">
        <f t="shared" si="12"/>
        <v>-</v>
      </c>
      <c r="W154" s="2" t="str">
        <f>IF(AND($E154&lt;$C$1,$C154&gt;10),([1]!f_return($A154,"1",$C$1,$B$1)-3)/ABS([1]!f_risk_maxdownside($A154,$C$1,$B$1)),"-")</f>
        <v>-</v>
      </c>
      <c r="X154" s="2" t="str">
        <f>IF(AND($E154&lt;$D$1,$C154&gt;10),([1]!f_return($A154,"1",$D$1,$B$1)-3)/ABS([1]!f_risk_maxdownside($A154,$D$1,$B$1)),"-")</f>
        <v>-</v>
      </c>
      <c r="Y154" s="2" t="str">
        <f t="shared" si="13"/>
        <v>-</v>
      </c>
      <c r="Z154" s="2" t="str">
        <f t="shared" si="14"/>
        <v>-</v>
      </c>
      <c r="AA154" s="2" t="str">
        <f t="shared" si="15"/>
        <v>-</v>
      </c>
      <c r="AB154" s="2" t="str">
        <f t="shared" si="16"/>
        <v>-</v>
      </c>
      <c r="AC154" s="2" t="str">
        <f t="shared" si="17"/>
        <v>-</v>
      </c>
      <c r="AD154" s="2" t="str">
        <f t="shared" si="18"/>
        <v>-</v>
      </c>
    </row>
    <row r="155" spans="1:30" hidden="1" x14ac:dyDescent="0.2">
      <c r="A155" s="1" t="s">
        <v>653</v>
      </c>
      <c r="B155" s="1" t="s">
        <v>654</v>
      </c>
      <c r="C155" s="2">
        <f>[1]!f_netasset_total(A155,$B$1,100000000)</f>
        <v>8.1135725747000009</v>
      </c>
      <c r="D155" s="2" t="str">
        <f>TEXT([1]!f_info_setupdate(A155),"YYYYmmdd")</f>
        <v>20170918</v>
      </c>
      <c r="E155" s="3">
        <v>20170918</v>
      </c>
      <c r="F155" s="3"/>
      <c r="G155" s="3"/>
      <c r="H155" s="2" t="str">
        <f>IF(AND($E155&lt;$C$1,$C155&gt;10),[1]!f_return_1y($A155,"0",$B$1),"-")</f>
        <v>-</v>
      </c>
      <c r="I155" s="2" t="str">
        <f>IF(AND($E155&lt;$D$1,$C155&gt;10),[1]!f_return_2y($A155,"0",$B$1),"-")</f>
        <v>-</v>
      </c>
      <c r="J155" s="2" t="str">
        <f t="shared" si="4"/>
        <v>-</v>
      </c>
      <c r="K155" s="2" t="str">
        <f t="shared" si="5"/>
        <v>-</v>
      </c>
      <c r="L155" s="2" t="str">
        <f t="shared" si="6"/>
        <v>-</v>
      </c>
      <c r="M155" s="2" t="str">
        <f>IF(AND($E155&lt;$C$1,$C155&gt;10),[1]!f_risk_maxdownside($A155,$C$1,$B$1),"-")</f>
        <v>-</v>
      </c>
      <c r="N155" s="2" t="str">
        <f>IF(AND($E155&lt;$D$1,$C155&gt;10),[1]!f_risk_maxdownside($A155,$D$1,$B$1),"-")</f>
        <v>-</v>
      </c>
      <c r="O155" s="2" t="str">
        <f t="shared" si="7"/>
        <v>-</v>
      </c>
      <c r="P155" s="2" t="str">
        <f t="shared" si="8"/>
        <v>-</v>
      </c>
      <c r="Q155" s="2" t="str">
        <f t="shared" si="9"/>
        <v>-</v>
      </c>
      <c r="R155" s="2" t="str">
        <f>IF(AND($E155&lt;$C$1,$C155&gt;10),([1]!f_return($A155,"1",$C$1,$B$1)-3)/[1]!f_risk_stdevyearly($A155,C$1,$B$1,1,1),"-")</f>
        <v>-</v>
      </c>
      <c r="S155" s="2" t="str">
        <f>IF(AND($E155&lt;$D$1,$C155&gt;10),([1]!f_return($A155,"1",$D$1,$B$1)-3)/[1]!f_risk_stdevyearly($A155,D$1,$B$1,1,1),"-")</f>
        <v>-</v>
      </c>
      <c r="T155" s="2" t="str">
        <f t="shared" si="10"/>
        <v>-</v>
      </c>
      <c r="U155" s="2" t="str">
        <f t="shared" si="11"/>
        <v>-</v>
      </c>
      <c r="V155" s="2" t="str">
        <f t="shared" si="12"/>
        <v>-</v>
      </c>
      <c r="W155" s="2" t="str">
        <f>IF(AND($E155&lt;$C$1,$C155&gt;10),([1]!f_return($A155,"1",$C$1,$B$1)-3)/ABS([1]!f_risk_maxdownside($A155,$C$1,$B$1)),"-")</f>
        <v>-</v>
      </c>
      <c r="X155" s="2" t="str">
        <f>IF(AND($E155&lt;$D$1,$C155&gt;10),([1]!f_return($A155,"1",$D$1,$B$1)-3)/ABS([1]!f_risk_maxdownside($A155,$D$1,$B$1)),"-")</f>
        <v>-</v>
      </c>
      <c r="Y155" s="2" t="str">
        <f t="shared" si="13"/>
        <v>-</v>
      </c>
      <c r="Z155" s="2" t="str">
        <f t="shared" si="14"/>
        <v>-</v>
      </c>
      <c r="AA155" s="2" t="str">
        <f t="shared" si="15"/>
        <v>-</v>
      </c>
      <c r="AB155" s="2" t="str">
        <f t="shared" si="16"/>
        <v>-</v>
      </c>
      <c r="AC155" s="2" t="str">
        <f t="shared" si="17"/>
        <v>-</v>
      </c>
      <c r="AD155" s="2" t="str">
        <f t="shared" si="18"/>
        <v>-</v>
      </c>
    </row>
    <row r="156" spans="1:30" hidden="1" x14ac:dyDescent="0.2">
      <c r="A156" s="1" t="s">
        <v>277</v>
      </c>
      <c r="B156" s="1" t="s">
        <v>278</v>
      </c>
      <c r="C156" s="2">
        <f>[1]!f_netasset_total(A156,$B$1,100000000)</f>
        <v>8.0908373245000007</v>
      </c>
      <c r="D156" s="2" t="str">
        <f>TEXT([1]!f_info_setupdate(A156),"YYYYmmdd")</f>
        <v>20170920</v>
      </c>
      <c r="E156" s="3">
        <v>20170920</v>
      </c>
      <c r="F156" s="3"/>
      <c r="G156" s="3"/>
      <c r="H156" s="2" t="str">
        <f>IF(AND($E156&lt;$C$1,$C156&gt;10),[1]!f_return_1y($A156,"0",$B$1),"-")</f>
        <v>-</v>
      </c>
      <c r="I156" s="2" t="str">
        <f>IF(AND($E156&lt;$D$1,$C156&gt;10),[1]!f_return_2y($A156,"0",$B$1),"-")</f>
        <v>-</v>
      </c>
      <c r="J156" s="2" t="str">
        <f t="shared" si="4"/>
        <v>-</v>
      </c>
      <c r="K156" s="2" t="str">
        <f t="shared" si="5"/>
        <v>-</v>
      </c>
      <c r="L156" s="2" t="str">
        <f t="shared" si="6"/>
        <v>-</v>
      </c>
      <c r="M156" s="2" t="str">
        <f>IF(AND($E156&lt;$C$1,$C156&gt;10),[1]!f_risk_maxdownside($A156,$C$1,$B$1),"-")</f>
        <v>-</v>
      </c>
      <c r="N156" s="2" t="str">
        <f>IF(AND($E156&lt;$D$1,$C156&gt;10),[1]!f_risk_maxdownside($A156,$D$1,$B$1),"-")</f>
        <v>-</v>
      </c>
      <c r="O156" s="2" t="str">
        <f t="shared" si="7"/>
        <v>-</v>
      </c>
      <c r="P156" s="2" t="str">
        <f t="shared" si="8"/>
        <v>-</v>
      </c>
      <c r="Q156" s="2" t="str">
        <f t="shared" si="9"/>
        <v>-</v>
      </c>
      <c r="R156" s="2" t="str">
        <f>IF(AND($E156&lt;$C$1,$C156&gt;10),([1]!f_return($A156,"1",$C$1,$B$1)-3)/[1]!f_risk_stdevyearly($A156,C$1,$B$1,1,1),"-")</f>
        <v>-</v>
      </c>
      <c r="S156" s="2" t="str">
        <f>IF(AND($E156&lt;$D$1,$C156&gt;10),([1]!f_return($A156,"1",$D$1,$B$1)-3)/[1]!f_risk_stdevyearly($A156,D$1,$B$1,1,1),"-")</f>
        <v>-</v>
      </c>
      <c r="T156" s="2" t="str">
        <f t="shared" si="10"/>
        <v>-</v>
      </c>
      <c r="U156" s="2" t="str">
        <f t="shared" si="11"/>
        <v>-</v>
      </c>
      <c r="V156" s="2" t="str">
        <f t="shared" si="12"/>
        <v>-</v>
      </c>
      <c r="W156" s="2" t="str">
        <f>IF(AND($E156&lt;$C$1,$C156&gt;10),([1]!f_return($A156,"1",$C$1,$B$1)-3)/ABS([1]!f_risk_maxdownside($A156,$C$1,$B$1)),"-")</f>
        <v>-</v>
      </c>
      <c r="X156" s="2" t="str">
        <f>IF(AND($E156&lt;$D$1,$C156&gt;10),([1]!f_return($A156,"1",$D$1,$B$1)-3)/ABS([1]!f_risk_maxdownside($A156,$D$1,$B$1)),"-")</f>
        <v>-</v>
      </c>
      <c r="Y156" s="2" t="str">
        <f t="shared" si="13"/>
        <v>-</v>
      </c>
      <c r="Z156" s="2" t="str">
        <f t="shared" si="14"/>
        <v>-</v>
      </c>
      <c r="AA156" s="2" t="str">
        <f t="shared" si="15"/>
        <v>-</v>
      </c>
      <c r="AB156" s="2" t="str">
        <f t="shared" si="16"/>
        <v>-</v>
      </c>
      <c r="AC156" s="2" t="str">
        <f t="shared" si="17"/>
        <v>-</v>
      </c>
      <c r="AD156" s="2" t="str">
        <f t="shared" si="18"/>
        <v>-</v>
      </c>
    </row>
    <row r="157" spans="1:30" hidden="1" x14ac:dyDescent="0.2">
      <c r="A157" s="1" t="s">
        <v>561</v>
      </c>
      <c r="B157" s="1" t="s">
        <v>562</v>
      </c>
      <c r="C157" s="2">
        <f>[1]!f_netasset_total(A157,$B$1,100000000)</f>
        <v>7.9903773594000009</v>
      </c>
      <c r="D157" s="2" t="str">
        <f>TEXT([1]!f_info_setupdate(A157),"YYYYmmdd")</f>
        <v>20210816</v>
      </c>
      <c r="E157" s="3">
        <v>20210816</v>
      </c>
      <c r="F157" s="3"/>
      <c r="G157" s="3"/>
      <c r="H157" s="2" t="str">
        <f>IF(AND($E157&lt;$C$1,$C157&gt;10),[1]!f_return_1y($A157,"0",$B$1),"-")</f>
        <v>-</v>
      </c>
      <c r="I157" s="2" t="str">
        <f>IF(AND($E157&lt;$D$1,$C157&gt;10),[1]!f_return_2y($A157,"0",$B$1),"-")</f>
        <v>-</v>
      </c>
      <c r="J157" s="2" t="str">
        <f t="shared" si="4"/>
        <v>-</v>
      </c>
      <c r="K157" s="2" t="str">
        <f t="shared" si="5"/>
        <v>-</v>
      </c>
      <c r="L157" s="2" t="str">
        <f t="shared" si="6"/>
        <v>-</v>
      </c>
      <c r="M157" s="2" t="str">
        <f>IF(AND($E157&lt;$C$1,$C157&gt;10),[1]!f_risk_maxdownside($A157,$C$1,$B$1),"-")</f>
        <v>-</v>
      </c>
      <c r="N157" s="2" t="str">
        <f>IF(AND($E157&lt;$D$1,$C157&gt;10),[1]!f_risk_maxdownside($A157,$D$1,$B$1),"-")</f>
        <v>-</v>
      </c>
      <c r="O157" s="2" t="str">
        <f t="shared" si="7"/>
        <v>-</v>
      </c>
      <c r="P157" s="2" t="str">
        <f t="shared" si="8"/>
        <v>-</v>
      </c>
      <c r="Q157" s="2" t="str">
        <f t="shared" si="9"/>
        <v>-</v>
      </c>
      <c r="R157" s="2" t="str">
        <f>IF(AND($E157&lt;$C$1,$C157&gt;10),([1]!f_return($A157,"1",$C$1,$B$1)-3)/[1]!f_risk_stdevyearly($A157,C$1,$B$1,1,1),"-")</f>
        <v>-</v>
      </c>
      <c r="S157" s="2" t="str">
        <f>IF(AND($E157&lt;$D$1,$C157&gt;10),([1]!f_return($A157,"1",$D$1,$B$1)-3)/[1]!f_risk_stdevyearly($A157,D$1,$B$1,1,1),"-")</f>
        <v>-</v>
      </c>
      <c r="T157" s="2" t="str">
        <f t="shared" si="10"/>
        <v>-</v>
      </c>
      <c r="U157" s="2" t="str">
        <f t="shared" si="11"/>
        <v>-</v>
      </c>
      <c r="V157" s="2" t="str">
        <f t="shared" si="12"/>
        <v>-</v>
      </c>
      <c r="W157" s="2" t="str">
        <f>IF(AND($E157&lt;$C$1,$C157&gt;10),([1]!f_return($A157,"1",$C$1,$B$1)-3)/ABS([1]!f_risk_maxdownside($A157,$C$1,$B$1)),"-")</f>
        <v>-</v>
      </c>
      <c r="X157" s="2" t="str">
        <f>IF(AND($E157&lt;$D$1,$C157&gt;10),([1]!f_return($A157,"1",$D$1,$B$1)-3)/ABS([1]!f_risk_maxdownside($A157,$D$1,$B$1)),"-")</f>
        <v>-</v>
      </c>
      <c r="Y157" s="2" t="str">
        <f t="shared" si="13"/>
        <v>-</v>
      </c>
      <c r="Z157" s="2" t="str">
        <f t="shared" si="14"/>
        <v>-</v>
      </c>
      <c r="AA157" s="2" t="str">
        <f t="shared" si="15"/>
        <v>-</v>
      </c>
      <c r="AB157" s="2" t="str">
        <f t="shared" si="16"/>
        <v>-</v>
      </c>
      <c r="AC157" s="2" t="str">
        <f t="shared" si="17"/>
        <v>-</v>
      </c>
      <c r="AD157" s="2" t="str">
        <f t="shared" si="18"/>
        <v>-</v>
      </c>
    </row>
    <row r="158" spans="1:30" hidden="1" x14ac:dyDescent="0.2">
      <c r="A158" s="1" t="s">
        <v>763</v>
      </c>
      <c r="B158" s="1" t="s">
        <v>764</v>
      </c>
      <c r="C158" s="2">
        <f>[1]!f_netasset_total(A158,$B$1,100000000)</f>
        <v>7.9248500049999997</v>
      </c>
      <c r="D158" s="2" t="str">
        <f>TEXT([1]!f_info_setupdate(A158),"YYYYmmdd")</f>
        <v>20150506</v>
      </c>
      <c r="E158" s="3">
        <v>20150506</v>
      </c>
      <c r="F158" s="3"/>
      <c r="G158" s="3"/>
      <c r="H158" s="2" t="str">
        <f>IF(AND($E158&lt;$C$1,$C158&gt;10),[1]!f_return_1y($A158,"0",$B$1),"-")</f>
        <v>-</v>
      </c>
      <c r="I158" s="2" t="str">
        <f>IF(AND($E158&lt;$D$1,$C158&gt;10),[1]!f_return_2y($A158,"0",$B$1),"-")</f>
        <v>-</v>
      </c>
      <c r="J158" s="2" t="str">
        <f t="shared" si="4"/>
        <v>-</v>
      </c>
      <c r="K158" s="2" t="str">
        <f t="shared" si="5"/>
        <v>-</v>
      </c>
      <c r="L158" s="2" t="str">
        <f t="shared" si="6"/>
        <v>-</v>
      </c>
      <c r="M158" s="2" t="str">
        <f>IF(AND($E158&lt;$C$1,$C158&gt;10),[1]!f_risk_maxdownside($A158,$C$1,$B$1),"-")</f>
        <v>-</v>
      </c>
      <c r="N158" s="2" t="str">
        <f>IF(AND($E158&lt;$D$1,$C158&gt;10),[1]!f_risk_maxdownside($A158,$D$1,$B$1),"-")</f>
        <v>-</v>
      </c>
      <c r="O158" s="2" t="str">
        <f t="shared" si="7"/>
        <v>-</v>
      </c>
      <c r="P158" s="2" t="str">
        <f t="shared" si="8"/>
        <v>-</v>
      </c>
      <c r="Q158" s="2" t="str">
        <f t="shared" si="9"/>
        <v>-</v>
      </c>
      <c r="R158" s="2" t="str">
        <f>IF(AND($E158&lt;$C$1,$C158&gt;10),([1]!f_return($A158,"1",$C$1,$B$1)-3)/[1]!f_risk_stdevyearly($A158,C$1,$B$1,1,1),"-")</f>
        <v>-</v>
      </c>
      <c r="S158" s="2" t="str">
        <f>IF(AND($E158&lt;$D$1,$C158&gt;10),([1]!f_return($A158,"1",$D$1,$B$1)-3)/[1]!f_risk_stdevyearly($A158,D$1,$B$1,1,1),"-")</f>
        <v>-</v>
      </c>
      <c r="T158" s="2" t="str">
        <f t="shared" si="10"/>
        <v>-</v>
      </c>
      <c r="U158" s="2" t="str">
        <f t="shared" si="11"/>
        <v>-</v>
      </c>
      <c r="V158" s="2" t="str">
        <f t="shared" si="12"/>
        <v>-</v>
      </c>
      <c r="W158" s="2" t="str">
        <f>IF(AND($E158&lt;$C$1,$C158&gt;10),([1]!f_return($A158,"1",$C$1,$B$1)-3)/ABS([1]!f_risk_maxdownside($A158,$C$1,$B$1)),"-")</f>
        <v>-</v>
      </c>
      <c r="X158" s="2" t="str">
        <f>IF(AND($E158&lt;$D$1,$C158&gt;10),([1]!f_return($A158,"1",$D$1,$B$1)-3)/ABS([1]!f_risk_maxdownside($A158,$D$1,$B$1)),"-")</f>
        <v>-</v>
      </c>
      <c r="Y158" s="2" t="str">
        <f t="shared" si="13"/>
        <v>-</v>
      </c>
      <c r="Z158" s="2" t="str">
        <f t="shared" si="14"/>
        <v>-</v>
      </c>
      <c r="AA158" s="2" t="str">
        <f t="shared" si="15"/>
        <v>-</v>
      </c>
      <c r="AB158" s="2" t="str">
        <f t="shared" si="16"/>
        <v>-</v>
      </c>
      <c r="AC158" s="2" t="str">
        <f t="shared" si="17"/>
        <v>-</v>
      </c>
      <c r="AD158" s="2" t="str">
        <f t="shared" si="18"/>
        <v>-</v>
      </c>
    </row>
    <row r="159" spans="1:30" hidden="1" x14ac:dyDescent="0.2">
      <c r="A159" s="1" t="s">
        <v>401</v>
      </c>
      <c r="B159" s="1" t="s">
        <v>402</v>
      </c>
      <c r="C159" s="2">
        <f>[1]!f_netasset_total(A159,$B$1,100000000)</f>
        <v>7.8931357109000002</v>
      </c>
      <c r="D159" s="2" t="str">
        <f>TEXT([1]!f_info_setupdate(A159),"YYYYmmdd")</f>
        <v>20200326</v>
      </c>
      <c r="E159" s="3">
        <v>20200326</v>
      </c>
      <c r="F159" s="3"/>
      <c r="G159" s="3"/>
      <c r="H159" s="2" t="str">
        <f>IF(AND($E159&lt;$C$1,$C159&gt;10),[1]!f_return_1y($A159,"0",$B$1),"-")</f>
        <v>-</v>
      </c>
      <c r="I159" s="2" t="str">
        <f>IF(AND($E159&lt;$D$1,$C159&gt;10),[1]!f_return_2y($A159,"0",$B$1),"-")</f>
        <v>-</v>
      </c>
      <c r="J159" s="2" t="str">
        <f t="shared" si="4"/>
        <v>-</v>
      </c>
      <c r="K159" s="2" t="str">
        <f t="shared" si="5"/>
        <v>-</v>
      </c>
      <c r="L159" s="2" t="str">
        <f t="shared" si="6"/>
        <v>-</v>
      </c>
      <c r="M159" s="2" t="str">
        <f>IF(AND($E159&lt;$C$1,$C159&gt;10),[1]!f_risk_maxdownside($A159,$C$1,$B$1),"-")</f>
        <v>-</v>
      </c>
      <c r="N159" s="2" t="str">
        <f>IF(AND($E159&lt;$D$1,$C159&gt;10),[1]!f_risk_maxdownside($A159,$D$1,$B$1),"-")</f>
        <v>-</v>
      </c>
      <c r="O159" s="2" t="str">
        <f t="shared" si="7"/>
        <v>-</v>
      </c>
      <c r="P159" s="2" t="str">
        <f t="shared" si="8"/>
        <v>-</v>
      </c>
      <c r="Q159" s="2" t="str">
        <f t="shared" si="9"/>
        <v>-</v>
      </c>
      <c r="R159" s="2" t="str">
        <f>IF(AND($E159&lt;$C$1,$C159&gt;10),([1]!f_return($A159,"1",$C$1,$B$1)-3)/[1]!f_risk_stdevyearly($A159,C$1,$B$1,1,1),"-")</f>
        <v>-</v>
      </c>
      <c r="S159" s="2" t="str">
        <f>IF(AND($E159&lt;$D$1,$C159&gt;10),([1]!f_return($A159,"1",$D$1,$B$1)-3)/[1]!f_risk_stdevyearly($A159,D$1,$B$1,1,1),"-")</f>
        <v>-</v>
      </c>
      <c r="T159" s="2" t="str">
        <f t="shared" si="10"/>
        <v>-</v>
      </c>
      <c r="U159" s="2" t="str">
        <f t="shared" si="11"/>
        <v>-</v>
      </c>
      <c r="V159" s="2" t="str">
        <f t="shared" si="12"/>
        <v>-</v>
      </c>
      <c r="W159" s="2" t="str">
        <f>IF(AND($E159&lt;$C$1,$C159&gt;10),([1]!f_return($A159,"1",$C$1,$B$1)-3)/ABS([1]!f_risk_maxdownside($A159,$C$1,$B$1)),"-")</f>
        <v>-</v>
      </c>
      <c r="X159" s="2" t="str">
        <f>IF(AND($E159&lt;$D$1,$C159&gt;10),([1]!f_return($A159,"1",$D$1,$B$1)-3)/ABS([1]!f_risk_maxdownside($A159,$D$1,$B$1)),"-")</f>
        <v>-</v>
      </c>
      <c r="Y159" s="2" t="str">
        <f t="shared" si="13"/>
        <v>-</v>
      </c>
      <c r="Z159" s="2" t="str">
        <f t="shared" si="14"/>
        <v>-</v>
      </c>
      <c r="AA159" s="2" t="str">
        <f t="shared" si="15"/>
        <v>-</v>
      </c>
      <c r="AB159" s="2" t="str">
        <f t="shared" si="16"/>
        <v>-</v>
      </c>
      <c r="AC159" s="2" t="str">
        <f t="shared" si="17"/>
        <v>-</v>
      </c>
      <c r="AD159" s="2" t="str">
        <f t="shared" si="18"/>
        <v>-</v>
      </c>
    </row>
    <row r="160" spans="1:30" ht="13.5" hidden="1" x14ac:dyDescent="0.2">
      <c r="A160" s="7" t="s">
        <v>179</v>
      </c>
      <c r="B160" s="7" t="s">
        <v>180</v>
      </c>
      <c r="C160" s="2">
        <f>[1]!f_netasset_total(A160,$B$1,100000000)</f>
        <v>7.7857879761</v>
      </c>
      <c r="D160" s="2" t="str">
        <f>TEXT([1]!f_info_setupdate(A160),"YYYYmmdd")</f>
        <v>20161118</v>
      </c>
      <c r="E160" s="3">
        <v>20161118</v>
      </c>
      <c r="F160" s="3"/>
      <c r="G160" s="3"/>
      <c r="H160" s="2" t="str">
        <f>IF(AND($E160&lt;$C$1,$C160&gt;10),[1]!f_return_1y($A160,"0",$B$1),"-")</f>
        <v>-</v>
      </c>
      <c r="I160" s="2" t="str">
        <f>IF(AND($E160&lt;$D$1,$C160&gt;10),[1]!f_return_2y($A160,"0",$B$1),"-")</f>
        <v>-</v>
      </c>
      <c r="J160" s="2" t="str">
        <f t="shared" si="4"/>
        <v>-</v>
      </c>
      <c r="K160" s="2" t="str">
        <f t="shared" si="5"/>
        <v>-</v>
      </c>
      <c r="L160" s="2" t="str">
        <f t="shared" si="6"/>
        <v>-</v>
      </c>
      <c r="M160" s="2" t="str">
        <f>IF(AND($E160&lt;$C$1,$C160&gt;10),[1]!f_risk_maxdownside($A160,$C$1,$B$1),"-")</f>
        <v>-</v>
      </c>
      <c r="N160" s="2" t="str">
        <f>IF(AND($E160&lt;$D$1,$C160&gt;10),[1]!f_risk_maxdownside($A160,$D$1,$B$1),"-")</f>
        <v>-</v>
      </c>
      <c r="O160" s="2" t="str">
        <f t="shared" si="7"/>
        <v>-</v>
      </c>
      <c r="P160" s="2" t="str">
        <f t="shared" si="8"/>
        <v>-</v>
      </c>
      <c r="Q160" s="2" t="str">
        <f t="shared" si="9"/>
        <v>-</v>
      </c>
      <c r="R160" s="2" t="str">
        <f>IF(AND($E160&lt;$C$1,$C160&gt;10),([1]!f_return($A160,"1",$C$1,$B$1)-3)/[1]!f_risk_stdevyearly($A160,C$1,$B$1,1,1),"-")</f>
        <v>-</v>
      </c>
      <c r="S160" s="2" t="str">
        <f>IF(AND($E160&lt;$D$1,$C160&gt;10),([1]!f_return($A160,"1",$D$1,$B$1)-3)/[1]!f_risk_stdevyearly($A160,D$1,$B$1,1,1),"-")</f>
        <v>-</v>
      </c>
      <c r="T160" s="2" t="str">
        <f t="shared" si="10"/>
        <v>-</v>
      </c>
      <c r="U160" s="2" t="str">
        <f t="shared" si="11"/>
        <v>-</v>
      </c>
      <c r="V160" s="2" t="str">
        <f t="shared" si="12"/>
        <v>-</v>
      </c>
      <c r="W160" s="2" t="str">
        <f>IF(AND($E160&lt;$C$1,$C160&gt;10),([1]!f_return($A160,"1",$C$1,$B$1)-3)/ABS([1]!f_risk_maxdownside($A160,$C$1,$B$1)),"-")</f>
        <v>-</v>
      </c>
      <c r="X160" s="2" t="str">
        <f>IF(AND($E160&lt;$D$1,$C160&gt;10),([1]!f_return($A160,"1",$D$1,$B$1)-3)/ABS([1]!f_risk_maxdownside($A160,$D$1,$B$1)),"-")</f>
        <v>-</v>
      </c>
      <c r="Y160" s="2" t="str">
        <f t="shared" si="13"/>
        <v>-</v>
      </c>
      <c r="Z160" s="2" t="str">
        <f t="shared" si="14"/>
        <v>-</v>
      </c>
      <c r="AA160" s="2" t="str">
        <f t="shared" si="15"/>
        <v>-</v>
      </c>
      <c r="AB160" s="2" t="str">
        <f t="shared" si="16"/>
        <v>-</v>
      </c>
      <c r="AC160" s="2" t="str">
        <f t="shared" si="17"/>
        <v>-</v>
      </c>
      <c r="AD160" s="2" t="str">
        <f t="shared" si="18"/>
        <v>-</v>
      </c>
    </row>
    <row r="161" spans="1:30" hidden="1" x14ac:dyDescent="0.2">
      <c r="A161" s="1" t="s">
        <v>469</v>
      </c>
      <c r="B161" s="1" t="s">
        <v>470</v>
      </c>
      <c r="C161" s="2">
        <f>[1]!f_netasset_total(A161,$B$1,100000000)</f>
        <v>7.7429100678999996</v>
      </c>
      <c r="D161" s="2" t="str">
        <f>TEXT([1]!f_info_setupdate(A161),"YYYYmmdd")</f>
        <v>20201124</v>
      </c>
      <c r="E161" s="3">
        <v>20201124</v>
      </c>
      <c r="F161" s="3"/>
      <c r="G161" s="3"/>
      <c r="H161" s="2" t="str">
        <f>IF(AND($E161&lt;$C$1,$C161&gt;10),[1]!f_return_1y($A161,"0",$B$1),"-")</f>
        <v>-</v>
      </c>
      <c r="I161" s="2" t="str">
        <f>IF(AND($E161&lt;$D$1,$C161&gt;10),[1]!f_return_2y($A161,"0",$B$1),"-")</f>
        <v>-</v>
      </c>
      <c r="J161" s="2" t="str">
        <f t="shared" si="4"/>
        <v>-</v>
      </c>
      <c r="K161" s="2" t="str">
        <f t="shared" si="5"/>
        <v>-</v>
      </c>
      <c r="L161" s="2" t="str">
        <f t="shared" si="6"/>
        <v>-</v>
      </c>
      <c r="M161" s="2" t="str">
        <f>IF(AND($E161&lt;$C$1,$C161&gt;10),[1]!f_risk_maxdownside($A161,$C$1,$B$1),"-")</f>
        <v>-</v>
      </c>
      <c r="N161" s="2" t="str">
        <f>IF(AND($E161&lt;$D$1,$C161&gt;10),[1]!f_risk_maxdownside($A161,$D$1,$B$1),"-")</f>
        <v>-</v>
      </c>
      <c r="O161" s="2" t="str">
        <f t="shared" si="7"/>
        <v>-</v>
      </c>
      <c r="P161" s="2" t="str">
        <f t="shared" si="8"/>
        <v>-</v>
      </c>
      <c r="Q161" s="2" t="str">
        <f t="shared" si="9"/>
        <v>-</v>
      </c>
      <c r="R161" s="2" t="str">
        <f>IF(AND($E161&lt;$C$1,$C161&gt;10),([1]!f_return($A161,"1",$C$1,$B$1)-3)/[1]!f_risk_stdevyearly($A161,C$1,$B$1,1,1),"-")</f>
        <v>-</v>
      </c>
      <c r="S161" s="2" t="str">
        <f>IF(AND($E161&lt;$D$1,$C161&gt;10),([1]!f_return($A161,"1",$D$1,$B$1)-3)/[1]!f_risk_stdevyearly($A161,D$1,$B$1,1,1),"-")</f>
        <v>-</v>
      </c>
      <c r="T161" s="2" t="str">
        <f t="shared" si="10"/>
        <v>-</v>
      </c>
      <c r="U161" s="2" t="str">
        <f t="shared" si="11"/>
        <v>-</v>
      </c>
      <c r="V161" s="2" t="str">
        <f t="shared" si="12"/>
        <v>-</v>
      </c>
      <c r="W161" s="2" t="str">
        <f>IF(AND($E161&lt;$C$1,$C161&gt;10),([1]!f_return($A161,"1",$C$1,$B$1)-3)/ABS([1]!f_risk_maxdownside($A161,$C$1,$B$1)),"-")</f>
        <v>-</v>
      </c>
      <c r="X161" s="2" t="str">
        <f>IF(AND($E161&lt;$D$1,$C161&gt;10),([1]!f_return($A161,"1",$D$1,$B$1)-3)/ABS([1]!f_risk_maxdownside($A161,$D$1,$B$1)),"-")</f>
        <v>-</v>
      </c>
      <c r="Y161" s="2" t="str">
        <f t="shared" si="13"/>
        <v>-</v>
      </c>
      <c r="Z161" s="2" t="str">
        <f t="shared" si="14"/>
        <v>-</v>
      </c>
      <c r="AA161" s="2" t="str">
        <f t="shared" si="15"/>
        <v>-</v>
      </c>
      <c r="AB161" s="2" t="str">
        <f t="shared" si="16"/>
        <v>-</v>
      </c>
      <c r="AC161" s="2" t="str">
        <f t="shared" si="17"/>
        <v>-</v>
      </c>
      <c r="AD161" s="2" t="str">
        <f t="shared" si="18"/>
        <v>-</v>
      </c>
    </row>
    <row r="162" spans="1:30" hidden="1" x14ac:dyDescent="0.2">
      <c r="A162" s="1" t="s">
        <v>549</v>
      </c>
      <c r="B162" s="1" t="s">
        <v>550</v>
      </c>
      <c r="C162" s="2">
        <f>[1]!f_netasset_total(A162,$B$1,100000000)</f>
        <v>7.5196455649000002</v>
      </c>
      <c r="D162" s="2" t="str">
        <f>TEXT([1]!f_info_setupdate(A162),"YYYYmmdd")</f>
        <v>20210524</v>
      </c>
      <c r="E162" s="3">
        <v>20210524</v>
      </c>
      <c r="F162" s="3"/>
      <c r="G162" s="3"/>
      <c r="H162" s="2" t="str">
        <f>IF(AND($E162&lt;$C$1,$C162&gt;10),[1]!f_return_1y($A162,"0",$B$1),"-")</f>
        <v>-</v>
      </c>
      <c r="I162" s="2" t="str">
        <f>IF(AND($E162&lt;$D$1,$C162&gt;10),[1]!f_return_2y($A162,"0",$B$1),"-")</f>
        <v>-</v>
      </c>
      <c r="J162" s="2" t="str">
        <f t="shared" si="4"/>
        <v>-</v>
      </c>
      <c r="K162" s="2" t="str">
        <f t="shared" si="5"/>
        <v>-</v>
      </c>
      <c r="L162" s="2" t="str">
        <f t="shared" si="6"/>
        <v>-</v>
      </c>
      <c r="M162" s="2" t="str">
        <f>IF(AND($E162&lt;$C$1,$C162&gt;10),[1]!f_risk_maxdownside($A162,$C$1,$B$1),"-")</f>
        <v>-</v>
      </c>
      <c r="N162" s="2" t="str">
        <f>IF(AND($E162&lt;$D$1,$C162&gt;10),[1]!f_risk_maxdownside($A162,$D$1,$B$1),"-")</f>
        <v>-</v>
      </c>
      <c r="O162" s="2" t="str">
        <f t="shared" si="7"/>
        <v>-</v>
      </c>
      <c r="P162" s="2" t="str">
        <f t="shared" si="8"/>
        <v>-</v>
      </c>
      <c r="Q162" s="2" t="str">
        <f t="shared" si="9"/>
        <v>-</v>
      </c>
      <c r="R162" s="2" t="str">
        <f>IF(AND($E162&lt;$C$1,$C162&gt;10),([1]!f_return($A162,"1",$C$1,$B$1)-3)/[1]!f_risk_stdevyearly($A162,C$1,$B$1,1,1),"-")</f>
        <v>-</v>
      </c>
      <c r="S162" s="2" t="str">
        <f>IF(AND($E162&lt;$D$1,$C162&gt;10),([1]!f_return($A162,"1",$D$1,$B$1)-3)/[1]!f_risk_stdevyearly($A162,D$1,$B$1,1,1),"-")</f>
        <v>-</v>
      </c>
      <c r="T162" s="2" t="str">
        <f t="shared" si="10"/>
        <v>-</v>
      </c>
      <c r="U162" s="2" t="str">
        <f t="shared" si="11"/>
        <v>-</v>
      </c>
      <c r="V162" s="2" t="str">
        <f t="shared" si="12"/>
        <v>-</v>
      </c>
      <c r="W162" s="2" t="str">
        <f>IF(AND($E162&lt;$C$1,$C162&gt;10),([1]!f_return($A162,"1",$C$1,$B$1)-3)/ABS([1]!f_risk_maxdownside($A162,$C$1,$B$1)),"-")</f>
        <v>-</v>
      </c>
      <c r="X162" s="2" t="str">
        <f>IF(AND($E162&lt;$D$1,$C162&gt;10),([1]!f_return($A162,"1",$D$1,$B$1)-3)/ABS([1]!f_risk_maxdownside($A162,$D$1,$B$1)),"-")</f>
        <v>-</v>
      </c>
      <c r="Y162" s="2" t="str">
        <f t="shared" si="13"/>
        <v>-</v>
      </c>
      <c r="Z162" s="2" t="str">
        <f t="shared" si="14"/>
        <v>-</v>
      </c>
      <c r="AA162" s="2" t="str">
        <f t="shared" si="15"/>
        <v>-</v>
      </c>
      <c r="AB162" s="2" t="str">
        <f t="shared" si="16"/>
        <v>-</v>
      </c>
      <c r="AC162" s="2" t="str">
        <f t="shared" si="17"/>
        <v>-</v>
      </c>
      <c r="AD162" s="2" t="str">
        <f t="shared" si="18"/>
        <v>-</v>
      </c>
    </row>
    <row r="163" spans="1:30" hidden="1" x14ac:dyDescent="0.2">
      <c r="A163" s="1" t="s">
        <v>729</v>
      </c>
      <c r="B163" s="1" t="s">
        <v>730</v>
      </c>
      <c r="C163" s="2">
        <f>[1]!f_netasset_total(A163,$B$1,100000000)</f>
        <v>7.2367507813999996</v>
      </c>
      <c r="D163" s="2" t="str">
        <f>TEXT([1]!f_info_setupdate(A163),"YYYYmmdd")</f>
        <v>20110810</v>
      </c>
      <c r="E163" s="3">
        <v>20110810</v>
      </c>
      <c r="F163" s="3"/>
      <c r="G163" s="3"/>
      <c r="H163" s="2" t="str">
        <f>IF(AND($E163&lt;$C$1,$C163&gt;10),[1]!f_return_1y($A163,"0",$B$1),"-")</f>
        <v>-</v>
      </c>
      <c r="I163" s="2" t="str">
        <f>IF(AND($E163&lt;$D$1,$C163&gt;10),[1]!f_return_2y($A163,"0",$B$1),"-")</f>
        <v>-</v>
      </c>
      <c r="J163" s="2" t="str">
        <f t="shared" si="4"/>
        <v>-</v>
      </c>
      <c r="K163" s="2" t="str">
        <f t="shared" si="5"/>
        <v>-</v>
      </c>
      <c r="L163" s="2" t="str">
        <f t="shared" si="6"/>
        <v>-</v>
      </c>
      <c r="M163" s="2" t="str">
        <f>IF(AND($E163&lt;$C$1,$C163&gt;10),[1]!f_risk_maxdownside($A163,$C$1,$B$1),"-")</f>
        <v>-</v>
      </c>
      <c r="N163" s="2" t="str">
        <f>IF(AND($E163&lt;$D$1,$C163&gt;10),[1]!f_risk_maxdownside($A163,$D$1,$B$1),"-")</f>
        <v>-</v>
      </c>
      <c r="O163" s="2" t="str">
        <f t="shared" si="7"/>
        <v>-</v>
      </c>
      <c r="P163" s="2" t="str">
        <f t="shared" si="8"/>
        <v>-</v>
      </c>
      <c r="Q163" s="2" t="str">
        <f t="shared" si="9"/>
        <v>-</v>
      </c>
      <c r="R163" s="2" t="str">
        <f>IF(AND($E163&lt;$C$1,$C163&gt;10),([1]!f_return($A163,"1",$C$1,$B$1)-3)/[1]!f_risk_stdevyearly($A163,C$1,$B$1,1,1),"-")</f>
        <v>-</v>
      </c>
      <c r="S163" s="2" t="str">
        <f>IF(AND($E163&lt;$D$1,$C163&gt;10),([1]!f_return($A163,"1",$D$1,$B$1)-3)/[1]!f_risk_stdevyearly($A163,D$1,$B$1,1,1),"-")</f>
        <v>-</v>
      </c>
      <c r="T163" s="2" t="str">
        <f t="shared" si="10"/>
        <v>-</v>
      </c>
      <c r="U163" s="2" t="str">
        <f t="shared" si="11"/>
        <v>-</v>
      </c>
      <c r="V163" s="2" t="str">
        <f t="shared" si="12"/>
        <v>-</v>
      </c>
      <c r="W163" s="2" t="str">
        <f>IF(AND($E163&lt;$C$1,$C163&gt;10),([1]!f_return($A163,"1",$C$1,$B$1)-3)/ABS([1]!f_risk_maxdownside($A163,$C$1,$B$1)),"-")</f>
        <v>-</v>
      </c>
      <c r="X163" s="2" t="str">
        <f>IF(AND($E163&lt;$D$1,$C163&gt;10),([1]!f_return($A163,"1",$D$1,$B$1)-3)/ABS([1]!f_risk_maxdownside($A163,$D$1,$B$1)),"-")</f>
        <v>-</v>
      </c>
      <c r="Y163" s="2" t="str">
        <f t="shared" si="13"/>
        <v>-</v>
      </c>
      <c r="Z163" s="2" t="str">
        <f t="shared" si="14"/>
        <v>-</v>
      </c>
      <c r="AA163" s="2" t="str">
        <f t="shared" si="15"/>
        <v>-</v>
      </c>
      <c r="AB163" s="2" t="str">
        <f t="shared" si="16"/>
        <v>-</v>
      </c>
      <c r="AC163" s="2" t="str">
        <f t="shared" si="17"/>
        <v>-</v>
      </c>
      <c r="AD163" s="2" t="str">
        <f t="shared" si="18"/>
        <v>-</v>
      </c>
    </row>
    <row r="164" spans="1:30" hidden="1" x14ac:dyDescent="0.2">
      <c r="A164" s="1" t="s">
        <v>583</v>
      </c>
      <c r="B164" s="1" t="s">
        <v>584</v>
      </c>
      <c r="C164" s="2">
        <f>[1]!f_netasset_total(A164,$B$1,100000000)</f>
        <v>7.1362787476999996</v>
      </c>
      <c r="D164" s="2" t="str">
        <f>TEXT([1]!f_info_setupdate(A164),"YYYYmmdd")</f>
        <v>20211110</v>
      </c>
      <c r="E164" s="3">
        <v>20211110</v>
      </c>
      <c r="F164" s="3"/>
      <c r="G164" s="3"/>
      <c r="H164" s="2" t="str">
        <f>IF(AND($E164&lt;$C$1,$C164&gt;10),[1]!f_return_1y($A164,"0",$B$1),"-")</f>
        <v>-</v>
      </c>
      <c r="I164" s="2" t="str">
        <f>IF(AND($E164&lt;$D$1,$C164&gt;10),[1]!f_return_2y($A164,"0",$B$1),"-")</f>
        <v>-</v>
      </c>
      <c r="J164" s="2" t="str">
        <f t="shared" si="4"/>
        <v>-</v>
      </c>
      <c r="K164" s="2" t="str">
        <f t="shared" si="5"/>
        <v>-</v>
      </c>
      <c r="L164" s="2" t="str">
        <f t="shared" si="6"/>
        <v>-</v>
      </c>
      <c r="M164" s="2" t="str">
        <f>IF(AND($E164&lt;$C$1,$C164&gt;10),[1]!f_risk_maxdownside($A164,$C$1,$B$1),"-")</f>
        <v>-</v>
      </c>
      <c r="N164" s="2" t="str">
        <f>IF(AND($E164&lt;$D$1,$C164&gt;10),[1]!f_risk_maxdownside($A164,$D$1,$B$1),"-")</f>
        <v>-</v>
      </c>
      <c r="O164" s="2" t="str">
        <f t="shared" si="7"/>
        <v>-</v>
      </c>
      <c r="P164" s="2" t="str">
        <f t="shared" si="8"/>
        <v>-</v>
      </c>
      <c r="Q164" s="2" t="str">
        <f t="shared" si="9"/>
        <v>-</v>
      </c>
      <c r="R164" s="2" t="str">
        <f>IF(AND($E164&lt;$C$1,$C164&gt;10),([1]!f_return($A164,"1",$C$1,$B$1)-3)/[1]!f_risk_stdevyearly($A164,C$1,$B$1,1,1),"-")</f>
        <v>-</v>
      </c>
      <c r="S164" s="2" t="str">
        <f>IF(AND($E164&lt;$D$1,$C164&gt;10),([1]!f_return($A164,"1",$D$1,$B$1)-3)/[1]!f_risk_stdevyearly($A164,D$1,$B$1,1,1),"-")</f>
        <v>-</v>
      </c>
      <c r="T164" s="2" t="str">
        <f t="shared" si="10"/>
        <v>-</v>
      </c>
      <c r="U164" s="2" t="str">
        <f t="shared" si="11"/>
        <v>-</v>
      </c>
      <c r="V164" s="2" t="str">
        <f t="shared" si="12"/>
        <v>-</v>
      </c>
      <c r="W164" s="2" t="str">
        <f>IF(AND($E164&lt;$C$1,$C164&gt;10),([1]!f_return($A164,"1",$C$1,$B$1)-3)/ABS([1]!f_risk_maxdownside($A164,$C$1,$B$1)),"-")</f>
        <v>-</v>
      </c>
      <c r="X164" s="2" t="str">
        <f>IF(AND($E164&lt;$D$1,$C164&gt;10),([1]!f_return($A164,"1",$D$1,$B$1)-3)/ABS([1]!f_risk_maxdownside($A164,$D$1,$B$1)),"-")</f>
        <v>-</v>
      </c>
      <c r="Y164" s="2" t="str">
        <f t="shared" si="13"/>
        <v>-</v>
      </c>
      <c r="Z164" s="2" t="str">
        <f t="shared" si="14"/>
        <v>-</v>
      </c>
      <c r="AA164" s="2" t="str">
        <f t="shared" si="15"/>
        <v>-</v>
      </c>
      <c r="AB164" s="2" t="str">
        <f t="shared" si="16"/>
        <v>-</v>
      </c>
      <c r="AC164" s="2" t="str">
        <f t="shared" si="17"/>
        <v>-</v>
      </c>
      <c r="AD164" s="2" t="str">
        <f t="shared" si="18"/>
        <v>-</v>
      </c>
    </row>
    <row r="165" spans="1:30" ht="13.5" hidden="1" x14ac:dyDescent="0.2">
      <c r="A165" s="7" t="s">
        <v>187</v>
      </c>
      <c r="B165" s="7" t="s">
        <v>188</v>
      </c>
      <c r="C165" s="2">
        <f>[1]!f_netasset_total(A165,$B$1,100000000)</f>
        <v>7.1200484166999995</v>
      </c>
      <c r="D165" s="2" t="str">
        <f>TEXT([1]!f_info_setupdate(A165),"YYYYmmdd")</f>
        <v>20160905</v>
      </c>
      <c r="E165" s="3">
        <v>20160905</v>
      </c>
      <c r="F165" s="3"/>
      <c r="G165" s="3"/>
      <c r="H165" s="2" t="str">
        <f>IF(AND($E165&lt;$C$1,$C165&gt;10),[1]!f_return_1y($A165,"0",$B$1),"-")</f>
        <v>-</v>
      </c>
      <c r="I165" s="2" t="str">
        <f>IF(AND($E165&lt;$D$1,$C165&gt;10),[1]!f_return_2y($A165,"0",$B$1),"-")</f>
        <v>-</v>
      </c>
      <c r="J165" s="2" t="str">
        <f t="shared" si="4"/>
        <v>-</v>
      </c>
      <c r="K165" s="2" t="str">
        <f t="shared" si="5"/>
        <v>-</v>
      </c>
      <c r="L165" s="2" t="str">
        <f t="shared" si="6"/>
        <v>-</v>
      </c>
      <c r="M165" s="2" t="str">
        <f>IF(AND($E165&lt;$C$1,$C165&gt;10),[1]!f_risk_maxdownside($A165,$C$1,$B$1),"-")</f>
        <v>-</v>
      </c>
      <c r="N165" s="2" t="str">
        <f>IF(AND($E165&lt;$D$1,$C165&gt;10),[1]!f_risk_maxdownside($A165,$D$1,$B$1),"-")</f>
        <v>-</v>
      </c>
      <c r="O165" s="2" t="str">
        <f t="shared" si="7"/>
        <v>-</v>
      </c>
      <c r="P165" s="2" t="str">
        <f t="shared" si="8"/>
        <v>-</v>
      </c>
      <c r="Q165" s="2" t="str">
        <f t="shared" si="9"/>
        <v>-</v>
      </c>
      <c r="R165" s="2" t="str">
        <f>IF(AND($E165&lt;$C$1,$C165&gt;10),([1]!f_return($A165,"1",$C$1,$B$1)-3)/[1]!f_risk_stdevyearly($A165,C$1,$B$1,1,1),"-")</f>
        <v>-</v>
      </c>
      <c r="S165" s="2" t="str">
        <f>IF(AND($E165&lt;$D$1,$C165&gt;10),([1]!f_return($A165,"1",$D$1,$B$1)-3)/[1]!f_risk_stdevyearly($A165,D$1,$B$1,1,1),"-")</f>
        <v>-</v>
      </c>
      <c r="T165" s="2" t="str">
        <f t="shared" si="10"/>
        <v>-</v>
      </c>
      <c r="U165" s="2" t="str">
        <f t="shared" si="11"/>
        <v>-</v>
      </c>
      <c r="V165" s="2" t="str">
        <f t="shared" si="12"/>
        <v>-</v>
      </c>
      <c r="W165" s="2" t="str">
        <f>IF(AND($E165&lt;$C$1,$C165&gt;10),([1]!f_return($A165,"1",$C$1,$B$1)-3)/ABS([1]!f_risk_maxdownside($A165,$C$1,$B$1)),"-")</f>
        <v>-</v>
      </c>
      <c r="X165" s="2" t="str">
        <f>IF(AND($E165&lt;$D$1,$C165&gt;10),([1]!f_return($A165,"1",$D$1,$B$1)-3)/ABS([1]!f_risk_maxdownside($A165,$D$1,$B$1)),"-")</f>
        <v>-</v>
      </c>
      <c r="Y165" s="2" t="str">
        <f t="shared" si="13"/>
        <v>-</v>
      </c>
      <c r="Z165" s="2" t="str">
        <f t="shared" si="14"/>
        <v>-</v>
      </c>
      <c r="AA165" s="2" t="str">
        <f t="shared" si="15"/>
        <v>-</v>
      </c>
      <c r="AB165" s="2" t="str">
        <f t="shared" si="16"/>
        <v>-</v>
      </c>
      <c r="AC165" s="2" t="str">
        <f t="shared" si="17"/>
        <v>-</v>
      </c>
      <c r="AD165" s="2" t="str">
        <f t="shared" si="18"/>
        <v>-</v>
      </c>
    </row>
    <row r="166" spans="1:30" hidden="1" x14ac:dyDescent="0.2">
      <c r="A166" s="1" t="s">
        <v>717</v>
      </c>
      <c r="B166" s="1" t="s">
        <v>718</v>
      </c>
      <c r="C166" s="2">
        <f>[1]!f_netasset_total(A166,$B$1,100000000)</f>
        <v>7.1096605572000007</v>
      </c>
      <c r="D166" s="2" t="str">
        <f>TEXT([1]!f_info_setupdate(A166),"YYYYmmdd")</f>
        <v>20081024</v>
      </c>
      <c r="E166" s="3">
        <v>20081024</v>
      </c>
      <c r="F166" s="3"/>
      <c r="G166" s="3"/>
      <c r="H166" s="2" t="str">
        <f>IF(AND($E166&lt;$C$1,$C166&gt;10),[1]!f_return_1y($A166,"0",$B$1),"-")</f>
        <v>-</v>
      </c>
      <c r="I166" s="2" t="str">
        <f>IF(AND($E166&lt;$D$1,$C166&gt;10),[1]!f_return_2y($A166,"0",$B$1),"-")</f>
        <v>-</v>
      </c>
      <c r="J166" s="2" t="str">
        <f t="shared" si="4"/>
        <v>-</v>
      </c>
      <c r="K166" s="2" t="str">
        <f t="shared" si="5"/>
        <v>-</v>
      </c>
      <c r="L166" s="2" t="str">
        <f t="shared" si="6"/>
        <v>-</v>
      </c>
      <c r="M166" s="2" t="str">
        <f>IF(AND($E166&lt;$C$1,$C166&gt;10),[1]!f_risk_maxdownside($A166,$C$1,$B$1),"-")</f>
        <v>-</v>
      </c>
      <c r="N166" s="2" t="str">
        <f>IF(AND($E166&lt;$D$1,$C166&gt;10),[1]!f_risk_maxdownside($A166,$D$1,$B$1),"-")</f>
        <v>-</v>
      </c>
      <c r="O166" s="2" t="str">
        <f t="shared" si="7"/>
        <v>-</v>
      </c>
      <c r="P166" s="2" t="str">
        <f t="shared" si="8"/>
        <v>-</v>
      </c>
      <c r="Q166" s="2" t="str">
        <f t="shared" si="9"/>
        <v>-</v>
      </c>
      <c r="R166" s="2" t="str">
        <f>IF(AND($E166&lt;$C$1,$C166&gt;10),([1]!f_return($A166,"1",$C$1,$B$1)-3)/[1]!f_risk_stdevyearly($A166,C$1,$B$1,1,1),"-")</f>
        <v>-</v>
      </c>
      <c r="S166" s="2" t="str">
        <f>IF(AND($E166&lt;$D$1,$C166&gt;10),([1]!f_return($A166,"1",$D$1,$B$1)-3)/[1]!f_risk_stdevyearly($A166,D$1,$B$1,1,1),"-")</f>
        <v>-</v>
      </c>
      <c r="T166" s="2" t="str">
        <f t="shared" si="10"/>
        <v>-</v>
      </c>
      <c r="U166" s="2" t="str">
        <f t="shared" si="11"/>
        <v>-</v>
      </c>
      <c r="V166" s="2" t="str">
        <f t="shared" si="12"/>
        <v>-</v>
      </c>
      <c r="W166" s="2" t="str">
        <f>IF(AND($E166&lt;$C$1,$C166&gt;10),([1]!f_return($A166,"1",$C$1,$B$1)-3)/ABS([1]!f_risk_maxdownside($A166,$C$1,$B$1)),"-")</f>
        <v>-</v>
      </c>
      <c r="X166" s="2" t="str">
        <f>IF(AND($E166&lt;$D$1,$C166&gt;10),([1]!f_return($A166,"1",$D$1,$B$1)-3)/ABS([1]!f_risk_maxdownside($A166,$D$1,$B$1)),"-")</f>
        <v>-</v>
      </c>
      <c r="Y166" s="2" t="str">
        <f t="shared" si="13"/>
        <v>-</v>
      </c>
      <c r="Z166" s="2" t="str">
        <f t="shared" si="14"/>
        <v>-</v>
      </c>
      <c r="AA166" s="2" t="str">
        <f t="shared" si="15"/>
        <v>-</v>
      </c>
      <c r="AB166" s="2" t="str">
        <f t="shared" si="16"/>
        <v>-</v>
      </c>
      <c r="AC166" s="2" t="str">
        <f t="shared" si="17"/>
        <v>-</v>
      </c>
      <c r="AD166" s="2" t="str">
        <f t="shared" si="18"/>
        <v>-</v>
      </c>
    </row>
    <row r="167" spans="1:30" hidden="1" x14ac:dyDescent="0.2">
      <c r="A167" s="1" t="s">
        <v>543</v>
      </c>
      <c r="B167" s="1" t="s">
        <v>544</v>
      </c>
      <c r="C167" s="2">
        <f>[1]!f_netasset_total(A167,$B$1,100000000)</f>
        <v>7.0874981032000006</v>
      </c>
      <c r="D167" s="2" t="str">
        <f>TEXT([1]!f_info_setupdate(A167),"YYYYmmdd")</f>
        <v>20210624</v>
      </c>
      <c r="E167" s="3">
        <v>20210624</v>
      </c>
      <c r="F167" s="3"/>
      <c r="G167" s="3"/>
      <c r="H167" s="2" t="str">
        <f>IF(AND($E167&lt;$C$1,$C167&gt;10),[1]!f_return_1y($A167,"0",$B$1),"-")</f>
        <v>-</v>
      </c>
      <c r="I167" s="2" t="str">
        <f>IF(AND($E167&lt;$D$1,$C167&gt;10),[1]!f_return_2y($A167,"0",$B$1),"-")</f>
        <v>-</v>
      </c>
      <c r="J167" s="2" t="str">
        <f t="shared" si="4"/>
        <v>-</v>
      </c>
      <c r="K167" s="2" t="str">
        <f t="shared" si="5"/>
        <v>-</v>
      </c>
      <c r="L167" s="2" t="str">
        <f t="shared" si="6"/>
        <v>-</v>
      </c>
      <c r="M167" s="2" t="str">
        <f>IF(AND($E167&lt;$C$1,$C167&gt;10),[1]!f_risk_maxdownside($A167,$C$1,$B$1),"-")</f>
        <v>-</v>
      </c>
      <c r="N167" s="2" t="str">
        <f>IF(AND($E167&lt;$D$1,$C167&gt;10),[1]!f_risk_maxdownside($A167,$D$1,$B$1),"-")</f>
        <v>-</v>
      </c>
      <c r="O167" s="2" t="str">
        <f t="shared" si="7"/>
        <v>-</v>
      </c>
      <c r="P167" s="2" t="str">
        <f t="shared" si="8"/>
        <v>-</v>
      </c>
      <c r="Q167" s="2" t="str">
        <f t="shared" si="9"/>
        <v>-</v>
      </c>
      <c r="R167" s="2" t="str">
        <f>IF(AND($E167&lt;$C$1,$C167&gt;10),([1]!f_return($A167,"1",$C$1,$B$1)-3)/[1]!f_risk_stdevyearly($A167,C$1,$B$1,1,1),"-")</f>
        <v>-</v>
      </c>
      <c r="S167" s="2" t="str">
        <f>IF(AND($E167&lt;$D$1,$C167&gt;10),([1]!f_return($A167,"1",$D$1,$B$1)-3)/[1]!f_risk_stdevyearly($A167,D$1,$B$1,1,1),"-")</f>
        <v>-</v>
      </c>
      <c r="T167" s="2" t="str">
        <f t="shared" si="10"/>
        <v>-</v>
      </c>
      <c r="U167" s="2" t="str">
        <f t="shared" si="11"/>
        <v>-</v>
      </c>
      <c r="V167" s="2" t="str">
        <f t="shared" si="12"/>
        <v>-</v>
      </c>
      <c r="W167" s="2" t="str">
        <f>IF(AND($E167&lt;$C$1,$C167&gt;10),([1]!f_return($A167,"1",$C$1,$B$1)-3)/ABS([1]!f_risk_maxdownside($A167,$C$1,$B$1)),"-")</f>
        <v>-</v>
      </c>
      <c r="X167" s="2" t="str">
        <f>IF(AND($E167&lt;$D$1,$C167&gt;10),([1]!f_return($A167,"1",$D$1,$B$1)-3)/ABS([1]!f_risk_maxdownside($A167,$D$1,$B$1)),"-")</f>
        <v>-</v>
      </c>
      <c r="Y167" s="2" t="str">
        <f t="shared" si="13"/>
        <v>-</v>
      </c>
      <c r="Z167" s="2" t="str">
        <f t="shared" si="14"/>
        <v>-</v>
      </c>
      <c r="AA167" s="2" t="str">
        <f t="shared" si="15"/>
        <v>-</v>
      </c>
      <c r="AB167" s="2" t="str">
        <f t="shared" si="16"/>
        <v>-</v>
      </c>
      <c r="AC167" s="2" t="str">
        <f t="shared" si="17"/>
        <v>-</v>
      </c>
      <c r="AD167" s="2" t="str">
        <f t="shared" si="18"/>
        <v>-</v>
      </c>
    </row>
    <row r="168" spans="1:30" hidden="1" x14ac:dyDescent="0.2">
      <c r="A168" s="1" t="s">
        <v>215</v>
      </c>
      <c r="B168" s="1" t="s">
        <v>216</v>
      </c>
      <c r="C168" s="2">
        <f>[1]!f_netasset_total(A168,$B$1,100000000)</f>
        <v>7.0637453111999999</v>
      </c>
      <c r="D168" s="2" t="str">
        <f>TEXT([1]!f_info_setupdate(A168),"YYYYmmdd")</f>
        <v>20161214</v>
      </c>
      <c r="E168" s="3">
        <v>20161214</v>
      </c>
      <c r="F168" s="3"/>
      <c r="G168" s="3"/>
      <c r="H168" s="2" t="str">
        <f>IF(AND($E168&lt;$C$1,$C168&gt;10),[1]!f_return_1y($A168,"0",$B$1),"-")</f>
        <v>-</v>
      </c>
      <c r="I168" s="2" t="str">
        <f>IF(AND($E168&lt;$D$1,$C168&gt;10),[1]!f_return_2y($A168,"0",$B$1),"-")</f>
        <v>-</v>
      </c>
      <c r="J168" s="2" t="str">
        <f t="shared" si="4"/>
        <v>-</v>
      </c>
      <c r="K168" s="2" t="str">
        <f t="shared" si="5"/>
        <v>-</v>
      </c>
      <c r="L168" s="2" t="str">
        <f t="shared" si="6"/>
        <v>-</v>
      </c>
      <c r="M168" s="2" t="str">
        <f>IF(AND($E168&lt;$C$1,$C168&gt;10),[1]!f_risk_maxdownside($A168,$C$1,$B$1),"-")</f>
        <v>-</v>
      </c>
      <c r="N168" s="2" t="str">
        <f>IF(AND($E168&lt;$D$1,$C168&gt;10),[1]!f_risk_maxdownside($A168,$D$1,$B$1),"-")</f>
        <v>-</v>
      </c>
      <c r="O168" s="2" t="str">
        <f t="shared" si="7"/>
        <v>-</v>
      </c>
      <c r="P168" s="2" t="str">
        <f t="shared" si="8"/>
        <v>-</v>
      </c>
      <c r="Q168" s="2" t="str">
        <f t="shared" si="9"/>
        <v>-</v>
      </c>
      <c r="R168" s="2" t="str">
        <f>IF(AND($E168&lt;$C$1,$C168&gt;10),([1]!f_return($A168,"1",$C$1,$B$1)-3)/[1]!f_risk_stdevyearly($A168,C$1,$B$1,1,1),"-")</f>
        <v>-</v>
      </c>
      <c r="S168" s="2" t="str">
        <f>IF(AND($E168&lt;$D$1,$C168&gt;10),([1]!f_return($A168,"1",$D$1,$B$1)-3)/[1]!f_risk_stdevyearly($A168,D$1,$B$1,1,1),"-")</f>
        <v>-</v>
      </c>
      <c r="T168" s="2" t="str">
        <f t="shared" si="10"/>
        <v>-</v>
      </c>
      <c r="U168" s="2" t="str">
        <f t="shared" si="11"/>
        <v>-</v>
      </c>
      <c r="V168" s="2" t="str">
        <f t="shared" si="12"/>
        <v>-</v>
      </c>
      <c r="W168" s="2" t="str">
        <f>IF(AND($E168&lt;$C$1,$C168&gt;10),([1]!f_return($A168,"1",$C$1,$B$1)-3)/ABS([1]!f_risk_maxdownside($A168,$C$1,$B$1)),"-")</f>
        <v>-</v>
      </c>
      <c r="X168" s="2" t="str">
        <f>IF(AND($E168&lt;$D$1,$C168&gt;10),([1]!f_return($A168,"1",$D$1,$B$1)-3)/ABS([1]!f_risk_maxdownside($A168,$D$1,$B$1)),"-")</f>
        <v>-</v>
      </c>
      <c r="Y168" s="2" t="str">
        <f t="shared" si="13"/>
        <v>-</v>
      </c>
      <c r="Z168" s="2" t="str">
        <f t="shared" si="14"/>
        <v>-</v>
      </c>
      <c r="AA168" s="2" t="str">
        <f t="shared" si="15"/>
        <v>-</v>
      </c>
      <c r="AB168" s="2" t="str">
        <f t="shared" si="16"/>
        <v>-</v>
      </c>
      <c r="AC168" s="2" t="str">
        <f t="shared" si="17"/>
        <v>-</v>
      </c>
      <c r="AD168" s="2" t="str">
        <f t="shared" si="18"/>
        <v>-</v>
      </c>
    </row>
    <row r="169" spans="1:30" hidden="1" x14ac:dyDescent="0.2">
      <c r="A169" s="1" t="s">
        <v>655</v>
      </c>
      <c r="B169" s="1" t="s">
        <v>656</v>
      </c>
      <c r="C169" s="2">
        <f>[1]!f_netasset_total(A169,$B$1,100000000)</f>
        <v>7.0363700367999993</v>
      </c>
      <c r="D169" s="2" t="str">
        <f>TEXT([1]!f_info_setupdate(A169),"YYYYmmdd")</f>
        <v>20150507</v>
      </c>
      <c r="E169" s="3">
        <v>20150507</v>
      </c>
      <c r="F169" s="3"/>
      <c r="G169" s="3"/>
      <c r="H169" s="2" t="str">
        <f>IF(AND($E169&lt;$C$1,$C169&gt;10),[1]!f_return_1y($A169,"0",$B$1),"-")</f>
        <v>-</v>
      </c>
      <c r="I169" s="2" t="str">
        <f>IF(AND($E169&lt;$D$1,$C169&gt;10),[1]!f_return_2y($A169,"0",$B$1),"-")</f>
        <v>-</v>
      </c>
      <c r="J169" s="2" t="str">
        <f t="shared" si="4"/>
        <v>-</v>
      </c>
      <c r="K169" s="2" t="str">
        <f t="shared" si="5"/>
        <v>-</v>
      </c>
      <c r="L169" s="2" t="str">
        <f t="shared" si="6"/>
        <v>-</v>
      </c>
      <c r="M169" s="2" t="str">
        <f>IF(AND($E169&lt;$C$1,$C169&gt;10),[1]!f_risk_maxdownside($A169,$C$1,$B$1),"-")</f>
        <v>-</v>
      </c>
      <c r="N169" s="2" t="str">
        <f>IF(AND($E169&lt;$D$1,$C169&gt;10),[1]!f_risk_maxdownside($A169,$D$1,$B$1),"-")</f>
        <v>-</v>
      </c>
      <c r="O169" s="2" t="str">
        <f t="shared" si="7"/>
        <v>-</v>
      </c>
      <c r="P169" s="2" t="str">
        <f t="shared" si="8"/>
        <v>-</v>
      </c>
      <c r="Q169" s="2" t="str">
        <f t="shared" si="9"/>
        <v>-</v>
      </c>
      <c r="R169" s="2" t="str">
        <f>IF(AND($E169&lt;$C$1,$C169&gt;10),([1]!f_return($A169,"1",$C$1,$B$1)-3)/[1]!f_risk_stdevyearly($A169,C$1,$B$1,1,1),"-")</f>
        <v>-</v>
      </c>
      <c r="S169" s="2" t="str">
        <f>IF(AND($E169&lt;$D$1,$C169&gt;10),([1]!f_return($A169,"1",$D$1,$B$1)-3)/[1]!f_risk_stdevyearly($A169,D$1,$B$1,1,1),"-")</f>
        <v>-</v>
      </c>
      <c r="T169" s="2" t="str">
        <f t="shared" si="10"/>
        <v>-</v>
      </c>
      <c r="U169" s="2" t="str">
        <f t="shared" si="11"/>
        <v>-</v>
      </c>
      <c r="V169" s="2" t="str">
        <f t="shared" si="12"/>
        <v>-</v>
      </c>
      <c r="W169" s="2" t="str">
        <f>IF(AND($E169&lt;$C$1,$C169&gt;10),([1]!f_return($A169,"1",$C$1,$B$1)-3)/ABS([1]!f_risk_maxdownside($A169,$C$1,$B$1)),"-")</f>
        <v>-</v>
      </c>
      <c r="X169" s="2" t="str">
        <f>IF(AND($E169&lt;$D$1,$C169&gt;10),([1]!f_return($A169,"1",$D$1,$B$1)-3)/ABS([1]!f_risk_maxdownside($A169,$D$1,$B$1)),"-")</f>
        <v>-</v>
      </c>
      <c r="Y169" s="2" t="str">
        <f t="shared" si="13"/>
        <v>-</v>
      </c>
      <c r="Z169" s="2" t="str">
        <f t="shared" si="14"/>
        <v>-</v>
      </c>
      <c r="AA169" s="2" t="str">
        <f t="shared" si="15"/>
        <v>-</v>
      </c>
      <c r="AB169" s="2" t="str">
        <f t="shared" si="16"/>
        <v>-</v>
      </c>
      <c r="AC169" s="2" t="str">
        <f t="shared" si="17"/>
        <v>-</v>
      </c>
      <c r="AD169" s="2" t="str">
        <f t="shared" si="18"/>
        <v>-</v>
      </c>
    </row>
    <row r="170" spans="1:30" hidden="1" x14ac:dyDescent="0.2">
      <c r="A170" s="1" t="s">
        <v>495</v>
      </c>
      <c r="B170" s="1" t="s">
        <v>496</v>
      </c>
      <c r="C170" s="2">
        <f>[1]!f_netasset_total(A170,$B$1,100000000)</f>
        <v>6.9044602717999997</v>
      </c>
      <c r="D170" s="2" t="str">
        <f>TEXT([1]!f_info_setupdate(A170),"YYYYmmdd")</f>
        <v>20210817</v>
      </c>
      <c r="E170" s="3">
        <v>20210817</v>
      </c>
      <c r="F170" s="3"/>
      <c r="G170" s="3"/>
      <c r="H170" s="2" t="str">
        <f>IF(AND($E170&lt;$C$1,$C170&gt;10),[1]!f_return_1y($A170,"0",$B$1),"-")</f>
        <v>-</v>
      </c>
      <c r="I170" s="2" t="str">
        <f>IF(AND($E170&lt;$D$1,$C170&gt;10),[1]!f_return_2y($A170,"0",$B$1),"-")</f>
        <v>-</v>
      </c>
      <c r="J170" s="2" t="str">
        <f t="shared" si="4"/>
        <v>-</v>
      </c>
      <c r="K170" s="2" t="str">
        <f t="shared" si="5"/>
        <v>-</v>
      </c>
      <c r="L170" s="2" t="str">
        <f t="shared" si="6"/>
        <v>-</v>
      </c>
      <c r="M170" s="2" t="str">
        <f>IF(AND($E170&lt;$C$1,$C170&gt;10),[1]!f_risk_maxdownside($A170,$C$1,$B$1),"-")</f>
        <v>-</v>
      </c>
      <c r="N170" s="2" t="str">
        <f>IF(AND($E170&lt;$D$1,$C170&gt;10),[1]!f_risk_maxdownside($A170,$D$1,$B$1),"-")</f>
        <v>-</v>
      </c>
      <c r="O170" s="2" t="str">
        <f t="shared" si="7"/>
        <v>-</v>
      </c>
      <c r="P170" s="2" t="str">
        <f t="shared" si="8"/>
        <v>-</v>
      </c>
      <c r="Q170" s="2" t="str">
        <f t="shared" si="9"/>
        <v>-</v>
      </c>
      <c r="R170" s="2" t="str">
        <f>IF(AND($E170&lt;$C$1,$C170&gt;10),([1]!f_return($A170,"1",$C$1,$B$1)-3)/[1]!f_risk_stdevyearly($A170,C$1,$B$1,1,1),"-")</f>
        <v>-</v>
      </c>
      <c r="S170" s="2" t="str">
        <f>IF(AND($E170&lt;$D$1,$C170&gt;10),([1]!f_return($A170,"1",$D$1,$B$1)-3)/[1]!f_risk_stdevyearly($A170,D$1,$B$1,1,1),"-")</f>
        <v>-</v>
      </c>
      <c r="T170" s="2" t="str">
        <f t="shared" si="10"/>
        <v>-</v>
      </c>
      <c r="U170" s="2" t="str">
        <f t="shared" si="11"/>
        <v>-</v>
      </c>
      <c r="V170" s="2" t="str">
        <f t="shared" si="12"/>
        <v>-</v>
      </c>
      <c r="W170" s="2" t="str">
        <f>IF(AND($E170&lt;$C$1,$C170&gt;10),([1]!f_return($A170,"1",$C$1,$B$1)-3)/ABS([1]!f_risk_maxdownside($A170,$C$1,$B$1)),"-")</f>
        <v>-</v>
      </c>
      <c r="X170" s="2" t="str">
        <f>IF(AND($E170&lt;$D$1,$C170&gt;10),([1]!f_return($A170,"1",$D$1,$B$1)-3)/ABS([1]!f_risk_maxdownside($A170,$D$1,$B$1)),"-")</f>
        <v>-</v>
      </c>
      <c r="Y170" s="2" t="str">
        <f t="shared" si="13"/>
        <v>-</v>
      </c>
      <c r="Z170" s="2" t="str">
        <f t="shared" si="14"/>
        <v>-</v>
      </c>
      <c r="AA170" s="2" t="str">
        <f t="shared" si="15"/>
        <v>-</v>
      </c>
      <c r="AB170" s="2" t="str">
        <f t="shared" si="16"/>
        <v>-</v>
      </c>
      <c r="AC170" s="2" t="str">
        <f t="shared" si="17"/>
        <v>-</v>
      </c>
      <c r="AD170" s="2" t="str">
        <f t="shared" si="18"/>
        <v>-</v>
      </c>
    </row>
    <row r="171" spans="1:30" hidden="1" x14ac:dyDescent="0.2">
      <c r="A171" s="1" t="s">
        <v>357</v>
      </c>
      <c r="B171" s="1" t="s">
        <v>358</v>
      </c>
      <c r="C171" s="2">
        <f>[1]!f_netasset_total(A171,$B$1,100000000)</f>
        <v>6.8813216248</v>
      </c>
      <c r="D171" s="2" t="str">
        <f>TEXT([1]!f_info_setupdate(A171),"YYYYmmdd")</f>
        <v>20190328</v>
      </c>
      <c r="E171" s="3">
        <v>20190328</v>
      </c>
      <c r="F171" s="3"/>
      <c r="G171" s="3"/>
      <c r="H171" s="2" t="str">
        <f>IF(AND($E171&lt;$C$1,$C171&gt;10),[1]!f_return_1y($A171,"0",$B$1),"-")</f>
        <v>-</v>
      </c>
      <c r="I171" s="2" t="str">
        <f>IF(AND($E171&lt;$D$1,$C171&gt;10),[1]!f_return_2y($A171,"0",$B$1),"-")</f>
        <v>-</v>
      </c>
      <c r="J171" s="2" t="str">
        <f t="shared" si="4"/>
        <v>-</v>
      </c>
      <c r="K171" s="2" t="str">
        <f t="shared" si="5"/>
        <v>-</v>
      </c>
      <c r="L171" s="2" t="str">
        <f t="shared" si="6"/>
        <v>-</v>
      </c>
      <c r="M171" s="2" t="str">
        <f>IF(AND($E171&lt;$C$1,$C171&gt;10),[1]!f_risk_maxdownside($A171,$C$1,$B$1),"-")</f>
        <v>-</v>
      </c>
      <c r="N171" s="2" t="str">
        <f>IF(AND($E171&lt;$D$1,$C171&gt;10),[1]!f_risk_maxdownside($A171,$D$1,$B$1),"-")</f>
        <v>-</v>
      </c>
      <c r="O171" s="2" t="str">
        <f t="shared" si="7"/>
        <v>-</v>
      </c>
      <c r="P171" s="2" t="str">
        <f t="shared" si="8"/>
        <v>-</v>
      </c>
      <c r="Q171" s="2" t="str">
        <f t="shared" si="9"/>
        <v>-</v>
      </c>
      <c r="R171" s="2" t="str">
        <f>IF(AND($E171&lt;$C$1,$C171&gt;10),([1]!f_return($A171,"1",$C$1,$B$1)-3)/[1]!f_risk_stdevyearly($A171,C$1,$B$1,1,1),"-")</f>
        <v>-</v>
      </c>
      <c r="S171" s="2" t="str">
        <f>IF(AND($E171&lt;$D$1,$C171&gt;10),([1]!f_return($A171,"1",$D$1,$B$1)-3)/[1]!f_risk_stdevyearly($A171,D$1,$B$1,1,1),"-")</f>
        <v>-</v>
      </c>
      <c r="T171" s="2" t="str">
        <f t="shared" si="10"/>
        <v>-</v>
      </c>
      <c r="U171" s="2" t="str">
        <f t="shared" si="11"/>
        <v>-</v>
      </c>
      <c r="V171" s="2" t="str">
        <f t="shared" si="12"/>
        <v>-</v>
      </c>
      <c r="W171" s="2" t="str">
        <f>IF(AND($E171&lt;$C$1,$C171&gt;10),([1]!f_return($A171,"1",$C$1,$B$1)-3)/ABS([1]!f_risk_maxdownside($A171,$C$1,$B$1)),"-")</f>
        <v>-</v>
      </c>
      <c r="X171" s="2" t="str">
        <f>IF(AND($E171&lt;$D$1,$C171&gt;10),([1]!f_return($A171,"1",$D$1,$B$1)-3)/ABS([1]!f_risk_maxdownside($A171,$D$1,$B$1)),"-")</f>
        <v>-</v>
      </c>
      <c r="Y171" s="2" t="str">
        <f t="shared" si="13"/>
        <v>-</v>
      </c>
      <c r="Z171" s="2" t="str">
        <f t="shared" si="14"/>
        <v>-</v>
      </c>
      <c r="AA171" s="2" t="str">
        <f t="shared" si="15"/>
        <v>-</v>
      </c>
      <c r="AB171" s="2" t="str">
        <f t="shared" si="16"/>
        <v>-</v>
      </c>
      <c r="AC171" s="2" t="str">
        <f t="shared" si="17"/>
        <v>-</v>
      </c>
      <c r="AD171" s="2" t="str">
        <f t="shared" si="18"/>
        <v>-</v>
      </c>
    </row>
    <row r="172" spans="1:30" hidden="1" x14ac:dyDescent="0.2">
      <c r="A172" s="1" t="s">
        <v>421</v>
      </c>
      <c r="B172" s="1" t="s">
        <v>422</v>
      </c>
      <c r="C172" s="2">
        <f>[1]!f_netasset_total(A172,$B$1,100000000)</f>
        <v>6.7107513990999994</v>
      </c>
      <c r="D172" s="2" t="str">
        <f>TEXT([1]!f_info_setupdate(A172),"YYYYmmdd")</f>
        <v>20200928</v>
      </c>
      <c r="E172" s="3">
        <v>20200928</v>
      </c>
      <c r="F172" s="3"/>
      <c r="G172" s="3"/>
      <c r="H172" s="2" t="str">
        <f>IF(AND($E172&lt;$C$1,$C172&gt;10),[1]!f_return_1y($A172,"0",$B$1),"-")</f>
        <v>-</v>
      </c>
      <c r="I172" s="2" t="str">
        <f>IF(AND($E172&lt;$D$1,$C172&gt;10),[1]!f_return_2y($A172,"0",$B$1),"-")</f>
        <v>-</v>
      </c>
      <c r="J172" s="2" t="str">
        <f t="shared" si="4"/>
        <v>-</v>
      </c>
      <c r="K172" s="2" t="str">
        <f t="shared" si="5"/>
        <v>-</v>
      </c>
      <c r="L172" s="2" t="str">
        <f t="shared" si="6"/>
        <v>-</v>
      </c>
      <c r="M172" s="2" t="str">
        <f>IF(AND($E172&lt;$C$1,$C172&gt;10),[1]!f_risk_maxdownside($A172,$C$1,$B$1),"-")</f>
        <v>-</v>
      </c>
      <c r="N172" s="2" t="str">
        <f>IF(AND($E172&lt;$D$1,$C172&gt;10),[1]!f_risk_maxdownside($A172,$D$1,$B$1),"-")</f>
        <v>-</v>
      </c>
      <c r="O172" s="2" t="str">
        <f t="shared" si="7"/>
        <v>-</v>
      </c>
      <c r="P172" s="2" t="str">
        <f t="shared" si="8"/>
        <v>-</v>
      </c>
      <c r="Q172" s="2" t="str">
        <f t="shared" si="9"/>
        <v>-</v>
      </c>
      <c r="R172" s="2" t="str">
        <f>IF(AND($E172&lt;$C$1,$C172&gt;10),([1]!f_return($A172,"1",$C$1,$B$1)-3)/[1]!f_risk_stdevyearly($A172,C$1,$B$1,1,1),"-")</f>
        <v>-</v>
      </c>
      <c r="S172" s="2" t="str">
        <f>IF(AND($E172&lt;$D$1,$C172&gt;10),([1]!f_return($A172,"1",$D$1,$B$1)-3)/[1]!f_risk_stdevyearly($A172,D$1,$B$1,1,1),"-")</f>
        <v>-</v>
      </c>
      <c r="T172" s="2" t="str">
        <f t="shared" si="10"/>
        <v>-</v>
      </c>
      <c r="U172" s="2" t="str">
        <f t="shared" si="11"/>
        <v>-</v>
      </c>
      <c r="V172" s="2" t="str">
        <f t="shared" si="12"/>
        <v>-</v>
      </c>
      <c r="W172" s="2" t="str">
        <f>IF(AND($E172&lt;$C$1,$C172&gt;10),([1]!f_return($A172,"1",$C$1,$B$1)-3)/ABS([1]!f_risk_maxdownside($A172,$C$1,$B$1)),"-")</f>
        <v>-</v>
      </c>
      <c r="X172" s="2" t="str">
        <f>IF(AND($E172&lt;$D$1,$C172&gt;10),([1]!f_return($A172,"1",$D$1,$B$1)-3)/ABS([1]!f_risk_maxdownside($A172,$D$1,$B$1)),"-")</f>
        <v>-</v>
      </c>
      <c r="Y172" s="2" t="str">
        <f t="shared" si="13"/>
        <v>-</v>
      </c>
      <c r="Z172" s="2" t="str">
        <f t="shared" si="14"/>
        <v>-</v>
      </c>
      <c r="AA172" s="2" t="str">
        <f t="shared" si="15"/>
        <v>-</v>
      </c>
      <c r="AB172" s="2" t="str">
        <f t="shared" si="16"/>
        <v>-</v>
      </c>
      <c r="AC172" s="2" t="str">
        <f t="shared" si="17"/>
        <v>-</v>
      </c>
      <c r="AD172" s="2" t="str">
        <f t="shared" si="18"/>
        <v>-</v>
      </c>
    </row>
    <row r="173" spans="1:30" hidden="1" x14ac:dyDescent="0.2">
      <c r="A173" s="1" t="s">
        <v>263</v>
      </c>
      <c r="B173" s="1" t="s">
        <v>264</v>
      </c>
      <c r="C173" s="2">
        <f>[1]!f_netasset_total(A173,$B$1,100000000)</f>
        <v>6.6548445865999994</v>
      </c>
      <c r="D173" s="2" t="str">
        <f>TEXT([1]!f_info_setupdate(A173),"YYYYmmdd")</f>
        <v>20170809</v>
      </c>
      <c r="E173" s="3">
        <v>20170809</v>
      </c>
      <c r="F173" s="3"/>
      <c r="G173" s="3"/>
      <c r="H173" s="2" t="str">
        <f>IF(AND($E173&lt;$C$1,$C173&gt;10),[1]!f_return_1y($A173,"0",$B$1),"-")</f>
        <v>-</v>
      </c>
      <c r="I173" s="2" t="str">
        <f>IF(AND($E173&lt;$D$1,$C173&gt;10),[1]!f_return_2y($A173,"0",$B$1),"-")</f>
        <v>-</v>
      </c>
      <c r="J173" s="2" t="str">
        <f t="shared" si="4"/>
        <v>-</v>
      </c>
      <c r="K173" s="2" t="str">
        <f t="shared" si="5"/>
        <v>-</v>
      </c>
      <c r="L173" s="2" t="str">
        <f t="shared" si="6"/>
        <v>-</v>
      </c>
      <c r="M173" s="2" t="str">
        <f>IF(AND($E173&lt;$C$1,$C173&gt;10),[1]!f_risk_maxdownside($A173,$C$1,$B$1),"-")</f>
        <v>-</v>
      </c>
      <c r="N173" s="2" t="str">
        <f>IF(AND($E173&lt;$D$1,$C173&gt;10),[1]!f_risk_maxdownside($A173,$D$1,$B$1),"-")</f>
        <v>-</v>
      </c>
      <c r="O173" s="2" t="str">
        <f t="shared" si="7"/>
        <v>-</v>
      </c>
      <c r="P173" s="2" t="str">
        <f t="shared" si="8"/>
        <v>-</v>
      </c>
      <c r="Q173" s="2" t="str">
        <f t="shared" si="9"/>
        <v>-</v>
      </c>
      <c r="R173" s="2" t="str">
        <f>IF(AND($E173&lt;$C$1,$C173&gt;10),([1]!f_return($A173,"1",$C$1,$B$1)-3)/[1]!f_risk_stdevyearly($A173,C$1,$B$1,1,1),"-")</f>
        <v>-</v>
      </c>
      <c r="S173" s="2" t="str">
        <f>IF(AND($E173&lt;$D$1,$C173&gt;10),([1]!f_return($A173,"1",$D$1,$B$1)-3)/[1]!f_risk_stdevyearly($A173,D$1,$B$1,1,1),"-")</f>
        <v>-</v>
      </c>
      <c r="T173" s="2" t="str">
        <f t="shared" si="10"/>
        <v>-</v>
      </c>
      <c r="U173" s="2" t="str">
        <f t="shared" si="11"/>
        <v>-</v>
      </c>
      <c r="V173" s="2" t="str">
        <f t="shared" si="12"/>
        <v>-</v>
      </c>
      <c r="W173" s="2" t="str">
        <f>IF(AND($E173&lt;$C$1,$C173&gt;10),([1]!f_return($A173,"1",$C$1,$B$1)-3)/ABS([1]!f_risk_maxdownside($A173,$C$1,$B$1)),"-")</f>
        <v>-</v>
      </c>
      <c r="X173" s="2" t="str">
        <f>IF(AND($E173&lt;$D$1,$C173&gt;10),([1]!f_return($A173,"1",$D$1,$B$1)-3)/ABS([1]!f_risk_maxdownside($A173,$D$1,$B$1)),"-")</f>
        <v>-</v>
      </c>
      <c r="Y173" s="2" t="str">
        <f t="shared" si="13"/>
        <v>-</v>
      </c>
      <c r="Z173" s="2" t="str">
        <f t="shared" si="14"/>
        <v>-</v>
      </c>
      <c r="AA173" s="2" t="str">
        <f t="shared" si="15"/>
        <v>-</v>
      </c>
      <c r="AB173" s="2" t="str">
        <f t="shared" si="16"/>
        <v>-</v>
      </c>
      <c r="AC173" s="2" t="str">
        <f t="shared" si="17"/>
        <v>-</v>
      </c>
      <c r="AD173" s="2" t="str">
        <f t="shared" si="18"/>
        <v>-</v>
      </c>
    </row>
    <row r="174" spans="1:30" ht="13.5" hidden="1" x14ac:dyDescent="0.2">
      <c r="A174" s="7" t="s">
        <v>123</v>
      </c>
      <c r="B174" s="7" t="s">
        <v>124</v>
      </c>
      <c r="C174" s="2">
        <f>[1]!f_netasset_total(A174,$B$1,100000000)</f>
        <v>6.5253700020000007</v>
      </c>
      <c r="D174" s="2" t="str">
        <f>TEXT([1]!f_info_setupdate(A174),"YYYYmmdd")</f>
        <v>20160511</v>
      </c>
      <c r="E174" s="3">
        <v>20160511</v>
      </c>
      <c r="F174" s="3"/>
      <c r="G174" s="3"/>
      <c r="H174" s="2" t="str">
        <f>IF(AND($E174&lt;$C$1,$C174&gt;10),[1]!f_return_1y($A174,"0",$B$1),"-")</f>
        <v>-</v>
      </c>
      <c r="I174" s="2" t="str">
        <f>IF(AND($E174&lt;$D$1,$C174&gt;10),[1]!f_return_2y($A174,"0",$B$1),"-")</f>
        <v>-</v>
      </c>
      <c r="J174" s="2" t="str">
        <f t="shared" si="4"/>
        <v>-</v>
      </c>
      <c r="K174" s="2" t="str">
        <f t="shared" si="5"/>
        <v>-</v>
      </c>
      <c r="L174" s="2" t="str">
        <f t="shared" si="6"/>
        <v>-</v>
      </c>
      <c r="M174" s="2" t="str">
        <f>IF(AND($E174&lt;$C$1,$C174&gt;10),[1]!f_risk_maxdownside($A174,$C$1,$B$1),"-")</f>
        <v>-</v>
      </c>
      <c r="N174" s="2" t="str">
        <f>IF(AND($E174&lt;$D$1,$C174&gt;10),[1]!f_risk_maxdownside($A174,$D$1,$B$1),"-")</f>
        <v>-</v>
      </c>
      <c r="O174" s="2" t="str">
        <f t="shared" si="7"/>
        <v>-</v>
      </c>
      <c r="P174" s="2" t="str">
        <f t="shared" si="8"/>
        <v>-</v>
      </c>
      <c r="Q174" s="2" t="str">
        <f t="shared" si="9"/>
        <v>-</v>
      </c>
      <c r="R174" s="2" t="str">
        <f>IF(AND($E174&lt;$C$1,$C174&gt;10),([1]!f_return($A174,"1",$C$1,$B$1)-3)/[1]!f_risk_stdevyearly($A174,C$1,$B$1,1,1),"-")</f>
        <v>-</v>
      </c>
      <c r="S174" s="2" t="str">
        <f>IF(AND($E174&lt;$D$1,$C174&gt;10),([1]!f_return($A174,"1",$D$1,$B$1)-3)/[1]!f_risk_stdevyearly($A174,D$1,$B$1,1,1),"-")</f>
        <v>-</v>
      </c>
      <c r="T174" s="2" t="str">
        <f t="shared" si="10"/>
        <v>-</v>
      </c>
      <c r="U174" s="2" t="str">
        <f t="shared" si="11"/>
        <v>-</v>
      </c>
      <c r="V174" s="2" t="str">
        <f t="shared" si="12"/>
        <v>-</v>
      </c>
      <c r="W174" s="2" t="str">
        <f>IF(AND($E174&lt;$C$1,$C174&gt;10),([1]!f_return($A174,"1",$C$1,$B$1)-3)/ABS([1]!f_risk_maxdownside($A174,$C$1,$B$1)),"-")</f>
        <v>-</v>
      </c>
      <c r="X174" s="2" t="str">
        <f>IF(AND($E174&lt;$D$1,$C174&gt;10),([1]!f_return($A174,"1",$D$1,$B$1)-3)/ABS([1]!f_risk_maxdownside($A174,$D$1,$B$1)),"-")</f>
        <v>-</v>
      </c>
      <c r="Y174" s="2" t="str">
        <f t="shared" si="13"/>
        <v>-</v>
      </c>
      <c r="Z174" s="2" t="str">
        <f t="shared" si="14"/>
        <v>-</v>
      </c>
      <c r="AA174" s="2" t="str">
        <f t="shared" si="15"/>
        <v>-</v>
      </c>
      <c r="AB174" s="2" t="str">
        <f t="shared" si="16"/>
        <v>-</v>
      </c>
      <c r="AC174" s="2" t="str">
        <f t="shared" si="17"/>
        <v>-</v>
      </c>
      <c r="AD174" s="2" t="str">
        <f t="shared" si="18"/>
        <v>-</v>
      </c>
    </row>
    <row r="175" spans="1:30" hidden="1" x14ac:dyDescent="0.2">
      <c r="A175" s="1" t="s">
        <v>523</v>
      </c>
      <c r="B175" s="1" t="s">
        <v>524</v>
      </c>
      <c r="C175" s="2">
        <f>[1]!f_netasset_total(A175,$B$1,100000000)</f>
        <v>6.5089895765999994</v>
      </c>
      <c r="D175" s="2" t="str">
        <f>TEXT([1]!f_info_setupdate(A175),"YYYYmmdd")</f>
        <v>20210907</v>
      </c>
      <c r="E175" s="3">
        <v>20210907</v>
      </c>
      <c r="F175" s="3"/>
      <c r="G175" s="3"/>
      <c r="H175" s="2" t="str">
        <f>IF(AND($E175&lt;$C$1,$C175&gt;10),[1]!f_return_1y($A175,"0",$B$1),"-")</f>
        <v>-</v>
      </c>
      <c r="I175" s="2" t="str">
        <f>IF(AND($E175&lt;$D$1,$C175&gt;10),[1]!f_return_2y($A175,"0",$B$1),"-")</f>
        <v>-</v>
      </c>
      <c r="J175" s="2" t="str">
        <f t="shared" si="4"/>
        <v>-</v>
      </c>
      <c r="K175" s="2" t="str">
        <f t="shared" si="5"/>
        <v>-</v>
      </c>
      <c r="L175" s="2" t="str">
        <f t="shared" si="6"/>
        <v>-</v>
      </c>
      <c r="M175" s="2" t="str">
        <f>IF(AND($E175&lt;$C$1,$C175&gt;10),[1]!f_risk_maxdownside($A175,$C$1,$B$1),"-")</f>
        <v>-</v>
      </c>
      <c r="N175" s="2" t="str">
        <f>IF(AND($E175&lt;$D$1,$C175&gt;10),[1]!f_risk_maxdownside($A175,$D$1,$B$1),"-")</f>
        <v>-</v>
      </c>
      <c r="O175" s="2" t="str">
        <f t="shared" si="7"/>
        <v>-</v>
      </c>
      <c r="P175" s="2" t="str">
        <f t="shared" si="8"/>
        <v>-</v>
      </c>
      <c r="Q175" s="2" t="str">
        <f t="shared" si="9"/>
        <v>-</v>
      </c>
      <c r="R175" s="2" t="str">
        <f>IF(AND($E175&lt;$C$1,$C175&gt;10),([1]!f_return($A175,"1",$C$1,$B$1)-3)/[1]!f_risk_stdevyearly($A175,C$1,$B$1,1,1),"-")</f>
        <v>-</v>
      </c>
      <c r="S175" s="2" t="str">
        <f>IF(AND($E175&lt;$D$1,$C175&gt;10),([1]!f_return($A175,"1",$D$1,$B$1)-3)/[1]!f_risk_stdevyearly($A175,D$1,$B$1,1,1),"-")</f>
        <v>-</v>
      </c>
      <c r="T175" s="2" t="str">
        <f t="shared" si="10"/>
        <v>-</v>
      </c>
      <c r="U175" s="2" t="str">
        <f t="shared" si="11"/>
        <v>-</v>
      </c>
      <c r="V175" s="2" t="str">
        <f t="shared" si="12"/>
        <v>-</v>
      </c>
      <c r="W175" s="2" t="str">
        <f>IF(AND($E175&lt;$C$1,$C175&gt;10),([1]!f_return($A175,"1",$C$1,$B$1)-3)/ABS([1]!f_risk_maxdownside($A175,$C$1,$B$1)),"-")</f>
        <v>-</v>
      </c>
      <c r="X175" s="2" t="str">
        <f>IF(AND($E175&lt;$D$1,$C175&gt;10),([1]!f_return($A175,"1",$D$1,$B$1)-3)/ABS([1]!f_risk_maxdownside($A175,$D$1,$B$1)),"-")</f>
        <v>-</v>
      </c>
      <c r="Y175" s="2" t="str">
        <f t="shared" si="13"/>
        <v>-</v>
      </c>
      <c r="Z175" s="2" t="str">
        <f t="shared" si="14"/>
        <v>-</v>
      </c>
      <c r="AA175" s="2" t="str">
        <f t="shared" si="15"/>
        <v>-</v>
      </c>
      <c r="AB175" s="2" t="str">
        <f t="shared" si="16"/>
        <v>-</v>
      </c>
      <c r="AC175" s="2" t="str">
        <f t="shared" si="17"/>
        <v>-</v>
      </c>
      <c r="AD175" s="2" t="str">
        <f t="shared" si="18"/>
        <v>-</v>
      </c>
    </row>
    <row r="176" spans="1:30" hidden="1" x14ac:dyDescent="0.2">
      <c r="A176" s="1" t="s">
        <v>311</v>
      </c>
      <c r="B176" s="1" t="s">
        <v>312</v>
      </c>
      <c r="C176" s="2">
        <f>[1]!f_netasset_total(A176,$B$1,100000000)</f>
        <v>6.4803115239999993</v>
      </c>
      <c r="D176" s="2" t="str">
        <f>TEXT([1]!f_info_setupdate(A176),"YYYYmmdd")</f>
        <v>20180626</v>
      </c>
      <c r="E176" s="3">
        <v>20180626</v>
      </c>
      <c r="F176" s="3"/>
      <c r="G176" s="3"/>
      <c r="H176" s="2" t="str">
        <f>IF(AND($E176&lt;$C$1,$C176&gt;10),[1]!f_return_1y($A176,"0",$B$1),"-")</f>
        <v>-</v>
      </c>
      <c r="I176" s="2" t="str">
        <f>IF(AND($E176&lt;$D$1,$C176&gt;10),[1]!f_return_2y($A176,"0",$B$1),"-")</f>
        <v>-</v>
      </c>
      <c r="J176" s="2" t="str">
        <f t="shared" si="4"/>
        <v>-</v>
      </c>
      <c r="K176" s="2" t="str">
        <f t="shared" si="5"/>
        <v>-</v>
      </c>
      <c r="L176" s="2" t="str">
        <f t="shared" si="6"/>
        <v>-</v>
      </c>
      <c r="M176" s="2" t="str">
        <f>IF(AND($E176&lt;$C$1,$C176&gt;10),[1]!f_risk_maxdownside($A176,$C$1,$B$1),"-")</f>
        <v>-</v>
      </c>
      <c r="N176" s="2" t="str">
        <f>IF(AND($E176&lt;$D$1,$C176&gt;10),[1]!f_risk_maxdownside($A176,$D$1,$B$1),"-")</f>
        <v>-</v>
      </c>
      <c r="O176" s="2" t="str">
        <f t="shared" si="7"/>
        <v>-</v>
      </c>
      <c r="P176" s="2" t="str">
        <f t="shared" si="8"/>
        <v>-</v>
      </c>
      <c r="Q176" s="2" t="str">
        <f t="shared" si="9"/>
        <v>-</v>
      </c>
      <c r="R176" s="2" t="str">
        <f>IF(AND($E176&lt;$C$1,$C176&gt;10),([1]!f_return($A176,"1",$C$1,$B$1)-3)/[1]!f_risk_stdevyearly($A176,C$1,$B$1,1,1),"-")</f>
        <v>-</v>
      </c>
      <c r="S176" s="2" t="str">
        <f>IF(AND($E176&lt;$D$1,$C176&gt;10),([1]!f_return($A176,"1",$D$1,$B$1)-3)/[1]!f_risk_stdevyearly($A176,D$1,$B$1,1,1),"-")</f>
        <v>-</v>
      </c>
      <c r="T176" s="2" t="str">
        <f t="shared" si="10"/>
        <v>-</v>
      </c>
      <c r="U176" s="2" t="str">
        <f t="shared" si="11"/>
        <v>-</v>
      </c>
      <c r="V176" s="2" t="str">
        <f t="shared" si="12"/>
        <v>-</v>
      </c>
      <c r="W176" s="2" t="str">
        <f>IF(AND($E176&lt;$C$1,$C176&gt;10),([1]!f_return($A176,"1",$C$1,$B$1)-3)/ABS([1]!f_risk_maxdownside($A176,$C$1,$B$1)),"-")</f>
        <v>-</v>
      </c>
      <c r="X176" s="2" t="str">
        <f>IF(AND($E176&lt;$D$1,$C176&gt;10),([1]!f_return($A176,"1",$D$1,$B$1)-3)/ABS([1]!f_risk_maxdownside($A176,$D$1,$B$1)),"-")</f>
        <v>-</v>
      </c>
      <c r="Y176" s="2" t="str">
        <f t="shared" si="13"/>
        <v>-</v>
      </c>
      <c r="Z176" s="2" t="str">
        <f t="shared" si="14"/>
        <v>-</v>
      </c>
      <c r="AA176" s="2" t="str">
        <f t="shared" si="15"/>
        <v>-</v>
      </c>
      <c r="AB176" s="2" t="str">
        <f t="shared" si="16"/>
        <v>-</v>
      </c>
      <c r="AC176" s="2" t="str">
        <f t="shared" si="17"/>
        <v>-</v>
      </c>
      <c r="AD176" s="2" t="str">
        <f t="shared" si="18"/>
        <v>-</v>
      </c>
    </row>
    <row r="177" spans="1:30" hidden="1" x14ac:dyDescent="0.2">
      <c r="A177" s="1" t="s">
        <v>353</v>
      </c>
      <c r="B177" s="1" t="s">
        <v>354</v>
      </c>
      <c r="C177" s="2">
        <f>[1]!f_netasset_total(A177,$B$1,100000000)</f>
        <v>6.4494699382000009</v>
      </c>
      <c r="D177" s="2" t="str">
        <f>TEXT([1]!f_info_setupdate(A177),"YYYYmmdd")</f>
        <v>20190117</v>
      </c>
      <c r="E177" s="3">
        <v>20190117</v>
      </c>
      <c r="F177" s="3"/>
      <c r="G177" s="3"/>
      <c r="H177" s="2" t="str">
        <f>IF(AND($E177&lt;$C$1,$C177&gt;10),[1]!f_return_1y($A177,"0",$B$1),"-")</f>
        <v>-</v>
      </c>
      <c r="I177" s="2" t="str">
        <f>IF(AND($E177&lt;$D$1,$C177&gt;10),[1]!f_return_2y($A177,"0",$B$1),"-")</f>
        <v>-</v>
      </c>
      <c r="J177" s="2" t="str">
        <f t="shared" si="4"/>
        <v>-</v>
      </c>
      <c r="K177" s="2" t="str">
        <f t="shared" si="5"/>
        <v>-</v>
      </c>
      <c r="L177" s="2" t="str">
        <f t="shared" si="6"/>
        <v>-</v>
      </c>
      <c r="M177" s="2" t="str">
        <f>IF(AND($E177&lt;$C$1,$C177&gt;10),[1]!f_risk_maxdownside($A177,$C$1,$B$1),"-")</f>
        <v>-</v>
      </c>
      <c r="N177" s="2" t="str">
        <f>IF(AND($E177&lt;$D$1,$C177&gt;10),[1]!f_risk_maxdownside($A177,$D$1,$B$1),"-")</f>
        <v>-</v>
      </c>
      <c r="O177" s="2" t="str">
        <f t="shared" si="7"/>
        <v>-</v>
      </c>
      <c r="P177" s="2" t="str">
        <f t="shared" si="8"/>
        <v>-</v>
      </c>
      <c r="Q177" s="2" t="str">
        <f t="shared" si="9"/>
        <v>-</v>
      </c>
      <c r="R177" s="2" t="str">
        <f>IF(AND($E177&lt;$C$1,$C177&gt;10),([1]!f_return($A177,"1",$C$1,$B$1)-3)/[1]!f_risk_stdevyearly($A177,C$1,$B$1,1,1),"-")</f>
        <v>-</v>
      </c>
      <c r="S177" s="2" t="str">
        <f>IF(AND($E177&lt;$D$1,$C177&gt;10),([1]!f_return($A177,"1",$D$1,$B$1)-3)/[1]!f_risk_stdevyearly($A177,D$1,$B$1,1,1),"-")</f>
        <v>-</v>
      </c>
      <c r="T177" s="2" t="str">
        <f t="shared" si="10"/>
        <v>-</v>
      </c>
      <c r="U177" s="2" t="str">
        <f t="shared" si="11"/>
        <v>-</v>
      </c>
      <c r="V177" s="2" t="str">
        <f t="shared" si="12"/>
        <v>-</v>
      </c>
      <c r="W177" s="2" t="str">
        <f>IF(AND($E177&lt;$C$1,$C177&gt;10),([1]!f_return($A177,"1",$C$1,$B$1)-3)/ABS([1]!f_risk_maxdownside($A177,$C$1,$B$1)),"-")</f>
        <v>-</v>
      </c>
      <c r="X177" s="2" t="str">
        <f>IF(AND($E177&lt;$D$1,$C177&gt;10),([1]!f_return($A177,"1",$D$1,$B$1)-3)/ABS([1]!f_risk_maxdownside($A177,$D$1,$B$1)),"-")</f>
        <v>-</v>
      </c>
      <c r="Y177" s="2" t="str">
        <f t="shared" si="13"/>
        <v>-</v>
      </c>
      <c r="Z177" s="2" t="str">
        <f t="shared" si="14"/>
        <v>-</v>
      </c>
      <c r="AA177" s="2" t="str">
        <f t="shared" si="15"/>
        <v>-</v>
      </c>
      <c r="AB177" s="2" t="str">
        <f t="shared" si="16"/>
        <v>-</v>
      </c>
      <c r="AC177" s="2" t="str">
        <f t="shared" si="17"/>
        <v>-</v>
      </c>
      <c r="AD177" s="2" t="str">
        <f t="shared" si="18"/>
        <v>-</v>
      </c>
    </row>
    <row r="178" spans="1:30" hidden="1" x14ac:dyDescent="0.2">
      <c r="A178" s="1" t="s">
        <v>759</v>
      </c>
      <c r="B178" s="1" t="s">
        <v>760</v>
      </c>
      <c r="C178" s="2">
        <f>[1]!f_netasset_total(A178,$B$1,100000000)</f>
        <v>6.4256224820000005</v>
      </c>
      <c r="D178" s="2" t="str">
        <f>TEXT([1]!f_info_setupdate(A178),"YYYYmmdd")</f>
        <v>20160628</v>
      </c>
      <c r="E178" s="3">
        <v>20160628</v>
      </c>
      <c r="F178" s="3"/>
      <c r="G178" s="3"/>
      <c r="H178" s="2" t="str">
        <f>IF(AND($E178&lt;$C$1,$C178&gt;10),[1]!f_return_1y($A178,"0",$B$1),"-")</f>
        <v>-</v>
      </c>
      <c r="I178" s="2" t="str">
        <f>IF(AND($E178&lt;$D$1,$C178&gt;10),[1]!f_return_2y($A178,"0",$B$1),"-")</f>
        <v>-</v>
      </c>
      <c r="J178" s="2" t="str">
        <f t="shared" si="4"/>
        <v>-</v>
      </c>
      <c r="K178" s="2" t="str">
        <f t="shared" si="5"/>
        <v>-</v>
      </c>
      <c r="L178" s="2" t="str">
        <f t="shared" si="6"/>
        <v>-</v>
      </c>
      <c r="M178" s="2" t="str">
        <f>IF(AND($E178&lt;$C$1,$C178&gt;10),[1]!f_risk_maxdownside($A178,$C$1,$B$1),"-")</f>
        <v>-</v>
      </c>
      <c r="N178" s="2" t="str">
        <f>IF(AND($E178&lt;$D$1,$C178&gt;10),[1]!f_risk_maxdownside($A178,$D$1,$B$1),"-")</f>
        <v>-</v>
      </c>
      <c r="O178" s="2" t="str">
        <f t="shared" si="7"/>
        <v>-</v>
      </c>
      <c r="P178" s="2" t="str">
        <f t="shared" si="8"/>
        <v>-</v>
      </c>
      <c r="Q178" s="2" t="str">
        <f t="shared" si="9"/>
        <v>-</v>
      </c>
      <c r="R178" s="2" t="str">
        <f>IF(AND($E178&lt;$C$1,$C178&gt;10),([1]!f_return($A178,"1",$C$1,$B$1)-3)/[1]!f_risk_stdevyearly($A178,C$1,$B$1,1,1),"-")</f>
        <v>-</v>
      </c>
      <c r="S178" s="2" t="str">
        <f>IF(AND($E178&lt;$D$1,$C178&gt;10),([1]!f_return($A178,"1",$D$1,$B$1)-3)/[1]!f_risk_stdevyearly($A178,D$1,$B$1,1,1),"-")</f>
        <v>-</v>
      </c>
      <c r="T178" s="2" t="str">
        <f t="shared" si="10"/>
        <v>-</v>
      </c>
      <c r="U178" s="2" t="str">
        <f t="shared" si="11"/>
        <v>-</v>
      </c>
      <c r="V178" s="2" t="str">
        <f t="shared" si="12"/>
        <v>-</v>
      </c>
      <c r="W178" s="2" t="str">
        <f>IF(AND($E178&lt;$C$1,$C178&gt;10),([1]!f_return($A178,"1",$C$1,$B$1)-3)/ABS([1]!f_risk_maxdownside($A178,$C$1,$B$1)),"-")</f>
        <v>-</v>
      </c>
      <c r="X178" s="2" t="str">
        <f>IF(AND($E178&lt;$D$1,$C178&gt;10),([1]!f_return($A178,"1",$D$1,$B$1)-3)/ABS([1]!f_risk_maxdownside($A178,$D$1,$B$1)),"-")</f>
        <v>-</v>
      </c>
      <c r="Y178" s="2" t="str">
        <f t="shared" si="13"/>
        <v>-</v>
      </c>
      <c r="Z178" s="2" t="str">
        <f t="shared" si="14"/>
        <v>-</v>
      </c>
      <c r="AA178" s="2" t="str">
        <f t="shared" si="15"/>
        <v>-</v>
      </c>
      <c r="AB178" s="2" t="str">
        <f t="shared" si="16"/>
        <v>-</v>
      </c>
      <c r="AC178" s="2" t="str">
        <f t="shared" si="17"/>
        <v>-</v>
      </c>
      <c r="AD178" s="2" t="str">
        <f t="shared" si="18"/>
        <v>-</v>
      </c>
    </row>
    <row r="179" spans="1:30" hidden="1" x14ac:dyDescent="0.2">
      <c r="A179" s="1" t="s">
        <v>521</v>
      </c>
      <c r="B179" s="1" t="s">
        <v>522</v>
      </c>
      <c r="C179" s="2">
        <f>[1]!f_netasset_total(A179,$B$1,100000000)</f>
        <v>6.1907884101999997</v>
      </c>
      <c r="D179" s="2" t="str">
        <f>TEXT([1]!f_info_setupdate(A179),"YYYYmmdd")</f>
        <v>20210518</v>
      </c>
      <c r="E179" s="3">
        <v>20210518</v>
      </c>
      <c r="F179" s="3"/>
      <c r="G179" s="3"/>
      <c r="H179" s="2" t="str">
        <f>IF(AND($E179&lt;$C$1,$C179&gt;10),[1]!f_return_1y($A179,"0",$B$1),"-")</f>
        <v>-</v>
      </c>
      <c r="I179" s="2" t="str">
        <f>IF(AND($E179&lt;$D$1,$C179&gt;10),[1]!f_return_2y($A179,"0",$B$1),"-")</f>
        <v>-</v>
      </c>
      <c r="J179" s="2" t="str">
        <f t="shared" si="4"/>
        <v>-</v>
      </c>
      <c r="K179" s="2" t="str">
        <f t="shared" si="5"/>
        <v>-</v>
      </c>
      <c r="L179" s="2" t="str">
        <f t="shared" si="6"/>
        <v>-</v>
      </c>
      <c r="M179" s="2" t="str">
        <f>IF(AND($E179&lt;$C$1,$C179&gt;10),[1]!f_risk_maxdownside($A179,$C$1,$B$1),"-")</f>
        <v>-</v>
      </c>
      <c r="N179" s="2" t="str">
        <f>IF(AND($E179&lt;$D$1,$C179&gt;10),[1]!f_risk_maxdownside($A179,$D$1,$B$1),"-")</f>
        <v>-</v>
      </c>
      <c r="O179" s="2" t="str">
        <f t="shared" si="7"/>
        <v>-</v>
      </c>
      <c r="P179" s="2" t="str">
        <f t="shared" si="8"/>
        <v>-</v>
      </c>
      <c r="Q179" s="2" t="str">
        <f t="shared" si="9"/>
        <v>-</v>
      </c>
      <c r="R179" s="2" t="str">
        <f>IF(AND($E179&lt;$C$1,$C179&gt;10),([1]!f_return($A179,"1",$C$1,$B$1)-3)/[1]!f_risk_stdevyearly($A179,C$1,$B$1,1,1),"-")</f>
        <v>-</v>
      </c>
      <c r="S179" s="2" t="str">
        <f>IF(AND($E179&lt;$D$1,$C179&gt;10),([1]!f_return($A179,"1",$D$1,$B$1)-3)/[1]!f_risk_stdevyearly($A179,D$1,$B$1,1,1),"-")</f>
        <v>-</v>
      </c>
      <c r="T179" s="2" t="str">
        <f t="shared" si="10"/>
        <v>-</v>
      </c>
      <c r="U179" s="2" t="str">
        <f t="shared" si="11"/>
        <v>-</v>
      </c>
      <c r="V179" s="2" t="str">
        <f t="shared" si="12"/>
        <v>-</v>
      </c>
      <c r="W179" s="2" t="str">
        <f>IF(AND($E179&lt;$C$1,$C179&gt;10),([1]!f_return($A179,"1",$C$1,$B$1)-3)/ABS([1]!f_risk_maxdownside($A179,$C$1,$B$1)),"-")</f>
        <v>-</v>
      </c>
      <c r="X179" s="2" t="str">
        <f>IF(AND($E179&lt;$D$1,$C179&gt;10),([1]!f_return($A179,"1",$D$1,$B$1)-3)/ABS([1]!f_risk_maxdownside($A179,$D$1,$B$1)),"-")</f>
        <v>-</v>
      </c>
      <c r="Y179" s="2" t="str">
        <f t="shared" si="13"/>
        <v>-</v>
      </c>
      <c r="Z179" s="2" t="str">
        <f t="shared" si="14"/>
        <v>-</v>
      </c>
      <c r="AA179" s="2" t="str">
        <f t="shared" si="15"/>
        <v>-</v>
      </c>
      <c r="AB179" s="2" t="str">
        <f t="shared" si="16"/>
        <v>-</v>
      </c>
      <c r="AC179" s="2" t="str">
        <f t="shared" si="17"/>
        <v>-</v>
      </c>
      <c r="AD179" s="2" t="str">
        <f t="shared" si="18"/>
        <v>-</v>
      </c>
    </row>
    <row r="180" spans="1:30" hidden="1" x14ac:dyDescent="0.2">
      <c r="A180" s="1" t="s">
        <v>343</v>
      </c>
      <c r="B180" s="1" t="s">
        <v>344</v>
      </c>
      <c r="C180" s="2">
        <f>[1]!f_netasset_total(A180,$B$1,100000000)</f>
        <v>6.0913846445000006</v>
      </c>
      <c r="D180" s="2" t="str">
        <f>TEXT([1]!f_info_setupdate(A180),"YYYYmmdd")</f>
        <v>20190521</v>
      </c>
      <c r="E180" s="3">
        <v>20190521</v>
      </c>
      <c r="F180" s="3"/>
      <c r="G180" s="3"/>
      <c r="H180" s="2" t="str">
        <f>IF(AND($E180&lt;$C$1,$C180&gt;10),[1]!f_return_1y($A180,"0",$B$1),"-")</f>
        <v>-</v>
      </c>
      <c r="I180" s="2" t="str">
        <f>IF(AND($E180&lt;$D$1,$C180&gt;10),[1]!f_return_2y($A180,"0",$B$1),"-")</f>
        <v>-</v>
      </c>
      <c r="J180" s="2" t="str">
        <f t="shared" si="4"/>
        <v>-</v>
      </c>
      <c r="K180" s="2" t="str">
        <f t="shared" si="5"/>
        <v>-</v>
      </c>
      <c r="L180" s="2" t="str">
        <f t="shared" si="6"/>
        <v>-</v>
      </c>
      <c r="M180" s="2" t="str">
        <f>IF(AND($E180&lt;$C$1,$C180&gt;10),[1]!f_risk_maxdownside($A180,$C$1,$B$1),"-")</f>
        <v>-</v>
      </c>
      <c r="N180" s="2" t="str">
        <f>IF(AND($E180&lt;$D$1,$C180&gt;10),[1]!f_risk_maxdownside($A180,$D$1,$B$1),"-")</f>
        <v>-</v>
      </c>
      <c r="O180" s="2" t="str">
        <f t="shared" si="7"/>
        <v>-</v>
      </c>
      <c r="P180" s="2" t="str">
        <f t="shared" si="8"/>
        <v>-</v>
      </c>
      <c r="Q180" s="2" t="str">
        <f t="shared" si="9"/>
        <v>-</v>
      </c>
      <c r="R180" s="2" t="str">
        <f>IF(AND($E180&lt;$C$1,$C180&gt;10),([1]!f_return($A180,"1",$C$1,$B$1)-3)/[1]!f_risk_stdevyearly($A180,C$1,$B$1,1,1),"-")</f>
        <v>-</v>
      </c>
      <c r="S180" s="2" t="str">
        <f>IF(AND($E180&lt;$D$1,$C180&gt;10),([1]!f_return($A180,"1",$D$1,$B$1)-3)/[1]!f_risk_stdevyearly($A180,D$1,$B$1,1,1),"-")</f>
        <v>-</v>
      </c>
      <c r="T180" s="2" t="str">
        <f t="shared" si="10"/>
        <v>-</v>
      </c>
      <c r="U180" s="2" t="str">
        <f t="shared" si="11"/>
        <v>-</v>
      </c>
      <c r="V180" s="2" t="str">
        <f t="shared" si="12"/>
        <v>-</v>
      </c>
      <c r="W180" s="2" t="str">
        <f>IF(AND($E180&lt;$C$1,$C180&gt;10),([1]!f_return($A180,"1",$C$1,$B$1)-3)/ABS([1]!f_risk_maxdownside($A180,$C$1,$B$1)),"-")</f>
        <v>-</v>
      </c>
      <c r="X180" s="2" t="str">
        <f>IF(AND($E180&lt;$D$1,$C180&gt;10),([1]!f_return($A180,"1",$D$1,$B$1)-3)/ABS([1]!f_risk_maxdownside($A180,$D$1,$B$1)),"-")</f>
        <v>-</v>
      </c>
      <c r="Y180" s="2" t="str">
        <f t="shared" si="13"/>
        <v>-</v>
      </c>
      <c r="Z180" s="2" t="str">
        <f t="shared" si="14"/>
        <v>-</v>
      </c>
      <c r="AA180" s="2" t="str">
        <f t="shared" si="15"/>
        <v>-</v>
      </c>
      <c r="AB180" s="2" t="str">
        <f t="shared" si="16"/>
        <v>-</v>
      </c>
      <c r="AC180" s="2" t="str">
        <f t="shared" si="17"/>
        <v>-</v>
      </c>
      <c r="AD180" s="2" t="str">
        <f t="shared" si="18"/>
        <v>-</v>
      </c>
    </row>
    <row r="181" spans="1:30" hidden="1" x14ac:dyDescent="0.2">
      <c r="A181" s="1" t="s">
        <v>439</v>
      </c>
      <c r="B181" s="1" t="s">
        <v>440</v>
      </c>
      <c r="C181" s="2">
        <f>[1]!f_netasset_total(A181,$B$1,100000000)</f>
        <v>6.0746520986000005</v>
      </c>
      <c r="D181" s="2" t="str">
        <f>TEXT([1]!f_info_setupdate(A181),"YYYYmmdd")</f>
        <v>20200805</v>
      </c>
      <c r="E181" s="3">
        <v>20200805</v>
      </c>
      <c r="F181" s="3"/>
      <c r="G181" s="3"/>
      <c r="H181" s="2" t="str">
        <f>IF(AND($E181&lt;$C$1,$C181&gt;10),[1]!f_return_1y($A181,"0",$B$1),"-")</f>
        <v>-</v>
      </c>
      <c r="I181" s="2" t="str">
        <f>IF(AND($E181&lt;$D$1,$C181&gt;10),[1]!f_return_2y($A181,"0",$B$1),"-")</f>
        <v>-</v>
      </c>
      <c r="J181" s="2" t="str">
        <f t="shared" si="4"/>
        <v>-</v>
      </c>
      <c r="K181" s="2" t="str">
        <f t="shared" si="5"/>
        <v>-</v>
      </c>
      <c r="L181" s="2" t="str">
        <f t="shared" si="6"/>
        <v>-</v>
      </c>
      <c r="M181" s="2" t="str">
        <f>IF(AND($E181&lt;$C$1,$C181&gt;10),[1]!f_risk_maxdownside($A181,$C$1,$B$1),"-")</f>
        <v>-</v>
      </c>
      <c r="N181" s="2" t="str">
        <f>IF(AND($E181&lt;$D$1,$C181&gt;10),[1]!f_risk_maxdownside($A181,$D$1,$B$1),"-")</f>
        <v>-</v>
      </c>
      <c r="O181" s="2" t="str">
        <f t="shared" si="7"/>
        <v>-</v>
      </c>
      <c r="P181" s="2" t="str">
        <f t="shared" si="8"/>
        <v>-</v>
      </c>
      <c r="Q181" s="2" t="str">
        <f t="shared" si="9"/>
        <v>-</v>
      </c>
      <c r="R181" s="2" t="str">
        <f>IF(AND($E181&lt;$C$1,$C181&gt;10),([1]!f_return($A181,"1",$C$1,$B$1)-3)/[1]!f_risk_stdevyearly($A181,C$1,$B$1,1,1),"-")</f>
        <v>-</v>
      </c>
      <c r="S181" s="2" t="str">
        <f>IF(AND($E181&lt;$D$1,$C181&gt;10),([1]!f_return($A181,"1",$D$1,$B$1)-3)/[1]!f_risk_stdevyearly($A181,D$1,$B$1,1,1),"-")</f>
        <v>-</v>
      </c>
      <c r="T181" s="2" t="str">
        <f t="shared" si="10"/>
        <v>-</v>
      </c>
      <c r="U181" s="2" t="str">
        <f t="shared" si="11"/>
        <v>-</v>
      </c>
      <c r="V181" s="2" t="str">
        <f t="shared" si="12"/>
        <v>-</v>
      </c>
      <c r="W181" s="2" t="str">
        <f>IF(AND($E181&lt;$C$1,$C181&gt;10),([1]!f_return($A181,"1",$C$1,$B$1)-3)/ABS([1]!f_risk_maxdownside($A181,$C$1,$B$1)),"-")</f>
        <v>-</v>
      </c>
      <c r="X181" s="2" t="str">
        <f>IF(AND($E181&lt;$D$1,$C181&gt;10),([1]!f_return($A181,"1",$D$1,$B$1)-3)/ABS([1]!f_risk_maxdownside($A181,$D$1,$B$1)),"-")</f>
        <v>-</v>
      </c>
      <c r="Y181" s="2" t="str">
        <f t="shared" si="13"/>
        <v>-</v>
      </c>
      <c r="Z181" s="2" t="str">
        <f t="shared" si="14"/>
        <v>-</v>
      </c>
      <c r="AA181" s="2" t="str">
        <f t="shared" si="15"/>
        <v>-</v>
      </c>
      <c r="AB181" s="2" t="str">
        <f t="shared" si="16"/>
        <v>-</v>
      </c>
      <c r="AC181" s="2" t="str">
        <f t="shared" si="17"/>
        <v>-</v>
      </c>
      <c r="AD181" s="2" t="str">
        <f t="shared" si="18"/>
        <v>-</v>
      </c>
    </row>
    <row r="182" spans="1:30" hidden="1" x14ac:dyDescent="0.2">
      <c r="A182" s="1" t="s">
        <v>363</v>
      </c>
      <c r="B182" s="1" t="s">
        <v>364</v>
      </c>
      <c r="C182" s="2">
        <f>[1]!f_netasset_total(A182,$B$1,100000000)</f>
        <v>6.0473324642999993</v>
      </c>
      <c r="D182" s="2" t="str">
        <f>TEXT([1]!f_info_setupdate(A182),"YYYYmmdd")</f>
        <v>20190320</v>
      </c>
      <c r="E182" s="3">
        <v>20190320</v>
      </c>
      <c r="F182" s="3"/>
      <c r="G182" s="3"/>
      <c r="H182" s="2" t="str">
        <f>IF(AND($E182&lt;$C$1,$C182&gt;10),[1]!f_return_1y($A182,"0",$B$1),"-")</f>
        <v>-</v>
      </c>
      <c r="I182" s="2" t="str">
        <f>IF(AND($E182&lt;$D$1,$C182&gt;10),[1]!f_return_2y($A182,"0",$B$1),"-")</f>
        <v>-</v>
      </c>
      <c r="J182" s="2" t="str">
        <f t="shared" si="4"/>
        <v>-</v>
      </c>
      <c r="K182" s="2" t="str">
        <f t="shared" si="5"/>
        <v>-</v>
      </c>
      <c r="L182" s="2" t="str">
        <f t="shared" si="6"/>
        <v>-</v>
      </c>
      <c r="M182" s="2" t="str">
        <f>IF(AND($E182&lt;$C$1,$C182&gt;10),[1]!f_risk_maxdownside($A182,$C$1,$B$1),"-")</f>
        <v>-</v>
      </c>
      <c r="N182" s="2" t="str">
        <f>IF(AND($E182&lt;$D$1,$C182&gt;10),[1]!f_risk_maxdownside($A182,$D$1,$B$1),"-")</f>
        <v>-</v>
      </c>
      <c r="O182" s="2" t="str">
        <f t="shared" si="7"/>
        <v>-</v>
      </c>
      <c r="P182" s="2" t="str">
        <f t="shared" si="8"/>
        <v>-</v>
      </c>
      <c r="Q182" s="2" t="str">
        <f t="shared" si="9"/>
        <v>-</v>
      </c>
      <c r="R182" s="2" t="str">
        <f>IF(AND($E182&lt;$C$1,$C182&gt;10),([1]!f_return($A182,"1",$C$1,$B$1)-3)/[1]!f_risk_stdevyearly($A182,C$1,$B$1,1,1),"-")</f>
        <v>-</v>
      </c>
      <c r="S182" s="2" t="str">
        <f>IF(AND($E182&lt;$D$1,$C182&gt;10),([1]!f_return($A182,"1",$D$1,$B$1)-3)/[1]!f_risk_stdevyearly($A182,D$1,$B$1,1,1),"-")</f>
        <v>-</v>
      </c>
      <c r="T182" s="2" t="str">
        <f t="shared" si="10"/>
        <v>-</v>
      </c>
      <c r="U182" s="2" t="str">
        <f t="shared" si="11"/>
        <v>-</v>
      </c>
      <c r="V182" s="2" t="str">
        <f t="shared" si="12"/>
        <v>-</v>
      </c>
      <c r="W182" s="2" t="str">
        <f>IF(AND($E182&lt;$C$1,$C182&gt;10),([1]!f_return($A182,"1",$C$1,$B$1)-3)/ABS([1]!f_risk_maxdownside($A182,$C$1,$B$1)),"-")</f>
        <v>-</v>
      </c>
      <c r="X182" s="2" t="str">
        <f>IF(AND($E182&lt;$D$1,$C182&gt;10),([1]!f_return($A182,"1",$D$1,$B$1)-3)/ABS([1]!f_risk_maxdownside($A182,$D$1,$B$1)),"-")</f>
        <v>-</v>
      </c>
      <c r="Y182" s="2" t="str">
        <f t="shared" si="13"/>
        <v>-</v>
      </c>
      <c r="Z182" s="2" t="str">
        <f t="shared" si="14"/>
        <v>-</v>
      </c>
      <c r="AA182" s="2" t="str">
        <f t="shared" si="15"/>
        <v>-</v>
      </c>
      <c r="AB182" s="2" t="str">
        <f t="shared" si="16"/>
        <v>-</v>
      </c>
      <c r="AC182" s="2" t="str">
        <f t="shared" si="17"/>
        <v>-</v>
      </c>
      <c r="AD182" s="2" t="str">
        <f t="shared" si="18"/>
        <v>-</v>
      </c>
    </row>
    <row r="183" spans="1:30" hidden="1" x14ac:dyDescent="0.2">
      <c r="A183" s="1" t="s">
        <v>369</v>
      </c>
      <c r="B183" s="1" t="s">
        <v>370</v>
      </c>
      <c r="C183" s="2">
        <f>[1]!f_netasset_total(A183,$B$1,100000000)</f>
        <v>6.0086642122000002</v>
      </c>
      <c r="D183" s="2" t="str">
        <f>TEXT([1]!f_info_setupdate(A183),"YYYYmmdd")</f>
        <v>20190821</v>
      </c>
      <c r="E183" s="3">
        <v>20190821</v>
      </c>
      <c r="F183" s="3"/>
      <c r="G183" s="3"/>
      <c r="H183" s="2" t="str">
        <f>IF(AND($E183&lt;$C$1,$C183&gt;10),[1]!f_return_1y($A183,"0",$B$1),"-")</f>
        <v>-</v>
      </c>
      <c r="I183" s="2" t="str">
        <f>IF(AND($E183&lt;$D$1,$C183&gt;10),[1]!f_return_2y($A183,"0",$B$1),"-")</f>
        <v>-</v>
      </c>
      <c r="J183" s="2" t="str">
        <f t="shared" si="4"/>
        <v>-</v>
      </c>
      <c r="K183" s="2" t="str">
        <f t="shared" si="5"/>
        <v>-</v>
      </c>
      <c r="L183" s="2" t="str">
        <f t="shared" si="6"/>
        <v>-</v>
      </c>
      <c r="M183" s="2" t="str">
        <f>IF(AND($E183&lt;$C$1,$C183&gt;10),[1]!f_risk_maxdownside($A183,$C$1,$B$1),"-")</f>
        <v>-</v>
      </c>
      <c r="N183" s="2" t="str">
        <f>IF(AND($E183&lt;$D$1,$C183&gt;10),[1]!f_risk_maxdownside($A183,$D$1,$B$1),"-")</f>
        <v>-</v>
      </c>
      <c r="O183" s="2" t="str">
        <f t="shared" si="7"/>
        <v>-</v>
      </c>
      <c r="P183" s="2" t="str">
        <f t="shared" si="8"/>
        <v>-</v>
      </c>
      <c r="Q183" s="2" t="str">
        <f t="shared" si="9"/>
        <v>-</v>
      </c>
      <c r="R183" s="2" t="str">
        <f>IF(AND($E183&lt;$C$1,$C183&gt;10),([1]!f_return($A183,"1",$C$1,$B$1)-3)/[1]!f_risk_stdevyearly($A183,C$1,$B$1,1,1),"-")</f>
        <v>-</v>
      </c>
      <c r="S183" s="2" t="str">
        <f>IF(AND($E183&lt;$D$1,$C183&gt;10),([1]!f_return($A183,"1",$D$1,$B$1)-3)/[1]!f_risk_stdevyearly($A183,D$1,$B$1,1,1),"-")</f>
        <v>-</v>
      </c>
      <c r="T183" s="2" t="str">
        <f t="shared" si="10"/>
        <v>-</v>
      </c>
      <c r="U183" s="2" t="str">
        <f t="shared" si="11"/>
        <v>-</v>
      </c>
      <c r="V183" s="2" t="str">
        <f t="shared" si="12"/>
        <v>-</v>
      </c>
      <c r="W183" s="2" t="str">
        <f>IF(AND($E183&lt;$C$1,$C183&gt;10),([1]!f_return($A183,"1",$C$1,$B$1)-3)/ABS([1]!f_risk_maxdownside($A183,$C$1,$B$1)),"-")</f>
        <v>-</v>
      </c>
      <c r="X183" s="2" t="str">
        <f>IF(AND($E183&lt;$D$1,$C183&gt;10),([1]!f_return($A183,"1",$D$1,$B$1)-3)/ABS([1]!f_risk_maxdownside($A183,$D$1,$B$1)),"-")</f>
        <v>-</v>
      </c>
      <c r="Y183" s="2" t="str">
        <f t="shared" si="13"/>
        <v>-</v>
      </c>
      <c r="Z183" s="2" t="str">
        <f t="shared" si="14"/>
        <v>-</v>
      </c>
      <c r="AA183" s="2" t="str">
        <f t="shared" si="15"/>
        <v>-</v>
      </c>
      <c r="AB183" s="2" t="str">
        <f t="shared" si="16"/>
        <v>-</v>
      </c>
      <c r="AC183" s="2" t="str">
        <f t="shared" si="17"/>
        <v>-</v>
      </c>
      <c r="AD183" s="2" t="str">
        <f t="shared" si="18"/>
        <v>-</v>
      </c>
    </row>
    <row r="184" spans="1:30" hidden="1" x14ac:dyDescent="0.2">
      <c r="A184" s="1" t="s">
        <v>503</v>
      </c>
      <c r="B184" s="1" t="s">
        <v>504</v>
      </c>
      <c r="C184" s="2">
        <f>[1]!f_netasset_total(A184,$B$1,100000000)</f>
        <v>5.9334261062999998</v>
      </c>
      <c r="D184" s="2" t="str">
        <f>TEXT([1]!f_info_setupdate(A184),"YYYYmmdd")</f>
        <v>20210507</v>
      </c>
      <c r="E184" s="3">
        <v>20210507</v>
      </c>
      <c r="F184" s="3"/>
      <c r="G184" s="3"/>
      <c r="H184" s="2" t="str">
        <f>IF(AND($E184&lt;$C$1,$C184&gt;10),[1]!f_return_1y($A184,"0",$B$1),"-")</f>
        <v>-</v>
      </c>
      <c r="I184" s="2" t="str">
        <f>IF(AND($E184&lt;$D$1,$C184&gt;10),[1]!f_return_2y($A184,"0",$B$1),"-")</f>
        <v>-</v>
      </c>
      <c r="J184" s="2" t="str">
        <f t="shared" si="4"/>
        <v>-</v>
      </c>
      <c r="K184" s="2" t="str">
        <f t="shared" si="5"/>
        <v>-</v>
      </c>
      <c r="L184" s="2" t="str">
        <f t="shared" si="6"/>
        <v>-</v>
      </c>
      <c r="M184" s="2" t="str">
        <f>IF(AND($E184&lt;$C$1,$C184&gt;10),[1]!f_risk_maxdownside($A184,$C$1,$B$1),"-")</f>
        <v>-</v>
      </c>
      <c r="N184" s="2" t="str">
        <f>IF(AND($E184&lt;$D$1,$C184&gt;10),[1]!f_risk_maxdownside($A184,$D$1,$B$1),"-")</f>
        <v>-</v>
      </c>
      <c r="O184" s="2" t="str">
        <f t="shared" si="7"/>
        <v>-</v>
      </c>
      <c r="P184" s="2" t="str">
        <f t="shared" si="8"/>
        <v>-</v>
      </c>
      <c r="Q184" s="2" t="str">
        <f t="shared" si="9"/>
        <v>-</v>
      </c>
      <c r="R184" s="2" t="str">
        <f>IF(AND($E184&lt;$C$1,$C184&gt;10),([1]!f_return($A184,"1",$C$1,$B$1)-3)/[1]!f_risk_stdevyearly($A184,C$1,$B$1,1,1),"-")</f>
        <v>-</v>
      </c>
      <c r="S184" s="2" t="str">
        <f>IF(AND($E184&lt;$D$1,$C184&gt;10),([1]!f_return($A184,"1",$D$1,$B$1)-3)/[1]!f_risk_stdevyearly($A184,D$1,$B$1,1,1),"-")</f>
        <v>-</v>
      </c>
      <c r="T184" s="2" t="str">
        <f t="shared" si="10"/>
        <v>-</v>
      </c>
      <c r="U184" s="2" t="str">
        <f t="shared" si="11"/>
        <v>-</v>
      </c>
      <c r="V184" s="2" t="str">
        <f t="shared" si="12"/>
        <v>-</v>
      </c>
      <c r="W184" s="2" t="str">
        <f>IF(AND($E184&lt;$C$1,$C184&gt;10),([1]!f_return($A184,"1",$C$1,$B$1)-3)/ABS([1]!f_risk_maxdownside($A184,$C$1,$B$1)),"-")</f>
        <v>-</v>
      </c>
      <c r="X184" s="2" t="str">
        <f>IF(AND($E184&lt;$D$1,$C184&gt;10),([1]!f_return($A184,"1",$D$1,$B$1)-3)/ABS([1]!f_risk_maxdownside($A184,$D$1,$B$1)),"-")</f>
        <v>-</v>
      </c>
      <c r="Y184" s="2" t="str">
        <f t="shared" si="13"/>
        <v>-</v>
      </c>
      <c r="Z184" s="2" t="str">
        <f t="shared" si="14"/>
        <v>-</v>
      </c>
      <c r="AA184" s="2" t="str">
        <f t="shared" si="15"/>
        <v>-</v>
      </c>
      <c r="AB184" s="2" t="str">
        <f t="shared" si="16"/>
        <v>-</v>
      </c>
      <c r="AC184" s="2" t="str">
        <f t="shared" si="17"/>
        <v>-</v>
      </c>
      <c r="AD184" s="2" t="str">
        <f t="shared" si="18"/>
        <v>-</v>
      </c>
    </row>
    <row r="185" spans="1:30" hidden="1" x14ac:dyDescent="0.2">
      <c r="A185" s="1" t="s">
        <v>545</v>
      </c>
      <c r="B185" s="1" t="s">
        <v>546</v>
      </c>
      <c r="C185" s="2">
        <f>[1]!f_netasset_total(A185,$B$1,100000000)</f>
        <v>5.9170646236</v>
      </c>
      <c r="D185" s="2" t="str">
        <f>TEXT([1]!f_info_setupdate(A185),"YYYYmmdd")</f>
        <v>20210721</v>
      </c>
      <c r="E185" s="3">
        <v>20210721</v>
      </c>
      <c r="F185" s="3"/>
      <c r="G185" s="3"/>
      <c r="H185" s="2" t="str">
        <f>IF(AND($E185&lt;$C$1,$C185&gt;10),[1]!f_return_1y($A185,"0",$B$1),"-")</f>
        <v>-</v>
      </c>
      <c r="I185" s="2" t="str">
        <f>IF(AND($E185&lt;$D$1,$C185&gt;10),[1]!f_return_2y($A185,"0",$B$1),"-")</f>
        <v>-</v>
      </c>
      <c r="J185" s="2" t="str">
        <f t="shared" si="4"/>
        <v>-</v>
      </c>
      <c r="K185" s="2" t="str">
        <f t="shared" si="5"/>
        <v>-</v>
      </c>
      <c r="L185" s="2" t="str">
        <f t="shared" si="6"/>
        <v>-</v>
      </c>
      <c r="M185" s="2" t="str">
        <f>IF(AND($E185&lt;$C$1,$C185&gt;10),[1]!f_risk_maxdownside($A185,$C$1,$B$1),"-")</f>
        <v>-</v>
      </c>
      <c r="N185" s="2" t="str">
        <f>IF(AND($E185&lt;$D$1,$C185&gt;10),[1]!f_risk_maxdownside($A185,$D$1,$B$1),"-")</f>
        <v>-</v>
      </c>
      <c r="O185" s="2" t="str">
        <f t="shared" si="7"/>
        <v>-</v>
      </c>
      <c r="P185" s="2" t="str">
        <f t="shared" si="8"/>
        <v>-</v>
      </c>
      <c r="Q185" s="2" t="str">
        <f t="shared" si="9"/>
        <v>-</v>
      </c>
      <c r="R185" s="2" t="str">
        <f>IF(AND($E185&lt;$C$1,$C185&gt;10),([1]!f_return($A185,"1",$C$1,$B$1)-3)/[1]!f_risk_stdevyearly($A185,C$1,$B$1,1,1),"-")</f>
        <v>-</v>
      </c>
      <c r="S185" s="2" t="str">
        <f>IF(AND($E185&lt;$D$1,$C185&gt;10),([1]!f_return($A185,"1",$D$1,$B$1)-3)/[1]!f_risk_stdevyearly($A185,D$1,$B$1,1,1),"-")</f>
        <v>-</v>
      </c>
      <c r="T185" s="2" t="str">
        <f t="shared" si="10"/>
        <v>-</v>
      </c>
      <c r="U185" s="2" t="str">
        <f t="shared" si="11"/>
        <v>-</v>
      </c>
      <c r="V185" s="2" t="str">
        <f t="shared" si="12"/>
        <v>-</v>
      </c>
      <c r="W185" s="2" t="str">
        <f>IF(AND($E185&lt;$C$1,$C185&gt;10),([1]!f_return($A185,"1",$C$1,$B$1)-3)/ABS([1]!f_risk_maxdownside($A185,$C$1,$B$1)),"-")</f>
        <v>-</v>
      </c>
      <c r="X185" s="2" t="str">
        <f>IF(AND($E185&lt;$D$1,$C185&gt;10),([1]!f_return($A185,"1",$D$1,$B$1)-3)/ABS([1]!f_risk_maxdownside($A185,$D$1,$B$1)),"-")</f>
        <v>-</v>
      </c>
      <c r="Y185" s="2" t="str">
        <f t="shared" si="13"/>
        <v>-</v>
      </c>
      <c r="Z185" s="2" t="str">
        <f t="shared" si="14"/>
        <v>-</v>
      </c>
      <c r="AA185" s="2" t="str">
        <f t="shared" si="15"/>
        <v>-</v>
      </c>
      <c r="AB185" s="2" t="str">
        <f t="shared" si="16"/>
        <v>-</v>
      </c>
      <c r="AC185" s="2" t="str">
        <f t="shared" si="17"/>
        <v>-</v>
      </c>
      <c r="AD185" s="2" t="str">
        <f t="shared" si="18"/>
        <v>-</v>
      </c>
    </row>
    <row r="186" spans="1:30" hidden="1" x14ac:dyDescent="0.2">
      <c r="A186" s="1" t="s">
        <v>719</v>
      </c>
      <c r="B186" s="1" t="s">
        <v>720</v>
      </c>
      <c r="C186" s="2">
        <f>[1]!f_netasset_total(A186,$B$1,100000000)</f>
        <v>5.8990333584000005</v>
      </c>
      <c r="D186" s="2" t="str">
        <f>TEXT([1]!f_info_setupdate(A186),"YYYYmmdd")</f>
        <v>20120918</v>
      </c>
      <c r="E186" s="3">
        <v>20120918</v>
      </c>
      <c r="F186" s="3"/>
      <c r="G186" s="3"/>
      <c r="H186" s="2" t="str">
        <f>IF(AND($E186&lt;$C$1,$C186&gt;10),[1]!f_return_1y($A186,"0",$B$1),"-")</f>
        <v>-</v>
      </c>
      <c r="I186" s="2" t="str">
        <f>IF(AND($E186&lt;$D$1,$C186&gt;10),[1]!f_return_2y($A186,"0",$B$1),"-")</f>
        <v>-</v>
      </c>
      <c r="J186" s="2" t="str">
        <f t="shared" si="4"/>
        <v>-</v>
      </c>
      <c r="K186" s="2" t="str">
        <f t="shared" si="5"/>
        <v>-</v>
      </c>
      <c r="L186" s="2" t="str">
        <f t="shared" si="6"/>
        <v>-</v>
      </c>
      <c r="M186" s="2" t="str">
        <f>IF(AND($E186&lt;$C$1,$C186&gt;10),[1]!f_risk_maxdownside($A186,$C$1,$B$1),"-")</f>
        <v>-</v>
      </c>
      <c r="N186" s="2" t="str">
        <f>IF(AND($E186&lt;$D$1,$C186&gt;10),[1]!f_risk_maxdownside($A186,$D$1,$B$1),"-")</f>
        <v>-</v>
      </c>
      <c r="O186" s="2" t="str">
        <f t="shared" si="7"/>
        <v>-</v>
      </c>
      <c r="P186" s="2" t="str">
        <f t="shared" si="8"/>
        <v>-</v>
      </c>
      <c r="Q186" s="2" t="str">
        <f t="shared" si="9"/>
        <v>-</v>
      </c>
      <c r="R186" s="2" t="str">
        <f>IF(AND($E186&lt;$C$1,$C186&gt;10),([1]!f_return($A186,"1",$C$1,$B$1)-3)/[1]!f_risk_stdevyearly($A186,C$1,$B$1,1,1),"-")</f>
        <v>-</v>
      </c>
      <c r="S186" s="2" t="str">
        <f>IF(AND($E186&lt;$D$1,$C186&gt;10),([1]!f_return($A186,"1",$D$1,$B$1)-3)/[1]!f_risk_stdevyearly($A186,D$1,$B$1,1,1),"-")</f>
        <v>-</v>
      </c>
      <c r="T186" s="2" t="str">
        <f t="shared" si="10"/>
        <v>-</v>
      </c>
      <c r="U186" s="2" t="str">
        <f t="shared" si="11"/>
        <v>-</v>
      </c>
      <c r="V186" s="2" t="str">
        <f t="shared" si="12"/>
        <v>-</v>
      </c>
      <c r="W186" s="2" t="str">
        <f>IF(AND($E186&lt;$C$1,$C186&gt;10),([1]!f_return($A186,"1",$C$1,$B$1)-3)/ABS([1]!f_risk_maxdownside($A186,$C$1,$B$1)),"-")</f>
        <v>-</v>
      </c>
      <c r="X186" s="2" t="str">
        <f>IF(AND($E186&lt;$D$1,$C186&gt;10),([1]!f_return($A186,"1",$D$1,$B$1)-3)/ABS([1]!f_risk_maxdownside($A186,$D$1,$B$1)),"-")</f>
        <v>-</v>
      </c>
      <c r="Y186" s="2" t="str">
        <f t="shared" si="13"/>
        <v>-</v>
      </c>
      <c r="Z186" s="2" t="str">
        <f t="shared" si="14"/>
        <v>-</v>
      </c>
      <c r="AA186" s="2" t="str">
        <f t="shared" si="15"/>
        <v>-</v>
      </c>
      <c r="AB186" s="2" t="str">
        <f t="shared" si="16"/>
        <v>-</v>
      </c>
      <c r="AC186" s="2" t="str">
        <f t="shared" si="17"/>
        <v>-</v>
      </c>
      <c r="AD186" s="2" t="str">
        <f t="shared" si="18"/>
        <v>-</v>
      </c>
    </row>
    <row r="187" spans="1:30" hidden="1" x14ac:dyDescent="0.2">
      <c r="A187" s="1" t="s">
        <v>225</v>
      </c>
      <c r="B187" s="1" t="s">
        <v>226</v>
      </c>
      <c r="C187" s="2">
        <f>[1]!f_netasset_total(A187,$B$1,100000000)</f>
        <v>5.8454011899999996</v>
      </c>
      <c r="D187" s="2" t="str">
        <f>TEXT([1]!f_info_setupdate(A187),"YYYYmmdd")</f>
        <v>20170414</v>
      </c>
      <c r="E187" s="3">
        <v>20170414</v>
      </c>
      <c r="F187" s="3"/>
      <c r="G187" s="3"/>
      <c r="H187" s="2" t="str">
        <f>IF(AND($E187&lt;$C$1,$C187&gt;10),[1]!f_return_1y($A187,"0",$B$1),"-")</f>
        <v>-</v>
      </c>
      <c r="I187" s="2" t="str">
        <f>IF(AND($E187&lt;$D$1,$C187&gt;10),[1]!f_return_2y($A187,"0",$B$1),"-")</f>
        <v>-</v>
      </c>
      <c r="J187" s="2" t="str">
        <f t="shared" si="4"/>
        <v>-</v>
      </c>
      <c r="K187" s="2" t="str">
        <f t="shared" si="5"/>
        <v>-</v>
      </c>
      <c r="L187" s="2" t="str">
        <f t="shared" si="6"/>
        <v>-</v>
      </c>
      <c r="M187" s="2" t="str">
        <f>IF(AND($E187&lt;$C$1,$C187&gt;10),[1]!f_risk_maxdownside($A187,$C$1,$B$1),"-")</f>
        <v>-</v>
      </c>
      <c r="N187" s="2" t="str">
        <f>IF(AND($E187&lt;$D$1,$C187&gt;10),[1]!f_risk_maxdownside($A187,$D$1,$B$1),"-")</f>
        <v>-</v>
      </c>
      <c r="O187" s="2" t="str">
        <f t="shared" si="7"/>
        <v>-</v>
      </c>
      <c r="P187" s="2" t="str">
        <f t="shared" si="8"/>
        <v>-</v>
      </c>
      <c r="Q187" s="2" t="str">
        <f t="shared" si="9"/>
        <v>-</v>
      </c>
      <c r="R187" s="2" t="str">
        <f>IF(AND($E187&lt;$C$1,$C187&gt;10),([1]!f_return($A187,"1",$C$1,$B$1)-3)/[1]!f_risk_stdevyearly($A187,C$1,$B$1,1,1),"-")</f>
        <v>-</v>
      </c>
      <c r="S187" s="2" t="str">
        <f>IF(AND($E187&lt;$D$1,$C187&gt;10),([1]!f_return($A187,"1",$D$1,$B$1)-3)/[1]!f_risk_stdevyearly($A187,D$1,$B$1,1,1),"-")</f>
        <v>-</v>
      </c>
      <c r="T187" s="2" t="str">
        <f t="shared" si="10"/>
        <v>-</v>
      </c>
      <c r="U187" s="2" t="str">
        <f t="shared" si="11"/>
        <v>-</v>
      </c>
      <c r="V187" s="2" t="str">
        <f t="shared" si="12"/>
        <v>-</v>
      </c>
      <c r="W187" s="2" t="str">
        <f>IF(AND($E187&lt;$C$1,$C187&gt;10),([1]!f_return($A187,"1",$C$1,$B$1)-3)/ABS([1]!f_risk_maxdownside($A187,$C$1,$B$1)),"-")</f>
        <v>-</v>
      </c>
      <c r="X187" s="2" t="str">
        <f>IF(AND($E187&lt;$D$1,$C187&gt;10),([1]!f_return($A187,"1",$D$1,$B$1)-3)/ABS([1]!f_risk_maxdownside($A187,$D$1,$B$1)),"-")</f>
        <v>-</v>
      </c>
      <c r="Y187" s="2" t="str">
        <f t="shared" si="13"/>
        <v>-</v>
      </c>
      <c r="Z187" s="2" t="str">
        <f t="shared" si="14"/>
        <v>-</v>
      </c>
      <c r="AA187" s="2" t="str">
        <f t="shared" si="15"/>
        <v>-</v>
      </c>
      <c r="AB187" s="2" t="str">
        <f t="shared" si="16"/>
        <v>-</v>
      </c>
      <c r="AC187" s="2" t="str">
        <f t="shared" si="17"/>
        <v>-</v>
      </c>
      <c r="AD187" s="2" t="str">
        <f t="shared" si="18"/>
        <v>-</v>
      </c>
    </row>
    <row r="188" spans="1:30" hidden="1" x14ac:dyDescent="0.2">
      <c r="A188" s="1" t="s">
        <v>639</v>
      </c>
      <c r="B188" s="1" t="s">
        <v>640</v>
      </c>
      <c r="C188" s="2">
        <f>[1]!f_netasset_total(A188,$B$1,100000000)</f>
        <v>5.8176561915999994</v>
      </c>
      <c r="D188" s="2" t="str">
        <f>TEXT([1]!f_info_setupdate(A188),"YYYYmmdd")</f>
        <v>20080926</v>
      </c>
      <c r="E188" s="3">
        <v>20080926</v>
      </c>
      <c r="F188" s="3"/>
      <c r="G188" s="3"/>
      <c r="H188" s="2" t="str">
        <f>IF(AND($E188&lt;$C$1,$C188&gt;10),[1]!f_return_1y($A188,"0",$B$1),"-")</f>
        <v>-</v>
      </c>
      <c r="I188" s="2" t="str">
        <f>IF(AND($E188&lt;$D$1,$C188&gt;10),[1]!f_return_2y($A188,"0",$B$1),"-")</f>
        <v>-</v>
      </c>
      <c r="J188" s="2" t="str">
        <f t="shared" si="4"/>
        <v>-</v>
      </c>
      <c r="K188" s="2" t="str">
        <f t="shared" si="5"/>
        <v>-</v>
      </c>
      <c r="L188" s="2" t="str">
        <f t="shared" si="6"/>
        <v>-</v>
      </c>
      <c r="M188" s="2" t="str">
        <f>IF(AND($E188&lt;$C$1,$C188&gt;10),[1]!f_risk_maxdownside($A188,$C$1,$B$1),"-")</f>
        <v>-</v>
      </c>
      <c r="N188" s="2" t="str">
        <f>IF(AND($E188&lt;$D$1,$C188&gt;10),[1]!f_risk_maxdownside($A188,$D$1,$B$1),"-")</f>
        <v>-</v>
      </c>
      <c r="O188" s="2" t="str">
        <f t="shared" si="7"/>
        <v>-</v>
      </c>
      <c r="P188" s="2" t="str">
        <f t="shared" si="8"/>
        <v>-</v>
      </c>
      <c r="Q188" s="2" t="str">
        <f t="shared" si="9"/>
        <v>-</v>
      </c>
      <c r="R188" s="2" t="str">
        <f>IF(AND($E188&lt;$C$1,$C188&gt;10),([1]!f_return($A188,"1",$C$1,$B$1)-3)/[1]!f_risk_stdevyearly($A188,C$1,$B$1,1,1),"-")</f>
        <v>-</v>
      </c>
      <c r="S188" s="2" t="str">
        <f>IF(AND($E188&lt;$D$1,$C188&gt;10),([1]!f_return($A188,"1",$D$1,$B$1)-3)/[1]!f_risk_stdevyearly($A188,D$1,$B$1,1,1),"-")</f>
        <v>-</v>
      </c>
      <c r="T188" s="2" t="str">
        <f t="shared" si="10"/>
        <v>-</v>
      </c>
      <c r="U188" s="2" t="str">
        <f t="shared" si="11"/>
        <v>-</v>
      </c>
      <c r="V188" s="2" t="str">
        <f t="shared" si="12"/>
        <v>-</v>
      </c>
      <c r="W188" s="2" t="str">
        <f>IF(AND($E188&lt;$C$1,$C188&gt;10),([1]!f_return($A188,"1",$C$1,$B$1)-3)/ABS([1]!f_risk_maxdownside($A188,$C$1,$B$1)),"-")</f>
        <v>-</v>
      </c>
      <c r="X188" s="2" t="str">
        <f>IF(AND($E188&lt;$D$1,$C188&gt;10),([1]!f_return($A188,"1",$D$1,$B$1)-3)/ABS([1]!f_risk_maxdownside($A188,$D$1,$B$1)),"-")</f>
        <v>-</v>
      </c>
      <c r="Y188" s="2" t="str">
        <f t="shared" si="13"/>
        <v>-</v>
      </c>
      <c r="Z188" s="2" t="str">
        <f t="shared" si="14"/>
        <v>-</v>
      </c>
      <c r="AA188" s="2" t="str">
        <f t="shared" si="15"/>
        <v>-</v>
      </c>
      <c r="AB188" s="2" t="str">
        <f t="shared" si="16"/>
        <v>-</v>
      </c>
      <c r="AC188" s="2" t="str">
        <f t="shared" si="17"/>
        <v>-</v>
      </c>
      <c r="AD188" s="2" t="str">
        <f t="shared" si="18"/>
        <v>-</v>
      </c>
    </row>
    <row r="189" spans="1:30" hidden="1" x14ac:dyDescent="0.2">
      <c r="A189" s="1" t="s">
        <v>643</v>
      </c>
      <c r="B189" s="1" t="s">
        <v>644</v>
      </c>
      <c r="C189" s="2">
        <f>[1]!f_netasset_total(A189,$B$1,100000000)</f>
        <v>5.7351244966999992</v>
      </c>
      <c r="D189" s="2" t="str">
        <f>TEXT([1]!f_info_setupdate(A189),"YYYYmmdd")</f>
        <v>20110629</v>
      </c>
      <c r="E189" s="3">
        <v>20110629</v>
      </c>
      <c r="F189" s="3"/>
      <c r="G189" s="3"/>
      <c r="H189" s="2" t="str">
        <f>IF(AND($E189&lt;$C$1,$C189&gt;10),[1]!f_return_1y($A189,"0",$B$1),"-")</f>
        <v>-</v>
      </c>
      <c r="I189" s="2" t="str">
        <f>IF(AND($E189&lt;$D$1,$C189&gt;10),[1]!f_return_2y($A189,"0",$B$1),"-")</f>
        <v>-</v>
      </c>
      <c r="J189" s="2" t="str">
        <f t="shared" si="4"/>
        <v>-</v>
      </c>
      <c r="K189" s="2" t="str">
        <f t="shared" si="5"/>
        <v>-</v>
      </c>
      <c r="L189" s="2" t="str">
        <f t="shared" si="6"/>
        <v>-</v>
      </c>
      <c r="M189" s="2" t="str">
        <f>IF(AND($E189&lt;$C$1,$C189&gt;10),[1]!f_risk_maxdownside($A189,$C$1,$B$1),"-")</f>
        <v>-</v>
      </c>
      <c r="N189" s="2" t="str">
        <f>IF(AND($E189&lt;$D$1,$C189&gt;10),[1]!f_risk_maxdownside($A189,$D$1,$B$1),"-")</f>
        <v>-</v>
      </c>
      <c r="O189" s="2" t="str">
        <f t="shared" si="7"/>
        <v>-</v>
      </c>
      <c r="P189" s="2" t="str">
        <f t="shared" si="8"/>
        <v>-</v>
      </c>
      <c r="Q189" s="2" t="str">
        <f t="shared" si="9"/>
        <v>-</v>
      </c>
      <c r="R189" s="2" t="str">
        <f>IF(AND($E189&lt;$C$1,$C189&gt;10),([1]!f_return($A189,"1",$C$1,$B$1)-3)/[1]!f_risk_stdevyearly($A189,C$1,$B$1,1,1),"-")</f>
        <v>-</v>
      </c>
      <c r="S189" s="2" t="str">
        <f>IF(AND($E189&lt;$D$1,$C189&gt;10),([1]!f_return($A189,"1",$D$1,$B$1)-3)/[1]!f_risk_stdevyearly($A189,D$1,$B$1,1,1),"-")</f>
        <v>-</v>
      </c>
      <c r="T189" s="2" t="str">
        <f t="shared" si="10"/>
        <v>-</v>
      </c>
      <c r="U189" s="2" t="str">
        <f t="shared" si="11"/>
        <v>-</v>
      </c>
      <c r="V189" s="2" t="str">
        <f t="shared" si="12"/>
        <v>-</v>
      </c>
      <c r="W189" s="2" t="str">
        <f>IF(AND($E189&lt;$C$1,$C189&gt;10),([1]!f_return($A189,"1",$C$1,$B$1)-3)/ABS([1]!f_risk_maxdownside($A189,$C$1,$B$1)),"-")</f>
        <v>-</v>
      </c>
      <c r="X189" s="2" t="str">
        <f>IF(AND($E189&lt;$D$1,$C189&gt;10),([1]!f_return($A189,"1",$D$1,$B$1)-3)/ABS([1]!f_risk_maxdownside($A189,$D$1,$B$1)),"-")</f>
        <v>-</v>
      </c>
      <c r="Y189" s="2" t="str">
        <f t="shared" si="13"/>
        <v>-</v>
      </c>
      <c r="Z189" s="2" t="str">
        <f t="shared" si="14"/>
        <v>-</v>
      </c>
      <c r="AA189" s="2" t="str">
        <f t="shared" si="15"/>
        <v>-</v>
      </c>
      <c r="AB189" s="2" t="str">
        <f t="shared" si="16"/>
        <v>-</v>
      </c>
      <c r="AC189" s="2" t="str">
        <f t="shared" si="17"/>
        <v>-</v>
      </c>
      <c r="AD189" s="2" t="str">
        <f t="shared" si="18"/>
        <v>-</v>
      </c>
    </row>
    <row r="190" spans="1:30" hidden="1" x14ac:dyDescent="0.2">
      <c r="A190" s="1" t="s">
        <v>703</v>
      </c>
      <c r="B190" s="1" t="s">
        <v>704</v>
      </c>
      <c r="C190" s="2">
        <f>[1]!f_netasset_total(A190,$B$1,100000000)</f>
        <v>5.7242317241999991</v>
      </c>
      <c r="D190" s="2" t="str">
        <f>TEXT([1]!f_info_setupdate(A190),"YYYYmmdd")</f>
        <v>20110810</v>
      </c>
      <c r="E190" s="3">
        <v>20110810</v>
      </c>
      <c r="F190" s="3"/>
      <c r="G190" s="3"/>
      <c r="H190" s="2" t="str">
        <f>IF(AND($E190&lt;$C$1,$C190&gt;10),[1]!f_return_1y($A190,"0",$B$1),"-")</f>
        <v>-</v>
      </c>
      <c r="I190" s="2" t="str">
        <f>IF(AND($E190&lt;$D$1,$C190&gt;10),[1]!f_return_2y($A190,"0",$B$1),"-")</f>
        <v>-</v>
      </c>
      <c r="J190" s="2" t="str">
        <f t="shared" si="4"/>
        <v>-</v>
      </c>
      <c r="K190" s="2" t="str">
        <f t="shared" si="5"/>
        <v>-</v>
      </c>
      <c r="L190" s="2" t="str">
        <f t="shared" si="6"/>
        <v>-</v>
      </c>
      <c r="M190" s="2" t="str">
        <f>IF(AND($E190&lt;$C$1,$C190&gt;10),[1]!f_risk_maxdownside($A190,$C$1,$B$1),"-")</f>
        <v>-</v>
      </c>
      <c r="N190" s="2" t="str">
        <f>IF(AND($E190&lt;$D$1,$C190&gt;10),[1]!f_risk_maxdownside($A190,$D$1,$B$1),"-")</f>
        <v>-</v>
      </c>
      <c r="O190" s="2" t="str">
        <f t="shared" si="7"/>
        <v>-</v>
      </c>
      <c r="P190" s="2" t="str">
        <f t="shared" si="8"/>
        <v>-</v>
      </c>
      <c r="Q190" s="2" t="str">
        <f t="shared" si="9"/>
        <v>-</v>
      </c>
      <c r="R190" s="2" t="str">
        <f>IF(AND($E190&lt;$C$1,$C190&gt;10),([1]!f_return($A190,"1",$C$1,$B$1)-3)/[1]!f_risk_stdevyearly($A190,C$1,$B$1,1,1),"-")</f>
        <v>-</v>
      </c>
      <c r="S190" s="2" t="str">
        <f>IF(AND($E190&lt;$D$1,$C190&gt;10),([1]!f_return($A190,"1",$D$1,$B$1)-3)/[1]!f_risk_stdevyearly($A190,D$1,$B$1,1,1),"-")</f>
        <v>-</v>
      </c>
      <c r="T190" s="2" t="str">
        <f t="shared" si="10"/>
        <v>-</v>
      </c>
      <c r="U190" s="2" t="str">
        <f t="shared" si="11"/>
        <v>-</v>
      </c>
      <c r="V190" s="2" t="str">
        <f t="shared" si="12"/>
        <v>-</v>
      </c>
      <c r="W190" s="2" t="str">
        <f>IF(AND($E190&lt;$C$1,$C190&gt;10),([1]!f_return($A190,"1",$C$1,$B$1)-3)/ABS([1]!f_risk_maxdownside($A190,$C$1,$B$1)),"-")</f>
        <v>-</v>
      </c>
      <c r="X190" s="2" t="str">
        <f>IF(AND($E190&lt;$D$1,$C190&gt;10),([1]!f_return($A190,"1",$D$1,$B$1)-3)/ABS([1]!f_risk_maxdownside($A190,$D$1,$B$1)),"-")</f>
        <v>-</v>
      </c>
      <c r="Y190" s="2" t="str">
        <f t="shared" si="13"/>
        <v>-</v>
      </c>
      <c r="Z190" s="2" t="str">
        <f t="shared" si="14"/>
        <v>-</v>
      </c>
      <c r="AA190" s="2" t="str">
        <f t="shared" si="15"/>
        <v>-</v>
      </c>
      <c r="AB190" s="2" t="str">
        <f t="shared" si="16"/>
        <v>-</v>
      </c>
      <c r="AC190" s="2" t="str">
        <f t="shared" si="17"/>
        <v>-</v>
      </c>
      <c r="AD190" s="2" t="str">
        <f t="shared" si="18"/>
        <v>-</v>
      </c>
    </row>
    <row r="191" spans="1:30" hidden="1" x14ac:dyDescent="0.2">
      <c r="A191" s="1" t="s">
        <v>37</v>
      </c>
      <c r="B191" s="1" t="s">
        <v>38</v>
      </c>
      <c r="C191" s="2">
        <f>[1]!f_netasset_total(A191,$B$1,100000000)</f>
        <v>5.5453666669000006</v>
      </c>
      <c r="D191" s="2" t="str">
        <f>TEXT([1]!f_info_setupdate(A191),"YYYYmmdd")</f>
        <v>20130814</v>
      </c>
      <c r="E191" s="3">
        <v>20130814</v>
      </c>
      <c r="F191" s="3"/>
      <c r="G191" s="3"/>
      <c r="H191" s="2" t="str">
        <f>IF(AND($E191&lt;$C$1,$C191&gt;10),[1]!f_return_1y($A191,"0",$B$1),"-")</f>
        <v>-</v>
      </c>
      <c r="I191" s="2" t="str">
        <f>IF(AND($E191&lt;$D$1,$C191&gt;10),[1]!f_return_2y($A191,"0",$B$1),"-")</f>
        <v>-</v>
      </c>
      <c r="J191" s="2" t="str">
        <f t="shared" si="4"/>
        <v>-</v>
      </c>
      <c r="K191" s="2" t="str">
        <f t="shared" si="5"/>
        <v>-</v>
      </c>
      <c r="L191" s="2" t="str">
        <f t="shared" si="6"/>
        <v>-</v>
      </c>
      <c r="M191" s="2" t="str">
        <f>IF(AND($E191&lt;$C$1,$C191&gt;10),[1]!f_risk_maxdownside($A191,$C$1,$B$1),"-")</f>
        <v>-</v>
      </c>
      <c r="N191" s="2" t="str">
        <f>IF(AND($E191&lt;$D$1,$C191&gt;10),[1]!f_risk_maxdownside($A191,$D$1,$B$1),"-")</f>
        <v>-</v>
      </c>
      <c r="O191" s="2" t="str">
        <f t="shared" si="7"/>
        <v>-</v>
      </c>
      <c r="P191" s="2" t="str">
        <f t="shared" si="8"/>
        <v>-</v>
      </c>
      <c r="Q191" s="2" t="str">
        <f t="shared" si="9"/>
        <v>-</v>
      </c>
      <c r="R191" s="2" t="str">
        <f>IF(AND($E191&lt;$C$1,$C191&gt;10),([1]!f_return($A191,"1",$C$1,$B$1)-3)/[1]!f_risk_stdevyearly($A191,C$1,$B$1,1,1),"-")</f>
        <v>-</v>
      </c>
      <c r="S191" s="2" t="str">
        <f>IF(AND($E191&lt;$D$1,$C191&gt;10),([1]!f_return($A191,"1",$D$1,$B$1)-3)/[1]!f_risk_stdevyearly($A191,D$1,$B$1,1,1),"-")</f>
        <v>-</v>
      </c>
      <c r="T191" s="2" t="str">
        <f t="shared" si="10"/>
        <v>-</v>
      </c>
      <c r="U191" s="2" t="str">
        <f t="shared" si="11"/>
        <v>-</v>
      </c>
      <c r="V191" s="2" t="str">
        <f t="shared" si="12"/>
        <v>-</v>
      </c>
      <c r="W191" s="2" t="str">
        <f>IF(AND($E191&lt;$C$1,$C191&gt;10),([1]!f_return($A191,"1",$C$1,$B$1)-3)/ABS([1]!f_risk_maxdownside($A191,$C$1,$B$1)),"-")</f>
        <v>-</v>
      </c>
      <c r="X191" s="2" t="str">
        <f>IF(AND($E191&lt;$D$1,$C191&gt;10),([1]!f_return($A191,"1",$D$1,$B$1)-3)/ABS([1]!f_risk_maxdownside($A191,$D$1,$B$1)),"-")</f>
        <v>-</v>
      </c>
      <c r="Y191" s="2" t="str">
        <f t="shared" si="13"/>
        <v>-</v>
      </c>
      <c r="Z191" s="2" t="str">
        <f t="shared" si="14"/>
        <v>-</v>
      </c>
      <c r="AA191" s="2" t="str">
        <f t="shared" si="15"/>
        <v>-</v>
      </c>
      <c r="AB191" s="2" t="str">
        <f t="shared" si="16"/>
        <v>-</v>
      </c>
      <c r="AC191" s="2" t="str">
        <f t="shared" si="17"/>
        <v>-</v>
      </c>
      <c r="AD191" s="2" t="str">
        <f t="shared" si="18"/>
        <v>-</v>
      </c>
    </row>
    <row r="192" spans="1:30" ht="13.5" hidden="1" x14ac:dyDescent="0.2">
      <c r="A192" s="7" t="s">
        <v>183</v>
      </c>
      <c r="B192" s="7" t="s">
        <v>184</v>
      </c>
      <c r="C192" s="2">
        <f>[1]!f_netasset_total(A192,$B$1,100000000)</f>
        <v>5.4754669254999992</v>
      </c>
      <c r="D192" s="2" t="str">
        <f>TEXT([1]!f_info_setupdate(A192),"YYYYmmdd")</f>
        <v>20170111</v>
      </c>
      <c r="E192" s="3">
        <v>20170111</v>
      </c>
      <c r="F192" s="3"/>
      <c r="G192" s="3"/>
      <c r="H192" s="2" t="str">
        <f>IF(AND($E192&lt;$C$1,$C192&gt;10),[1]!f_return_1y($A192,"0",$B$1),"-")</f>
        <v>-</v>
      </c>
      <c r="I192" s="2" t="str">
        <f>IF(AND($E192&lt;$D$1,$C192&gt;10),[1]!f_return_2y($A192,"0",$B$1),"-")</f>
        <v>-</v>
      </c>
      <c r="J192" s="2" t="str">
        <f t="shared" si="4"/>
        <v>-</v>
      </c>
      <c r="K192" s="2" t="str">
        <f t="shared" si="5"/>
        <v>-</v>
      </c>
      <c r="L192" s="2" t="str">
        <f t="shared" si="6"/>
        <v>-</v>
      </c>
      <c r="M192" s="2" t="str">
        <f>IF(AND($E192&lt;$C$1,$C192&gt;10),[1]!f_risk_maxdownside($A192,$C$1,$B$1),"-")</f>
        <v>-</v>
      </c>
      <c r="N192" s="2" t="str">
        <f>IF(AND($E192&lt;$D$1,$C192&gt;10),[1]!f_risk_maxdownside($A192,$D$1,$B$1),"-")</f>
        <v>-</v>
      </c>
      <c r="O192" s="2" t="str">
        <f t="shared" si="7"/>
        <v>-</v>
      </c>
      <c r="P192" s="2" t="str">
        <f t="shared" si="8"/>
        <v>-</v>
      </c>
      <c r="Q192" s="2" t="str">
        <f t="shared" si="9"/>
        <v>-</v>
      </c>
      <c r="R192" s="2" t="str">
        <f>IF(AND($E192&lt;$C$1,$C192&gt;10),([1]!f_return($A192,"1",$C$1,$B$1)-3)/[1]!f_risk_stdevyearly($A192,C$1,$B$1,1,1),"-")</f>
        <v>-</v>
      </c>
      <c r="S192" s="2" t="str">
        <f>IF(AND($E192&lt;$D$1,$C192&gt;10),([1]!f_return($A192,"1",$D$1,$B$1)-3)/[1]!f_risk_stdevyearly($A192,D$1,$B$1,1,1),"-")</f>
        <v>-</v>
      </c>
      <c r="T192" s="2" t="str">
        <f t="shared" si="10"/>
        <v>-</v>
      </c>
      <c r="U192" s="2" t="str">
        <f t="shared" si="11"/>
        <v>-</v>
      </c>
      <c r="V192" s="2" t="str">
        <f t="shared" si="12"/>
        <v>-</v>
      </c>
      <c r="W192" s="2" t="str">
        <f>IF(AND($E192&lt;$C$1,$C192&gt;10),([1]!f_return($A192,"1",$C$1,$B$1)-3)/ABS([1]!f_risk_maxdownside($A192,$C$1,$B$1)),"-")</f>
        <v>-</v>
      </c>
      <c r="X192" s="2" t="str">
        <f>IF(AND($E192&lt;$D$1,$C192&gt;10),([1]!f_return($A192,"1",$D$1,$B$1)-3)/ABS([1]!f_risk_maxdownside($A192,$D$1,$B$1)),"-")</f>
        <v>-</v>
      </c>
      <c r="Y192" s="2" t="str">
        <f t="shared" si="13"/>
        <v>-</v>
      </c>
      <c r="Z192" s="2" t="str">
        <f t="shared" si="14"/>
        <v>-</v>
      </c>
      <c r="AA192" s="2" t="str">
        <f t="shared" si="15"/>
        <v>-</v>
      </c>
      <c r="AB192" s="2" t="str">
        <f t="shared" si="16"/>
        <v>-</v>
      </c>
      <c r="AC192" s="2" t="str">
        <f t="shared" si="17"/>
        <v>-</v>
      </c>
      <c r="AD192" s="2" t="str">
        <f t="shared" si="18"/>
        <v>-</v>
      </c>
    </row>
    <row r="193" spans="1:30" hidden="1" x14ac:dyDescent="0.2">
      <c r="A193" s="1" t="s">
        <v>473</v>
      </c>
      <c r="B193" s="1" t="s">
        <v>474</v>
      </c>
      <c r="C193" s="2">
        <f>[1]!f_netasset_total(A193,$B$1,100000000)</f>
        <v>5.4514445149000004</v>
      </c>
      <c r="D193" s="2" t="str">
        <f>TEXT([1]!f_info_setupdate(A193),"YYYYmmdd")</f>
        <v>20210208</v>
      </c>
      <c r="E193" s="3">
        <v>20210208</v>
      </c>
      <c r="F193" s="3"/>
      <c r="G193" s="3"/>
      <c r="H193" s="2" t="str">
        <f>IF(AND($E193&lt;$C$1,$C193&gt;10),[1]!f_return_1y($A193,"0",$B$1),"-")</f>
        <v>-</v>
      </c>
      <c r="I193" s="2" t="str">
        <f>IF(AND($E193&lt;$D$1,$C193&gt;10),[1]!f_return_2y($A193,"0",$B$1),"-")</f>
        <v>-</v>
      </c>
      <c r="J193" s="2" t="str">
        <f t="shared" si="4"/>
        <v>-</v>
      </c>
      <c r="K193" s="2" t="str">
        <f t="shared" si="5"/>
        <v>-</v>
      </c>
      <c r="L193" s="2" t="str">
        <f t="shared" si="6"/>
        <v>-</v>
      </c>
      <c r="M193" s="2" t="str">
        <f>IF(AND($E193&lt;$C$1,$C193&gt;10),[1]!f_risk_maxdownside($A193,$C$1,$B$1),"-")</f>
        <v>-</v>
      </c>
      <c r="N193" s="2" t="str">
        <f>IF(AND($E193&lt;$D$1,$C193&gt;10),[1]!f_risk_maxdownside($A193,$D$1,$B$1),"-")</f>
        <v>-</v>
      </c>
      <c r="O193" s="2" t="str">
        <f t="shared" si="7"/>
        <v>-</v>
      </c>
      <c r="P193" s="2" t="str">
        <f t="shared" si="8"/>
        <v>-</v>
      </c>
      <c r="Q193" s="2" t="str">
        <f t="shared" si="9"/>
        <v>-</v>
      </c>
      <c r="R193" s="2" t="str">
        <f>IF(AND($E193&lt;$C$1,$C193&gt;10),([1]!f_return($A193,"1",$C$1,$B$1)-3)/[1]!f_risk_stdevyearly($A193,C$1,$B$1,1,1),"-")</f>
        <v>-</v>
      </c>
      <c r="S193" s="2" t="str">
        <f>IF(AND($E193&lt;$D$1,$C193&gt;10),([1]!f_return($A193,"1",$D$1,$B$1)-3)/[1]!f_risk_stdevyearly($A193,D$1,$B$1,1,1),"-")</f>
        <v>-</v>
      </c>
      <c r="T193" s="2" t="str">
        <f t="shared" si="10"/>
        <v>-</v>
      </c>
      <c r="U193" s="2" t="str">
        <f t="shared" si="11"/>
        <v>-</v>
      </c>
      <c r="V193" s="2" t="str">
        <f t="shared" si="12"/>
        <v>-</v>
      </c>
      <c r="W193" s="2" t="str">
        <f>IF(AND($E193&lt;$C$1,$C193&gt;10),([1]!f_return($A193,"1",$C$1,$B$1)-3)/ABS([1]!f_risk_maxdownside($A193,$C$1,$B$1)),"-")</f>
        <v>-</v>
      </c>
      <c r="X193" s="2" t="str">
        <f>IF(AND($E193&lt;$D$1,$C193&gt;10),([1]!f_return($A193,"1",$D$1,$B$1)-3)/ABS([1]!f_risk_maxdownside($A193,$D$1,$B$1)),"-")</f>
        <v>-</v>
      </c>
      <c r="Y193" s="2" t="str">
        <f t="shared" si="13"/>
        <v>-</v>
      </c>
      <c r="Z193" s="2" t="str">
        <f t="shared" si="14"/>
        <v>-</v>
      </c>
      <c r="AA193" s="2" t="str">
        <f t="shared" si="15"/>
        <v>-</v>
      </c>
      <c r="AB193" s="2" t="str">
        <f t="shared" si="16"/>
        <v>-</v>
      </c>
      <c r="AC193" s="2" t="str">
        <f t="shared" si="17"/>
        <v>-</v>
      </c>
      <c r="AD193" s="2" t="str">
        <f t="shared" si="18"/>
        <v>-</v>
      </c>
    </row>
    <row r="194" spans="1:30" hidden="1" x14ac:dyDescent="0.2">
      <c r="A194" s="1" t="s">
        <v>591</v>
      </c>
      <c r="B194" s="1" t="s">
        <v>592</v>
      </c>
      <c r="C194" s="2">
        <f>[1]!f_netasset_total(A194,$B$1,100000000)</f>
        <v>5.430228325599999</v>
      </c>
      <c r="D194" s="2" t="str">
        <f>TEXT([1]!f_info_setupdate(A194),"YYYYmmdd")</f>
        <v>20090311</v>
      </c>
      <c r="E194" s="3">
        <v>20090311</v>
      </c>
      <c r="F194" s="3"/>
      <c r="G194" s="3"/>
      <c r="H194" s="2" t="str">
        <f>IF(AND($E194&lt;$C$1,$C194&gt;10),[1]!f_return_1y($A194,"0",$B$1),"-")</f>
        <v>-</v>
      </c>
      <c r="I194" s="2" t="str">
        <f>IF(AND($E194&lt;$D$1,$C194&gt;10),[1]!f_return_2y($A194,"0",$B$1),"-")</f>
        <v>-</v>
      </c>
      <c r="J194" s="2" t="str">
        <f t="shared" si="4"/>
        <v>-</v>
      </c>
      <c r="K194" s="2" t="str">
        <f t="shared" si="5"/>
        <v>-</v>
      </c>
      <c r="L194" s="2" t="str">
        <f t="shared" si="6"/>
        <v>-</v>
      </c>
      <c r="M194" s="2" t="str">
        <f>IF(AND($E194&lt;$C$1,$C194&gt;10),[1]!f_risk_maxdownside($A194,$C$1,$B$1),"-")</f>
        <v>-</v>
      </c>
      <c r="N194" s="2" t="str">
        <f>IF(AND($E194&lt;$D$1,$C194&gt;10),[1]!f_risk_maxdownside($A194,$D$1,$B$1),"-")</f>
        <v>-</v>
      </c>
      <c r="O194" s="2" t="str">
        <f t="shared" si="7"/>
        <v>-</v>
      </c>
      <c r="P194" s="2" t="str">
        <f t="shared" si="8"/>
        <v>-</v>
      </c>
      <c r="Q194" s="2" t="str">
        <f t="shared" si="9"/>
        <v>-</v>
      </c>
      <c r="R194" s="2" t="str">
        <f>IF(AND($E194&lt;$C$1,$C194&gt;10),([1]!f_return($A194,"1",$C$1,$B$1)-3)/[1]!f_risk_stdevyearly($A194,C$1,$B$1,1,1),"-")</f>
        <v>-</v>
      </c>
      <c r="S194" s="2" t="str">
        <f>IF(AND($E194&lt;$D$1,$C194&gt;10),([1]!f_return($A194,"1",$D$1,$B$1)-3)/[1]!f_risk_stdevyearly($A194,D$1,$B$1,1,1),"-")</f>
        <v>-</v>
      </c>
      <c r="T194" s="2" t="str">
        <f t="shared" si="10"/>
        <v>-</v>
      </c>
      <c r="U194" s="2" t="str">
        <f t="shared" si="11"/>
        <v>-</v>
      </c>
      <c r="V194" s="2" t="str">
        <f t="shared" si="12"/>
        <v>-</v>
      </c>
      <c r="W194" s="2" t="str">
        <f>IF(AND($E194&lt;$C$1,$C194&gt;10),([1]!f_return($A194,"1",$C$1,$B$1)-3)/ABS([1]!f_risk_maxdownside($A194,$C$1,$B$1)),"-")</f>
        <v>-</v>
      </c>
      <c r="X194" s="2" t="str">
        <f>IF(AND($E194&lt;$D$1,$C194&gt;10),([1]!f_return($A194,"1",$D$1,$B$1)-3)/ABS([1]!f_risk_maxdownside($A194,$D$1,$B$1)),"-")</f>
        <v>-</v>
      </c>
      <c r="Y194" s="2" t="str">
        <f t="shared" si="13"/>
        <v>-</v>
      </c>
      <c r="Z194" s="2" t="str">
        <f t="shared" si="14"/>
        <v>-</v>
      </c>
      <c r="AA194" s="2" t="str">
        <f t="shared" si="15"/>
        <v>-</v>
      </c>
      <c r="AB194" s="2" t="str">
        <f t="shared" si="16"/>
        <v>-</v>
      </c>
      <c r="AC194" s="2" t="str">
        <f t="shared" si="17"/>
        <v>-</v>
      </c>
      <c r="AD194" s="2" t="str">
        <f t="shared" si="18"/>
        <v>-</v>
      </c>
    </row>
    <row r="195" spans="1:30" ht="13.5" hidden="1" x14ac:dyDescent="0.2">
      <c r="A195" s="7" t="s">
        <v>149</v>
      </c>
      <c r="B195" s="7" t="s">
        <v>150</v>
      </c>
      <c r="C195" s="2">
        <f>[1]!f_netasset_total(A195,$B$1,100000000)</f>
        <v>5.3499331241000005</v>
      </c>
      <c r="D195" s="2" t="str">
        <f>TEXT([1]!f_info_setupdate(A195),"YYYYmmdd")</f>
        <v>20160525</v>
      </c>
      <c r="E195" s="3">
        <v>20160525</v>
      </c>
      <c r="F195" s="3"/>
      <c r="G195" s="3"/>
      <c r="H195" s="2" t="str">
        <f>IF(AND($E195&lt;$C$1,$C195&gt;10),[1]!f_return_1y($A195,"0",$B$1),"-")</f>
        <v>-</v>
      </c>
      <c r="I195" s="2" t="str">
        <f>IF(AND($E195&lt;$D$1,$C195&gt;10),[1]!f_return_2y($A195,"0",$B$1),"-")</f>
        <v>-</v>
      </c>
      <c r="J195" s="2" t="str">
        <f t="shared" ref="J195:J258" si="19">IF(H195&lt;&gt;"-",_xlfn.PERCENTRANK.INC(H:H,H195)*100,"-")</f>
        <v>-</v>
      </c>
      <c r="K195" s="2" t="str">
        <f t="shared" ref="K195:K258" si="20">IF(I195&lt;&gt;"-",_xlfn.PERCENTRANK.INC(I:I,I195)*100,"-")</f>
        <v>-</v>
      </c>
      <c r="L195" s="2" t="str">
        <f t="shared" ref="L195:L258" si="21">IF(AND(J195&lt;&gt;"-",K195&lt;&gt;"-"),(J195+K195)/2,"-")</f>
        <v>-</v>
      </c>
      <c r="M195" s="2" t="str">
        <f>IF(AND($E195&lt;$C$1,$C195&gt;10),[1]!f_risk_maxdownside($A195,$C$1,$B$1),"-")</f>
        <v>-</v>
      </c>
      <c r="N195" s="2" t="str">
        <f>IF(AND($E195&lt;$D$1,$C195&gt;10),[1]!f_risk_maxdownside($A195,$D$1,$B$1),"-")</f>
        <v>-</v>
      </c>
      <c r="O195" s="2" t="str">
        <f t="shared" ref="O195:O258" si="22">IF(M195&lt;&gt;"-",_xlfn.PERCENTRANK.INC(M:M,M195)*100,"-")</f>
        <v>-</v>
      </c>
      <c r="P195" s="2" t="str">
        <f t="shared" ref="P195:P258" si="23">IF(N195&lt;&gt;"-",_xlfn.PERCENTRANK.INC(N:N,N195)*100,"-")</f>
        <v>-</v>
      </c>
      <c r="Q195" s="2" t="str">
        <f t="shared" ref="Q195:Q258" si="24">IF(AND(O195&lt;&gt;"-",P195&lt;&gt;"-"),(O195+P195)/2,"-")</f>
        <v>-</v>
      </c>
      <c r="R195" s="2" t="str">
        <f>IF(AND($E195&lt;$C$1,$C195&gt;10),([1]!f_return($A195,"1",$C$1,$B$1)-3)/[1]!f_risk_stdevyearly($A195,C$1,$B$1,1,1),"-")</f>
        <v>-</v>
      </c>
      <c r="S195" s="2" t="str">
        <f>IF(AND($E195&lt;$D$1,$C195&gt;10),([1]!f_return($A195,"1",$D$1,$B$1)-3)/[1]!f_risk_stdevyearly($A195,D$1,$B$1,1,1),"-")</f>
        <v>-</v>
      </c>
      <c r="T195" s="2" t="str">
        <f t="shared" ref="T195:T258" si="25">IF(R195&lt;&gt;"-",_xlfn.PERCENTRANK.INC(R:R,R195)*100,"-")</f>
        <v>-</v>
      </c>
      <c r="U195" s="2" t="str">
        <f t="shared" ref="U195:U258" si="26">IF(S195&lt;&gt;"-",_xlfn.PERCENTRANK.INC(S:S,S195)*100,"-")</f>
        <v>-</v>
      </c>
      <c r="V195" s="2" t="str">
        <f t="shared" ref="V195:V258" si="27">IF(AND(T195&lt;&gt;"-",U195&lt;&gt;"-"),(T195+U195)/2,"-")</f>
        <v>-</v>
      </c>
      <c r="W195" s="2" t="str">
        <f>IF(AND($E195&lt;$C$1,$C195&gt;10),([1]!f_return($A195,"1",$C$1,$B$1)-3)/ABS([1]!f_risk_maxdownside($A195,$C$1,$B$1)),"-")</f>
        <v>-</v>
      </c>
      <c r="X195" s="2" t="str">
        <f>IF(AND($E195&lt;$D$1,$C195&gt;10),([1]!f_return($A195,"1",$D$1,$B$1)-3)/ABS([1]!f_risk_maxdownside($A195,$D$1,$B$1)),"-")</f>
        <v>-</v>
      </c>
      <c r="Y195" s="2" t="str">
        <f t="shared" ref="Y195:Y258" si="28">IF(W195&lt;&gt;"-",_xlfn.PERCENTRANK.INC(W:W,W195)*100,"-")</f>
        <v>-</v>
      </c>
      <c r="Z195" s="2" t="str">
        <f t="shared" ref="Z195:Z258" si="29">IF(X195&lt;&gt;"-",_xlfn.PERCENTRANK.INC(X:X,X195)*100,"-")</f>
        <v>-</v>
      </c>
      <c r="AA195" s="2" t="str">
        <f t="shared" ref="AA195:AA258" si="30">IF(AND(Y195&lt;&gt;"-",Z195&lt;&gt;"-"),(Y195+Z195)/2,"-")</f>
        <v>-</v>
      </c>
      <c r="AB195" s="2" t="str">
        <f t="shared" ref="AB195:AB258" si="31">IF(AND(L195&lt;&gt;"-",Q195&lt;&gt;"-",V195&lt;&gt;"-",AA195&lt;&gt;"-"),(L195+Q195+V195+AA195)/4,"-")</f>
        <v>-</v>
      </c>
      <c r="AC195" s="2" t="str">
        <f t="shared" ref="AC195:AC258" si="32">AB195</f>
        <v>-</v>
      </c>
      <c r="AD195" s="2" t="str">
        <f t="shared" si="18"/>
        <v>-</v>
      </c>
    </row>
    <row r="196" spans="1:30" hidden="1" x14ac:dyDescent="0.2">
      <c r="A196" s="1" t="s">
        <v>525</v>
      </c>
      <c r="B196" s="1" t="s">
        <v>526</v>
      </c>
      <c r="C196" s="2">
        <f>[1]!f_netasset_total(A196,$B$1,100000000)</f>
        <v>5.2889345167000004</v>
      </c>
      <c r="D196" s="2" t="str">
        <f>TEXT([1]!f_info_setupdate(A196),"YYYYmmdd")</f>
        <v>20210422</v>
      </c>
      <c r="E196" s="3">
        <v>20210422</v>
      </c>
      <c r="F196" s="3"/>
      <c r="G196" s="3"/>
      <c r="H196" s="2" t="str">
        <f>IF(AND($E196&lt;$C$1,$C196&gt;10),[1]!f_return_1y($A196,"0",$B$1),"-")</f>
        <v>-</v>
      </c>
      <c r="I196" s="2" t="str">
        <f>IF(AND($E196&lt;$D$1,$C196&gt;10),[1]!f_return_2y($A196,"0",$B$1),"-")</f>
        <v>-</v>
      </c>
      <c r="J196" s="2" t="str">
        <f t="shared" si="19"/>
        <v>-</v>
      </c>
      <c r="K196" s="2" t="str">
        <f t="shared" si="20"/>
        <v>-</v>
      </c>
      <c r="L196" s="2" t="str">
        <f t="shared" si="21"/>
        <v>-</v>
      </c>
      <c r="M196" s="2" t="str">
        <f>IF(AND($E196&lt;$C$1,$C196&gt;10),[1]!f_risk_maxdownside($A196,$C$1,$B$1),"-")</f>
        <v>-</v>
      </c>
      <c r="N196" s="2" t="str">
        <f>IF(AND($E196&lt;$D$1,$C196&gt;10),[1]!f_risk_maxdownside($A196,$D$1,$B$1),"-")</f>
        <v>-</v>
      </c>
      <c r="O196" s="2" t="str">
        <f t="shared" si="22"/>
        <v>-</v>
      </c>
      <c r="P196" s="2" t="str">
        <f t="shared" si="23"/>
        <v>-</v>
      </c>
      <c r="Q196" s="2" t="str">
        <f t="shared" si="24"/>
        <v>-</v>
      </c>
      <c r="R196" s="2" t="str">
        <f>IF(AND($E196&lt;$C$1,$C196&gt;10),([1]!f_return($A196,"1",$C$1,$B$1)-3)/[1]!f_risk_stdevyearly($A196,C$1,$B$1,1,1),"-")</f>
        <v>-</v>
      </c>
      <c r="S196" s="2" t="str">
        <f>IF(AND($E196&lt;$D$1,$C196&gt;10),([1]!f_return($A196,"1",$D$1,$B$1)-3)/[1]!f_risk_stdevyearly($A196,D$1,$B$1,1,1),"-")</f>
        <v>-</v>
      </c>
      <c r="T196" s="2" t="str">
        <f t="shared" si="25"/>
        <v>-</v>
      </c>
      <c r="U196" s="2" t="str">
        <f t="shared" si="26"/>
        <v>-</v>
      </c>
      <c r="V196" s="2" t="str">
        <f t="shared" si="27"/>
        <v>-</v>
      </c>
      <c r="W196" s="2" t="str">
        <f>IF(AND($E196&lt;$C$1,$C196&gt;10),([1]!f_return($A196,"1",$C$1,$B$1)-3)/ABS([1]!f_risk_maxdownside($A196,$C$1,$B$1)),"-")</f>
        <v>-</v>
      </c>
      <c r="X196" s="2" t="str">
        <f>IF(AND($E196&lt;$D$1,$C196&gt;10),([1]!f_return($A196,"1",$D$1,$B$1)-3)/ABS([1]!f_risk_maxdownside($A196,$D$1,$B$1)),"-")</f>
        <v>-</v>
      </c>
      <c r="Y196" s="2" t="str">
        <f t="shared" si="28"/>
        <v>-</v>
      </c>
      <c r="Z196" s="2" t="str">
        <f t="shared" si="29"/>
        <v>-</v>
      </c>
      <c r="AA196" s="2" t="str">
        <f t="shared" si="30"/>
        <v>-</v>
      </c>
      <c r="AB196" s="2" t="str">
        <f t="shared" si="31"/>
        <v>-</v>
      </c>
      <c r="AC196" s="2" t="str">
        <f t="shared" si="32"/>
        <v>-</v>
      </c>
      <c r="AD196" s="2" t="str">
        <f t="shared" ref="AD196:AD259" si="33">IF(AND(AB196&lt;&gt;"-",AC196&lt;&gt;"-"),$AC$1*AB196+AC196*$AD$1,"-")</f>
        <v>-</v>
      </c>
    </row>
    <row r="197" spans="1:30" hidden="1" x14ac:dyDescent="0.2">
      <c r="A197" s="1" t="s">
        <v>211</v>
      </c>
      <c r="B197" s="1" t="s">
        <v>212</v>
      </c>
      <c r="C197" s="2">
        <f>[1]!f_netasset_total(A197,$B$1,100000000)</f>
        <v>5.2830295071000002</v>
      </c>
      <c r="D197" s="2" t="str">
        <f>TEXT([1]!f_info_setupdate(A197),"YYYYmmdd")</f>
        <v>20161102</v>
      </c>
      <c r="E197" s="3">
        <v>20161102</v>
      </c>
      <c r="F197" s="3"/>
      <c r="G197" s="3"/>
      <c r="H197" s="2" t="str">
        <f>IF(AND($E197&lt;$C$1,$C197&gt;10),[1]!f_return_1y($A197,"0",$B$1),"-")</f>
        <v>-</v>
      </c>
      <c r="I197" s="2" t="str">
        <f>IF(AND($E197&lt;$D$1,$C197&gt;10),[1]!f_return_2y($A197,"0",$B$1),"-")</f>
        <v>-</v>
      </c>
      <c r="J197" s="2" t="str">
        <f t="shared" si="19"/>
        <v>-</v>
      </c>
      <c r="K197" s="2" t="str">
        <f t="shared" si="20"/>
        <v>-</v>
      </c>
      <c r="L197" s="2" t="str">
        <f t="shared" si="21"/>
        <v>-</v>
      </c>
      <c r="M197" s="2" t="str">
        <f>IF(AND($E197&lt;$C$1,$C197&gt;10),[1]!f_risk_maxdownside($A197,$C$1,$B$1),"-")</f>
        <v>-</v>
      </c>
      <c r="N197" s="2" t="str">
        <f>IF(AND($E197&lt;$D$1,$C197&gt;10),[1]!f_risk_maxdownside($A197,$D$1,$B$1),"-")</f>
        <v>-</v>
      </c>
      <c r="O197" s="2" t="str">
        <f t="shared" si="22"/>
        <v>-</v>
      </c>
      <c r="P197" s="2" t="str">
        <f t="shared" si="23"/>
        <v>-</v>
      </c>
      <c r="Q197" s="2" t="str">
        <f t="shared" si="24"/>
        <v>-</v>
      </c>
      <c r="R197" s="2" t="str">
        <f>IF(AND($E197&lt;$C$1,$C197&gt;10),([1]!f_return($A197,"1",$C$1,$B$1)-3)/[1]!f_risk_stdevyearly($A197,C$1,$B$1,1,1),"-")</f>
        <v>-</v>
      </c>
      <c r="S197" s="2" t="str">
        <f>IF(AND($E197&lt;$D$1,$C197&gt;10),([1]!f_return($A197,"1",$D$1,$B$1)-3)/[1]!f_risk_stdevyearly($A197,D$1,$B$1,1,1),"-")</f>
        <v>-</v>
      </c>
      <c r="T197" s="2" t="str">
        <f t="shared" si="25"/>
        <v>-</v>
      </c>
      <c r="U197" s="2" t="str">
        <f t="shared" si="26"/>
        <v>-</v>
      </c>
      <c r="V197" s="2" t="str">
        <f t="shared" si="27"/>
        <v>-</v>
      </c>
      <c r="W197" s="2" t="str">
        <f>IF(AND($E197&lt;$C$1,$C197&gt;10),([1]!f_return($A197,"1",$C$1,$B$1)-3)/ABS([1]!f_risk_maxdownside($A197,$C$1,$B$1)),"-")</f>
        <v>-</v>
      </c>
      <c r="X197" s="2" t="str">
        <f>IF(AND($E197&lt;$D$1,$C197&gt;10),([1]!f_return($A197,"1",$D$1,$B$1)-3)/ABS([1]!f_risk_maxdownside($A197,$D$1,$B$1)),"-")</f>
        <v>-</v>
      </c>
      <c r="Y197" s="2" t="str">
        <f t="shared" si="28"/>
        <v>-</v>
      </c>
      <c r="Z197" s="2" t="str">
        <f t="shared" si="29"/>
        <v>-</v>
      </c>
      <c r="AA197" s="2" t="str">
        <f t="shared" si="30"/>
        <v>-</v>
      </c>
      <c r="AB197" s="2" t="str">
        <f t="shared" si="31"/>
        <v>-</v>
      </c>
      <c r="AC197" s="2" t="str">
        <f t="shared" si="32"/>
        <v>-</v>
      </c>
      <c r="AD197" s="2" t="str">
        <f t="shared" si="33"/>
        <v>-</v>
      </c>
    </row>
    <row r="198" spans="1:30" hidden="1" x14ac:dyDescent="0.2">
      <c r="A198" s="1" t="s">
        <v>217</v>
      </c>
      <c r="B198" s="1" t="s">
        <v>218</v>
      </c>
      <c r="C198" s="2">
        <f>[1]!f_netasset_total(A198,$B$1,100000000)</f>
        <v>5.1122890701000001</v>
      </c>
      <c r="D198" s="2" t="str">
        <f>TEXT([1]!f_info_setupdate(A198),"YYYYmmdd")</f>
        <v>20170602</v>
      </c>
      <c r="E198" s="3">
        <v>20170602</v>
      </c>
      <c r="F198" s="3"/>
      <c r="G198" s="3"/>
      <c r="H198" s="2" t="str">
        <f>IF(AND($E198&lt;$C$1,$C198&gt;10),[1]!f_return_1y($A198,"0",$B$1),"-")</f>
        <v>-</v>
      </c>
      <c r="I198" s="2" t="str">
        <f>IF(AND($E198&lt;$D$1,$C198&gt;10),[1]!f_return_2y($A198,"0",$B$1),"-")</f>
        <v>-</v>
      </c>
      <c r="J198" s="2" t="str">
        <f t="shared" si="19"/>
        <v>-</v>
      </c>
      <c r="K198" s="2" t="str">
        <f t="shared" si="20"/>
        <v>-</v>
      </c>
      <c r="L198" s="2" t="str">
        <f t="shared" si="21"/>
        <v>-</v>
      </c>
      <c r="M198" s="2" t="str">
        <f>IF(AND($E198&lt;$C$1,$C198&gt;10),[1]!f_risk_maxdownside($A198,$C$1,$B$1),"-")</f>
        <v>-</v>
      </c>
      <c r="N198" s="2" t="str">
        <f>IF(AND($E198&lt;$D$1,$C198&gt;10),[1]!f_risk_maxdownside($A198,$D$1,$B$1),"-")</f>
        <v>-</v>
      </c>
      <c r="O198" s="2" t="str">
        <f t="shared" si="22"/>
        <v>-</v>
      </c>
      <c r="P198" s="2" t="str">
        <f t="shared" si="23"/>
        <v>-</v>
      </c>
      <c r="Q198" s="2" t="str">
        <f t="shared" si="24"/>
        <v>-</v>
      </c>
      <c r="R198" s="2" t="str">
        <f>IF(AND($E198&lt;$C$1,$C198&gt;10),([1]!f_return($A198,"1",$C$1,$B$1)-3)/[1]!f_risk_stdevyearly($A198,C$1,$B$1,1,1),"-")</f>
        <v>-</v>
      </c>
      <c r="S198" s="2" t="str">
        <f>IF(AND($E198&lt;$D$1,$C198&gt;10),([1]!f_return($A198,"1",$D$1,$B$1)-3)/[1]!f_risk_stdevyearly($A198,D$1,$B$1,1,1),"-")</f>
        <v>-</v>
      </c>
      <c r="T198" s="2" t="str">
        <f t="shared" si="25"/>
        <v>-</v>
      </c>
      <c r="U198" s="2" t="str">
        <f t="shared" si="26"/>
        <v>-</v>
      </c>
      <c r="V198" s="2" t="str">
        <f t="shared" si="27"/>
        <v>-</v>
      </c>
      <c r="W198" s="2" t="str">
        <f>IF(AND($E198&lt;$C$1,$C198&gt;10),([1]!f_return($A198,"1",$C$1,$B$1)-3)/ABS([1]!f_risk_maxdownside($A198,$C$1,$B$1)),"-")</f>
        <v>-</v>
      </c>
      <c r="X198" s="2" t="str">
        <f>IF(AND($E198&lt;$D$1,$C198&gt;10),([1]!f_return($A198,"1",$D$1,$B$1)-3)/ABS([1]!f_risk_maxdownside($A198,$D$1,$B$1)),"-")</f>
        <v>-</v>
      </c>
      <c r="Y198" s="2" t="str">
        <f t="shared" si="28"/>
        <v>-</v>
      </c>
      <c r="Z198" s="2" t="str">
        <f t="shared" si="29"/>
        <v>-</v>
      </c>
      <c r="AA198" s="2" t="str">
        <f t="shared" si="30"/>
        <v>-</v>
      </c>
      <c r="AB198" s="2" t="str">
        <f t="shared" si="31"/>
        <v>-</v>
      </c>
      <c r="AC198" s="2" t="str">
        <f t="shared" si="32"/>
        <v>-</v>
      </c>
      <c r="AD198" s="2" t="str">
        <f t="shared" si="33"/>
        <v>-</v>
      </c>
    </row>
    <row r="199" spans="1:30" hidden="1" x14ac:dyDescent="0.2">
      <c r="A199" s="1" t="s">
        <v>305</v>
      </c>
      <c r="B199" s="1" t="s">
        <v>306</v>
      </c>
      <c r="C199" s="2">
        <f>[1]!f_netasset_total(A199,$B$1,100000000)</f>
        <v>5.0063046494999996</v>
      </c>
      <c r="D199" s="2" t="str">
        <f>TEXT([1]!f_info_setupdate(A199),"YYYYmmdd")</f>
        <v>20180831</v>
      </c>
      <c r="E199" s="3">
        <v>20180831</v>
      </c>
      <c r="F199" s="3"/>
      <c r="G199" s="3"/>
      <c r="H199" s="2" t="str">
        <f>IF(AND($E199&lt;$C$1,$C199&gt;10),[1]!f_return_1y($A199,"0",$B$1),"-")</f>
        <v>-</v>
      </c>
      <c r="I199" s="2" t="str">
        <f>IF(AND($E199&lt;$D$1,$C199&gt;10),[1]!f_return_2y($A199,"0",$B$1),"-")</f>
        <v>-</v>
      </c>
      <c r="J199" s="2" t="str">
        <f t="shared" si="19"/>
        <v>-</v>
      </c>
      <c r="K199" s="2" t="str">
        <f t="shared" si="20"/>
        <v>-</v>
      </c>
      <c r="L199" s="2" t="str">
        <f t="shared" si="21"/>
        <v>-</v>
      </c>
      <c r="M199" s="2" t="str">
        <f>IF(AND($E199&lt;$C$1,$C199&gt;10),[1]!f_risk_maxdownside($A199,$C$1,$B$1),"-")</f>
        <v>-</v>
      </c>
      <c r="N199" s="2" t="str">
        <f>IF(AND($E199&lt;$D$1,$C199&gt;10),[1]!f_risk_maxdownside($A199,$D$1,$B$1),"-")</f>
        <v>-</v>
      </c>
      <c r="O199" s="2" t="str">
        <f t="shared" si="22"/>
        <v>-</v>
      </c>
      <c r="P199" s="2" t="str">
        <f t="shared" si="23"/>
        <v>-</v>
      </c>
      <c r="Q199" s="2" t="str">
        <f t="shared" si="24"/>
        <v>-</v>
      </c>
      <c r="R199" s="2" t="str">
        <f>IF(AND($E199&lt;$C$1,$C199&gt;10),([1]!f_return($A199,"1",$C$1,$B$1)-3)/[1]!f_risk_stdevyearly($A199,C$1,$B$1,1,1),"-")</f>
        <v>-</v>
      </c>
      <c r="S199" s="2" t="str">
        <f>IF(AND($E199&lt;$D$1,$C199&gt;10),([1]!f_return($A199,"1",$D$1,$B$1)-3)/[1]!f_risk_stdevyearly($A199,D$1,$B$1,1,1),"-")</f>
        <v>-</v>
      </c>
      <c r="T199" s="2" t="str">
        <f t="shared" si="25"/>
        <v>-</v>
      </c>
      <c r="U199" s="2" t="str">
        <f t="shared" si="26"/>
        <v>-</v>
      </c>
      <c r="V199" s="2" t="str">
        <f t="shared" si="27"/>
        <v>-</v>
      </c>
      <c r="W199" s="2" t="str">
        <f>IF(AND($E199&lt;$C$1,$C199&gt;10),([1]!f_return($A199,"1",$C$1,$B$1)-3)/ABS([1]!f_risk_maxdownside($A199,$C$1,$B$1)),"-")</f>
        <v>-</v>
      </c>
      <c r="X199" s="2" t="str">
        <f>IF(AND($E199&lt;$D$1,$C199&gt;10),([1]!f_return($A199,"1",$D$1,$B$1)-3)/ABS([1]!f_risk_maxdownside($A199,$D$1,$B$1)),"-")</f>
        <v>-</v>
      </c>
      <c r="Y199" s="2" t="str">
        <f t="shared" si="28"/>
        <v>-</v>
      </c>
      <c r="Z199" s="2" t="str">
        <f t="shared" si="29"/>
        <v>-</v>
      </c>
      <c r="AA199" s="2" t="str">
        <f t="shared" si="30"/>
        <v>-</v>
      </c>
      <c r="AB199" s="2" t="str">
        <f t="shared" si="31"/>
        <v>-</v>
      </c>
      <c r="AC199" s="2" t="str">
        <f t="shared" si="32"/>
        <v>-</v>
      </c>
      <c r="AD199" s="2" t="str">
        <f t="shared" si="33"/>
        <v>-</v>
      </c>
    </row>
    <row r="200" spans="1:30" hidden="1" x14ac:dyDescent="0.2">
      <c r="A200" s="1" t="s">
        <v>791</v>
      </c>
      <c r="B200" s="1" t="s">
        <v>792</v>
      </c>
      <c r="C200" s="2">
        <f>[1]!f_netasset_total(A200,$B$1,100000000)</f>
        <v>4.9325756559</v>
      </c>
      <c r="D200" s="2" t="str">
        <f>TEXT([1]!f_info_setupdate(A200),"YYYYmmdd")</f>
        <v>20120626</v>
      </c>
      <c r="E200" s="3">
        <v>20120626</v>
      </c>
      <c r="F200" s="3"/>
      <c r="G200" s="3"/>
      <c r="H200" s="2" t="str">
        <f>IF(AND($E200&lt;$C$1,$C200&gt;10),[1]!f_return_1y($A200,"0",$B$1),"-")</f>
        <v>-</v>
      </c>
      <c r="I200" s="2" t="str">
        <f>IF(AND($E200&lt;$D$1,$C200&gt;10),[1]!f_return_2y($A200,"0",$B$1),"-")</f>
        <v>-</v>
      </c>
      <c r="J200" s="2" t="str">
        <f t="shared" si="19"/>
        <v>-</v>
      </c>
      <c r="K200" s="2" t="str">
        <f t="shared" si="20"/>
        <v>-</v>
      </c>
      <c r="L200" s="2" t="str">
        <f t="shared" si="21"/>
        <v>-</v>
      </c>
      <c r="M200" s="2" t="str">
        <f>IF(AND($E200&lt;$C$1,$C200&gt;10),[1]!f_risk_maxdownside($A200,$C$1,$B$1),"-")</f>
        <v>-</v>
      </c>
      <c r="N200" s="2" t="str">
        <f>IF(AND($E200&lt;$D$1,$C200&gt;10),[1]!f_risk_maxdownside($A200,$D$1,$B$1),"-")</f>
        <v>-</v>
      </c>
      <c r="O200" s="2" t="str">
        <f t="shared" si="22"/>
        <v>-</v>
      </c>
      <c r="P200" s="2" t="str">
        <f t="shared" si="23"/>
        <v>-</v>
      </c>
      <c r="Q200" s="2" t="str">
        <f t="shared" si="24"/>
        <v>-</v>
      </c>
      <c r="R200" s="2" t="str">
        <f>IF(AND($E200&lt;$C$1,$C200&gt;10),([1]!f_return($A200,"1",$C$1,$B$1)-3)/[1]!f_risk_stdevyearly($A200,C$1,$B$1,1,1),"-")</f>
        <v>-</v>
      </c>
      <c r="S200" s="2" t="str">
        <f>IF(AND($E200&lt;$D$1,$C200&gt;10),([1]!f_return($A200,"1",$D$1,$B$1)-3)/[1]!f_risk_stdevyearly($A200,D$1,$B$1,1,1),"-")</f>
        <v>-</v>
      </c>
      <c r="T200" s="2" t="str">
        <f t="shared" si="25"/>
        <v>-</v>
      </c>
      <c r="U200" s="2" t="str">
        <f t="shared" si="26"/>
        <v>-</v>
      </c>
      <c r="V200" s="2" t="str">
        <f t="shared" si="27"/>
        <v>-</v>
      </c>
      <c r="W200" s="2" t="str">
        <f>IF(AND($E200&lt;$C$1,$C200&gt;10),([1]!f_return($A200,"1",$C$1,$B$1)-3)/ABS([1]!f_risk_maxdownside($A200,$C$1,$B$1)),"-")</f>
        <v>-</v>
      </c>
      <c r="X200" s="2" t="str">
        <f>IF(AND($E200&lt;$D$1,$C200&gt;10),([1]!f_return($A200,"1",$D$1,$B$1)-3)/ABS([1]!f_risk_maxdownside($A200,$D$1,$B$1)),"-")</f>
        <v>-</v>
      </c>
      <c r="Y200" s="2" t="str">
        <f t="shared" si="28"/>
        <v>-</v>
      </c>
      <c r="Z200" s="2" t="str">
        <f t="shared" si="29"/>
        <v>-</v>
      </c>
      <c r="AA200" s="2" t="str">
        <f t="shared" si="30"/>
        <v>-</v>
      </c>
      <c r="AB200" s="2" t="str">
        <f t="shared" si="31"/>
        <v>-</v>
      </c>
      <c r="AC200" s="2" t="str">
        <f t="shared" si="32"/>
        <v>-</v>
      </c>
      <c r="AD200" s="2" t="str">
        <f t="shared" si="33"/>
        <v>-</v>
      </c>
    </row>
    <row r="201" spans="1:30" hidden="1" x14ac:dyDescent="0.2">
      <c r="A201" s="1" t="s">
        <v>381</v>
      </c>
      <c r="B201" s="1" t="s">
        <v>382</v>
      </c>
      <c r="C201" s="2">
        <f>[1]!f_netasset_total(A201,$B$1,100000000)</f>
        <v>4.9193016077999996</v>
      </c>
      <c r="D201" s="2" t="str">
        <f>TEXT([1]!f_info_setupdate(A201),"YYYYmmdd")</f>
        <v>20190926</v>
      </c>
      <c r="E201" s="3">
        <v>20190926</v>
      </c>
      <c r="F201" s="3"/>
      <c r="G201" s="3"/>
      <c r="H201" s="2" t="str">
        <f>IF(AND($E201&lt;$C$1,$C201&gt;10),[1]!f_return_1y($A201,"0",$B$1),"-")</f>
        <v>-</v>
      </c>
      <c r="I201" s="2" t="str">
        <f>IF(AND($E201&lt;$D$1,$C201&gt;10),[1]!f_return_2y($A201,"0",$B$1),"-")</f>
        <v>-</v>
      </c>
      <c r="J201" s="2" t="str">
        <f t="shared" si="19"/>
        <v>-</v>
      </c>
      <c r="K201" s="2" t="str">
        <f t="shared" si="20"/>
        <v>-</v>
      </c>
      <c r="L201" s="2" t="str">
        <f t="shared" si="21"/>
        <v>-</v>
      </c>
      <c r="M201" s="2" t="str">
        <f>IF(AND($E201&lt;$C$1,$C201&gt;10),[1]!f_risk_maxdownside($A201,$C$1,$B$1),"-")</f>
        <v>-</v>
      </c>
      <c r="N201" s="2" t="str">
        <f>IF(AND($E201&lt;$D$1,$C201&gt;10),[1]!f_risk_maxdownside($A201,$D$1,$B$1),"-")</f>
        <v>-</v>
      </c>
      <c r="O201" s="2" t="str">
        <f t="shared" si="22"/>
        <v>-</v>
      </c>
      <c r="P201" s="2" t="str">
        <f t="shared" si="23"/>
        <v>-</v>
      </c>
      <c r="Q201" s="2" t="str">
        <f t="shared" si="24"/>
        <v>-</v>
      </c>
      <c r="R201" s="2" t="str">
        <f>IF(AND($E201&lt;$C$1,$C201&gt;10),([1]!f_return($A201,"1",$C$1,$B$1)-3)/[1]!f_risk_stdevyearly($A201,C$1,$B$1,1,1),"-")</f>
        <v>-</v>
      </c>
      <c r="S201" s="2" t="str">
        <f>IF(AND($E201&lt;$D$1,$C201&gt;10),([1]!f_return($A201,"1",$D$1,$B$1)-3)/[1]!f_risk_stdevyearly($A201,D$1,$B$1,1,1),"-")</f>
        <v>-</v>
      </c>
      <c r="T201" s="2" t="str">
        <f t="shared" si="25"/>
        <v>-</v>
      </c>
      <c r="U201" s="2" t="str">
        <f t="shared" si="26"/>
        <v>-</v>
      </c>
      <c r="V201" s="2" t="str">
        <f t="shared" si="27"/>
        <v>-</v>
      </c>
      <c r="W201" s="2" t="str">
        <f>IF(AND($E201&lt;$C$1,$C201&gt;10),([1]!f_return($A201,"1",$C$1,$B$1)-3)/ABS([1]!f_risk_maxdownside($A201,$C$1,$B$1)),"-")</f>
        <v>-</v>
      </c>
      <c r="X201" s="2" t="str">
        <f>IF(AND($E201&lt;$D$1,$C201&gt;10),([1]!f_return($A201,"1",$D$1,$B$1)-3)/ABS([1]!f_risk_maxdownside($A201,$D$1,$B$1)),"-")</f>
        <v>-</v>
      </c>
      <c r="Y201" s="2" t="str">
        <f t="shared" si="28"/>
        <v>-</v>
      </c>
      <c r="Z201" s="2" t="str">
        <f t="shared" si="29"/>
        <v>-</v>
      </c>
      <c r="AA201" s="2" t="str">
        <f t="shared" si="30"/>
        <v>-</v>
      </c>
      <c r="AB201" s="2" t="str">
        <f t="shared" si="31"/>
        <v>-</v>
      </c>
      <c r="AC201" s="2" t="str">
        <f t="shared" si="32"/>
        <v>-</v>
      </c>
      <c r="AD201" s="2" t="str">
        <f t="shared" si="33"/>
        <v>-</v>
      </c>
    </row>
    <row r="202" spans="1:30" hidden="1" x14ac:dyDescent="0.2">
      <c r="A202" s="1" t="s">
        <v>431</v>
      </c>
      <c r="B202" s="1" t="s">
        <v>432</v>
      </c>
      <c r="C202" s="2">
        <f>[1]!f_netasset_total(A202,$B$1,100000000)</f>
        <v>4.9156542869999997</v>
      </c>
      <c r="D202" s="2" t="str">
        <f>TEXT([1]!f_info_setupdate(A202),"YYYYmmdd")</f>
        <v>20200729</v>
      </c>
      <c r="E202" s="3">
        <v>20200729</v>
      </c>
      <c r="F202" s="3"/>
      <c r="G202" s="3"/>
      <c r="H202" s="2" t="str">
        <f>IF(AND($E202&lt;$C$1,$C202&gt;10),[1]!f_return_1y($A202,"0",$B$1),"-")</f>
        <v>-</v>
      </c>
      <c r="I202" s="2" t="str">
        <f>IF(AND($E202&lt;$D$1,$C202&gt;10),[1]!f_return_2y($A202,"0",$B$1),"-")</f>
        <v>-</v>
      </c>
      <c r="J202" s="2" t="str">
        <f t="shared" si="19"/>
        <v>-</v>
      </c>
      <c r="K202" s="2" t="str">
        <f t="shared" si="20"/>
        <v>-</v>
      </c>
      <c r="L202" s="2" t="str">
        <f t="shared" si="21"/>
        <v>-</v>
      </c>
      <c r="M202" s="2" t="str">
        <f>IF(AND($E202&lt;$C$1,$C202&gt;10),[1]!f_risk_maxdownside($A202,$C$1,$B$1),"-")</f>
        <v>-</v>
      </c>
      <c r="N202" s="2" t="str">
        <f>IF(AND($E202&lt;$D$1,$C202&gt;10),[1]!f_risk_maxdownside($A202,$D$1,$B$1),"-")</f>
        <v>-</v>
      </c>
      <c r="O202" s="2" t="str">
        <f t="shared" si="22"/>
        <v>-</v>
      </c>
      <c r="P202" s="2" t="str">
        <f t="shared" si="23"/>
        <v>-</v>
      </c>
      <c r="Q202" s="2" t="str">
        <f t="shared" si="24"/>
        <v>-</v>
      </c>
      <c r="R202" s="2" t="str">
        <f>IF(AND($E202&lt;$C$1,$C202&gt;10),([1]!f_return($A202,"1",$C$1,$B$1)-3)/[1]!f_risk_stdevyearly($A202,C$1,$B$1,1,1),"-")</f>
        <v>-</v>
      </c>
      <c r="S202" s="2" t="str">
        <f>IF(AND($E202&lt;$D$1,$C202&gt;10),([1]!f_return($A202,"1",$D$1,$B$1)-3)/[1]!f_risk_stdevyearly($A202,D$1,$B$1,1,1),"-")</f>
        <v>-</v>
      </c>
      <c r="T202" s="2" t="str">
        <f t="shared" si="25"/>
        <v>-</v>
      </c>
      <c r="U202" s="2" t="str">
        <f t="shared" si="26"/>
        <v>-</v>
      </c>
      <c r="V202" s="2" t="str">
        <f t="shared" si="27"/>
        <v>-</v>
      </c>
      <c r="W202" s="2" t="str">
        <f>IF(AND($E202&lt;$C$1,$C202&gt;10),([1]!f_return($A202,"1",$C$1,$B$1)-3)/ABS([1]!f_risk_maxdownside($A202,$C$1,$B$1)),"-")</f>
        <v>-</v>
      </c>
      <c r="X202" s="2" t="str">
        <f>IF(AND($E202&lt;$D$1,$C202&gt;10),([1]!f_return($A202,"1",$D$1,$B$1)-3)/ABS([1]!f_risk_maxdownside($A202,$D$1,$B$1)),"-")</f>
        <v>-</v>
      </c>
      <c r="Y202" s="2" t="str">
        <f t="shared" si="28"/>
        <v>-</v>
      </c>
      <c r="Z202" s="2" t="str">
        <f t="shared" si="29"/>
        <v>-</v>
      </c>
      <c r="AA202" s="2" t="str">
        <f t="shared" si="30"/>
        <v>-</v>
      </c>
      <c r="AB202" s="2" t="str">
        <f t="shared" si="31"/>
        <v>-</v>
      </c>
      <c r="AC202" s="2" t="str">
        <f t="shared" si="32"/>
        <v>-</v>
      </c>
      <c r="AD202" s="2" t="str">
        <f t="shared" si="33"/>
        <v>-</v>
      </c>
    </row>
    <row r="203" spans="1:30" hidden="1" x14ac:dyDescent="0.2">
      <c r="A203" s="1" t="s">
        <v>489</v>
      </c>
      <c r="B203" s="1" t="s">
        <v>490</v>
      </c>
      <c r="C203" s="2">
        <f>[1]!f_netasset_total(A203,$B$1,100000000)</f>
        <v>4.8926219688000003</v>
      </c>
      <c r="D203" s="2" t="str">
        <f>TEXT([1]!f_info_setupdate(A203),"YYYYmmdd")</f>
        <v>20210208</v>
      </c>
      <c r="E203" s="3">
        <v>20210208</v>
      </c>
      <c r="F203" s="3"/>
      <c r="G203" s="3"/>
      <c r="H203" s="2" t="str">
        <f>IF(AND($E203&lt;$C$1,$C203&gt;10),[1]!f_return_1y($A203,"0",$B$1),"-")</f>
        <v>-</v>
      </c>
      <c r="I203" s="2" t="str">
        <f>IF(AND($E203&lt;$D$1,$C203&gt;10),[1]!f_return_2y($A203,"0",$B$1),"-")</f>
        <v>-</v>
      </c>
      <c r="J203" s="2" t="str">
        <f t="shared" si="19"/>
        <v>-</v>
      </c>
      <c r="K203" s="2" t="str">
        <f t="shared" si="20"/>
        <v>-</v>
      </c>
      <c r="L203" s="2" t="str">
        <f t="shared" si="21"/>
        <v>-</v>
      </c>
      <c r="M203" s="2" t="str">
        <f>IF(AND($E203&lt;$C$1,$C203&gt;10),[1]!f_risk_maxdownside($A203,$C$1,$B$1),"-")</f>
        <v>-</v>
      </c>
      <c r="N203" s="2" t="str">
        <f>IF(AND($E203&lt;$D$1,$C203&gt;10),[1]!f_risk_maxdownside($A203,$D$1,$B$1),"-")</f>
        <v>-</v>
      </c>
      <c r="O203" s="2" t="str">
        <f t="shared" si="22"/>
        <v>-</v>
      </c>
      <c r="P203" s="2" t="str">
        <f t="shared" si="23"/>
        <v>-</v>
      </c>
      <c r="Q203" s="2" t="str">
        <f t="shared" si="24"/>
        <v>-</v>
      </c>
      <c r="R203" s="2" t="str">
        <f>IF(AND($E203&lt;$C$1,$C203&gt;10),([1]!f_return($A203,"1",$C$1,$B$1)-3)/[1]!f_risk_stdevyearly($A203,C$1,$B$1,1,1),"-")</f>
        <v>-</v>
      </c>
      <c r="S203" s="2" t="str">
        <f>IF(AND($E203&lt;$D$1,$C203&gt;10),([1]!f_return($A203,"1",$D$1,$B$1)-3)/[1]!f_risk_stdevyearly($A203,D$1,$B$1,1,1),"-")</f>
        <v>-</v>
      </c>
      <c r="T203" s="2" t="str">
        <f t="shared" si="25"/>
        <v>-</v>
      </c>
      <c r="U203" s="2" t="str">
        <f t="shared" si="26"/>
        <v>-</v>
      </c>
      <c r="V203" s="2" t="str">
        <f t="shared" si="27"/>
        <v>-</v>
      </c>
      <c r="W203" s="2" t="str">
        <f>IF(AND($E203&lt;$C$1,$C203&gt;10),([1]!f_return($A203,"1",$C$1,$B$1)-3)/ABS([1]!f_risk_maxdownside($A203,$C$1,$B$1)),"-")</f>
        <v>-</v>
      </c>
      <c r="X203" s="2" t="str">
        <f>IF(AND($E203&lt;$D$1,$C203&gt;10),([1]!f_return($A203,"1",$D$1,$B$1)-3)/ABS([1]!f_risk_maxdownside($A203,$D$1,$B$1)),"-")</f>
        <v>-</v>
      </c>
      <c r="Y203" s="2" t="str">
        <f t="shared" si="28"/>
        <v>-</v>
      </c>
      <c r="Z203" s="2" t="str">
        <f t="shared" si="29"/>
        <v>-</v>
      </c>
      <c r="AA203" s="2" t="str">
        <f t="shared" si="30"/>
        <v>-</v>
      </c>
      <c r="AB203" s="2" t="str">
        <f t="shared" si="31"/>
        <v>-</v>
      </c>
      <c r="AC203" s="2" t="str">
        <f t="shared" si="32"/>
        <v>-</v>
      </c>
      <c r="AD203" s="2" t="str">
        <f t="shared" si="33"/>
        <v>-</v>
      </c>
    </row>
    <row r="204" spans="1:30" hidden="1" x14ac:dyDescent="0.2">
      <c r="A204" s="1" t="s">
        <v>691</v>
      </c>
      <c r="B204" s="1" t="s">
        <v>692</v>
      </c>
      <c r="C204" s="2">
        <f>[1]!f_netasset_total(A204,$B$1,100000000)</f>
        <v>4.8807031635000007</v>
      </c>
      <c r="D204" s="2" t="str">
        <f>TEXT([1]!f_info_setupdate(A204),"YYYYmmdd")</f>
        <v>20110211</v>
      </c>
      <c r="E204" s="3">
        <v>20110211</v>
      </c>
      <c r="F204" s="3"/>
      <c r="G204" s="3"/>
      <c r="H204" s="2" t="str">
        <f>IF(AND($E204&lt;$C$1,$C204&gt;10),[1]!f_return_1y($A204,"0",$B$1),"-")</f>
        <v>-</v>
      </c>
      <c r="I204" s="2" t="str">
        <f>IF(AND($E204&lt;$D$1,$C204&gt;10),[1]!f_return_2y($A204,"0",$B$1),"-")</f>
        <v>-</v>
      </c>
      <c r="J204" s="2" t="str">
        <f t="shared" si="19"/>
        <v>-</v>
      </c>
      <c r="K204" s="2" t="str">
        <f t="shared" si="20"/>
        <v>-</v>
      </c>
      <c r="L204" s="2" t="str">
        <f t="shared" si="21"/>
        <v>-</v>
      </c>
      <c r="M204" s="2" t="str">
        <f>IF(AND($E204&lt;$C$1,$C204&gt;10),[1]!f_risk_maxdownside($A204,$C$1,$B$1),"-")</f>
        <v>-</v>
      </c>
      <c r="N204" s="2" t="str">
        <f>IF(AND($E204&lt;$D$1,$C204&gt;10),[1]!f_risk_maxdownside($A204,$D$1,$B$1),"-")</f>
        <v>-</v>
      </c>
      <c r="O204" s="2" t="str">
        <f t="shared" si="22"/>
        <v>-</v>
      </c>
      <c r="P204" s="2" t="str">
        <f t="shared" si="23"/>
        <v>-</v>
      </c>
      <c r="Q204" s="2" t="str">
        <f t="shared" si="24"/>
        <v>-</v>
      </c>
      <c r="R204" s="2" t="str">
        <f>IF(AND($E204&lt;$C$1,$C204&gt;10),([1]!f_return($A204,"1",$C$1,$B$1)-3)/[1]!f_risk_stdevyearly($A204,C$1,$B$1,1,1),"-")</f>
        <v>-</v>
      </c>
      <c r="S204" s="2" t="str">
        <f>IF(AND($E204&lt;$D$1,$C204&gt;10),([1]!f_return($A204,"1",$D$1,$B$1)-3)/[1]!f_risk_stdevyearly($A204,D$1,$B$1,1,1),"-")</f>
        <v>-</v>
      </c>
      <c r="T204" s="2" t="str">
        <f t="shared" si="25"/>
        <v>-</v>
      </c>
      <c r="U204" s="2" t="str">
        <f t="shared" si="26"/>
        <v>-</v>
      </c>
      <c r="V204" s="2" t="str">
        <f t="shared" si="27"/>
        <v>-</v>
      </c>
      <c r="W204" s="2" t="str">
        <f>IF(AND($E204&lt;$C$1,$C204&gt;10),([1]!f_return($A204,"1",$C$1,$B$1)-3)/ABS([1]!f_risk_maxdownside($A204,$C$1,$B$1)),"-")</f>
        <v>-</v>
      </c>
      <c r="X204" s="2" t="str">
        <f>IF(AND($E204&lt;$D$1,$C204&gt;10),([1]!f_return($A204,"1",$D$1,$B$1)-3)/ABS([1]!f_risk_maxdownside($A204,$D$1,$B$1)),"-")</f>
        <v>-</v>
      </c>
      <c r="Y204" s="2" t="str">
        <f t="shared" si="28"/>
        <v>-</v>
      </c>
      <c r="Z204" s="2" t="str">
        <f t="shared" si="29"/>
        <v>-</v>
      </c>
      <c r="AA204" s="2" t="str">
        <f t="shared" si="30"/>
        <v>-</v>
      </c>
      <c r="AB204" s="2" t="str">
        <f t="shared" si="31"/>
        <v>-</v>
      </c>
      <c r="AC204" s="2" t="str">
        <f t="shared" si="32"/>
        <v>-</v>
      </c>
      <c r="AD204" s="2" t="str">
        <f t="shared" si="33"/>
        <v>-</v>
      </c>
    </row>
    <row r="205" spans="1:30" hidden="1" x14ac:dyDescent="0.2">
      <c r="A205" s="1" t="s">
        <v>275</v>
      </c>
      <c r="B205" s="1" t="s">
        <v>276</v>
      </c>
      <c r="C205" s="2">
        <f>[1]!f_netasset_total(A205,$B$1,100000000)</f>
        <v>4.8633069627999994</v>
      </c>
      <c r="D205" s="2" t="str">
        <f>TEXT([1]!f_info_setupdate(A205),"YYYYmmdd")</f>
        <v>20180208</v>
      </c>
      <c r="E205" s="3">
        <v>20180208</v>
      </c>
      <c r="F205" s="3"/>
      <c r="G205" s="3"/>
      <c r="H205" s="2" t="str">
        <f>IF(AND($E205&lt;$C$1,$C205&gt;10),[1]!f_return_1y($A205,"0",$B$1),"-")</f>
        <v>-</v>
      </c>
      <c r="I205" s="2" t="str">
        <f>IF(AND($E205&lt;$D$1,$C205&gt;10),[1]!f_return_2y($A205,"0",$B$1),"-")</f>
        <v>-</v>
      </c>
      <c r="J205" s="2" t="str">
        <f t="shared" si="19"/>
        <v>-</v>
      </c>
      <c r="K205" s="2" t="str">
        <f t="shared" si="20"/>
        <v>-</v>
      </c>
      <c r="L205" s="2" t="str">
        <f t="shared" si="21"/>
        <v>-</v>
      </c>
      <c r="M205" s="2" t="str">
        <f>IF(AND($E205&lt;$C$1,$C205&gt;10),[1]!f_risk_maxdownside($A205,$C$1,$B$1),"-")</f>
        <v>-</v>
      </c>
      <c r="N205" s="2" t="str">
        <f>IF(AND($E205&lt;$D$1,$C205&gt;10),[1]!f_risk_maxdownside($A205,$D$1,$B$1),"-")</f>
        <v>-</v>
      </c>
      <c r="O205" s="2" t="str">
        <f t="shared" si="22"/>
        <v>-</v>
      </c>
      <c r="P205" s="2" t="str">
        <f t="shared" si="23"/>
        <v>-</v>
      </c>
      <c r="Q205" s="2" t="str">
        <f t="shared" si="24"/>
        <v>-</v>
      </c>
      <c r="R205" s="2" t="str">
        <f>IF(AND($E205&lt;$C$1,$C205&gt;10),([1]!f_return($A205,"1",$C$1,$B$1)-3)/[1]!f_risk_stdevyearly($A205,C$1,$B$1,1,1),"-")</f>
        <v>-</v>
      </c>
      <c r="S205" s="2" t="str">
        <f>IF(AND($E205&lt;$D$1,$C205&gt;10),([1]!f_return($A205,"1",$D$1,$B$1)-3)/[1]!f_risk_stdevyearly($A205,D$1,$B$1,1,1),"-")</f>
        <v>-</v>
      </c>
      <c r="T205" s="2" t="str">
        <f t="shared" si="25"/>
        <v>-</v>
      </c>
      <c r="U205" s="2" t="str">
        <f t="shared" si="26"/>
        <v>-</v>
      </c>
      <c r="V205" s="2" t="str">
        <f t="shared" si="27"/>
        <v>-</v>
      </c>
      <c r="W205" s="2" t="str">
        <f>IF(AND($E205&lt;$C$1,$C205&gt;10),([1]!f_return($A205,"1",$C$1,$B$1)-3)/ABS([1]!f_risk_maxdownside($A205,$C$1,$B$1)),"-")</f>
        <v>-</v>
      </c>
      <c r="X205" s="2" t="str">
        <f>IF(AND($E205&lt;$D$1,$C205&gt;10),([1]!f_return($A205,"1",$D$1,$B$1)-3)/ABS([1]!f_risk_maxdownside($A205,$D$1,$B$1)),"-")</f>
        <v>-</v>
      </c>
      <c r="Y205" s="2" t="str">
        <f t="shared" si="28"/>
        <v>-</v>
      </c>
      <c r="Z205" s="2" t="str">
        <f t="shared" si="29"/>
        <v>-</v>
      </c>
      <c r="AA205" s="2" t="str">
        <f t="shared" si="30"/>
        <v>-</v>
      </c>
      <c r="AB205" s="2" t="str">
        <f t="shared" si="31"/>
        <v>-</v>
      </c>
      <c r="AC205" s="2" t="str">
        <f t="shared" si="32"/>
        <v>-</v>
      </c>
      <c r="AD205" s="2" t="str">
        <f t="shared" si="33"/>
        <v>-</v>
      </c>
    </row>
    <row r="206" spans="1:30" hidden="1" x14ac:dyDescent="0.2">
      <c r="A206" s="1" t="s">
        <v>497</v>
      </c>
      <c r="B206" s="1" t="s">
        <v>498</v>
      </c>
      <c r="C206" s="2">
        <f>[1]!f_netasset_total(A206,$B$1,100000000)</f>
        <v>4.7848065905999997</v>
      </c>
      <c r="D206" s="2" t="str">
        <f>TEXT([1]!f_info_setupdate(A206),"YYYYmmdd")</f>
        <v>20210319</v>
      </c>
      <c r="E206" s="3">
        <v>20210319</v>
      </c>
      <c r="F206" s="3"/>
      <c r="G206" s="3"/>
      <c r="H206" s="2" t="str">
        <f>IF(AND($E206&lt;$C$1,$C206&gt;10),[1]!f_return_1y($A206,"0",$B$1),"-")</f>
        <v>-</v>
      </c>
      <c r="I206" s="2" t="str">
        <f>IF(AND($E206&lt;$D$1,$C206&gt;10),[1]!f_return_2y($A206,"0",$B$1),"-")</f>
        <v>-</v>
      </c>
      <c r="J206" s="2" t="str">
        <f t="shared" si="19"/>
        <v>-</v>
      </c>
      <c r="K206" s="2" t="str">
        <f t="shared" si="20"/>
        <v>-</v>
      </c>
      <c r="L206" s="2" t="str">
        <f t="shared" si="21"/>
        <v>-</v>
      </c>
      <c r="M206" s="2" t="str">
        <f>IF(AND($E206&lt;$C$1,$C206&gt;10),[1]!f_risk_maxdownside($A206,$C$1,$B$1),"-")</f>
        <v>-</v>
      </c>
      <c r="N206" s="2" t="str">
        <f>IF(AND($E206&lt;$D$1,$C206&gt;10),[1]!f_risk_maxdownside($A206,$D$1,$B$1),"-")</f>
        <v>-</v>
      </c>
      <c r="O206" s="2" t="str">
        <f t="shared" si="22"/>
        <v>-</v>
      </c>
      <c r="P206" s="2" t="str">
        <f t="shared" si="23"/>
        <v>-</v>
      </c>
      <c r="Q206" s="2" t="str">
        <f t="shared" si="24"/>
        <v>-</v>
      </c>
      <c r="R206" s="2" t="str">
        <f>IF(AND($E206&lt;$C$1,$C206&gt;10),([1]!f_return($A206,"1",$C$1,$B$1)-3)/[1]!f_risk_stdevyearly($A206,C$1,$B$1,1,1),"-")</f>
        <v>-</v>
      </c>
      <c r="S206" s="2" t="str">
        <f>IF(AND($E206&lt;$D$1,$C206&gt;10),([1]!f_return($A206,"1",$D$1,$B$1)-3)/[1]!f_risk_stdevyearly($A206,D$1,$B$1,1,1),"-")</f>
        <v>-</v>
      </c>
      <c r="T206" s="2" t="str">
        <f t="shared" si="25"/>
        <v>-</v>
      </c>
      <c r="U206" s="2" t="str">
        <f t="shared" si="26"/>
        <v>-</v>
      </c>
      <c r="V206" s="2" t="str">
        <f t="shared" si="27"/>
        <v>-</v>
      </c>
      <c r="W206" s="2" t="str">
        <f>IF(AND($E206&lt;$C$1,$C206&gt;10),([1]!f_return($A206,"1",$C$1,$B$1)-3)/ABS([1]!f_risk_maxdownside($A206,$C$1,$B$1)),"-")</f>
        <v>-</v>
      </c>
      <c r="X206" s="2" t="str">
        <f>IF(AND($E206&lt;$D$1,$C206&gt;10),([1]!f_return($A206,"1",$D$1,$B$1)-3)/ABS([1]!f_risk_maxdownside($A206,$D$1,$B$1)),"-")</f>
        <v>-</v>
      </c>
      <c r="Y206" s="2" t="str">
        <f t="shared" si="28"/>
        <v>-</v>
      </c>
      <c r="Z206" s="2" t="str">
        <f t="shared" si="29"/>
        <v>-</v>
      </c>
      <c r="AA206" s="2" t="str">
        <f t="shared" si="30"/>
        <v>-</v>
      </c>
      <c r="AB206" s="2" t="str">
        <f t="shared" si="31"/>
        <v>-</v>
      </c>
      <c r="AC206" s="2" t="str">
        <f t="shared" si="32"/>
        <v>-</v>
      </c>
      <c r="AD206" s="2" t="str">
        <f t="shared" si="33"/>
        <v>-</v>
      </c>
    </row>
    <row r="207" spans="1:30" hidden="1" x14ac:dyDescent="0.2">
      <c r="A207" s="1" t="s">
        <v>287</v>
      </c>
      <c r="B207" s="1" t="s">
        <v>288</v>
      </c>
      <c r="C207" s="2">
        <f>[1]!f_netasset_total(A207,$B$1,100000000)</f>
        <v>4.4997592516000005</v>
      </c>
      <c r="D207" s="2" t="str">
        <f>TEXT([1]!f_info_setupdate(A207),"YYYYmmdd")</f>
        <v>20180327</v>
      </c>
      <c r="E207" s="3">
        <v>20180327</v>
      </c>
      <c r="F207" s="3"/>
      <c r="G207" s="3"/>
      <c r="H207" s="2" t="str">
        <f>IF(AND($E207&lt;$C$1,$C207&gt;10),[1]!f_return_1y($A207,"0",$B$1),"-")</f>
        <v>-</v>
      </c>
      <c r="I207" s="2" t="str">
        <f>IF(AND($E207&lt;$D$1,$C207&gt;10),[1]!f_return_2y($A207,"0",$B$1),"-")</f>
        <v>-</v>
      </c>
      <c r="J207" s="2" t="str">
        <f t="shared" si="19"/>
        <v>-</v>
      </c>
      <c r="K207" s="2" t="str">
        <f t="shared" si="20"/>
        <v>-</v>
      </c>
      <c r="L207" s="2" t="str">
        <f t="shared" si="21"/>
        <v>-</v>
      </c>
      <c r="M207" s="2" t="str">
        <f>IF(AND($E207&lt;$C$1,$C207&gt;10),[1]!f_risk_maxdownside($A207,$C$1,$B$1),"-")</f>
        <v>-</v>
      </c>
      <c r="N207" s="2" t="str">
        <f>IF(AND($E207&lt;$D$1,$C207&gt;10),[1]!f_risk_maxdownside($A207,$D$1,$B$1),"-")</f>
        <v>-</v>
      </c>
      <c r="O207" s="2" t="str">
        <f t="shared" si="22"/>
        <v>-</v>
      </c>
      <c r="P207" s="2" t="str">
        <f t="shared" si="23"/>
        <v>-</v>
      </c>
      <c r="Q207" s="2" t="str">
        <f t="shared" si="24"/>
        <v>-</v>
      </c>
      <c r="R207" s="2" t="str">
        <f>IF(AND($E207&lt;$C$1,$C207&gt;10),([1]!f_return($A207,"1",$C$1,$B$1)-3)/[1]!f_risk_stdevyearly($A207,C$1,$B$1,1,1),"-")</f>
        <v>-</v>
      </c>
      <c r="S207" s="2" t="str">
        <f>IF(AND($E207&lt;$D$1,$C207&gt;10),([1]!f_return($A207,"1",$D$1,$B$1)-3)/[1]!f_risk_stdevyearly($A207,D$1,$B$1,1,1),"-")</f>
        <v>-</v>
      </c>
      <c r="T207" s="2" t="str">
        <f t="shared" si="25"/>
        <v>-</v>
      </c>
      <c r="U207" s="2" t="str">
        <f t="shared" si="26"/>
        <v>-</v>
      </c>
      <c r="V207" s="2" t="str">
        <f t="shared" si="27"/>
        <v>-</v>
      </c>
      <c r="W207" s="2" t="str">
        <f>IF(AND($E207&lt;$C$1,$C207&gt;10),([1]!f_return($A207,"1",$C$1,$B$1)-3)/ABS([1]!f_risk_maxdownside($A207,$C$1,$B$1)),"-")</f>
        <v>-</v>
      </c>
      <c r="X207" s="2" t="str">
        <f>IF(AND($E207&lt;$D$1,$C207&gt;10),([1]!f_return($A207,"1",$D$1,$B$1)-3)/ABS([1]!f_risk_maxdownside($A207,$D$1,$B$1)),"-")</f>
        <v>-</v>
      </c>
      <c r="Y207" s="2" t="str">
        <f t="shared" si="28"/>
        <v>-</v>
      </c>
      <c r="Z207" s="2" t="str">
        <f t="shared" si="29"/>
        <v>-</v>
      </c>
      <c r="AA207" s="2" t="str">
        <f t="shared" si="30"/>
        <v>-</v>
      </c>
      <c r="AB207" s="2" t="str">
        <f t="shared" si="31"/>
        <v>-</v>
      </c>
      <c r="AC207" s="2" t="str">
        <f t="shared" si="32"/>
        <v>-</v>
      </c>
      <c r="AD207" s="2" t="str">
        <f t="shared" si="33"/>
        <v>-</v>
      </c>
    </row>
    <row r="208" spans="1:30" hidden="1" x14ac:dyDescent="0.2">
      <c r="A208" s="1" t="s">
        <v>383</v>
      </c>
      <c r="B208" s="1" t="s">
        <v>384</v>
      </c>
      <c r="C208" s="2">
        <f>[1]!f_netasset_total(A208,$B$1,100000000)</f>
        <v>4.4715894191999999</v>
      </c>
      <c r="D208" s="2" t="str">
        <f>TEXT([1]!f_info_setupdate(A208),"YYYYmmdd")</f>
        <v>20200923</v>
      </c>
      <c r="E208" s="3">
        <v>20200923</v>
      </c>
      <c r="F208" s="3"/>
      <c r="G208" s="3"/>
      <c r="H208" s="2" t="str">
        <f>IF(AND($E208&lt;$C$1,$C208&gt;10),[1]!f_return_1y($A208,"0",$B$1),"-")</f>
        <v>-</v>
      </c>
      <c r="I208" s="2" t="str">
        <f>IF(AND($E208&lt;$D$1,$C208&gt;10),[1]!f_return_2y($A208,"0",$B$1),"-")</f>
        <v>-</v>
      </c>
      <c r="J208" s="2" t="str">
        <f t="shared" si="19"/>
        <v>-</v>
      </c>
      <c r="K208" s="2" t="str">
        <f t="shared" si="20"/>
        <v>-</v>
      </c>
      <c r="L208" s="2" t="str">
        <f t="shared" si="21"/>
        <v>-</v>
      </c>
      <c r="M208" s="2" t="str">
        <f>IF(AND($E208&lt;$C$1,$C208&gt;10),[1]!f_risk_maxdownside($A208,$C$1,$B$1),"-")</f>
        <v>-</v>
      </c>
      <c r="N208" s="2" t="str">
        <f>IF(AND($E208&lt;$D$1,$C208&gt;10),[1]!f_risk_maxdownside($A208,$D$1,$B$1),"-")</f>
        <v>-</v>
      </c>
      <c r="O208" s="2" t="str">
        <f t="shared" si="22"/>
        <v>-</v>
      </c>
      <c r="P208" s="2" t="str">
        <f t="shared" si="23"/>
        <v>-</v>
      </c>
      <c r="Q208" s="2" t="str">
        <f t="shared" si="24"/>
        <v>-</v>
      </c>
      <c r="R208" s="2" t="str">
        <f>IF(AND($E208&lt;$C$1,$C208&gt;10),([1]!f_return($A208,"1",$C$1,$B$1)-3)/[1]!f_risk_stdevyearly($A208,C$1,$B$1,1,1),"-")</f>
        <v>-</v>
      </c>
      <c r="S208" s="2" t="str">
        <f>IF(AND($E208&lt;$D$1,$C208&gt;10),([1]!f_return($A208,"1",$D$1,$B$1)-3)/[1]!f_risk_stdevyearly($A208,D$1,$B$1,1,1),"-")</f>
        <v>-</v>
      </c>
      <c r="T208" s="2" t="str">
        <f t="shared" si="25"/>
        <v>-</v>
      </c>
      <c r="U208" s="2" t="str">
        <f t="shared" si="26"/>
        <v>-</v>
      </c>
      <c r="V208" s="2" t="str">
        <f t="shared" si="27"/>
        <v>-</v>
      </c>
      <c r="W208" s="2" t="str">
        <f>IF(AND($E208&lt;$C$1,$C208&gt;10),([1]!f_return($A208,"1",$C$1,$B$1)-3)/ABS([1]!f_risk_maxdownside($A208,$C$1,$B$1)),"-")</f>
        <v>-</v>
      </c>
      <c r="X208" s="2" t="str">
        <f>IF(AND($E208&lt;$D$1,$C208&gt;10),([1]!f_return($A208,"1",$D$1,$B$1)-3)/ABS([1]!f_risk_maxdownside($A208,$D$1,$B$1)),"-")</f>
        <v>-</v>
      </c>
      <c r="Y208" s="2" t="str">
        <f t="shared" si="28"/>
        <v>-</v>
      </c>
      <c r="Z208" s="2" t="str">
        <f t="shared" si="29"/>
        <v>-</v>
      </c>
      <c r="AA208" s="2" t="str">
        <f t="shared" si="30"/>
        <v>-</v>
      </c>
      <c r="AB208" s="2" t="str">
        <f t="shared" si="31"/>
        <v>-</v>
      </c>
      <c r="AC208" s="2" t="str">
        <f t="shared" si="32"/>
        <v>-</v>
      </c>
      <c r="AD208" s="2" t="str">
        <f t="shared" si="33"/>
        <v>-</v>
      </c>
    </row>
    <row r="209" spans="1:30" hidden="1" x14ac:dyDescent="0.2">
      <c r="A209" s="1" t="s">
        <v>445</v>
      </c>
      <c r="B209" s="1" t="s">
        <v>446</v>
      </c>
      <c r="C209" s="2">
        <f>[1]!f_netasset_total(A209,$B$1,100000000)</f>
        <v>4.4701350123000001</v>
      </c>
      <c r="D209" s="2" t="str">
        <f>TEXT([1]!f_info_setupdate(A209),"YYYYmmdd")</f>
        <v>20200929</v>
      </c>
      <c r="E209" s="3">
        <v>20200929</v>
      </c>
      <c r="F209" s="3"/>
      <c r="G209" s="3"/>
      <c r="H209" s="2" t="str">
        <f>IF(AND($E209&lt;$C$1,$C209&gt;10),[1]!f_return_1y($A209,"0",$B$1),"-")</f>
        <v>-</v>
      </c>
      <c r="I209" s="2" t="str">
        <f>IF(AND($E209&lt;$D$1,$C209&gt;10),[1]!f_return_2y($A209,"0",$B$1),"-")</f>
        <v>-</v>
      </c>
      <c r="J209" s="2" t="str">
        <f t="shared" si="19"/>
        <v>-</v>
      </c>
      <c r="K209" s="2" t="str">
        <f t="shared" si="20"/>
        <v>-</v>
      </c>
      <c r="L209" s="2" t="str">
        <f t="shared" si="21"/>
        <v>-</v>
      </c>
      <c r="M209" s="2" t="str">
        <f>IF(AND($E209&lt;$C$1,$C209&gt;10),[1]!f_risk_maxdownside($A209,$C$1,$B$1),"-")</f>
        <v>-</v>
      </c>
      <c r="N209" s="2" t="str">
        <f>IF(AND($E209&lt;$D$1,$C209&gt;10),[1]!f_risk_maxdownside($A209,$D$1,$B$1),"-")</f>
        <v>-</v>
      </c>
      <c r="O209" s="2" t="str">
        <f t="shared" si="22"/>
        <v>-</v>
      </c>
      <c r="P209" s="2" t="str">
        <f t="shared" si="23"/>
        <v>-</v>
      </c>
      <c r="Q209" s="2" t="str">
        <f t="shared" si="24"/>
        <v>-</v>
      </c>
      <c r="R209" s="2" t="str">
        <f>IF(AND($E209&lt;$C$1,$C209&gt;10),([1]!f_return($A209,"1",$C$1,$B$1)-3)/[1]!f_risk_stdevyearly($A209,C$1,$B$1,1,1),"-")</f>
        <v>-</v>
      </c>
      <c r="S209" s="2" t="str">
        <f>IF(AND($E209&lt;$D$1,$C209&gt;10),([1]!f_return($A209,"1",$D$1,$B$1)-3)/[1]!f_risk_stdevyearly($A209,D$1,$B$1,1,1),"-")</f>
        <v>-</v>
      </c>
      <c r="T209" s="2" t="str">
        <f t="shared" si="25"/>
        <v>-</v>
      </c>
      <c r="U209" s="2" t="str">
        <f t="shared" si="26"/>
        <v>-</v>
      </c>
      <c r="V209" s="2" t="str">
        <f t="shared" si="27"/>
        <v>-</v>
      </c>
      <c r="W209" s="2" t="str">
        <f>IF(AND($E209&lt;$C$1,$C209&gt;10),([1]!f_return($A209,"1",$C$1,$B$1)-3)/ABS([1]!f_risk_maxdownside($A209,$C$1,$B$1)),"-")</f>
        <v>-</v>
      </c>
      <c r="X209" s="2" t="str">
        <f>IF(AND($E209&lt;$D$1,$C209&gt;10),([1]!f_return($A209,"1",$D$1,$B$1)-3)/ABS([1]!f_risk_maxdownside($A209,$D$1,$B$1)),"-")</f>
        <v>-</v>
      </c>
      <c r="Y209" s="2" t="str">
        <f t="shared" si="28"/>
        <v>-</v>
      </c>
      <c r="Z209" s="2" t="str">
        <f t="shared" si="29"/>
        <v>-</v>
      </c>
      <c r="AA209" s="2" t="str">
        <f t="shared" si="30"/>
        <v>-</v>
      </c>
      <c r="AB209" s="2" t="str">
        <f t="shared" si="31"/>
        <v>-</v>
      </c>
      <c r="AC209" s="2" t="str">
        <f t="shared" si="32"/>
        <v>-</v>
      </c>
      <c r="AD209" s="2" t="str">
        <f t="shared" si="33"/>
        <v>-</v>
      </c>
    </row>
    <row r="210" spans="1:30" hidden="1" x14ac:dyDescent="0.2">
      <c r="A210" s="1" t="s">
        <v>645</v>
      </c>
      <c r="B210" s="1" t="s">
        <v>646</v>
      </c>
      <c r="C210" s="2">
        <f>[1]!f_netasset_total(A210,$B$1,100000000)</f>
        <v>4.4662502681999996</v>
      </c>
      <c r="D210" s="2" t="str">
        <f>TEXT([1]!f_info_setupdate(A210),"YYYYmmdd")</f>
        <v>20200306</v>
      </c>
      <c r="E210" s="3">
        <v>20200306</v>
      </c>
      <c r="F210" s="3"/>
      <c r="G210" s="3"/>
      <c r="H210" s="2" t="str">
        <f>IF(AND($E210&lt;$C$1,$C210&gt;10),[1]!f_return_1y($A210,"0",$B$1),"-")</f>
        <v>-</v>
      </c>
      <c r="I210" s="2" t="str">
        <f>IF(AND($E210&lt;$D$1,$C210&gt;10),[1]!f_return_2y($A210,"0",$B$1),"-")</f>
        <v>-</v>
      </c>
      <c r="J210" s="2" t="str">
        <f t="shared" si="19"/>
        <v>-</v>
      </c>
      <c r="K210" s="2" t="str">
        <f t="shared" si="20"/>
        <v>-</v>
      </c>
      <c r="L210" s="2" t="str">
        <f t="shared" si="21"/>
        <v>-</v>
      </c>
      <c r="M210" s="2" t="str">
        <f>IF(AND($E210&lt;$C$1,$C210&gt;10),[1]!f_risk_maxdownside($A210,$C$1,$B$1),"-")</f>
        <v>-</v>
      </c>
      <c r="N210" s="2" t="str">
        <f>IF(AND($E210&lt;$D$1,$C210&gt;10),[1]!f_risk_maxdownside($A210,$D$1,$B$1),"-")</f>
        <v>-</v>
      </c>
      <c r="O210" s="2" t="str">
        <f t="shared" si="22"/>
        <v>-</v>
      </c>
      <c r="P210" s="2" t="str">
        <f t="shared" si="23"/>
        <v>-</v>
      </c>
      <c r="Q210" s="2" t="str">
        <f t="shared" si="24"/>
        <v>-</v>
      </c>
      <c r="R210" s="2" t="str">
        <f>IF(AND($E210&lt;$C$1,$C210&gt;10),([1]!f_return($A210,"1",$C$1,$B$1)-3)/[1]!f_risk_stdevyearly($A210,C$1,$B$1,1,1),"-")</f>
        <v>-</v>
      </c>
      <c r="S210" s="2" t="str">
        <f>IF(AND($E210&lt;$D$1,$C210&gt;10),([1]!f_return($A210,"1",$D$1,$B$1)-3)/[1]!f_risk_stdevyearly($A210,D$1,$B$1,1,1),"-")</f>
        <v>-</v>
      </c>
      <c r="T210" s="2" t="str">
        <f t="shared" si="25"/>
        <v>-</v>
      </c>
      <c r="U210" s="2" t="str">
        <f t="shared" si="26"/>
        <v>-</v>
      </c>
      <c r="V210" s="2" t="str">
        <f t="shared" si="27"/>
        <v>-</v>
      </c>
      <c r="W210" s="2" t="str">
        <f>IF(AND($E210&lt;$C$1,$C210&gt;10),([1]!f_return($A210,"1",$C$1,$B$1)-3)/ABS([1]!f_risk_maxdownside($A210,$C$1,$B$1)),"-")</f>
        <v>-</v>
      </c>
      <c r="X210" s="2" t="str">
        <f>IF(AND($E210&lt;$D$1,$C210&gt;10),([1]!f_return($A210,"1",$D$1,$B$1)-3)/ABS([1]!f_risk_maxdownside($A210,$D$1,$B$1)),"-")</f>
        <v>-</v>
      </c>
      <c r="Y210" s="2" t="str">
        <f t="shared" si="28"/>
        <v>-</v>
      </c>
      <c r="Z210" s="2" t="str">
        <f t="shared" si="29"/>
        <v>-</v>
      </c>
      <c r="AA210" s="2" t="str">
        <f t="shared" si="30"/>
        <v>-</v>
      </c>
      <c r="AB210" s="2" t="str">
        <f t="shared" si="31"/>
        <v>-</v>
      </c>
      <c r="AC210" s="2" t="str">
        <f t="shared" si="32"/>
        <v>-</v>
      </c>
      <c r="AD210" s="2" t="str">
        <f t="shared" si="33"/>
        <v>-</v>
      </c>
    </row>
    <row r="211" spans="1:30" hidden="1" x14ac:dyDescent="0.2">
      <c r="A211" s="1" t="s">
        <v>693</v>
      </c>
      <c r="B211" s="1" t="s">
        <v>694</v>
      </c>
      <c r="C211" s="2">
        <f>[1]!f_netasset_total(A211,$B$1,100000000)</f>
        <v>4.4617137371000002</v>
      </c>
      <c r="D211" s="2" t="str">
        <f>TEXT([1]!f_info_setupdate(A211),"YYYYmmdd")</f>
        <v>20111209</v>
      </c>
      <c r="E211" s="3">
        <v>20111209</v>
      </c>
      <c r="F211" s="3"/>
      <c r="G211" s="3"/>
      <c r="H211" s="2" t="str">
        <f>IF(AND($E211&lt;$C$1,$C211&gt;10),[1]!f_return_1y($A211,"0",$B$1),"-")</f>
        <v>-</v>
      </c>
      <c r="I211" s="2" t="str">
        <f>IF(AND($E211&lt;$D$1,$C211&gt;10),[1]!f_return_2y($A211,"0",$B$1),"-")</f>
        <v>-</v>
      </c>
      <c r="J211" s="2" t="str">
        <f t="shared" si="19"/>
        <v>-</v>
      </c>
      <c r="K211" s="2" t="str">
        <f t="shared" si="20"/>
        <v>-</v>
      </c>
      <c r="L211" s="2" t="str">
        <f t="shared" si="21"/>
        <v>-</v>
      </c>
      <c r="M211" s="2" t="str">
        <f>IF(AND($E211&lt;$C$1,$C211&gt;10),[1]!f_risk_maxdownside($A211,$C$1,$B$1),"-")</f>
        <v>-</v>
      </c>
      <c r="N211" s="2" t="str">
        <f>IF(AND($E211&lt;$D$1,$C211&gt;10),[1]!f_risk_maxdownside($A211,$D$1,$B$1),"-")</f>
        <v>-</v>
      </c>
      <c r="O211" s="2" t="str">
        <f t="shared" si="22"/>
        <v>-</v>
      </c>
      <c r="P211" s="2" t="str">
        <f t="shared" si="23"/>
        <v>-</v>
      </c>
      <c r="Q211" s="2" t="str">
        <f t="shared" si="24"/>
        <v>-</v>
      </c>
      <c r="R211" s="2" t="str">
        <f>IF(AND($E211&lt;$C$1,$C211&gt;10),([1]!f_return($A211,"1",$C$1,$B$1)-3)/[1]!f_risk_stdevyearly($A211,C$1,$B$1,1,1),"-")</f>
        <v>-</v>
      </c>
      <c r="S211" s="2" t="str">
        <f>IF(AND($E211&lt;$D$1,$C211&gt;10),([1]!f_return($A211,"1",$D$1,$B$1)-3)/[1]!f_risk_stdevyearly($A211,D$1,$B$1,1,1),"-")</f>
        <v>-</v>
      </c>
      <c r="T211" s="2" t="str">
        <f t="shared" si="25"/>
        <v>-</v>
      </c>
      <c r="U211" s="2" t="str">
        <f t="shared" si="26"/>
        <v>-</v>
      </c>
      <c r="V211" s="2" t="str">
        <f t="shared" si="27"/>
        <v>-</v>
      </c>
      <c r="W211" s="2" t="str">
        <f>IF(AND($E211&lt;$C$1,$C211&gt;10),([1]!f_return($A211,"1",$C$1,$B$1)-3)/ABS([1]!f_risk_maxdownside($A211,$C$1,$B$1)),"-")</f>
        <v>-</v>
      </c>
      <c r="X211" s="2" t="str">
        <f>IF(AND($E211&lt;$D$1,$C211&gt;10),([1]!f_return($A211,"1",$D$1,$B$1)-3)/ABS([1]!f_risk_maxdownside($A211,$D$1,$B$1)),"-")</f>
        <v>-</v>
      </c>
      <c r="Y211" s="2" t="str">
        <f t="shared" si="28"/>
        <v>-</v>
      </c>
      <c r="Z211" s="2" t="str">
        <f t="shared" si="29"/>
        <v>-</v>
      </c>
      <c r="AA211" s="2" t="str">
        <f t="shared" si="30"/>
        <v>-</v>
      </c>
      <c r="AB211" s="2" t="str">
        <f t="shared" si="31"/>
        <v>-</v>
      </c>
      <c r="AC211" s="2" t="str">
        <f t="shared" si="32"/>
        <v>-</v>
      </c>
      <c r="AD211" s="2" t="str">
        <f t="shared" si="33"/>
        <v>-</v>
      </c>
    </row>
    <row r="212" spans="1:30" hidden="1" x14ac:dyDescent="0.2">
      <c r="A212" s="1" t="s">
        <v>507</v>
      </c>
      <c r="B212" s="1" t="s">
        <v>508</v>
      </c>
      <c r="C212" s="2">
        <f>[1]!f_netasset_total(A212,$B$1,100000000)</f>
        <v>4.4221274097999999</v>
      </c>
      <c r="D212" s="2" t="str">
        <f>TEXT([1]!f_info_setupdate(A212),"YYYYmmdd")</f>
        <v>20210423</v>
      </c>
      <c r="E212" s="3">
        <v>20210423</v>
      </c>
      <c r="F212" s="3"/>
      <c r="G212" s="3"/>
      <c r="H212" s="2" t="str">
        <f>IF(AND($E212&lt;$C$1,$C212&gt;10),[1]!f_return_1y($A212,"0",$B$1),"-")</f>
        <v>-</v>
      </c>
      <c r="I212" s="2" t="str">
        <f>IF(AND($E212&lt;$D$1,$C212&gt;10),[1]!f_return_2y($A212,"0",$B$1),"-")</f>
        <v>-</v>
      </c>
      <c r="J212" s="2" t="str">
        <f t="shared" si="19"/>
        <v>-</v>
      </c>
      <c r="K212" s="2" t="str">
        <f t="shared" si="20"/>
        <v>-</v>
      </c>
      <c r="L212" s="2" t="str">
        <f t="shared" si="21"/>
        <v>-</v>
      </c>
      <c r="M212" s="2" t="str">
        <f>IF(AND($E212&lt;$C$1,$C212&gt;10),[1]!f_risk_maxdownside($A212,$C$1,$B$1),"-")</f>
        <v>-</v>
      </c>
      <c r="N212" s="2" t="str">
        <f>IF(AND($E212&lt;$D$1,$C212&gt;10),[1]!f_risk_maxdownside($A212,$D$1,$B$1),"-")</f>
        <v>-</v>
      </c>
      <c r="O212" s="2" t="str">
        <f t="shared" si="22"/>
        <v>-</v>
      </c>
      <c r="P212" s="2" t="str">
        <f t="shared" si="23"/>
        <v>-</v>
      </c>
      <c r="Q212" s="2" t="str">
        <f t="shared" si="24"/>
        <v>-</v>
      </c>
      <c r="R212" s="2" t="str">
        <f>IF(AND($E212&lt;$C$1,$C212&gt;10),([1]!f_return($A212,"1",$C$1,$B$1)-3)/[1]!f_risk_stdevyearly($A212,C$1,$B$1,1,1),"-")</f>
        <v>-</v>
      </c>
      <c r="S212" s="2" t="str">
        <f>IF(AND($E212&lt;$D$1,$C212&gt;10),([1]!f_return($A212,"1",$D$1,$B$1)-3)/[1]!f_risk_stdevyearly($A212,D$1,$B$1,1,1),"-")</f>
        <v>-</v>
      </c>
      <c r="T212" s="2" t="str">
        <f t="shared" si="25"/>
        <v>-</v>
      </c>
      <c r="U212" s="2" t="str">
        <f t="shared" si="26"/>
        <v>-</v>
      </c>
      <c r="V212" s="2" t="str">
        <f t="shared" si="27"/>
        <v>-</v>
      </c>
      <c r="W212" s="2" t="str">
        <f>IF(AND($E212&lt;$C$1,$C212&gt;10),([1]!f_return($A212,"1",$C$1,$B$1)-3)/ABS([1]!f_risk_maxdownside($A212,$C$1,$B$1)),"-")</f>
        <v>-</v>
      </c>
      <c r="X212" s="2" t="str">
        <f>IF(AND($E212&lt;$D$1,$C212&gt;10),([1]!f_return($A212,"1",$D$1,$B$1)-3)/ABS([1]!f_risk_maxdownside($A212,$D$1,$B$1)),"-")</f>
        <v>-</v>
      </c>
      <c r="Y212" s="2" t="str">
        <f t="shared" si="28"/>
        <v>-</v>
      </c>
      <c r="Z212" s="2" t="str">
        <f t="shared" si="29"/>
        <v>-</v>
      </c>
      <c r="AA212" s="2" t="str">
        <f t="shared" si="30"/>
        <v>-</v>
      </c>
      <c r="AB212" s="2" t="str">
        <f t="shared" si="31"/>
        <v>-</v>
      </c>
      <c r="AC212" s="2" t="str">
        <f t="shared" si="32"/>
        <v>-</v>
      </c>
      <c r="AD212" s="2" t="str">
        <f t="shared" si="33"/>
        <v>-</v>
      </c>
    </row>
    <row r="213" spans="1:30" hidden="1" x14ac:dyDescent="0.2">
      <c r="A213" s="1" t="s">
        <v>253</v>
      </c>
      <c r="B213" s="1" t="s">
        <v>254</v>
      </c>
      <c r="C213" s="2">
        <f>[1]!f_netasset_total(A213,$B$1,100000000)</f>
        <v>4.4013939454000006</v>
      </c>
      <c r="D213" s="2" t="str">
        <f>TEXT([1]!f_info_setupdate(A213),"YYYYmmdd")</f>
        <v>20170920</v>
      </c>
      <c r="E213" s="3">
        <v>20170920</v>
      </c>
      <c r="F213" s="3"/>
      <c r="G213" s="3"/>
      <c r="H213" s="2" t="str">
        <f>IF(AND($E213&lt;$C$1,$C213&gt;10),[1]!f_return_1y($A213,"0",$B$1),"-")</f>
        <v>-</v>
      </c>
      <c r="I213" s="2" t="str">
        <f>IF(AND($E213&lt;$D$1,$C213&gt;10),[1]!f_return_2y($A213,"0",$B$1),"-")</f>
        <v>-</v>
      </c>
      <c r="J213" s="2" t="str">
        <f t="shared" si="19"/>
        <v>-</v>
      </c>
      <c r="K213" s="2" t="str">
        <f t="shared" si="20"/>
        <v>-</v>
      </c>
      <c r="L213" s="2" t="str">
        <f t="shared" si="21"/>
        <v>-</v>
      </c>
      <c r="M213" s="2" t="str">
        <f>IF(AND($E213&lt;$C$1,$C213&gt;10),[1]!f_risk_maxdownside($A213,$C$1,$B$1),"-")</f>
        <v>-</v>
      </c>
      <c r="N213" s="2" t="str">
        <f>IF(AND($E213&lt;$D$1,$C213&gt;10),[1]!f_risk_maxdownside($A213,$D$1,$B$1),"-")</f>
        <v>-</v>
      </c>
      <c r="O213" s="2" t="str">
        <f t="shared" si="22"/>
        <v>-</v>
      </c>
      <c r="P213" s="2" t="str">
        <f t="shared" si="23"/>
        <v>-</v>
      </c>
      <c r="Q213" s="2" t="str">
        <f t="shared" si="24"/>
        <v>-</v>
      </c>
      <c r="R213" s="2" t="str">
        <f>IF(AND($E213&lt;$C$1,$C213&gt;10),([1]!f_return($A213,"1",$C$1,$B$1)-3)/[1]!f_risk_stdevyearly($A213,C$1,$B$1,1,1),"-")</f>
        <v>-</v>
      </c>
      <c r="S213" s="2" t="str">
        <f>IF(AND($E213&lt;$D$1,$C213&gt;10),([1]!f_return($A213,"1",$D$1,$B$1)-3)/[1]!f_risk_stdevyearly($A213,D$1,$B$1,1,1),"-")</f>
        <v>-</v>
      </c>
      <c r="T213" s="2" t="str">
        <f t="shared" si="25"/>
        <v>-</v>
      </c>
      <c r="U213" s="2" t="str">
        <f t="shared" si="26"/>
        <v>-</v>
      </c>
      <c r="V213" s="2" t="str">
        <f t="shared" si="27"/>
        <v>-</v>
      </c>
      <c r="W213" s="2" t="str">
        <f>IF(AND($E213&lt;$C$1,$C213&gt;10),([1]!f_return($A213,"1",$C$1,$B$1)-3)/ABS([1]!f_risk_maxdownside($A213,$C$1,$B$1)),"-")</f>
        <v>-</v>
      </c>
      <c r="X213" s="2" t="str">
        <f>IF(AND($E213&lt;$D$1,$C213&gt;10),([1]!f_return($A213,"1",$D$1,$B$1)-3)/ABS([1]!f_risk_maxdownside($A213,$D$1,$B$1)),"-")</f>
        <v>-</v>
      </c>
      <c r="Y213" s="2" t="str">
        <f t="shared" si="28"/>
        <v>-</v>
      </c>
      <c r="Z213" s="2" t="str">
        <f t="shared" si="29"/>
        <v>-</v>
      </c>
      <c r="AA213" s="2" t="str">
        <f t="shared" si="30"/>
        <v>-</v>
      </c>
      <c r="AB213" s="2" t="str">
        <f t="shared" si="31"/>
        <v>-</v>
      </c>
      <c r="AC213" s="2" t="str">
        <f t="shared" si="32"/>
        <v>-</v>
      </c>
      <c r="AD213" s="2" t="str">
        <f t="shared" si="33"/>
        <v>-</v>
      </c>
    </row>
    <row r="214" spans="1:30" hidden="1" x14ac:dyDescent="0.2">
      <c r="A214" s="1" t="s">
        <v>551</v>
      </c>
      <c r="B214" s="1" t="s">
        <v>552</v>
      </c>
      <c r="C214" s="2">
        <f>[1]!f_netasset_total(A214,$B$1,100000000)</f>
        <v>4.3715629347</v>
      </c>
      <c r="D214" s="2" t="str">
        <f>TEXT([1]!f_info_setupdate(A214),"YYYYmmdd")</f>
        <v>20211022</v>
      </c>
      <c r="E214" s="3">
        <v>20211022</v>
      </c>
      <c r="F214" s="3"/>
      <c r="G214" s="3"/>
      <c r="H214" s="2" t="str">
        <f>IF(AND($E214&lt;$C$1,$C214&gt;10),[1]!f_return_1y($A214,"0",$B$1),"-")</f>
        <v>-</v>
      </c>
      <c r="I214" s="2" t="str">
        <f>IF(AND($E214&lt;$D$1,$C214&gt;10),[1]!f_return_2y($A214,"0",$B$1),"-")</f>
        <v>-</v>
      </c>
      <c r="J214" s="2" t="str">
        <f t="shared" si="19"/>
        <v>-</v>
      </c>
      <c r="K214" s="2" t="str">
        <f t="shared" si="20"/>
        <v>-</v>
      </c>
      <c r="L214" s="2" t="str">
        <f t="shared" si="21"/>
        <v>-</v>
      </c>
      <c r="M214" s="2" t="str">
        <f>IF(AND($E214&lt;$C$1,$C214&gt;10),[1]!f_risk_maxdownside($A214,$C$1,$B$1),"-")</f>
        <v>-</v>
      </c>
      <c r="N214" s="2" t="str">
        <f>IF(AND($E214&lt;$D$1,$C214&gt;10),[1]!f_risk_maxdownside($A214,$D$1,$B$1),"-")</f>
        <v>-</v>
      </c>
      <c r="O214" s="2" t="str">
        <f t="shared" si="22"/>
        <v>-</v>
      </c>
      <c r="P214" s="2" t="str">
        <f t="shared" si="23"/>
        <v>-</v>
      </c>
      <c r="Q214" s="2" t="str">
        <f t="shared" si="24"/>
        <v>-</v>
      </c>
      <c r="R214" s="2" t="str">
        <f>IF(AND($E214&lt;$C$1,$C214&gt;10),([1]!f_return($A214,"1",$C$1,$B$1)-3)/[1]!f_risk_stdevyearly($A214,C$1,$B$1,1,1),"-")</f>
        <v>-</v>
      </c>
      <c r="S214" s="2" t="str">
        <f>IF(AND($E214&lt;$D$1,$C214&gt;10),([1]!f_return($A214,"1",$D$1,$B$1)-3)/[1]!f_risk_stdevyearly($A214,D$1,$B$1,1,1),"-")</f>
        <v>-</v>
      </c>
      <c r="T214" s="2" t="str">
        <f t="shared" si="25"/>
        <v>-</v>
      </c>
      <c r="U214" s="2" t="str">
        <f t="shared" si="26"/>
        <v>-</v>
      </c>
      <c r="V214" s="2" t="str">
        <f t="shared" si="27"/>
        <v>-</v>
      </c>
      <c r="W214" s="2" t="str">
        <f>IF(AND($E214&lt;$C$1,$C214&gt;10),([1]!f_return($A214,"1",$C$1,$B$1)-3)/ABS([1]!f_risk_maxdownside($A214,$C$1,$B$1)),"-")</f>
        <v>-</v>
      </c>
      <c r="X214" s="2" t="str">
        <f>IF(AND($E214&lt;$D$1,$C214&gt;10),([1]!f_return($A214,"1",$D$1,$B$1)-3)/ABS([1]!f_risk_maxdownside($A214,$D$1,$B$1)),"-")</f>
        <v>-</v>
      </c>
      <c r="Y214" s="2" t="str">
        <f t="shared" si="28"/>
        <v>-</v>
      </c>
      <c r="Z214" s="2" t="str">
        <f t="shared" si="29"/>
        <v>-</v>
      </c>
      <c r="AA214" s="2" t="str">
        <f t="shared" si="30"/>
        <v>-</v>
      </c>
      <c r="AB214" s="2" t="str">
        <f t="shared" si="31"/>
        <v>-</v>
      </c>
      <c r="AC214" s="2" t="str">
        <f t="shared" si="32"/>
        <v>-</v>
      </c>
      <c r="AD214" s="2" t="str">
        <f t="shared" si="33"/>
        <v>-</v>
      </c>
    </row>
    <row r="215" spans="1:30" hidden="1" x14ac:dyDescent="0.2">
      <c r="A215" s="1" t="s">
        <v>433</v>
      </c>
      <c r="B215" s="1" t="s">
        <v>434</v>
      </c>
      <c r="C215" s="2">
        <f>[1]!f_netasset_total(A215,$B$1,100000000)</f>
        <v>4.3696135056000003</v>
      </c>
      <c r="D215" s="2" t="str">
        <f>TEXT([1]!f_info_setupdate(A215),"YYYYmmdd")</f>
        <v>20200918</v>
      </c>
      <c r="E215" s="3">
        <v>20200918</v>
      </c>
      <c r="F215" s="3"/>
      <c r="G215" s="3"/>
      <c r="H215" s="2" t="str">
        <f>IF(AND($E215&lt;$C$1,$C215&gt;10),[1]!f_return_1y($A215,"0",$B$1),"-")</f>
        <v>-</v>
      </c>
      <c r="I215" s="2" t="str">
        <f>IF(AND($E215&lt;$D$1,$C215&gt;10),[1]!f_return_2y($A215,"0",$B$1),"-")</f>
        <v>-</v>
      </c>
      <c r="J215" s="2" t="str">
        <f t="shared" si="19"/>
        <v>-</v>
      </c>
      <c r="K215" s="2" t="str">
        <f t="shared" si="20"/>
        <v>-</v>
      </c>
      <c r="L215" s="2" t="str">
        <f t="shared" si="21"/>
        <v>-</v>
      </c>
      <c r="M215" s="2" t="str">
        <f>IF(AND($E215&lt;$C$1,$C215&gt;10),[1]!f_risk_maxdownside($A215,$C$1,$B$1),"-")</f>
        <v>-</v>
      </c>
      <c r="N215" s="2" t="str">
        <f>IF(AND($E215&lt;$D$1,$C215&gt;10),[1]!f_risk_maxdownside($A215,$D$1,$B$1),"-")</f>
        <v>-</v>
      </c>
      <c r="O215" s="2" t="str">
        <f t="shared" si="22"/>
        <v>-</v>
      </c>
      <c r="P215" s="2" t="str">
        <f t="shared" si="23"/>
        <v>-</v>
      </c>
      <c r="Q215" s="2" t="str">
        <f t="shared" si="24"/>
        <v>-</v>
      </c>
      <c r="R215" s="2" t="str">
        <f>IF(AND($E215&lt;$C$1,$C215&gt;10),([1]!f_return($A215,"1",$C$1,$B$1)-3)/[1]!f_risk_stdevyearly($A215,C$1,$B$1,1,1),"-")</f>
        <v>-</v>
      </c>
      <c r="S215" s="2" t="str">
        <f>IF(AND($E215&lt;$D$1,$C215&gt;10),([1]!f_return($A215,"1",$D$1,$B$1)-3)/[1]!f_risk_stdevyearly($A215,D$1,$B$1,1,1),"-")</f>
        <v>-</v>
      </c>
      <c r="T215" s="2" t="str">
        <f t="shared" si="25"/>
        <v>-</v>
      </c>
      <c r="U215" s="2" t="str">
        <f t="shared" si="26"/>
        <v>-</v>
      </c>
      <c r="V215" s="2" t="str">
        <f t="shared" si="27"/>
        <v>-</v>
      </c>
      <c r="W215" s="2" t="str">
        <f>IF(AND($E215&lt;$C$1,$C215&gt;10),([1]!f_return($A215,"1",$C$1,$B$1)-3)/ABS([1]!f_risk_maxdownside($A215,$C$1,$B$1)),"-")</f>
        <v>-</v>
      </c>
      <c r="X215" s="2" t="str">
        <f>IF(AND($E215&lt;$D$1,$C215&gt;10),([1]!f_return($A215,"1",$D$1,$B$1)-3)/ABS([1]!f_risk_maxdownside($A215,$D$1,$B$1)),"-")</f>
        <v>-</v>
      </c>
      <c r="Y215" s="2" t="str">
        <f t="shared" si="28"/>
        <v>-</v>
      </c>
      <c r="Z215" s="2" t="str">
        <f t="shared" si="29"/>
        <v>-</v>
      </c>
      <c r="AA215" s="2" t="str">
        <f t="shared" si="30"/>
        <v>-</v>
      </c>
      <c r="AB215" s="2" t="str">
        <f t="shared" si="31"/>
        <v>-</v>
      </c>
      <c r="AC215" s="2" t="str">
        <f t="shared" si="32"/>
        <v>-</v>
      </c>
      <c r="AD215" s="2" t="str">
        <f t="shared" si="33"/>
        <v>-</v>
      </c>
    </row>
    <row r="216" spans="1:30" hidden="1" x14ac:dyDescent="0.2">
      <c r="A216" s="1" t="s">
        <v>785</v>
      </c>
      <c r="B216" s="1" t="s">
        <v>786</v>
      </c>
      <c r="C216" s="2">
        <f>[1]!f_netasset_total(A216,$B$1,100000000)</f>
        <v>4.3343323219999998</v>
      </c>
      <c r="D216" s="2" t="str">
        <f>TEXT([1]!f_info_setupdate(A216),"YYYYmmdd")</f>
        <v>20100809</v>
      </c>
      <c r="E216" s="3">
        <v>20100809</v>
      </c>
      <c r="F216" s="3"/>
      <c r="G216" s="3"/>
      <c r="H216" s="2" t="str">
        <f>IF(AND($E216&lt;$C$1,$C216&gt;10),[1]!f_return_1y($A216,"0",$B$1),"-")</f>
        <v>-</v>
      </c>
      <c r="I216" s="2" t="str">
        <f>IF(AND($E216&lt;$D$1,$C216&gt;10),[1]!f_return_2y($A216,"0",$B$1),"-")</f>
        <v>-</v>
      </c>
      <c r="J216" s="2" t="str">
        <f t="shared" si="19"/>
        <v>-</v>
      </c>
      <c r="K216" s="2" t="str">
        <f t="shared" si="20"/>
        <v>-</v>
      </c>
      <c r="L216" s="2" t="str">
        <f t="shared" si="21"/>
        <v>-</v>
      </c>
      <c r="M216" s="2" t="str">
        <f>IF(AND($E216&lt;$C$1,$C216&gt;10),[1]!f_risk_maxdownside($A216,$C$1,$B$1),"-")</f>
        <v>-</v>
      </c>
      <c r="N216" s="2" t="str">
        <f>IF(AND($E216&lt;$D$1,$C216&gt;10),[1]!f_risk_maxdownside($A216,$D$1,$B$1),"-")</f>
        <v>-</v>
      </c>
      <c r="O216" s="2" t="str">
        <f t="shared" si="22"/>
        <v>-</v>
      </c>
      <c r="P216" s="2" t="str">
        <f t="shared" si="23"/>
        <v>-</v>
      </c>
      <c r="Q216" s="2" t="str">
        <f t="shared" si="24"/>
        <v>-</v>
      </c>
      <c r="R216" s="2" t="str">
        <f>IF(AND($E216&lt;$C$1,$C216&gt;10),([1]!f_return($A216,"1",$C$1,$B$1)-3)/[1]!f_risk_stdevyearly($A216,C$1,$B$1,1,1),"-")</f>
        <v>-</v>
      </c>
      <c r="S216" s="2" t="str">
        <f>IF(AND($E216&lt;$D$1,$C216&gt;10),([1]!f_return($A216,"1",$D$1,$B$1)-3)/[1]!f_risk_stdevyearly($A216,D$1,$B$1,1,1),"-")</f>
        <v>-</v>
      </c>
      <c r="T216" s="2" t="str">
        <f t="shared" si="25"/>
        <v>-</v>
      </c>
      <c r="U216" s="2" t="str">
        <f t="shared" si="26"/>
        <v>-</v>
      </c>
      <c r="V216" s="2" t="str">
        <f t="shared" si="27"/>
        <v>-</v>
      </c>
      <c r="W216" s="2" t="str">
        <f>IF(AND($E216&lt;$C$1,$C216&gt;10),([1]!f_return($A216,"1",$C$1,$B$1)-3)/ABS([1]!f_risk_maxdownside($A216,$C$1,$B$1)),"-")</f>
        <v>-</v>
      </c>
      <c r="X216" s="2" t="str">
        <f>IF(AND($E216&lt;$D$1,$C216&gt;10),([1]!f_return($A216,"1",$D$1,$B$1)-3)/ABS([1]!f_risk_maxdownside($A216,$D$1,$B$1)),"-")</f>
        <v>-</v>
      </c>
      <c r="Y216" s="2" t="str">
        <f t="shared" si="28"/>
        <v>-</v>
      </c>
      <c r="Z216" s="2" t="str">
        <f t="shared" si="29"/>
        <v>-</v>
      </c>
      <c r="AA216" s="2" t="str">
        <f t="shared" si="30"/>
        <v>-</v>
      </c>
      <c r="AB216" s="2" t="str">
        <f t="shared" si="31"/>
        <v>-</v>
      </c>
      <c r="AC216" s="2" t="str">
        <f t="shared" si="32"/>
        <v>-</v>
      </c>
      <c r="AD216" s="2" t="str">
        <f t="shared" si="33"/>
        <v>-</v>
      </c>
    </row>
    <row r="217" spans="1:30" hidden="1" x14ac:dyDescent="0.2">
      <c r="A217" s="1" t="s">
        <v>313</v>
      </c>
      <c r="B217" s="1" t="s">
        <v>314</v>
      </c>
      <c r="C217" s="2">
        <f>[1]!f_netasset_total(A217,$B$1,100000000)</f>
        <v>4.2382810720999995</v>
      </c>
      <c r="D217" s="2" t="str">
        <f>TEXT([1]!f_info_setupdate(A217),"YYYYmmdd")</f>
        <v>20180625</v>
      </c>
      <c r="E217" s="3">
        <v>20180625</v>
      </c>
      <c r="F217" s="3"/>
      <c r="G217" s="3"/>
      <c r="H217" s="2" t="str">
        <f>IF(AND($E217&lt;$C$1,$C217&gt;10),[1]!f_return_1y($A217,"0",$B$1),"-")</f>
        <v>-</v>
      </c>
      <c r="I217" s="2" t="str">
        <f>IF(AND($E217&lt;$D$1,$C217&gt;10),[1]!f_return_2y($A217,"0",$B$1),"-")</f>
        <v>-</v>
      </c>
      <c r="J217" s="2" t="str">
        <f t="shared" si="19"/>
        <v>-</v>
      </c>
      <c r="K217" s="2" t="str">
        <f t="shared" si="20"/>
        <v>-</v>
      </c>
      <c r="L217" s="2" t="str">
        <f t="shared" si="21"/>
        <v>-</v>
      </c>
      <c r="M217" s="2" t="str">
        <f>IF(AND($E217&lt;$C$1,$C217&gt;10),[1]!f_risk_maxdownside($A217,$C$1,$B$1),"-")</f>
        <v>-</v>
      </c>
      <c r="N217" s="2" t="str">
        <f>IF(AND($E217&lt;$D$1,$C217&gt;10),[1]!f_risk_maxdownside($A217,$D$1,$B$1),"-")</f>
        <v>-</v>
      </c>
      <c r="O217" s="2" t="str">
        <f t="shared" si="22"/>
        <v>-</v>
      </c>
      <c r="P217" s="2" t="str">
        <f t="shared" si="23"/>
        <v>-</v>
      </c>
      <c r="Q217" s="2" t="str">
        <f t="shared" si="24"/>
        <v>-</v>
      </c>
      <c r="R217" s="2" t="str">
        <f>IF(AND($E217&lt;$C$1,$C217&gt;10),([1]!f_return($A217,"1",$C$1,$B$1)-3)/[1]!f_risk_stdevyearly($A217,C$1,$B$1,1,1),"-")</f>
        <v>-</v>
      </c>
      <c r="S217" s="2" t="str">
        <f>IF(AND($E217&lt;$D$1,$C217&gt;10),([1]!f_return($A217,"1",$D$1,$B$1)-3)/[1]!f_risk_stdevyearly($A217,D$1,$B$1,1,1),"-")</f>
        <v>-</v>
      </c>
      <c r="T217" s="2" t="str">
        <f t="shared" si="25"/>
        <v>-</v>
      </c>
      <c r="U217" s="2" t="str">
        <f t="shared" si="26"/>
        <v>-</v>
      </c>
      <c r="V217" s="2" t="str">
        <f t="shared" si="27"/>
        <v>-</v>
      </c>
      <c r="W217" s="2" t="str">
        <f>IF(AND($E217&lt;$C$1,$C217&gt;10),([1]!f_return($A217,"1",$C$1,$B$1)-3)/ABS([1]!f_risk_maxdownside($A217,$C$1,$B$1)),"-")</f>
        <v>-</v>
      </c>
      <c r="X217" s="2" t="str">
        <f>IF(AND($E217&lt;$D$1,$C217&gt;10),([1]!f_return($A217,"1",$D$1,$B$1)-3)/ABS([1]!f_risk_maxdownside($A217,$D$1,$B$1)),"-")</f>
        <v>-</v>
      </c>
      <c r="Y217" s="2" t="str">
        <f t="shared" si="28"/>
        <v>-</v>
      </c>
      <c r="Z217" s="2" t="str">
        <f t="shared" si="29"/>
        <v>-</v>
      </c>
      <c r="AA217" s="2" t="str">
        <f t="shared" si="30"/>
        <v>-</v>
      </c>
      <c r="AB217" s="2" t="str">
        <f t="shared" si="31"/>
        <v>-</v>
      </c>
      <c r="AC217" s="2" t="str">
        <f t="shared" si="32"/>
        <v>-</v>
      </c>
      <c r="AD217" s="2" t="str">
        <f t="shared" si="33"/>
        <v>-</v>
      </c>
    </row>
    <row r="218" spans="1:30" hidden="1" x14ac:dyDescent="0.2">
      <c r="A218" s="1" t="s">
        <v>799</v>
      </c>
      <c r="B218" s="1" t="s">
        <v>800</v>
      </c>
      <c r="C218" s="2">
        <f>[1]!f_netasset_total(A218,$B$1,100000000)</f>
        <v>4.1473488670999998</v>
      </c>
      <c r="D218" s="2" t="str">
        <f>TEXT([1]!f_info_setupdate(A218),"YYYYmmdd")</f>
        <v>20120425</v>
      </c>
      <c r="E218" s="3">
        <v>20120425</v>
      </c>
      <c r="F218" s="3"/>
      <c r="G218" s="3"/>
      <c r="H218" s="2" t="str">
        <f>IF(AND($E218&lt;$C$1,$C218&gt;10),[1]!f_return_1y($A218,"0",$B$1),"-")</f>
        <v>-</v>
      </c>
      <c r="I218" s="2" t="str">
        <f>IF(AND($E218&lt;$D$1,$C218&gt;10),[1]!f_return_2y($A218,"0",$B$1),"-")</f>
        <v>-</v>
      </c>
      <c r="J218" s="2" t="str">
        <f t="shared" si="19"/>
        <v>-</v>
      </c>
      <c r="K218" s="2" t="str">
        <f t="shared" si="20"/>
        <v>-</v>
      </c>
      <c r="L218" s="2" t="str">
        <f t="shared" si="21"/>
        <v>-</v>
      </c>
      <c r="M218" s="2" t="str">
        <f>IF(AND($E218&lt;$C$1,$C218&gt;10),[1]!f_risk_maxdownside($A218,$C$1,$B$1),"-")</f>
        <v>-</v>
      </c>
      <c r="N218" s="2" t="str">
        <f>IF(AND($E218&lt;$D$1,$C218&gt;10),[1]!f_risk_maxdownside($A218,$D$1,$B$1),"-")</f>
        <v>-</v>
      </c>
      <c r="O218" s="2" t="str">
        <f t="shared" si="22"/>
        <v>-</v>
      </c>
      <c r="P218" s="2" t="str">
        <f t="shared" si="23"/>
        <v>-</v>
      </c>
      <c r="Q218" s="2" t="str">
        <f t="shared" si="24"/>
        <v>-</v>
      </c>
      <c r="R218" s="2" t="str">
        <f>IF(AND($E218&lt;$C$1,$C218&gt;10),([1]!f_return($A218,"1",$C$1,$B$1)-3)/[1]!f_risk_stdevyearly($A218,C$1,$B$1,1,1),"-")</f>
        <v>-</v>
      </c>
      <c r="S218" s="2" t="str">
        <f>IF(AND($E218&lt;$D$1,$C218&gt;10),([1]!f_return($A218,"1",$D$1,$B$1)-3)/[1]!f_risk_stdevyearly($A218,D$1,$B$1,1,1),"-")</f>
        <v>-</v>
      </c>
      <c r="T218" s="2" t="str">
        <f t="shared" si="25"/>
        <v>-</v>
      </c>
      <c r="U218" s="2" t="str">
        <f t="shared" si="26"/>
        <v>-</v>
      </c>
      <c r="V218" s="2" t="str">
        <f t="shared" si="27"/>
        <v>-</v>
      </c>
      <c r="W218" s="2" t="str">
        <f>IF(AND($E218&lt;$C$1,$C218&gt;10),([1]!f_return($A218,"1",$C$1,$B$1)-3)/ABS([1]!f_risk_maxdownside($A218,$C$1,$B$1)),"-")</f>
        <v>-</v>
      </c>
      <c r="X218" s="2" t="str">
        <f>IF(AND($E218&lt;$D$1,$C218&gt;10),([1]!f_return($A218,"1",$D$1,$B$1)-3)/ABS([1]!f_risk_maxdownside($A218,$D$1,$B$1)),"-")</f>
        <v>-</v>
      </c>
      <c r="Y218" s="2" t="str">
        <f t="shared" si="28"/>
        <v>-</v>
      </c>
      <c r="Z218" s="2" t="str">
        <f t="shared" si="29"/>
        <v>-</v>
      </c>
      <c r="AA218" s="2" t="str">
        <f t="shared" si="30"/>
        <v>-</v>
      </c>
      <c r="AB218" s="2" t="str">
        <f t="shared" si="31"/>
        <v>-</v>
      </c>
      <c r="AC218" s="2" t="str">
        <f t="shared" si="32"/>
        <v>-</v>
      </c>
      <c r="AD218" s="2" t="str">
        <f t="shared" si="33"/>
        <v>-</v>
      </c>
    </row>
    <row r="219" spans="1:30" ht="13.5" hidden="1" x14ac:dyDescent="0.2">
      <c r="A219" s="7" t="s">
        <v>113</v>
      </c>
      <c r="B219" s="7" t="s">
        <v>114</v>
      </c>
      <c r="C219" s="2">
        <f>[1]!f_netasset_total(A219,$B$1,100000000)</f>
        <v>4.1105904937000002</v>
      </c>
      <c r="D219" s="2" t="str">
        <f>TEXT([1]!f_info_setupdate(A219),"YYYYmmdd")</f>
        <v>20160825</v>
      </c>
      <c r="E219" s="3">
        <v>20160825</v>
      </c>
      <c r="F219" s="3"/>
      <c r="G219" s="3"/>
      <c r="H219" s="2" t="str">
        <f>IF(AND($E219&lt;$C$1,$C219&gt;10),[1]!f_return_1y($A219,"0",$B$1),"-")</f>
        <v>-</v>
      </c>
      <c r="I219" s="2" t="str">
        <f>IF(AND($E219&lt;$D$1,$C219&gt;10),[1]!f_return_2y($A219,"0",$B$1),"-")</f>
        <v>-</v>
      </c>
      <c r="J219" s="2" t="str">
        <f t="shared" si="19"/>
        <v>-</v>
      </c>
      <c r="K219" s="2" t="str">
        <f t="shared" si="20"/>
        <v>-</v>
      </c>
      <c r="L219" s="2" t="str">
        <f t="shared" si="21"/>
        <v>-</v>
      </c>
      <c r="M219" s="2" t="str">
        <f>IF(AND($E219&lt;$C$1,$C219&gt;10),[1]!f_risk_maxdownside($A219,$C$1,$B$1),"-")</f>
        <v>-</v>
      </c>
      <c r="N219" s="2" t="str">
        <f>IF(AND($E219&lt;$D$1,$C219&gt;10),[1]!f_risk_maxdownside($A219,$D$1,$B$1),"-")</f>
        <v>-</v>
      </c>
      <c r="O219" s="2" t="str">
        <f t="shared" si="22"/>
        <v>-</v>
      </c>
      <c r="P219" s="2" t="str">
        <f t="shared" si="23"/>
        <v>-</v>
      </c>
      <c r="Q219" s="2" t="str">
        <f t="shared" si="24"/>
        <v>-</v>
      </c>
      <c r="R219" s="2" t="str">
        <f>IF(AND($E219&lt;$C$1,$C219&gt;10),([1]!f_return($A219,"1",$C$1,$B$1)-3)/[1]!f_risk_stdevyearly($A219,C$1,$B$1,1,1),"-")</f>
        <v>-</v>
      </c>
      <c r="S219" s="2" t="str">
        <f>IF(AND($E219&lt;$D$1,$C219&gt;10),([1]!f_return($A219,"1",$D$1,$B$1)-3)/[1]!f_risk_stdevyearly($A219,D$1,$B$1,1,1),"-")</f>
        <v>-</v>
      </c>
      <c r="T219" s="2" t="str">
        <f t="shared" si="25"/>
        <v>-</v>
      </c>
      <c r="U219" s="2" t="str">
        <f t="shared" si="26"/>
        <v>-</v>
      </c>
      <c r="V219" s="2" t="str">
        <f t="shared" si="27"/>
        <v>-</v>
      </c>
      <c r="W219" s="2" t="str">
        <f>IF(AND($E219&lt;$C$1,$C219&gt;10),([1]!f_return($A219,"1",$C$1,$B$1)-3)/ABS([1]!f_risk_maxdownside($A219,$C$1,$B$1)),"-")</f>
        <v>-</v>
      </c>
      <c r="X219" s="2" t="str">
        <f>IF(AND($E219&lt;$D$1,$C219&gt;10),([1]!f_return($A219,"1",$D$1,$B$1)-3)/ABS([1]!f_risk_maxdownside($A219,$D$1,$B$1)),"-")</f>
        <v>-</v>
      </c>
      <c r="Y219" s="2" t="str">
        <f t="shared" si="28"/>
        <v>-</v>
      </c>
      <c r="Z219" s="2" t="str">
        <f t="shared" si="29"/>
        <v>-</v>
      </c>
      <c r="AA219" s="2" t="str">
        <f t="shared" si="30"/>
        <v>-</v>
      </c>
      <c r="AB219" s="2" t="str">
        <f t="shared" si="31"/>
        <v>-</v>
      </c>
      <c r="AC219" s="2" t="str">
        <f t="shared" si="32"/>
        <v>-</v>
      </c>
      <c r="AD219" s="2" t="str">
        <f t="shared" si="33"/>
        <v>-</v>
      </c>
    </row>
    <row r="220" spans="1:30" hidden="1" x14ac:dyDescent="0.2">
      <c r="A220" s="1" t="s">
        <v>315</v>
      </c>
      <c r="B220" s="1" t="s">
        <v>316</v>
      </c>
      <c r="C220" s="2">
        <f>[1]!f_netasset_total(A220,$B$1,100000000)</f>
        <v>4.0867974363999995</v>
      </c>
      <c r="D220" s="2" t="str">
        <f>TEXT([1]!f_info_setupdate(A220),"YYYYmmdd")</f>
        <v>20180702</v>
      </c>
      <c r="E220" s="3">
        <v>20180702</v>
      </c>
      <c r="F220" s="3"/>
      <c r="G220" s="3"/>
      <c r="H220" s="2" t="str">
        <f>IF(AND($E220&lt;$C$1,$C220&gt;10),[1]!f_return_1y($A220,"0",$B$1),"-")</f>
        <v>-</v>
      </c>
      <c r="I220" s="2" t="str">
        <f>IF(AND($E220&lt;$D$1,$C220&gt;10),[1]!f_return_2y($A220,"0",$B$1),"-")</f>
        <v>-</v>
      </c>
      <c r="J220" s="2" t="str">
        <f t="shared" si="19"/>
        <v>-</v>
      </c>
      <c r="K220" s="2" t="str">
        <f t="shared" si="20"/>
        <v>-</v>
      </c>
      <c r="L220" s="2" t="str">
        <f t="shared" si="21"/>
        <v>-</v>
      </c>
      <c r="M220" s="2" t="str">
        <f>IF(AND($E220&lt;$C$1,$C220&gt;10),[1]!f_risk_maxdownside($A220,$C$1,$B$1),"-")</f>
        <v>-</v>
      </c>
      <c r="N220" s="2" t="str">
        <f>IF(AND($E220&lt;$D$1,$C220&gt;10),[1]!f_risk_maxdownside($A220,$D$1,$B$1),"-")</f>
        <v>-</v>
      </c>
      <c r="O220" s="2" t="str">
        <f t="shared" si="22"/>
        <v>-</v>
      </c>
      <c r="P220" s="2" t="str">
        <f t="shared" si="23"/>
        <v>-</v>
      </c>
      <c r="Q220" s="2" t="str">
        <f t="shared" si="24"/>
        <v>-</v>
      </c>
      <c r="R220" s="2" t="str">
        <f>IF(AND($E220&lt;$C$1,$C220&gt;10),([1]!f_return($A220,"1",$C$1,$B$1)-3)/[1]!f_risk_stdevyearly($A220,C$1,$B$1,1,1),"-")</f>
        <v>-</v>
      </c>
      <c r="S220" s="2" t="str">
        <f>IF(AND($E220&lt;$D$1,$C220&gt;10),([1]!f_return($A220,"1",$D$1,$B$1)-3)/[1]!f_risk_stdevyearly($A220,D$1,$B$1,1,1),"-")</f>
        <v>-</v>
      </c>
      <c r="T220" s="2" t="str">
        <f t="shared" si="25"/>
        <v>-</v>
      </c>
      <c r="U220" s="2" t="str">
        <f t="shared" si="26"/>
        <v>-</v>
      </c>
      <c r="V220" s="2" t="str">
        <f t="shared" si="27"/>
        <v>-</v>
      </c>
      <c r="W220" s="2" t="str">
        <f>IF(AND($E220&lt;$C$1,$C220&gt;10),([1]!f_return($A220,"1",$C$1,$B$1)-3)/ABS([1]!f_risk_maxdownside($A220,$C$1,$B$1)),"-")</f>
        <v>-</v>
      </c>
      <c r="X220" s="2" t="str">
        <f>IF(AND($E220&lt;$D$1,$C220&gt;10),([1]!f_return($A220,"1",$D$1,$B$1)-3)/ABS([1]!f_risk_maxdownside($A220,$D$1,$B$1)),"-")</f>
        <v>-</v>
      </c>
      <c r="Y220" s="2" t="str">
        <f t="shared" si="28"/>
        <v>-</v>
      </c>
      <c r="Z220" s="2" t="str">
        <f t="shared" si="29"/>
        <v>-</v>
      </c>
      <c r="AA220" s="2" t="str">
        <f t="shared" si="30"/>
        <v>-</v>
      </c>
      <c r="AB220" s="2" t="str">
        <f t="shared" si="31"/>
        <v>-</v>
      </c>
      <c r="AC220" s="2" t="str">
        <f t="shared" si="32"/>
        <v>-</v>
      </c>
      <c r="AD220" s="2" t="str">
        <f t="shared" si="33"/>
        <v>-</v>
      </c>
    </row>
    <row r="221" spans="1:30" hidden="1" x14ac:dyDescent="0.2">
      <c r="A221" s="1" t="s">
        <v>377</v>
      </c>
      <c r="B221" s="1" t="s">
        <v>378</v>
      </c>
      <c r="C221" s="2">
        <f>[1]!f_netasset_total(A221,$B$1,100000000)</f>
        <v>3.9729468106999999</v>
      </c>
      <c r="D221" s="2" t="str">
        <f>TEXT([1]!f_info_setupdate(A221),"YYYYmmdd")</f>
        <v>20190927</v>
      </c>
      <c r="E221" s="3">
        <v>20190927</v>
      </c>
      <c r="F221" s="3"/>
      <c r="G221" s="3"/>
      <c r="H221" s="2" t="str">
        <f>IF(AND($E221&lt;$C$1,$C221&gt;10),[1]!f_return_1y($A221,"0",$B$1),"-")</f>
        <v>-</v>
      </c>
      <c r="I221" s="2" t="str">
        <f>IF(AND($E221&lt;$D$1,$C221&gt;10),[1]!f_return_2y($A221,"0",$B$1),"-")</f>
        <v>-</v>
      </c>
      <c r="J221" s="2" t="str">
        <f t="shared" si="19"/>
        <v>-</v>
      </c>
      <c r="K221" s="2" t="str">
        <f t="shared" si="20"/>
        <v>-</v>
      </c>
      <c r="L221" s="2" t="str">
        <f t="shared" si="21"/>
        <v>-</v>
      </c>
      <c r="M221" s="2" t="str">
        <f>IF(AND($E221&lt;$C$1,$C221&gt;10),[1]!f_risk_maxdownside($A221,$C$1,$B$1),"-")</f>
        <v>-</v>
      </c>
      <c r="N221" s="2" t="str">
        <f>IF(AND($E221&lt;$D$1,$C221&gt;10),[1]!f_risk_maxdownside($A221,$D$1,$B$1),"-")</f>
        <v>-</v>
      </c>
      <c r="O221" s="2" t="str">
        <f t="shared" si="22"/>
        <v>-</v>
      </c>
      <c r="P221" s="2" t="str">
        <f t="shared" si="23"/>
        <v>-</v>
      </c>
      <c r="Q221" s="2" t="str">
        <f t="shared" si="24"/>
        <v>-</v>
      </c>
      <c r="R221" s="2" t="str">
        <f>IF(AND($E221&lt;$C$1,$C221&gt;10),([1]!f_return($A221,"1",$C$1,$B$1)-3)/[1]!f_risk_stdevyearly($A221,C$1,$B$1,1,1),"-")</f>
        <v>-</v>
      </c>
      <c r="S221" s="2" t="str">
        <f>IF(AND($E221&lt;$D$1,$C221&gt;10),([1]!f_return($A221,"1",$D$1,$B$1)-3)/[1]!f_risk_stdevyearly($A221,D$1,$B$1,1,1),"-")</f>
        <v>-</v>
      </c>
      <c r="T221" s="2" t="str">
        <f t="shared" si="25"/>
        <v>-</v>
      </c>
      <c r="U221" s="2" t="str">
        <f t="shared" si="26"/>
        <v>-</v>
      </c>
      <c r="V221" s="2" t="str">
        <f t="shared" si="27"/>
        <v>-</v>
      </c>
      <c r="W221" s="2" t="str">
        <f>IF(AND($E221&lt;$C$1,$C221&gt;10),([1]!f_return($A221,"1",$C$1,$B$1)-3)/ABS([1]!f_risk_maxdownside($A221,$C$1,$B$1)),"-")</f>
        <v>-</v>
      </c>
      <c r="X221" s="2" t="str">
        <f>IF(AND($E221&lt;$D$1,$C221&gt;10),([1]!f_return($A221,"1",$D$1,$B$1)-3)/ABS([1]!f_risk_maxdownside($A221,$D$1,$B$1)),"-")</f>
        <v>-</v>
      </c>
      <c r="Y221" s="2" t="str">
        <f t="shared" si="28"/>
        <v>-</v>
      </c>
      <c r="Z221" s="2" t="str">
        <f t="shared" si="29"/>
        <v>-</v>
      </c>
      <c r="AA221" s="2" t="str">
        <f t="shared" si="30"/>
        <v>-</v>
      </c>
      <c r="AB221" s="2" t="str">
        <f t="shared" si="31"/>
        <v>-</v>
      </c>
      <c r="AC221" s="2" t="str">
        <f t="shared" si="32"/>
        <v>-</v>
      </c>
      <c r="AD221" s="2" t="str">
        <f t="shared" si="33"/>
        <v>-</v>
      </c>
    </row>
    <row r="222" spans="1:30" hidden="1" x14ac:dyDescent="0.2">
      <c r="A222" s="1" t="s">
        <v>673</v>
      </c>
      <c r="B222" s="1" t="s">
        <v>674</v>
      </c>
      <c r="C222" s="2">
        <f>[1]!f_netasset_total(A222,$B$1,100000000)</f>
        <v>3.8846884742000003</v>
      </c>
      <c r="D222" s="2" t="str">
        <f>TEXT([1]!f_info_setupdate(A222),"YYYYmmdd")</f>
        <v>20080515</v>
      </c>
      <c r="E222" s="3">
        <v>20080515</v>
      </c>
      <c r="F222" s="3"/>
      <c r="G222" s="3"/>
      <c r="H222" s="2" t="str">
        <f>IF(AND($E222&lt;$C$1,$C222&gt;10),[1]!f_return_1y($A222,"0",$B$1),"-")</f>
        <v>-</v>
      </c>
      <c r="I222" s="2" t="str">
        <f>IF(AND($E222&lt;$D$1,$C222&gt;10),[1]!f_return_2y($A222,"0",$B$1),"-")</f>
        <v>-</v>
      </c>
      <c r="J222" s="2" t="str">
        <f t="shared" si="19"/>
        <v>-</v>
      </c>
      <c r="K222" s="2" t="str">
        <f t="shared" si="20"/>
        <v>-</v>
      </c>
      <c r="L222" s="2" t="str">
        <f t="shared" si="21"/>
        <v>-</v>
      </c>
      <c r="M222" s="2" t="str">
        <f>IF(AND($E222&lt;$C$1,$C222&gt;10),[1]!f_risk_maxdownside($A222,$C$1,$B$1),"-")</f>
        <v>-</v>
      </c>
      <c r="N222" s="2" t="str">
        <f>IF(AND($E222&lt;$D$1,$C222&gt;10),[1]!f_risk_maxdownside($A222,$D$1,$B$1),"-")</f>
        <v>-</v>
      </c>
      <c r="O222" s="2" t="str">
        <f t="shared" si="22"/>
        <v>-</v>
      </c>
      <c r="P222" s="2" t="str">
        <f t="shared" si="23"/>
        <v>-</v>
      </c>
      <c r="Q222" s="2" t="str">
        <f t="shared" si="24"/>
        <v>-</v>
      </c>
      <c r="R222" s="2" t="str">
        <f>IF(AND($E222&lt;$C$1,$C222&gt;10),([1]!f_return($A222,"1",$C$1,$B$1)-3)/[1]!f_risk_stdevyearly($A222,C$1,$B$1,1,1),"-")</f>
        <v>-</v>
      </c>
      <c r="S222" s="2" t="str">
        <f>IF(AND($E222&lt;$D$1,$C222&gt;10),([1]!f_return($A222,"1",$D$1,$B$1)-3)/[1]!f_risk_stdevyearly($A222,D$1,$B$1,1,1),"-")</f>
        <v>-</v>
      </c>
      <c r="T222" s="2" t="str">
        <f t="shared" si="25"/>
        <v>-</v>
      </c>
      <c r="U222" s="2" t="str">
        <f t="shared" si="26"/>
        <v>-</v>
      </c>
      <c r="V222" s="2" t="str">
        <f t="shared" si="27"/>
        <v>-</v>
      </c>
      <c r="W222" s="2" t="str">
        <f>IF(AND($E222&lt;$C$1,$C222&gt;10),([1]!f_return($A222,"1",$C$1,$B$1)-3)/ABS([1]!f_risk_maxdownside($A222,$C$1,$B$1)),"-")</f>
        <v>-</v>
      </c>
      <c r="X222" s="2" t="str">
        <f>IF(AND($E222&lt;$D$1,$C222&gt;10),([1]!f_return($A222,"1",$D$1,$B$1)-3)/ABS([1]!f_risk_maxdownside($A222,$D$1,$B$1)),"-")</f>
        <v>-</v>
      </c>
      <c r="Y222" s="2" t="str">
        <f t="shared" si="28"/>
        <v>-</v>
      </c>
      <c r="Z222" s="2" t="str">
        <f t="shared" si="29"/>
        <v>-</v>
      </c>
      <c r="AA222" s="2" t="str">
        <f t="shared" si="30"/>
        <v>-</v>
      </c>
      <c r="AB222" s="2" t="str">
        <f t="shared" si="31"/>
        <v>-</v>
      </c>
      <c r="AC222" s="2" t="str">
        <f t="shared" si="32"/>
        <v>-</v>
      </c>
      <c r="AD222" s="2" t="str">
        <f t="shared" si="33"/>
        <v>-</v>
      </c>
    </row>
    <row r="223" spans="1:30" hidden="1" x14ac:dyDescent="0.2">
      <c r="A223" s="1" t="s">
        <v>237</v>
      </c>
      <c r="B223" s="1" t="s">
        <v>238</v>
      </c>
      <c r="C223" s="2">
        <f>[1]!f_netasset_total(A223,$B$1,100000000)</f>
        <v>3.8063326500999999</v>
      </c>
      <c r="D223" s="2" t="str">
        <f>TEXT([1]!f_info_setupdate(A223),"YYYYmmdd")</f>
        <v>20170830</v>
      </c>
      <c r="E223" s="3">
        <v>20170830</v>
      </c>
      <c r="F223" s="3"/>
      <c r="G223" s="3"/>
      <c r="H223" s="2" t="str">
        <f>IF(AND($E223&lt;$C$1,$C223&gt;10),[1]!f_return_1y($A223,"0",$B$1),"-")</f>
        <v>-</v>
      </c>
      <c r="I223" s="2" t="str">
        <f>IF(AND($E223&lt;$D$1,$C223&gt;10),[1]!f_return_2y($A223,"0",$B$1),"-")</f>
        <v>-</v>
      </c>
      <c r="J223" s="2" t="str">
        <f t="shared" si="19"/>
        <v>-</v>
      </c>
      <c r="K223" s="2" t="str">
        <f t="shared" si="20"/>
        <v>-</v>
      </c>
      <c r="L223" s="2" t="str">
        <f t="shared" si="21"/>
        <v>-</v>
      </c>
      <c r="M223" s="2" t="str">
        <f>IF(AND($E223&lt;$C$1,$C223&gt;10),[1]!f_risk_maxdownside($A223,$C$1,$B$1),"-")</f>
        <v>-</v>
      </c>
      <c r="N223" s="2" t="str">
        <f>IF(AND($E223&lt;$D$1,$C223&gt;10),[1]!f_risk_maxdownside($A223,$D$1,$B$1),"-")</f>
        <v>-</v>
      </c>
      <c r="O223" s="2" t="str">
        <f t="shared" si="22"/>
        <v>-</v>
      </c>
      <c r="P223" s="2" t="str">
        <f t="shared" si="23"/>
        <v>-</v>
      </c>
      <c r="Q223" s="2" t="str">
        <f t="shared" si="24"/>
        <v>-</v>
      </c>
      <c r="R223" s="2" t="str">
        <f>IF(AND($E223&lt;$C$1,$C223&gt;10),([1]!f_return($A223,"1",$C$1,$B$1)-3)/[1]!f_risk_stdevyearly($A223,C$1,$B$1,1,1),"-")</f>
        <v>-</v>
      </c>
      <c r="S223" s="2" t="str">
        <f>IF(AND($E223&lt;$D$1,$C223&gt;10),([1]!f_return($A223,"1",$D$1,$B$1)-3)/[1]!f_risk_stdevyearly($A223,D$1,$B$1,1,1),"-")</f>
        <v>-</v>
      </c>
      <c r="T223" s="2" t="str">
        <f t="shared" si="25"/>
        <v>-</v>
      </c>
      <c r="U223" s="2" t="str">
        <f t="shared" si="26"/>
        <v>-</v>
      </c>
      <c r="V223" s="2" t="str">
        <f t="shared" si="27"/>
        <v>-</v>
      </c>
      <c r="W223" s="2" t="str">
        <f>IF(AND($E223&lt;$C$1,$C223&gt;10),([1]!f_return($A223,"1",$C$1,$B$1)-3)/ABS([1]!f_risk_maxdownside($A223,$C$1,$B$1)),"-")</f>
        <v>-</v>
      </c>
      <c r="X223" s="2" t="str">
        <f>IF(AND($E223&lt;$D$1,$C223&gt;10),([1]!f_return($A223,"1",$D$1,$B$1)-3)/ABS([1]!f_risk_maxdownside($A223,$D$1,$B$1)),"-")</f>
        <v>-</v>
      </c>
      <c r="Y223" s="2" t="str">
        <f t="shared" si="28"/>
        <v>-</v>
      </c>
      <c r="Z223" s="2" t="str">
        <f t="shared" si="29"/>
        <v>-</v>
      </c>
      <c r="AA223" s="2" t="str">
        <f t="shared" si="30"/>
        <v>-</v>
      </c>
      <c r="AB223" s="2" t="str">
        <f t="shared" si="31"/>
        <v>-</v>
      </c>
      <c r="AC223" s="2" t="str">
        <f t="shared" si="32"/>
        <v>-</v>
      </c>
      <c r="AD223" s="2" t="str">
        <f t="shared" si="33"/>
        <v>-</v>
      </c>
    </row>
    <row r="224" spans="1:30" hidden="1" x14ac:dyDescent="0.2">
      <c r="A224" s="1" t="s">
        <v>675</v>
      </c>
      <c r="B224" s="1" t="s">
        <v>676</v>
      </c>
      <c r="C224" s="2">
        <f>[1]!f_netasset_total(A224,$B$1,100000000)</f>
        <v>3.6822158335000004</v>
      </c>
      <c r="D224" s="2" t="str">
        <f>TEXT([1]!f_info_setupdate(A224),"YYYYmmdd")</f>
        <v>20060711</v>
      </c>
      <c r="E224" s="3">
        <v>20060711</v>
      </c>
      <c r="F224" s="3"/>
      <c r="G224" s="3"/>
      <c r="H224" s="2" t="str">
        <f>IF(AND($E224&lt;$C$1,$C224&gt;10),[1]!f_return_1y($A224,"0",$B$1),"-")</f>
        <v>-</v>
      </c>
      <c r="I224" s="2" t="str">
        <f>IF(AND($E224&lt;$D$1,$C224&gt;10),[1]!f_return_2y($A224,"0",$B$1),"-")</f>
        <v>-</v>
      </c>
      <c r="J224" s="2" t="str">
        <f t="shared" si="19"/>
        <v>-</v>
      </c>
      <c r="K224" s="2" t="str">
        <f t="shared" si="20"/>
        <v>-</v>
      </c>
      <c r="L224" s="2" t="str">
        <f t="shared" si="21"/>
        <v>-</v>
      </c>
      <c r="M224" s="2" t="str">
        <f>IF(AND($E224&lt;$C$1,$C224&gt;10),[1]!f_risk_maxdownside($A224,$C$1,$B$1),"-")</f>
        <v>-</v>
      </c>
      <c r="N224" s="2" t="str">
        <f>IF(AND($E224&lt;$D$1,$C224&gt;10),[1]!f_risk_maxdownside($A224,$D$1,$B$1),"-")</f>
        <v>-</v>
      </c>
      <c r="O224" s="2" t="str">
        <f t="shared" si="22"/>
        <v>-</v>
      </c>
      <c r="P224" s="2" t="str">
        <f t="shared" si="23"/>
        <v>-</v>
      </c>
      <c r="Q224" s="2" t="str">
        <f t="shared" si="24"/>
        <v>-</v>
      </c>
      <c r="R224" s="2" t="str">
        <f>IF(AND($E224&lt;$C$1,$C224&gt;10),([1]!f_return($A224,"1",$C$1,$B$1)-3)/[1]!f_risk_stdevyearly($A224,C$1,$B$1,1,1),"-")</f>
        <v>-</v>
      </c>
      <c r="S224" s="2" t="str">
        <f>IF(AND($E224&lt;$D$1,$C224&gt;10),([1]!f_return($A224,"1",$D$1,$B$1)-3)/[1]!f_risk_stdevyearly($A224,D$1,$B$1,1,1),"-")</f>
        <v>-</v>
      </c>
      <c r="T224" s="2" t="str">
        <f t="shared" si="25"/>
        <v>-</v>
      </c>
      <c r="U224" s="2" t="str">
        <f t="shared" si="26"/>
        <v>-</v>
      </c>
      <c r="V224" s="2" t="str">
        <f t="shared" si="27"/>
        <v>-</v>
      </c>
      <c r="W224" s="2" t="str">
        <f>IF(AND($E224&lt;$C$1,$C224&gt;10),([1]!f_return($A224,"1",$C$1,$B$1)-3)/ABS([1]!f_risk_maxdownside($A224,$C$1,$B$1)),"-")</f>
        <v>-</v>
      </c>
      <c r="X224" s="2" t="str">
        <f>IF(AND($E224&lt;$D$1,$C224&gt;10),([1]!f_return($A224,"1",$D$1,$B$1)-3)/ABS([1]!f_risk_maxdownside($A224,$D$1,$B$1)),"-")</f>
        <v>-</v>
      </c>
      <c r="Y224" s="2" t="str">
        <f t="shared" si="28"/>
        <v>-</v>
      </c>
      <c r="Z224" s="2" t="str">
        <f t="shared" si="29"/>
        <v>-</v>
      </c>
      <c r="AA224" s="2" t="str">
        <f t="shared" si="30"/>
        <v>-</v>
      </c>
      <c r="AB224" s="2" t="str">
        <f t="shared" si="31"/>
        <v>-</v>
      </c>
      <c r="AC224" s="2" t="str">
        <f t="shared" si="32"/>
        <v>-</v>
      </c>
      <c r="AD224" s="2" t="str">
        <f t="shared" si="33"/>
        <v>-</v>
      </c>
    </row>
    <row r="225" spans="1:30" hidden="1" x14ac:dyDescent="0.2">
      <c r="A225" s="1" t="s">
        <v>351</v>
      </c>
      <c r="B225" s="1" t="s">
        <v>352</v>
      </c>
      <c r="C225" s="2">
        <f>[1]!f_netasset_total(A225,$B$1,100000000)</f>
        <v>3.4820303386</v>
      </c>
      <c r="D225" s="2" t="str">
        <f>TEXT([1]!f_info_setupdate(A225),"YYYYmmdd")</f>
        <v>20190131</v>
      </c>
      <c r="E225" s="3">
        <v>20190131</v>
      </c>
      <c r="F225" s="3"/>
      <c r="G225" s="3"/>
      <c r="H225" s="2" t="str">
        <f>IF(AND($E225&lt;$C$1,$C225&gt;10),[1]!f_return_1y($A225,"0",$B$1),"-")</f>
        <v>-</v>
      </c>
      <c r="I225" s="2" t="str">
        <f>IF(AND($E225&lt;$D$1,$C225&gt;10),[1]!f_return_2y($A225,"0",$B$1),"-")</f>
        <v>-</v>
      </c>
      <c r="J225" s="2" t="str">
        <f t="shared" si="19"/>
        <v>-</v>
      </c>
      <c r="K225" s="2" t="str">
        <f t="shared" si="20"/>
        <v>-</v>
      </c>
      <c r="L225" s="2" t="str">
        <f t="shared" si="21"/>
        <v>-</v>
      </c>
      <c r="M225" s="2" t="str">
        <f>IF(AND($E225&lt;$C$1,$C225&gt;10),[1]!f_risk_maxdownside($A225,$C$1,$B$1),"-")</f>
        <v>-</v>
      </c>
      <c r="N225" s="2" t="str">
        <f>IF(AND($E225&lt;$D$1,$C225&gt;10),[1]!f_risk_maxdownside($A225,$D$1,$B$1),"-")</f>
        <v>-</v>
      </c>
      <c r="O225" s="2" t="str">
        <f t="shared" si="22"/>
        <v>-</v>
      </c>
      <c r="P225" s="2" t="str">
        <f t="shared" si="23"/>
        <v>-</v>
      </c>
      <c r="Q225" s="2" t="str">
        <f t="shared" si="24"/>
        <v>-</v>
      </c>
      <c r="R225" s="2" t="str">
        <f>IF(AND($E225&lt;$C$1,$C225&gt;10),([1]!f_return($A225,"1",$C$1,$B$1)-3)/[1]!f_risk_stdevyearly($A225,C$1,$B$1,1,1),"-")</f>
        <v>-</v>
      </c>
      <c r="S225" s="2" t="str">
        <f>IF(AND($E225&lt;$D$1,$C225&gt;10),([1]!f_return($A225,"1",$D$1,$B$1)-3)/[1]!f_risk_stdevyearly($A225,D$1,$B$1,1,1),"-")</f>
        <v>-</v>
      </c>
      <c r="T225" s="2" t="str">
        <f t="shared" si="25"/>
        <v>-</v>
      </c>
      <c r="U225" s="2" t="str">
        <f t="shared" si="26"/>
        <v>-</v>
      </c>
      <c r="V225" s="2" t="str">
        <f t="shared" si="27"/>
        <v>-</v>
      </c>
      <c r="W225" s="2" t="str">
        <f>IF(AND($E225&lt;$C$1,$C225&gt;10),([1]!f_return($A225,"1",$C$1,$B$1)-3)/ABS([1]!f_risk_maxdownside($A225,$C$1,$B$1)),"-")</f>
        <v>-</v>
      </c>
      <c r="X225" s="2" t="str">
        <f>IF(AND($E225&lt;$D$1,$C225&gt;10),([1]!f_return($A225,"1",$D$1,$B$1)-3)/ABS([1]!f_risk_maxdownside($A225,$D$1,$B$1)),"-")</f>
        <v>-</v>
      </c>
      <c r="Y225" s="2" t="str">
        <f t="shared" si="28"/>
        <v>-</v>
      </c>
      <c r="Z225" s="2" t="str">
        <f t="shared" si="29"/>
        <v>-</v>
      </c>
      <c r="AA225" s="2" t="str">
        <f t="shared" si="30"/>
        <v>-</v>
      </c>
      <c r="AB225" s="2" t="str">
        <f t="shared" si="31"/>
        <v>-</v>
      </c>
      <c r="AC225" s="2" t="str">
        <f t="shared" si="32"/>
        <v>-</v>
      </c>
      <c r="AD225" s="2" t="str">
        <f t="shared" si="33"/>
        <v>-</v>
      </c>
    </row>
    <row r="226" spans="1:30" hidden="1" x14ac:dyDescent="0.2">
      <c r="A226" s="1" t="s">
        <v>17</v>
      </c>
      <c r="B226" s="1" t="s">
        <v>18</v>
      </c>
      <c r="C226" s="2">
        <f>[1]!f_netasset_total(A226,$B$1,100000000)</f>
        <v>3.4678936645999996</v>
      </c>
      <c r="D226" s="2" t="str">
        <f>TEXT([1]!f_info_setupdate(A226),"YYYYmmdd")</f>
        <v>20130418</v>
      </c>
      <c r="E226" s="3">
        <v>20130418</v>
      </c>
      <c r="F226" s="3"/>
      <c r="G226" s="3"/>
      <c r="H226" s="2" t="str">
        <f>IF(AND($E226&lt;$C$1,$C226&gt;10),[1]!f_return_1y($A226,"0",$B$1),"-")</f>
        <v>-</v>
      </c>
      <c r="I226" s="2" t="str">
        <f>IF(AND($E226&lt;$D$1,$C226&gt;10),[1]!f_return_2y($A226,"0",$B$1),"-")</f>
        <v>-</v>
      </c>
      <c r="J226" s="2" t="str">
        <f t="shared" si="19"/>
        <v>-</v>
      </c>
      <c r="K226" s="2" t="str">
        <f t="shared" si="20"/>
        <v>-</v>
      </c>
      <c r="L226" s="2" t="str">
        <f t="shared" si="21"/>
        <v>-</v>
      </c>
      <c r="M226" s="2" t="str">
        <f>IF(AND($E226&lt;$C$1,$C226&gt;10),[1]!f_risk_maxdownside($A226,$C$1,$B$1),"-")</f>
        <v>-</v>
      </c>
      <c r="N226" s="2" t="str">
        <f>IF(AND($E226&lt;$D$1,$C226&gt;10),[1]!f_risk_maxdownside($A226,$D$1,$B$1),"-")</f>
        <v>-</v>
      </c>
      <c r="O226" s="2" t="str">
        <f t="shared" si="22"/>
        <v>-</v>
      </c>
      <c r="P226" s="2" t="str">
        <f t="shared" si="23"/>
        <v>-</v>
      </c>
      <c r="Q226" s="2" t="str">
        <f t="shared" si="24"/>
        <v>-</v>
      </c>
      <c r="R226" s="2" t="str">
        <f>IF(AND($E226&lt;$C$1,$C226&gt;10),([1]!f_return($A226,"1",$C$1,$B$1)-3)/[1]!f_risk_stdevyearly($A226,C$1,$B$1,1,1),"-")</f>
        <v>-</v>
      </c>
      <c r="S226" s="2" t="str">
        <f>IF(AND($E226&lt;$D$1,$C226&gt;10),([1]!f_return($A226,"1",$D$1,$B$1)-3)/[1]!f_risk_stdevyearly($A226,D$1,$B$1,1,1),"-")</f>
        <v>-</v>
      </c>
      <c r="T226" s="2" t="str">
        <f t="shared" si="25"/>
        <v>-</v>
      </c>
      <c r="U226" s="2" t="str">
        <f t="shared" si="26"/>
        <v>-</v>
      </c>
      <c r="V226" s="2" t="str">
        <f t="shared" si="27"/>
        <v>-</v>
      </c>
      <c r="W226" s="2" t="str">
        <f>IF(AND($E226&lt;$C$1,$C226&gt;10),([1]!f_return($A226,"1",$C$1,$B$1)-3)/ABS([1]!f_risk_maxdownside($A226,$C$1,$B$1)),"-")</f>
        <v>-</v>
      </c>
      <c r="X226" s="2" t="str">
        <f>IF(AND($E226&lt;$D$1,$C226&gt;10),([1]!f_return($A226,"1",$D$1,$B$1)-3)/ABS([1]!f_risk_maxdownside($A226,$D$1,$B$1)),"-")</f>
        <v>-</v>
      </c>
      <c r="Y226" s="2" t="str">
        <f t="shared" si="28"/>
        <v>-</v>
      </c>
      <c r="Z226" s="2" t="str">
        <f t="shared" si="29"/>
        <v>-</v>
      </c>
      <c r="AA226" s="2" t="str">
        <f t="shared" si="30"/>
        <v>-</v>
      </c>
      <c r="AB226" s="2" t="str">
        <f t="shared" si="31"/>
        <v>-</v>
      </c>
      <c r="AC226" s="2" t="str">
        <f t="shared" si="32"/>
        <v>-</v>
      </c>
      <c r="AD226" s="2" t="str">
        <f t="shared" si="33"/>
        <v>-</v>
      </c>
    </row>
    <row r="227" spans="1:30" hidden="1" x14ac:dyDescent="0.2">
      <c r="A227" s="1" t="s">
        <v>825</v>
      </c>
      <c r="B227" s="1" t="s">
        <v>826</v>
      </c>
      <c r="C227" s="2">
        <f>[1]!f_netasset_total(A227,$B$1,100000000)</f>
        <v>3.4677665119999999</v>
      </c>
      <c r="D227" s="2" t="str">
        <f>TEXT([1]!f_info_setupdate(A227),"YYYYmmdd")</f>
        <v>20210128</v>
      </c>
      <c r="E227" s="3">
        <v>20210128</v>
      </c>
      <c r="F227" s="3"/>
      <c r="G227" s="3"/>
      <c r="H227" s="2" t="str">
        <f>IF(AND($E227&lt;$C$1,$C227&gt;10),[1]!f_return_1y($A227,"0",$B$1),"-")</f>
        <v>-</v>
      </c>
      <c r="I227" s="2" t="str">
        <f>IF(AND($E227&lt;$D$1,$C227&gt;10),[1]!f_return_2y($A227,"0",$B$1),"-")</f>
        <v>-</v>
      </c>
      <c r="J227" s="2" t="str">
        <f t="shared" si="19"/>
        <v>-</v>
      </c>
      <c r="K227" s="2" t="str">
        <f t="shared" si="20"/>
        <v>-</v>
      </c>
      <c r="L227" s="2" t="str">
        <f t="shared" si="21"/>
        <v>-</v>
      </c>
      <c r="M227" s="2" t="str">
        <f>IF(AND($E227&lt;$C$1,$C227&gt;10),[1]!f_risk_maxdownside($A227,$C$1,$B$1),"-")</f>
        <v>-</v>
      </c>
      <c r="N227" s="2" t="str">
        <f>IF(AND($E227&lt;$D$1,$C227&gt;10),[1]!f_risk_maxdownside($A227,$D$1,$B$1),"-")</f>
        <v>-</v>
      </c>
      <c r="O227" s="2" t="str">
        <f t="shared" si="22"/>
        <v>-</v>
      </c>
      <c r="P227" s="2" t="str">
        <f t="shared" si="23"/>
        <v>-</v>
      </c>
      <c r="Q227" s="2" t="str">
        <f t="shared" si="24"/>
        <v>-</v>
      </c>
      <c r="R227" s="2" t="str">
        <f>IF(AND($E227&lt;$C$1,$C227&gt;10),([1]!f_return($A227,"1",$C$1,$B$1)-3)/[1]!f_risk_stdevyearly($A227,C$1,$B$1,1,1),"-")</f>
        <v>-</v>
      </c>
      <c r="S227" s="2" t="str">
        <f>IF(AND($E227&lt;$D$1,$C227&gt;10),([1]!f_return($A227,"1",$D$1,$B$1)-3)/[1]!f_risk_stdevyearly($A227,D$1,$B$1,1,1),"-")</f>
        <v>-</v>
      </c>
      <c r="T227" s="2" t="str">
        <f t="shared" si="25"/>
        <v>-</v>
      </c>
      <c r="U227" s="2" t="str">
        <f t="shared" si="26"/>
        <v>-</v>
      </c>
      <c r="V227" s="2" t="str">
        <f t="shared" si="27"/>
        <v>-</v>
      </c>
      <c r="W227" s="2" t="str">
        <f>IF(AND($E227&lt;$C$1,$C227&gt;10),([1]!f_return($A227,"1",$C$1,$B$1)-3)/ABS([1]!f_risk_maxdownside($A227,$C$1,$B$1)),"-")</f>
        <v>-</v>
      </c>
      <c r="X227" s="2" t="str">
        <f>IF(AND($E227&lt;$D$1,$C227&gt;10),([1]!f_return($A227,"1",$D$1,$B$1)-3)/ABS([1]!f_risk_maxdownside($A227,$D$1,$B$1)),"-")</f>
        <v>-</v>
      </c>
      <c r="Y227" s="2" t="str">
        <f t="shared" si="28"/>
        <v>-</v>
      </c>
      <c r="Z227" s="2" t="str">
        <f t="shared" si="29"/>
        <v>-</v>
      </c>
      <c r="AA227" s="2" t="str">
        <f t="shared" si="30"/>
        <v>-</v>
      </c>
      <c r="AB227" s="2" t="str">
        <f t="shared" si="31"/>
        <v>-</v>
      </c>
      <c r="AC227" s="2" t="str">
        <f t="shared" si="32"/>
        <v>-</v>
      </c>
      <c r="AD227" s="2" t="str">
        <f t="shared" si="33"/>
        <v>-</v>
      </c>
    </row>
    <row r="228" spans="1:30" hidden="1" x14ac:dyDescent="0.2">
      <c r="A228" s="1" t="s">
        <v>51</v>
      </c>
      <c r="B228" s="1" t="s">
        <v>52</v>
      </c>
      <c r="C228" s="2">
        <f>[1]!f_netasset_total(A228,$B$1,100000000)</f>
        <v>3.4673062070999996</v>
      </c>
      <c r="D228" s="2" t="str">
        <f>TEXT([1]!f_info_setupdate(A228),"YYYYmmdd")</f>
        <v>20131203</v>
      </c>
      <c r="E228" s="3">
        <v>20131203</v>
      </c>
      <c r="F228" s="3"/>
      <c r="G228" s="3"/>
      <c r="H228" s="2" t="str">
        <f>IF(AND($E228&lt;$C$1,$C228&gt;10),[1]!f_return_1y($A228,"0",$B$1),"-")</f>
        <v>-</v>
      </c>
      <c r="I228" s="2" t="str">
        <f>IF(AND($E228&lt;$D$1,$C228&gt;10),[1]!f_return_2y($A228,"0",$B$1),"-")</f>
        <v>-</v>
      </c>
      <c r="J228" s="2" t="str">
        <f t="shared" si="19"/>
        <v>-</v>
      </c>
      <c r="K228" s="2" t="str">
        <f t="shared" si="20"/>
        <v>-</v>
      </c>
      <c r="L228" s="2" t="str">
        <f t="shared" si="21"/>
        <v>-</v>
      </c>
      <c r="M228" s="2" t="str">
        <f>IF(AND($E228&lt;$C$1,$C228&gt;10),[1]!f_risk_maxdownside($A228,$C$1,$B$1),"-")</f>
        <v>-</v>
      </c>
      <c r="N228" s="2" t="str">
        <f>IF(AND($E228&lt;$D$1,$C228&gt;10),[1]!f_risk_maxdownside($A228,$D$1,$B$1),"-")</f>
        <v>-</v>
      </c>
      <c r="O228" s="2" t="str">
        <f t="shared" si="22"/>
        <v>-</v>
      </c>
      <c r="P228" s="2" t="str">
        <f t="shared" si="23"/>
        <v>-</v>
      </c>
      <c r="Q228" s="2" t="str">
        <f t="shared" si="24"/>
        <v>-</v>
      </c>
      <c r="R228" s="2" t="str">
        <f>IF(AND($E228&lt;$C$1,$C228&gt;10),([1]!f_return($A228,"1",$C$1,$B$1)-3)/[1]!f_risk_stdevyearly($A228,C$1,$B$1,1,1),"-")</f>
        <v>-</v>
      </c>
      <c r="S228" s="2" t="str">
        <f>IF(AND($E228&lt;$D$1,$C228&gt;10),([1]!f_return($A228,"1",$D$1,$B$1)-3)/[1]!f_risk_stdevyearly($A228,D$1,$B$1,1,1),"-")</f>
        <v>-</v>
      </c>
      <c r="T228" s="2" t="str">
        <f t="shared" si="25"/>
        <v>-</v>
      </c>
      <c r="U228" s="2" t="str">
        <f t="shared" si="26"/>
        <v>-</v>
      </c>
      <c r="V228" s="2" t="str">
        <f t="shared" si="27"/>
        <v>-</v>
      </c>
      <c r="W228" s="2" t="str">
        <f>IF(AND($E228&lt;$C$1,$C228&gt;10),([1]!f_return($A228,"1",$C$1,$B$1)-3)/ABS([1]!f_risk_maxdownside($A228,$C$1,$B$1)),"-")</f>
        <v>-</v>
      </c>
      <c r="X228" s="2" t="str">
        <f>IF(AND($E228&lt;$D$1,$C228&gt;10),([1]!f_return($A228,"1",$D$1,$B$1)-3)/ABS([1]!f_risk_maxdownside($A228,$D$1,$B$1)),"-")</f>
        <v>-</v>
      </c>
      <c r="Y228" s="2" t="str">
        <f t="shared" si="28"/>
        <v>-</v>
      </c>
      <c r="Z228" s="2" t="str">
        <f t="shared" si="29"/>
        <v>-</v>
      </c>
      <c r="AA228" s="2" t="str">
        <f t="shared" si="30"/>
        <v>-</v>
      </c>
      <c r="AB228" s="2" t="str">
        <f t="shared" si="31"/>
        <v>-</v>
      </c>
      <c r="AC228" s="2" t="str">
        <f t="shared" si="32"/>
        <v>-</v>
      </c>
      <c r="AD228" s="2" t="str">
        <f t="shared" si="33"/>
        <v>-</v>
      </c>
    </row>
    <row r="229" spans="1:30" hidden="1" x14ac:dyDescent="0.2">
      <c r="A229" s="1" t="s">
        <v>251</v>
      </c>
      <c r="B229" s="1" t="s">
        <v>252</v>
      </c>
      <c r="C229" s="2">
        <f>[1]!f_netasset_total(A229,$B$1,100000000)</f>
        <v>3.4450027195999997</v>
      </c>
      <c r="D229" s="2" t="str">
        <f>TEXT([1]!f_info_setupdate(A229),"YYYYmmdd")</f>
        <v>20180125</v>
      </c>
      <c r="E229" s="3">
        <v>20180125</v>
      </c>
      <c r="F229" s="3"/>
      <c r="G229" s="3"/>
      <c r="H229" s="2" t="str">
        <f>IF(AND($E229&lt;$C$1,$C229&gt;10),[1]!f_return_1y($A229,"0",$B$1),"-")</f>
        <v>-</v>
      </c>
      <c r="I229" s="2" t="str">
        <f>IF(AND($E229&lt;$D$1,$C229&gt;10),[1]!f_return_2y($A229,"0",$B$1),"-")</f>
        <v>-</v>
      </c>
      <c r="J229" s="2" t="str">
        <f t="shared" si="19"/>
        <v>-</v>
      </c>
      <c r="K229" s="2" t="str">
        <f t="shared" si="20"/>
        <v>-</v>
      </c>
      <c r="L229" s="2" t="str">
        <f t="shared" si="21"/>
        <v>-</v>
      </c>
      <c r="M229" s="2" t="str">
        <f>IF(AND($E229&lt;$C$1,$C229&gt;10),[1]!f_risk_maxdownside($A229,$C$1,$B$1),"-")</f>
        <v>-</v>
      </c>
      <c r="N229" s="2" t="str">
        <f>IF(AND($E229&lt;$D$1,$C229&gt;10),[1]!f_risk_maxdownside($A229,$D$1,$B$1),"-")</f>
        <v>-</v>
      </c>
      <c r="O229" s="2" t="str">
        <f t="shared" si="22"/>
        <v>-</v>
      </c>
      <c r="P229" s="2" t="str">
        <f t="shared" si="23"/>
        <v>-</v>
      </c>
      <c r="Q229" s="2" t="str">
        <f t="shared" si="24"/>
        <v>-</v>
      </c>
      <c r="R229" s="2" t="str">
        <f>IF(AND($E229&lt;$C$1,$C229&gt;10),([1]!f_return($A229,"1",$C$1,$B$1)-3)/[1]!f_risk_stdevyearly($A229,C$1,$B$1,1,1),"-")</f>
        <v>-</v>
      </c>
      <c r="S229" s="2" t="str">
        <f>IF(AND($E229&lt;$D$1,$C229&gt;10),([1]!f_return($A229,"1",$D$1,$B$1)-3)/[1]!f_risk_stdevyearly($A229,D$1,$B$1,1,1),"-")</f>
        <v>-</v>
      </c>
      <c r="T229" s="2" t="str">
        <f t="shared" si="25"/>
        <v>-</v>
      </c>
      <c r="U229" s="2" t="str">
        <f t="shared" si="26"/>
        <v>-</v>
      </c>
      <c r="V229" s="2" t="str">
        <f t="shared" si="27"/>
        <v>-</v>
      </c>
      <c r="W229" s="2" t="str">
        <f>IF(AND($E229&lt;$C$1,$C229&gt;10),([1]!f_return($A229,"1",$C$1,$B$1)-3)/ABS([1]!f_risk_maxdownside($A229,$C$1,$B$1)),"-")</f>
        <v>-</v>
      </c>
      <c r="X229" s="2" t="str">
        <f>IF(AND($E229&lt;$D$1,$C229&gt;10),([1]!f_return($A229,"1",$D$1,$B$1)-3)/ABS([1]!f_risk_maxdownside($A229,$D$1,$B$1)),"-")</f>
        <v>-</v>
      </c>
      <c r="Y229" s="2" t="str">
        <f t="shared" si="28"/>
        <v>-</v>
      </c>
      <c r="Z229" s="2" t="str">
        <f t="shared" si="29"/>
        <v>-</v>
      </c>
      <c r="AA229" s="2" t="str">
        <f t="shared" si="30"/>
        <v>-</v>
      </c>
      <c r="AB229" s="2" t="str">
        <f t="shared" si="31"/>
        <v>-</v>
      </c>
      <c r="AC229" s="2" t="str">
        <f t="shared" si="32"/>
        <v>-</v>
      </c>
      <c r="AD229" s="2" t="str">
        <f t="shared" si="33"/>
        <v>-</v>
      </c>
    </row>
    <row r="230" spans="1:30" ht="13.5" hidden="1" x14ac:dyDescent="0.2">
      <c r="A230" s="7" t="s">
        <v>135</v>
      </c>
      <c r="B230" s="7" t="s">
        <v>136</v>
      </c>
      <c r="C230" s="2">
        <f>[1]!f_netasset_total(A230,$B$1,100000000)</f>
        <v>3.3486553935000001</v>
      </c>
      <c r="D230" s="2" t="str">
        <f>TEXT([1]!f_info_setupdate(A230),"YYYYmmdd")</f>
        <v>20160513</v>
      </c>
      <c r="E230" s="3">
        <v>20160513</v>
      </c>
      <c r="F230" s="3"/>
      <c r="G230" s="3"/>
      <c r="H230" s="2" t="str">
        <f>IF(AND($E230&lt;$C$1,$C230&gt;10),[1]!f_return_1y($A230,"0",$B$1),"-")</f>
        <v>-</v>
      </c>
      <c r="I230" s="2" t="str">
        <f>IF(AND($E230&lt;$D$1,$C230&gt;10),[1]!f_return_2y($A230,"0",$B$1),"-")</f>
        <v>-</v>
      </c>
      <c r="J230" s="2" t="str">
        <f t="shared" si="19"/>
        <v>-</v>
      </c>
      <c r="K230" s="2" t="str">
        <f t="shared" si="20"/>
        <v>-</v>
      </c>
      <c r="L230" s="2" t="str">
        <f t="shared" si="21"/>
        <v>-</v>
      </c>
      <c r="M230" s="2" t="str">
        <f>IF(AND($E230&lt;$C$1,$C230&gt;10),[1]!f_risk_maxdownside($A230,$C$1,$B$1),"-")</f>
        <v>-</v>
      </c>
      <c r="N230" s="2" t="str">
        <f>IF(AND($E230&lt;$D$1,$C230&gt;10),[1]!f_risk_maxdownside($A230,$D$1,$B$1),"-")</f>
        <v>-</v>
      </c>
      <c r="O230" s="2" t="str">
        <f t="shared" si="22"/>
        <v>-</v>
      </c>
      <c r="P230" s="2" t="str">
        <f t="shared" si="23"/>
        <v>-</v>
      </c>
      <c r="Q230" s="2" t="str">
        <f t="shared" si="24"/>
        <v>-</v>
      </c>
      <c r="R230" s="2" t="str">
        <f>IF(AND($E230&lt;$C$1,$C230&gt;10),([1]!f_return($A230,"1",$C$1,$B$1)-3)/[1]!f_risk_stdevyearly($A230,C$1,$B$1,1,1),"-")</f>
        <v>-</v>
      </c>
      <c r="S230" s="2" t="str">
        <f>IF(AND($E230&lt;$D$1,$C230&gt;10),([1]!f_return($A230,"1",$D$1,$B$1)-3)/[1]!f_risk_stdevyearly($A230,D$1,$B$1,1,1),"-")</f>
        <v>-</v>
      </c>
      <c r="T230" s="2" t="str">
        <f t="shared" si="25"/>
        <v>-</v>
      </c>
      <c r="U230" s="2" t="str">
        <f t="shared" si="26"/>
        <v>-</v>
      </c>
      <c r="V230" s="2" t="str">
        <f t="shared" si="27"/>
        <v>-</v>
      </c>
      <c r="W230" s="2" t="str">
        <f>IF(AND($E230&lt;$C$1,$C230&gt;10),([1]!f_return($A230,"1",$C$1,$B$1)-3)/ABS([1]!f_risk_maxdownside($A230,$C$1,$B$1)),"-")</f>
        <v>-</v>
      </c>
      <c r="X230" s="2" t="str">
        <f>IF(AND($E230&lt;$D$1,$C230&gt;10),([1]!f_return($A230,"1",$D$1,$B$1)-3)/ABS([1]!f_risk_maxdownside($A230,$D$1,$B$1)),"-")</f>
        <v>-</v>
      </c>
      <c r="Y230" s="2" t="str">
        <f t="shared" si="28"/>
        <v>-</v>
      </c>
      <c r="Z230" s="2" t="str">
        <f t="shared" si="29"/>
        <v>-</v>
      </c>
      <c r="AA230" s="2" t="str">
        <f t="shared" si="30"/>
        <v>-</v>
      </c>
      <c r="AB230" s="2" t="str">
        <f t="shared" si="31"/>
        <v>-</v>
      </c>
      <c r="AC230" s="2" t="str">
        <f t="shared" si="32"/>
        <v>-</v>
      </c>
      <c r="AD230" s="2" t="str">
        <f t="shared" si="33"/>
        <v>-</v>
      </c>
    </row>
    <row r="231" spans="1:30" hidden="1" x14ac:dyDescent="0.2">
      <c r="A231" s="1" t="s">
        <v>209</v>
      </c>
      <c r="B231" s="1" t="s">
        <v>210</v>
      </c>
      <c r="C231" s="2">
        <f>[1]!f_netasset_total(A231,$B$1,100000000)</f>
        <v>3.3306749225000001</v>
      </c>
      <c r="D231" s="2" t="str">
        <f>TEXT([1]!f_info_setupdate(A231),"YYYYmmdd")</f>
        <v>20161017</v>
      </c>
      <c r="E231" s="3">
        <v>20161017</v>
      </c>
      <c r="F231" s="3"/>
      <c r="G231" s="3"/>
      <c r="H231" s="2" t="str">
        <f>IF(AND($E231&lt;$C$1,$C231&gt;10),[1]!f_return_1y($A231,"0",$B$1),"-")</f>
        <v>-</v>
      </c>
      <c r="I231" s="2" t="str">
        <f>IF(AND($E231&lt;$D$1,$C231&gt;10),[1]!f_return_2y($A231,"0",$B$1),"-")</f>
        <v>-</v>
      </c>
      <c r="J231" s="2" t="str">
        <f t="shared" si="19"/>
        <v>-</v>
      </c>
      <c r="K231" s="2" t="str">
        <f t="shared" si="20"/>
        <v>-</v>
      </c>
      <c r="L231" s="2" t="str">
        <f t="shared" si="21"/>
        <v>-</v>
      </c>
      <c r="M231" s="2" t="str">
        <f>IF(AND($E231&lt;$C$1,$C231&gt;10),[1]!f_risk_maxdownside($A231,$C$1,$B$1),"-")</f>
        <v>-</v>
      </c>
      <c r="N231" s="2" t="str">
        <f>IF(AND($E231&lt;$D$1,$C231&gt;10),[1]!f_risk_maxdownside($A231,$D$1,$B$1),"-")</f>
        <v>-</v>
      </c>
      <c r="O231" s="2" t="str">
        <f t="shared" si="22"/>
        <v>-</v>
      </c>
      <c r="P231" s="2" t="str">
        <f t="shared" si="23"/>
        <v>-</v>
      </c>
      <c r="Q231" s="2" t="str">
        <f t="shared" si="24"/>
        <v>-</v>
      </c>
      <c r="R231" s="2" t="str">
        <f>IF(AND($E231&lt;$C$1,$C231&gt;10),([1]!f_return($A231,"1",$C$1,$B$1)-3)/[1]!f_risk_stdevyearly($A231,C$1,$B$1,1,1),"-")</f>
        <v>-</v>
      </c>
      <c r="S231" s="2" t="str">
        <f>IF(AND($E231&lt;$D$1,$C231&gt;10),([1]!f_return($A231,"1",$D$1,$B$1)-3)/[1]!f_risk_stdevyearly($A231,D$1,$B$1,1,1),"-")</f>
        <v>-</v>
      </c>
      <c r="T231" s="2" t="str">
        <f t="shared" si="25"/>
        <v>-</v>
      </c>
      <c r="U231" s="2" t="str">
        <f t="shared" si="26"/>
        <v>-</v>
      </c>
      <c r="V231" s="2" t="str">
        <f t="shared" si="27"/>
        <v>-</v>
      </c>
      <c r="W231" s="2" t="str">
        <f>IF(AND($E231&lt;$C$1,$C231&gt;10),([1]!f_return($A231,"1",$C$1,$B$1)-3)/ABS([1]!f_risk_maxdownside($A231,$C$1,$B$1)),"-")</f>
        <v>-</v>
      </c>
      <c r="X231" s="2" t="str">
        <f>IF(AND($E231&lt;$D$1,$C231&gt;10),([1]!f_return($A231,"1",$D$1,$B$1)-3)/ABS([1]!f_risk_maxdownside($A231,$D$1,$B$1)),"-")</f>
        <v>-</v>
      </c>
      <c r="Y231" s="2" t="str">
        <f t="shared" si="28"/>
        <v>-</v>
      </c>
      <c r="Z231" s="2" t="str">
        <f t="shared" si="29"/>
        <v>-</v>
      </c>
      <c r="AA231" s="2" t="str">
        <f t="shared" si="30"/>
        <v>-</v>
      </c>
      <c r="AB231" s="2" t="str">
        <f t="shared" si="31"/>
        <v>-</v>
      </c>
      <c r="AC231" s="2" t="str">
        <f t="shared" si="32"/>
        <v>-</v>
      </c>
      <c r="AD231" s="2" t="str">
        <f t="shared" si="33"/>
        <v>-</v>
      </c>
    </row>
    <row r="232" spans="1:30" ht="13.5" hidden="1" x14ac:dyDescent="0.2">
      <c r="A232" s="7" t="s">
        <v>93</v>
      </c>
      <c r="B232" s="7" t="s">
        <v>94</v>
      </c>
      <c r="C232" s="2">
        <f>[1]!f_netasset_total(A232,$B$1,100000000)</f>
        <v>3.2893355149999999</v>
      </c>
      <c r="D232" s="2" t="str">
        <f>TEXT([1]!f_info_setupdate(A232),"YYYYmmdd")</f>
        <v>20180124</v>
      </c>
      <c r="E232" s="3">
        <v>20180124</v>
      </c>
      <c r="F232" s="3"/>
      <c r="G232" s="3"/>
      <c r="H232" s="2" t="str">
        <f>IF(AND($E232&lt;$C$1,$C232&gt;10),[1]!f_return_1y($A232,"0",$B$1),"-")</f>
        <v>-</v>
      </c>
      <c r="I232" s="2" t="str">
        <f>IF(AND($E232&lt;$D$1,$C232&gt;10),[1]!f_return_2y($A232,"0",$B$1),"-")</f>
        <v>-</v>
      </c>
      <c r="J232" s="2" t="str">
        <f t="shared" si="19"/>
        <v>-</v>
      </c>
      <c r="K232" s="2" t="str">
        <f t="shared" si="20"/>
        <v>-</v>
      </c>
      <c r="L232" s="2" t="str">
        <f t="shared" si="21"/>
        <v>-</v>
      </c>
      <c r="M232" s="2" t="str">
        <f>IF(AND($E232&lt;$C$1,$C232&gt;10),[1]!f_risk_maxdownside($A232,$C$1,$B$1),"-")</f>
        <v>-</v>
      </c>
      <c r="N232" s="2" t="str">
        <f>IF(AND($E232&lt;$D$1,$C232&gt;10),[1]!f_risk_maxdownside($A232,$D$1,$B$1),"-")</f>
        <v>-</v>
      </c>
      <c r="O232" s="2" t="str">
        <f t="shared" si="22"/>
        <v>-</v>
      </c>
      <c r="P232" s="2" t="str">
        <f t="shared" si="23"/>
        <v>-</v>
      </c>
      <c r="Q232" s="2" t="str">
        <f t="shared" si="24"/>
        <v>-</v>
      </c>
      <c r="R232" s="2" t="str">
        <f>IF(AND($E232&lt;$C$1,$C232&gt;10),([1]!f_return($A232,"1",$C$1,$B$1)-3)/[1]!f_risk_stdevyearly($A232,C$1,$B$1,1,1),"-")</f>
        <v>-</v>
      </c>
      <c r="S232" s="2" t="str">
        <f>IF(AND($E232&lt;$D$1,$C232&gt;10),([1]!f_return($A232,"1",$D$1,$B$1)-3)/[1]!f_risk_stdevyearly($A232,D$1,$B$1,1,1),"-")</f>
        <v>-</v>
      </c>
      <c r="T232" s="2" t="str">
        <f t="shared" si="25"/>
        <v>-</v>
      </c>
      <c r="U232" s="2" t="str">
        <f t="shared" si="26"/>
        <v>-</v>
      </c>
      <c r="V232" s="2" t="str">
        <f t="shared" si="27"/>
        <v>-</v>
      </c>
      <c r="W232" s="2" t="str">
        <f>IF(AND($E232&lt;$C$1,$C232&gt;10),([1]!f_return($A232,"1",$C$1,$B$1)-3)/ABS([1]!f_risk_maxdownside($A232,$C$1,$B$1)),"-")</f>
        <v>-</v>
      </c>
      <c r="X232" s="2" t="str">
        <f>IF(AND($E232&lt;$D$1,$C232&gt;10),([1]!f_return($A232,"1",$D$1,$B$1)-3)/ABS([1]!f_risk_maxdownside($A232,$D$1,$B$1)),"-")</f>
        <v>-</v>
      </c>
      <c r="Y232" s="2" t="str">
        <f t="shared" si="28"/>
        <v>-</v>
      </c>
      <c r="Z232" s="2" t="str">
        <f t="shared" si="29"/>
        <v>-</v>
      </c>
      <c r="AA232" s="2" t="str">
        <f t="shared" si="30"/>
        <v>-</v>
      </c>
      <c r="AB232" s="2" t="str">
        <f t="shared" si="31"/>
        <v>-</v>
      </c>
      <c r="AC232" s="2" t="str">
        <f t="shared" si="32"/>
        <v>-</v>
      </c>
      <c r="AD232" s="2" t="str">
        <f t="shared" si="33"/>
        <v>-</v>
      </c>
    </row>
    <row r="233" spans="1:30" ht="13.5" hidden="1" x14ac:dyDescent="0.2">
      <c r="A233" s="7" t="s">
        <v>101</v>
      </c>
      <c r="B233" s="7" t="s">
        <v>102</v>
      </c>
      <c r="C233" s="2">
        <f>[1]!f_netasset_total(A233,$B$1,100000000)</f>
        <v>3.2752183467</v>
      </c>
      <c r="D233" s="2" t="str">
        <f>TEXT([1]!f_info_setupdate(A233),"YYYYmmdd")</f>
        <v>20160121</v>
      </c>
      <c r="E233" s="3">
        <v>20160121</v>
      </c>
      <c r="F233" s="3"/>
      <c r="G233" s="3"/>
      <c r="H233" s="2" t="str">
        <f>IF(AND($E233&lt;$C$1,$C233&gt;10),[1]!f_return_1y($A233,"0",$B$1),"-")</f>
        <v>-</v>
      </c>
      <c r="I233" s="2" t="str">
        <f>IF(AND($E233&lt;$D$1,$C233&gt;10),[1]!f_return_2y($A233,"0",$B$1),"-")</f>
        <v>-</v>
      </c>
      <c r="J233" s="2" t="str">
        <f t="shared" si="19"/>
        <v>-</v>
      </c>
      <c r="K233" s="2" t="str">
        <f t="shared" si="20"/>
        <v>-</v>
      </c>
      <c r="L233" s="2" t="str">
        <f t="shared" si="21"/>
        <v>-</v>
      </c>
      <c r="M233" s="2" t="str">
        <f>IF(AND($E233&lt;$C$1,$C233&gt;10),[1]!f_risk_maxdownside($A233,$C$1,$B$1),"-")</f>
        <v>-</v>
      </c>
      <c r="N233" s="2" t="str">
        <f>IF(AND($E233&lt;$D$1,$C233&gt;10),[1]!f_risk_maxdownside($A233,$D$1,$B$1),"-")</f>
        <v>-</v>
      </c>
      <c r="O233" s="2" t="str">
        <f t="shared" si="22"/>
        <v>-</v>
      </c>
      <c r="P233" s="2" t="str">
        <f t="shared" si="23"/>
        <v>-</v>
      </c>
      <c r="Q233" s="2" t="str">
        <f t="shared" si="24"/>
        <v>-</v>
      </c>
      <c r="R233" s="2" t="str">
        <f>IF(AND($E233&lt;$C$1,$C233&gt;10),([1]!f_return($A233,"1",$C$1,$B$1)-3)/[1]!f_risk_stdevyearly($A233,C$1,$B$1,1,1),"-")</f>
        <v>-</v>
      </c>
      <c r="S233" s="2" t="str">
        <f>IF(AND($E233&lt;$D$1,$C233&gt;10),([1]!f_return($A233,"1",$D$1,$B$1)-3)/[1]!f_risk_stdevyearly($A233,D$1,$B$1,1,1),"-")</f>
        <v>-</v>
      </c>
      <c r="T233" s="2" t="str">
        <f t="shared" si="25"/>
        <v>-</v>
      </c>
      <c r="U233" s="2" t="str">
        <f t="shared" si="26"/>
        <v>-</v>
      </c>
      <c r="V233" s="2" t="str">
        <f t="shared" si="27"/>
        <v>-</v>
      </c>
      <c r="W233" s="2" t="str">
        <f>IF(AND($E233&lt;$C$1,$C233&gt;10),([1]!f_return($A233,"1",$C$1,$B$1)-3)/ABS([1]!f_risk_maxdownside($A233,$C$1,$B$1)),"-")</f>
        <v>-</v>
      </c>
      <c r="X233" s="2" t="str">
        <f>IF(AND($E233&lt;$D$1,$C233&gt;10),([1]!f_return($A233,"1",$D$1,$B$1)-3)/ABS([1]!f_risk_maxdownside($A233,$D$1,$B$1)),"-")</f>
        <v>-</v>
      </c>
      <c r="Y233" s="2" t="str">
        <f t="shared" si="28"/>
        <v>-</v>
      </c>
      <c r="Z233" s="2" t="str">
        <f t="shared" si="29"/>
        <v>-</v>
      </c>
      <c r="AA233" s="2" t="str">
        <f t="shared" si="30"/>
        <v>-</v>
      </c>
      <c r="AB233" s="2" t="str">
        <f t="shared" si="31"/>
        <v>-</v>
      </c>
      <c r="AC233" s="2" t="str">
        <f t="shared" si="32"/>
        <v>-</v>
      </c>
      <c r="AD233" s="2" t="str">
        <f t="shared" si="33"/>
        <v>-</v>
      </c>
    </row>
    <row r="234" spans="1:30" hidden="1" x14ac:dyDescent="0.2">
      <c r="A234" s="1" t="s">
        <v>829</v>
      </c>
      <c r="B234" s="1" t="s">
        <v>830</v>
      </c>
      <c r="C234" s="2">
        <f>[1]!f_netasset_total(A234,$B$1,100000000)</f>
        <v>3.2366386695</v>
      </c>
      <c r="D234" s="2" t="str">
        <f>TEXT([1]!f_info_setupdate(A234),"YYYYmmdd")</f>
        <v>20210512</v>
      </c>
      <c r="E234" s="3">
        <v>20210512</v>
      </c>
      <c r="F234" s="3"/>
      <c r="G234" s="3"/>
      <c r="H234" s="2" t="str">
        <f>IF(AND($E234&lt;$C$1,$C234&gt;10),[1]!f_return_1y($A234,"0",$B$1),"-")</f>
        <v>-</v>
      </c>
      <c r="I234" s="2" t="str">
        <f>IF(AND($E234&lt;$D$1,$C234&gt;10),[1]!f_return_2y($A234,"0",$B$1),"-")</f>
        <v>-</v>
      </c>
      <c r="J234" s="2" t="str">
        <f t="shared" si="19"/>
        <v>-</v>
      </c>
      <c r="K234" s="2" t="str">
        <f t="shared" si="20"/>
        <v>-</v>
      </c>
      <c r="L234" s="2" t="str">
        <f t="shared" si="21"/>
        <v>-</v>
      </c>
      <c r="M234" s="2" t="str">
        <f>IF(AND($E234&lt;$C$1,$C234&gt;10),[1]!f_risk_maxdownside($A234,$C$1,$B$1),"-")</f>
        <v>-</v>
      </c>
      <c r="N234" s="2" t="str">
        <f>IF(AND($E234&lt;$D$1,$C234&gt;10),[1]!f_risk_maxdownside($A234,$D$1,$B$1),"-")</f>
        <v>-</v>
      </c>
      <c r="O234" s="2" t="str">
        <f t="shared" si="22"/>
        <v>-</v>
      </c>
      <c r="P234" s="2" t="str">
        <f t="shared" si="23"/>
        <v>-</v>
      </c>
      <c r="Q234" s="2" t="str">
        <f t="shared" si="24"/>
        <v>-</v>
      </c>
      <c r="R234" s="2" t="str">
        <f>IF(AND($E234&lt;$C$1,$C234&gt;10),([1]!f_return($A234,"1",$C$1,$B$1)-3)/[1]!f_risk_stdevyearly($A234,C$1,$B$1,1,1),"-")</f>
        <v>-</v>
      </c>
      <c r="S234" s="2" t="str">
        <f>IF(AND($E234&lt;$D$1,$C234&gt;10),([1]!f_return($A234,"1",$D$1,$B$1)-3)/[1]!f_risk_stdevyearly($A234,D$1,$B$1,1,1),"-")</f>
        <v>-</v>
      </c>
      <c r="T234" s="2" t="str">
        <f t="shared" si="25"/>
        <v>-</v>
      </c>
      <c r="U234" s="2" t="str">
        <f t="shared" si="26"/>
        <v>-</v>
      </c>
      <c r="V234" s="2" t="str">
        <f t="shared" si="27"/>
        <v>-</v>
      </c>
      <c r="W234" s="2" t="str">
        <f>IF(AND($E234&lt;$C$1,$C234&gt;10),([1]!f_return($A234,"1",$C$1,$B$1)-3)/ABS([1]!f_risk_maxdownside($A234,$C$1,$B$1)),"-")</f>
        <v>-</v>
      </c>
      <c r="X234" s="2" t="str">
        <f>IF(AND($E234&lt;$D$1,$C234&gt;10),([1]!f_return($A234,"1",$D$1,$B$1)-3)/ABS([1]!f_risk_maxdownside($A234,$D$1,$B$1)),"-")</f>
        <v>-</v>
      </c>
      <c r="Y234" s="2" t="str">
        <f t="shared" si="28"/>
        <v>-</v>
      </c>
      <c r="Z234" s="2" t="str">
        <f t="shared" si="29"/>
        <v>-</v>
      </c>
      <c r="AA234" s="2" t="str">
        <f t="shared" si="30"/>
        <v>-</v>
      </c>
      <c r="AB234" s="2" t="str">
        <f t="shared" si="31"/>
        <v>-</v>
      </c>
      <c r="AC234" s="2" t="str">
        <f t="shared" si="32"/>
        <v>-</v>
      </c>
      <c r="AD234" s="2" t="str">
        <f t="shared" si="33"/>
        <v>-</v>
      </c>
    </row>
    <row r="235" spans="1:30" ht="13.5" hidden="1" x14ac:dyDescent="0.2">
      <c r="A235" s="7" t="s">
        <v>193</v>
      </c>
      <c r="B235" s="7" t="s">
        <v>194</v>
      </c>
      <c r="C235" s="2">
        <f>[1]!f_netasset_total(A235,$B$1,100000000)</f>
        <v>3.2319529773000002</v>
      </c>
      <c r="D235" s="2" t="str">
        <f>TEXT([1]!f_info_setupdate(A235),"YYYYmmdd")</f>
        <v>20160826</v>
      </c>
      <c r="E235" s="3">
        <v>20160826</v>
      </c>
      <c r="F235" s="3"/>
      <c r="G235" s="3"/>
      <c r="H235" s="2" t="str">
        <f>IF(AND($E235&lt;$C$1,$C235&gt;10),[1]!f_return_1y($A235,"0",$B$1),"-")</f>
        <v>-</v>
      </c>
      <c r="I235" s="2" t="str">
        <f>IF(AND($E235&lt;$D$1,$C235&gt;10),[1]!f_return_2y($A235,"0",$B$1),"-")</f>
        <v>-</v>
      </c>
      <c r="J235" s="2" t="str">
        <f t="shared" si="19"/>
        <v>-</v>
      </c>
      <c r="K235" s="2" t="str">
        <f t="shared" si="20"/>
        <v>-</v>
      </c>
      <c r="L235" s="2" t="str">
        <f t="shared" si="21"/>
        <v>-</v>
      </c>
      <c r="M235" s="2" t="str">
        <f>IF(AND($E235&lt;$C$1,$C235&gt;10),[1]!f_risk_maxdownside($A235,$C$1,$B$1),"-")</f>
        <v>-</v>
      </c>
      <c r="N235" s="2" t="str">
        <f>IF(AND($E235&lt;$D$1,$C235&gt;10),[1]!f_risk_maxdownside($A235,$D$1,$B$1),"-")</f>
        <v>-</v>
      </c>
      <c r="O235" s="2" t="str">
        <f t="shared" si="22"/>
        <v>-</v>
      </c>
      <c r="P235" s="2" t="str">
        <f t="shared" si="23"/>
        <v>-</v>
      </c>
      <c r="Q235" s="2" t="str">
        <f t="shared" si="24"/>
        <v>-</v>
      </c>
      <c r="R235" s="2" t="str">
        <f>IF(AND($E235&lt;$C$1,$C235&gt;10),([1]!f_return($A235,"1",$C$1,$B$1)-3)/[1]!f_risk_stdevyearly($A235,C$1,$B$1,1,1),"-")</f>
        <v>-</v>
      </c>
      <c r="S235" s="2" t="str">
        <f>IF(AND($E235&lt;$D$1,$C235&gt;10),([1]!f_return($A235,"1",$D$1,$B$1)-3)/[1]!f_risk_stdevyearly($A235,D$1,$B$1,1,1),"-")</f>
        <v>-</v>
      </c>
      <c r="T235" s="2" t="str">
        <f t="shared" si="25"/>
        <v>-</v>
      </c>
      <c r="U235" s="2" t="str">
        <f t="shared" si="26"/>
        <v>-</v>
      </c>
      <c r="V235" s="2" t="str">
        <f t="shared" si="27"/>
        <v>-</v>
      </c>
      <c r="W235" s="2" t="str">
        <f>IF(AND($E235&lt;$C$1,$C235&gt;10),([1]!f_return($A235,"1",$C$1,$B$1)-3)/ABS([1]!f_risk_maxdownside($A235,$C$1,$B$1)),"-")</f>
        <v>-</v>
      </c>
      <c r="X235" s="2" t="str">
        <f>IF(AND($E235&lt;$D$1,$C235&gt;10),([1]!f_return($A235,"1",$D$1,$B$1)-3)/ABS([1]!f_risk_maxdownside($A235,$D$1,$B$1)),"-")</f>
        <v>-</v>
      </c>
      <c r="Y235" s="2" t="str">
        <f t="shared" si="28"/>
        <v>-</v>
      </c>
      <c r="Z235" s="2" t="str">
        <f t="shared" si="29"/>
        <v>-</v>
      </c>
      <c r="AA235" s="2" t="str">
        <f t="shared" si="30"/>
        <v>-</v>
      </c>
      <c r="AB235" s="2" t="str">
        <f t="shared" si="31"/>
        <v>-</v>
      </c>
      <c r="AC235" s="2" t="str">
        <f t="shared" si="32"/>
        <v>-</v>
      </c>
      <c r="AD235" s="2" t="str">
        <f t="shared" si="33"/>
        <v>-</v>
      </c>
    </row>
    <row r="236" spans="1:30" hidden="1" x14ac:dyDescent="0.2">
      <c r="A236" s="1" t="s">
        <v>781</v>
      </c>
      <c r="B236" s="1" t="s">
        <v>782</v>
      </c>
      <c r="C236" s="2">
        <f>[1]!f_netasset_total(A236,$B$1,100000000)</f>
        <v>3.2029713693000001</v>
      </c>
      <c r="D236" s="2" t="str">
        <f>TEXT([1]!f_info_setupdate(A236),"YYYYmmdd")</f>
        <v>20130514</v>
      </c>
      <c r="E236" s="3">
        <v>20130514</v>
      </c>
      <c r="F236" s="3"/>
      <c r="G236" s="3"/>
      <c r="H236" s="2" t="str">
        <f>IF(AND($E236&lt;$C$1,$C236&gt;10),[1]!f_return_1y($A236,"0",$B$1),"-")</f>
        <v>-</v>
      </c>
      <c r="I236" s="2" t="str">
        <f>IF(AND($E236&lt;$D$1,$C236&gt;10),[1]!f_return_2y($A236,"0",$B$1),"-")</f>
        <v>-</v>
      </c>
      <c r="J236" s="2" t="str">
        <f t="shared" si="19"/>
        <v>-</v>
      </c>
      <c r="K236" s="2" t="str">
        <f t="shared" si="20"/>
        <v>-</v>
      </c>
      <c r="L236" s="2" t="str">
        <f t="shared" si="21"/>
        <v>-</v>
      </c>
      <c r="M236" s="2" t="str">
        <f>IF(AND($E236&lt;$C$1,$C236&gt;10),[1]!f_risk_maxdownside($A236,$C$1,$B$1),"-")</f>
        <v>-</v>
      </c>
      <c r="N236" s="2" t="str">
        <f>IF(AND($E236&lt;$D$1,$C236&gt;10),[1]!f_risk_maxdownside($A236,$D$1,$B$1),"-")</f>
        <v>-</v>
      </c>
      <c r="O236" s="2" t="str">
        <f t="shared" si="22"/>
        <v>-</v>
      </c>
      <c r="P236" s="2" t="str">
        <f t="shared" si="23"/>
        <v>-</v>
      </c>
      <c r="Q236" s="2" t="str">
        <f t="shared" si="24"/>
        <v>-</v>
      </c>
      <c r="R236" s="2" t="str">
        <f>IF(AND($E236&lt;$C$1,$C236&gt;10),([1]!f_return($A236,"1",$C$1,$B$1)-3)/[1]!f_risk_stdevyearly($A236,C$1,$B$1,1,1),"-")</f>
        <v>-</v>
      </c>
      <c r="S236" s="2" t="str">
        <f>IF(AND($E236&lt;$D$1,$C236&gt;10),([1]!f_return($A236,"1",$D$1,$B$1)-3)/[1]!f_risk_stdevyearly($A236,D$1,$B$1,1,1),"-")</f>
        <v>-</v>
      </c>
      <c r="T236" s="2" t="str">
        <f t="shared" si="25"/>
        <v>-</v>
      </c>
      <c r="U236" s="2" t="str">
        <f t="shared" si="26"/>
        <v>-</v>
      </c>
      <c r="V236" s="2" t="str">
        <f t="shared" si="27"/>
        <v>-</v>
      </c>
      <c r="W236" s="2" t="str">
        <f>IF(AND($E236&lt;$C$1,$C236&gt;10),([1]!f_return($A236,"1",$C$1,$B$1)-3)/ABS([1]!f_risk_maxdownside($A236,$C$1,$B$1)),"-")</f>
        <v>-</v>
      </c>
      <c r="X236" s="2" t="str">
        <f>IF(AND($E236&lt;$D$1,$C236&gt;10),([1]!f_return($A236,"1",$D$1,$B$1)-3)/ABS([1]!f_risk_maxdownside($A236,$D$1,$B$1)),"-")</f>
        <v>-</v>
      </c>
      <c r="Y236" s="2" t="str">
        <f t="shared" si="28"/>
        <v>-</v>
      </c>
      <c r="Z236" s="2" t="str">
        <f t="shared" si="29"/>
        <v>-</v>
      </c>
      <c r="AA236" s="2" t="str">
        <f t="shared" si="30"/>
        <v>-</v>
      </c>
      <c r="AB236" s="2" t="str">
        <f t="shared" si="31"/>
        <v>-</v>
      </c>
      <c r="AC236" s="2" t="str">
        <f t="shared" si="32"/>
        <v>-</v>
      </c>
      <c r="AD236" s="2" t="str">
        <f t="shared" si="33"/>
        <v>-</v>
      </c>
    </row>
    <row r="237" spans="1:30" hidden="1" x14ac:dyDescent="0.2">
      <c r="A237" s="1" t="s">
        <v>245</v>
      </c>
      <c r="B237" s="1" t="s">
        <v>246</v>
      </c>
      <c r="C237" s="2">
        <f>[1]!f_netasset_total(A237,$B$1,100000000)</f>
        <v>3.1569956374000001</v>
      </c>
      <c r="D237" s="2" t="str">
        <f>TEXT([1]!f_info_setupdate(A237),"YYYYmmdd")</f>
        <v>20170323</v>
      </c>
      <c r="E237" s="3">
        <v>20170323</v>
      </c>
      <c r="F237" s="3"/>
      <c r="G237" s="3"/>
      <c r="H237" s="2" t="str">
        <f>IF(AND($E237&lt;$C$1,$C237&gt;10),[1]!f_return_1y($A237,"0",$B$1),"-")</f>
        <v>-</v>
      </c>
      <c r="I237" s="2" t="str">
        <f>IF(AND($E237&lt;$D$1,$C237&gt;10),[1]!f_return_2y($A237,"0",$B$1),"-")</f>
        <v>-</v>
      </c>
      <c r="J237" s="2" t="str">
        <f t="shared" si="19"/>
        <v>-</v>
      </c>
      <c r="K237" s="2" t="str">
        <f t="shared" si="20"/>
        <v>-</v>
      </c>
      <c r="L237" s="2" t="str">
        <f t="shared" si="21"/>
        <v>-</v>
      </c>
      <c r="M237" s="2" t="str">
        <f>IF(AND($E237&lt;$C$1,$C237&gt;10),[1]!f_risk_maxdownside($A237,$C$1,$B$1),"-")</f>
        <v>-</v>
      </c>
      <c r="N237" s="2" t="str">
        <f>IF(AND($E237&lt;$D$1,$C237&gt;10),[1]!f_risk_maxdownside($A237,$D$1,$B$1),"-")</f>
        <v>-</v>
      </c>
      <c r="O237" s="2" t="str">
        <f t="shared" si="22"/>
        <v>-</v>
      </c>
      <c r="P237" s="2" t="str">
        <f t="shared" si="23"/>
        <v>-</v>
      </c>
      <c r="Q237" s="2" t="str">
        <f t="shared" si="24"/>
        <v>-</v>
      </c>
      <c r="R237" s="2" t="str">
        <f>IF(AND($E237&lt;$C$1,$C237&gt;10),([1]!f_return($A237,"1",$C$1,$B$1)-3)/[1]!f_risk_stdevyearly($A237,C$1,$B$1,1,1),"-")</f>
        <v>-</v>
      </c>
      <c r="S237" s="2" t="str">
        <f>IF(AND($E237&lt;$D$1,$C237&gt;10),([1]!f_return($A237,"1",$D$1,$B$1)-3)/[1]!f_risk_stdevyearly($A237,D$1,$B$1,1,1),"-")</f>
        <v>-</v>
      </c>
      <c r="T237" s="2" t="str">
        <f t="shared" si="25"/>
        <v>-</v>
      </c>
      <c r="U237" s="2" t="str">
        <f t="shared" si="26"/>
        <v>-</v>
      </c>
      <c r="V237" s="2" t="str">
        <f t="shared" si="27"/>
        <v>-</v>
      </c>
      <c r="W237" s="2" t="str">
        <f>IF(AND($E237&lt;$C$1,$C237&gt;10),([1]!f_return($A237,"1",$C$1,$B$1)-3)/ABS([1]!f_risk_maxdownside($A237,$C$1,$B$1)),"-")</f>
        <v>-</v>
      </c>
      <c r="X237" s="2" t="str">
        <f>IF(AND($E237&lt;$D$1,$C237&gt;10),([1]!f_return($A237,"1",$D$1,$B$1)-3)/ABS([1]!f_risk_maxdownside($A237,$D$1,$B$1)),"-")</f>
        <v>-</v>
      </c>
      <c r="Y237" s="2" t="str">
        <f t="shared" si="28"/>
        <v>-</v>
      </c>
      <c r="Z237" s="2" t="str">
        <f t="shared" si="29"/>
        <v>-</v>
      </c>
      <c r="AA237" s="2" t="str">
        <f t="shared" si="30"/>
        <v>-</v>
      </c>
      <c r="AB237" s="2" t="str">
        <f t="shared" si="31"/>
        <v>-</v>
      </c>
      <c r="AC237" s="2" t="str">
        <f t="shared" si="32"/>
        <v>-</v>
      </c>
      <c r="AD237" s="2" t="str">
        <f t="shared" si="33"/>
        <v>-</v>
      </c>
    </row>
    <row r="238" spans="1:30" hidden="1" x14ac:dyDescent="0.2">
      <c r="A238" s="1" t="s">
        <v>247</v>
      </c>
      <c r="B238" s="1" t="s">
        <v>248</v>
      </c>
      <c r="C238" s="2">
        <f>[1]!f_netasset_total(A238,$B$1,100000000)</f>
        <v>3.1569812193</v>
      </c>
      <c r="D238" s="2" t="str">
        <f>TEXT([1]!f_info_setupdate(A238),"YYYYmmdd")</f>
        <v>20170602</v>
      </c>
      <c r="E238" s="3">
        <v>20170602</v>
      </c>
      <c r="F238" s="3"/>
      <c r="G238" s="3"/>
      <c r="H238" s="2" t="str">
        <f>IF(AND($E238&lt;$C$1,$C238&gt;10),[1]!f_return_1y($A238,"0",$B$1),"-")</f>
        <v>-</v>
      </c>
      <c r="I238" s="2" t="str">
        <f>IF(AND($E238&lt;$D$1,$C238&gt;10),[1]!f_return_2y($A238,"0",$B$1),"-")</f>
        <v>-</v>
      </c>
      <c r="J238" s="2" t="str">
        <f t="shared" si="19"/>
        <v>-</v>
      </c>
      <c r="K238" s="2" t="str">
        <f t="shared" si="20"/>
        <v>-</v>
      </c>
      <c r="L238" s="2" t="str">
        <f t="shared" si="21"/>
        <v>-</v>
      </c>
      <c r="M238" s="2" t="str">
        <f>IF(AND($E238&lt;$C$1,$C238&gt;10),[1]!f_risk_maxdownside($A238,$C$1,$B$1),"-")</f>
        <v>-</v>
      </c>
      <c r="N238" s="2" t="str">
        <f>IF(AND($E238&lt;$D$1,$C238&gt;10),[1]!f_risk_maxdownside($A238,$D$1,$B$1),"-")</f>
        <v>-</v>
      </c>
      <c r="O238" s="2" t="str">
        <f t="shared" si="22"/>
        <v>-</v>
      </c>
      <c r="P238" s="2" t="str">
        <f t="shared" si="23"/>
        <v>-</v>
      </c>
      <c r="Q238" s="2" t="str">
        <f t="shared" si="24"/>
        <v>-</v>
      </c>
      <c r="R238" s="2" t="str">
        <f>IF(AND($E238&lt;$C$1,$C238&gt;10),([1]!f_return($A238,"1",$C$1,$B$1)-3)/[1]!f_risk_stdevyearly($A238,C$1,$B$1,1,1),"-")</f>
        <v>-</v>
      </c>
      <c r="S238" s="2" t="str">
        <f>IF(AND($E238&lt;$D$1,$C238&gt;10),([1]!f_return($A238,"1",$D$1,$B$1)-3)/[1]!f_risk_stdevyearly($A238,D$1,$B$1,1,1),"-")</f>
        <v>-</v>
      </c>
      <c r="T238" s="2" t="str">
        <f t="shared" si="25"/>
        <v>-</v>
      </c>
      <c r="U238" s="2" t="str">
        <f t="shared" si="26"/>
        <v>-</v>
      </c>
      <c r="V238" s="2" t="str">
        <f t="shared" si="27"/>
        <v>-</v>
      </c>
      <c r="W238" s="2" t="str">
        <f>IF(AND($E238&lt;$C$1,$C238&gt;10),([1]!f_return($A238,"1",$C$1,$B$1)-3)/ABS([1]!f_risk_maxdownside($A238,$C$1,$B$1)),"-")</f>
        <v>-</v>
      </c>
      <c r="X238" s="2" t="str">
        <f>IF(AND($E238&lt;$D$1,$C238&gt;10),([1]!f_return($A238,"1",$D$1,$B$1)-3)/ABS([1]!f_risk_maxdownside($A238,$D$1,$B$1)),"-")</f>
        <v>-</v>
      </c>
      <c r="Y238" s="2" t="str">
        <f t="shared" si="28"/>
        <v>-</v>
      </c>
      <c r="Z238" s="2" t="str">
        <f t="shared" si="29"/>
        <v>-</v>
      </c>
      <c r="AA238" s="2" t="str">
        <f t="shared" si="30"/>
        <v>-</v>
      </c>
      <c r="AB238" s="2" t="str">
        <f t="shared" si="31"/>
        <v>-</v>
      </c>
      <c r="AC238" s="2" t="str">
        <f t="shared" si="32"/>
        <v>-</v>
      </c>
      <c r="AD238" s="2" t="str">
        <f t="shared" si="33"/>
        <v>-</v>
      </c>
    </row>
    <row r="239" spans="1:30" ht="13.5" hidden="1" x14ac:dyDescent="0.2">
      <c r="A239" s="7" t="s">
        <v>139</v>
      </c>
      <c r="B239" s="7" t="s">
        <v>140</v>
      </c>
      <c r="C239" s="2">
        <f>[1]!f_netasset_total(A239,$B$1,100000000)</f>
        <v>3.1295720411000003</v>
      </c>
      <c r="D239" s="2" t="str">
        <f>TEXT([1]!f_info_setupdate(A239),"YYYYmmdd")</f>
        <v>20160727</v>
      </c>
      <c r="E239" s="3">
        <v>20160727</v>
      </c>
      <c r="F239" s="3"/>
      <c r="G239" s="3"/>
      <c r="H239" s="2" t="str">
        <f>IF(AND($E239&lt;$C$1,$C239&gt;10),[1]!f_return_1y($A239,"0",$B$1),"-")</f>
        <v>-</v>
      </c>
      <c r="I239" s="2" t="str">
        <f>IF(AND($E239&lt;$D$1,$C239&gt;10),[1]!f_return_2y($A239,"0",$B$1),"-")</f>
        <v>-</v>
      </c>
      <c r="J239" s="2" t="str">
        <f t="shared" si="19"/>
        <v>-</v>
      </c>
      <c r="K239" s="2" t="str">
        <f t="shared" si="20"/>
        <v>-</v>
      </c>
      <c r="L239" s="2" t="str">
        <f t="shared" si="21"/>
        <v>-</v>
      </c>
      <c r="M239" s="2" t="str">
        <f>IF(AND($E239&lt;$C$1,$C239&gt;10),[1]!f_risk_maxdownside($A239,$C$1,$B$1),"-")</f>
        <v>-</v>
      </c>
      <c r="N239" s="2" t="str">
        <f>IF(AND($E239&lt;$D$1,$C239&gt;10),[1]!f_risk_maxdownside($A239,$D$1,$B$1),"-")</f>
        <v>-</v>
      </c>
      <c r="O239" s="2" t="str">
        <f t="shared" si="22"/>
        <v>-</v>
      </c>
      <c r="P239" s="2" t="str">
        <f t="shared" si="23"/>
        <v>-</v>
      </c>
      <c r="Q239" s="2" t="str">
        <f t="shared" si="24"/>
        <v>-</v>
      </c>
      <c r="R239" s="2" t="str">
        <f>IF(AND($E239&lt;$C$1,$C239&gt;10),([1]!f_return($A239,"1",$C$1,$B$1)-3)/[1]!f_risk_stdevyearly($A239,C$1,$B$1,1,1),"-")</f>
        <v>-</v>
      </c>
      <c r="S239" s="2" t="str">
        <f>IF(AND($E239&lt;$D$1,$C239&gt;10),([1]!f_return($A239,"1",$D$1,$B$1)-3)/[1]!f_risk_stdevyearly($A239,D$1,$B$1,1,1),"-")</f>
        <v>-</v>
      </c>
      <c r="T239" s="2" t="str">
        <f t="shared" si="25"/>
        <v>-</v>
      </c>
      <c r="U239" s="2" t="str">
        <f t="shared" si="26"/>
        <v>-</v>
      </c>
      <c r="V239" s="2" t="str">
        <f t="shared" si="27"/>
        <v>-</v>
      </c>
      <c r="W239" s="2" t="str">
        <f>IF(AND($E239&lt;$C$1,$C239&gt;10),([1]!f_return($A239,"1",$C$1,$B$1)-3)/ABS([1]!f_risk_maxdownside($A239,$C$1,$B$1)),"-")</f>
        <v>-</v>
      </c>
      <c r="X239" s="2" t="str">
        <f>IF(AND($E239&lt;$D$1,$C239&gt;10),([1]!f_return($A239,"1",$D$1,$B$1)-3)/ABS([1]!f_risk_maxdownside($A239,$D$1,$B$1)),"-")</f>
        <v>-</v>
      </c>
      <c r="Y239" s="2" t="str">
        <f t="shared" si="28"/>
        <v>-</v>
      </c>
      <c r="Z239" s="2" t="str">
        <f t="shared" si="29"/>
        <v>-</v>
      </c>
      <c r="AA239" s="2" t="str">
        <f t="shared" si="30"/>
        <v>-</v>
      </c>
      <c r="AB239" s="2" t="str">
        <f t="shared" si="31"/>
        <v>-</v>
      </c>
      <c r="AC239" s="2" t="str">
        <f t="shared" si="32"/>
        <v>-</v>
      </c>
      <c r="AD239" s="2" t="str">
        <f t="shared" si="33"/>
        <v>-</v>
      </c>
    </row>
    <row r="240" spans="1:30" hidden="1" x14ac:dyDescent="0.2">
      <c r="A240" s="1" t="s">
        <v>477</v>
      </c>
      <c r="B240" s="1" t="s">
        <v>478</v>
      </c>
      <c r="C240" s="2">
        <f>[1]!f_netasset_total(A240,$B$1,100000000)</f>
        <v>3.1279852270999999</v>
      </c>
      <c r="D240" s="2" t="str">
        <f>TEXT([1]!f_info_setupdate(A240),"YYYYmmdd")</f>
        <v>20201230</v>
      </c>
      <c r="E240" s="3">
        <v>20201230</v>
      </c>
      <c r="F240" s="3"/>
      <c r="G240" s="3"/>
      <c r="H240" s="2" t="str">
        <f>IF(AND($E240&lt;$C$1,$C240&gt;10),[1]!f_return_1y($A240,"0",$B$1),"-")</f>
        <v>-</v>
      </c>
      <c r="I240" s="2" t="str">
        <f>IF(AND($E240&lt;$D$1,$C240&gt;10),[1]!f_return_2y($A240,"0",$B$1),"-")</f>
        <v>-</v>
      </c>
      <c r="J240" s="2" t="str">
        <f t="shared" si="19"/>
        <v>-</v>
      </c>
      <c r="K240" s="2" t="str">
        <f t="shared" si="20"/>
        <v>-</v>
      </c>
      <c r="L240" s="2" t="str">
        <f t="shared" si="21"/>
        <v>-</v>
      </c>
      <c r="M240" s="2" t="str">
        <f>IF(AND($E240&lt;$C$1,$C240&gt;10),[1]!f_risk_maxdownside($A240,$C$1,$B$1),"-")</f>
        <v>-</v>
      </c>
      <c r="N240" s="2" t="str">
        <f>IF(AND($E240&lt;$D$1,$C240&gt;10),[1]!f_risk_maxdownside($A240,$D$1,$B$1),"-")</f>
        <v>-</v>
      </c>
      <c r="O240" s="2" t="str">
        <f t="shared" si="22"/>
        <v>-</v>
      </c>
      <c r="P240" s="2" t="str">
        <f t="shared" si="23"/>
        <v>-</v>
      </c>
      <c r="Q240" s="2" t="str">
        <f t="shared" si="24"/>
        <v>-</v>
      </c>
      <c r="R240" s="2" t="str">
        <f>IF(AND($E240&lt;$C$1,$C240&gt;10),([1]!f_return($A240,"1",$C$1,$B$1)-3)/[1]!f_risk_stdevyearly($A240,C$1,$B$1,1,1),"-")</f>
        <v>-</v>
      </c>
      <c r="S240" s="2" t="str">
        <f>IF(AND($E240&lt;$D$1,$C240&gt;10),([1]!f_return($A240,"1",$D$1,$B$1)-3)/[1]!f_risk_stdevyearly($A240,D$1,$B$1,1,1),"-")</f>
        <v>-</v>
      </c>
      <c r="T240" s="2" t="str">
        <f t="shared" si="25"/>
        <v>-</v>
      </c>
      <c r="U240" s="2" t="str">
        <f t="shared" si="26"/>
        <v>-</v>
      </c>
      <c r="V240" s="2" t="str">
        <f t="shared" si="27"/>
        <v>-</v>
      </c>
      <c r="W240" s="2" t="str">
        <f>IF(AND($E240&lt;$C$1,$C240&gt;10),([1]!f_return($A240,"1",$C$1,$B$1)-3)/ABS([1]!f_risk_maxdownside($A240,$C$1,$B$1)),"-")</f>
        <v>-</v>
      </c>
      <c r="X240" s="2" t="str">
        <f>IF(AND($E240&lt;$D$1,$C240&gt;10),([1]!f_return($A240,"1",$D$1,$B$1)-3)/ABS([1]!f_risk_maxdownside($A240,$D$1,$B$1)),"-")</f>
        <v>-</v>
      </c>
      <c r="Y240" s="2" t="str">
        <f t="shared" si="28"/>
        <v>-</v>
      </c>
      <c r="Z240" s="2" t="str">
        <f t="shared" si="29"/>
        <v>-</v>
      </c>
      <c r="AA240" s="2" t="str">
        <f t="shared" si="30"/>
        <v>-</v>
      </c>
      <c r="AB240" s="2" t="str">
        <f t="shared" si="31"/>
        <v>-</v>
      </c>
      <c r="AC240" s="2" t="str">
        <f t="shared" si="32"/>
        <v>-</v>
      </c>
      <c r="AD240" s="2" t="str">
        <f t="shared" si="33"/>
        <v>-</v>
      </c>
    </row>
    <row r="241" spans="1:30" hidden="1" x14ac:dyDescent="0.2">
      <c r="A241" s="1" t="s">
        <v>505</v>
      </c>
      <c r="B241" s="1" t="s">
        <v>506</v>
      </c>
      <c r="C241" s="2">
        <f>[1]!f_netasset_total(A241,$B$1,100000000)</f>
        <v>3.0952661250000002</v>
      </c>
      <c r="D241" s="2" t="str">
        <f>TEXT([1]!f_info_setupdate(A241),"YYYYmmdd")</f>
        <v>20210120</v>
      </c>
      <c r="E241" s="3">
        <v>20210120</v>
      </c>
      <c r="F241" s="3"/>
      <c r="G241" s="3"/>
      <c r="H241" s="2" t="str">
        <f>IF(AND($E241&lt;$C$1,$C241&gt;10),[1]!f_return_1y($A241,"0",$B$1),"-")</f>
        <v>-</v>
      </c>
      <c r="I241" s="2" t="str">
        <f>IF(AND($E241&lt;$D$1,$C241&gt;10),[1]!f_return_2y($A241,"0",$B$1),"-")</f>
        <v>-</v>
      </c>
      <c r="J241" s="2" t="str">
        <f t="shared" si="19"/>
        <v>-</v>
      </c>
      <c r="K241" s="2" t="str">
        <f t="shared" si="20"/>
        <v>-</v>
      </c>
      <c r="L241" s="2" t="str">
        <f t="shared" si="21"/>
        <v>-</v>
      </c>
      <c r="M241" s="2" t="str">
        <f>IF(AND($E241&lt;$C$1,$C241&gt;10),[1]!f_risk_maxdownside($A241,$C$1,$B$1),"-")</f>
        <v>-</v>
      </c>
      <c r="N241" s="2" t="str">
        <f>IF(AND($E241&lt;$D$1,$C241&gt;10),[1]!f_risk_maxdownside($A241,$D$1,$B$1),"-")</f>
        <v>-</v>
      </c>
      <c r="O241" s="2" t="str">
        <f t="shared" si="22"/>
        <v>-</v>
      </c>
      <c r="P241" s="2" t="str">
        <f t="shared" si="23"/>
        <v>-</v>
      </c>
      <c r="Q241" s="2" t="str">
        <f t="shared" si="24"/>
        <v>-</v>
      </c>
      <c r="R241" s="2" t="str">
        <f>IF(AND($E241&lt;$C$1,$C241&gt;10),([1]!f_return($A241,"1",$C$1,$B$1)-3)/[1]!f_risk_stdevyearly($A241,C$1,$B$1,1,1),"-")</f>
        <v>-</v>
      </c>
      <c r="S241" s="2" t="str">
        <f>IF(AND($E241&lt;$D$1,$C241&gt;10),([1]!f_return($A241,"1",$D$1,$B$1)-3)/[1]!f_risk_stdevyearly($A241,D$1,$B$1,1,1),"-")</f>
        <v>-</v>
      </c>
      <c r="T241" s="2" t="str">
        <f t="shared" si="25"/>
        <v>-</v>
      </c>
      <c r="U241" s="2" t="str">
        <f t="shared" si="26"/>
        <v>-</v>
      </c>
      <c r="V241" s="2" t="str">
        <f t="shared" si="27"/>
        <v>-</v>
      </c>
      <c r="W241" s="2" t="str">
        <f>IF(AND($E241&lt;$C$1,$C241&gt;10),([1]!f_return($A241,"1",$C$1,$B$1)-3)/ABS([1]!f_risk_maxdownside($A241,$C$1,$B$1)),"-")</f>
        <v>-</v>
      </c>
      <c r="X241" s="2" t="str">
        <f>IF(AND($E241&lt;$D$1,$C241&gt;10),([1]!f_return($A241,"1",$D$1,$B$1)-3)/ABS([1]!f_risk_maxdownside($A241,$D$1,$B$1)),"-")</f>
        <v>-</v>
      </c>
      <c r="Y241" s="2" t="str">
        <f t="shared" si="28"/>
        <v>-</v>
      </c>
      <c r="Z241" s="2" t="str">
        <f t="shared" si="29"/>
        <v>-</v>
      </c>
      <c r="AA241" s="2" t="str">
        <f t="shared" si="30"/>
        <v>-</v>
      </c>
      <c r="AB241" s="2" t="str">
        <f t="shared" si="31"/>
        <v>-</v>
      </c>
      <c r="AC241" s="2" t="str">
        <f t="shared" si="32"/>
        <v>-</v>
      </c>
      <c r="AD241" s="2" t="str">
        <f t="shared" si="33"/>
        <v>-</v>
      </c>
    </row>
    <row r="242" spans="1:30" hidden="1" x14ac:dyDescent="0.2">
      <c r="A242" s="1" t="s">
        <v>629</v>
      </c>
      <c r="B242" s="1" t="s">
        <v>630</v>
      </c>
      <c r="C242" s="2">
        <f>[1]!f_netasset_total(A242,$B$1,100000000)</f>
        <v>3.0896911002999996</v>
      </c>
      <c r="D242" s="2" t="str">
        <f>TEXT([1]!f_info_setupdate(A242),"YYYYmmdd")</f>
        <v>20121105</v>
      </c>
      <c r="E242" s="3">
        <v>20121105</v>
      </c>
      <c r="F242" s="3"/>
      <c r="G242" s="3"/>
      <c r="H242" s="2" t="str">
        <f>IF(AND($E242&lt;$C$1,$C242&gt;10),[1]!f_return_1y($A242,"0",$B$1),"-")</f>
        <v>-</v>
      </c>
      <c r="I242" s="2" t="str">
        <f>IF(AND($E242&lt;$D$1,$C242&gt;10),[1]!f_return_2y($A242,"0",$B$1),"-")</f>
        <v>-</v>
      </c>
      <c r="J242" s="2" t="str">
        <f t="shared" si="19"/>
        <v>-</v>
      </c>
      <c r="K242" s="2" t="str">
        <f t="shared" si="20"/>
        <v>-</v>
      </c>
      <c r="L242" s="2" t="str">
        <f t="shared" si="21"/>
        <v>-</v>
      </c>
      <c r="M242" s="2" t="str">
        <f>IF(AND($E242&lt;$C$1,$C242&gt;10),[1]!f_risk_maxdownside($A242,$C$1,$B$1),"-")</f>
        <v>-</v>
      </c>
      <c r="N242" s="2" t="str">
        <f>IF(AND($E242&lt;$D$1,$C242&gt;10),[1]!f_risk_maxdownside($A242,$D$1,$B$1),"-")</f>
        <v>-</v>
      </c>
      <c r="O242" s="2" t="str">
        <f t="shared" si="22"/>
        <v>-</v>
      </c>
      <c r="P242" s="2" t="str">
        <f t="shared" si="23"/>
        <v>-</v>
      </c>
      <c r="Q242" s="2" t="str">
        <f t="shared" si="24"/>
        <v>-</v>
      </c>
      <c r="R242" s="2" t="str">
        <f>IF(AND($E242&lt;$C$1,$C242&gt;10),([1]!f_return($A242,"1",$C$1,$B$1)-3)/[1]!f_risk_stdevyearly($A242,C$1,$B$1,1,1),"-")</f>
        <v>-</v>
      </c>
      <c r="S242" s="2" t="str">
        <f>IF(AND($E242&lt;$D$1,$C242&gt;10),([1]!f_return($A242,"1",$D$1,$B$1)-3)/[1]!f_risk_stdevyearly($A242,D$1,$B$1,1,1),"-")</f>
        <v>-</v>
      </c>
      <c r="T242" s="2" t="str">
        <f t="shared" si="25"/>
        <v>-</v>
      </c>
      <c r="U242" s="2" t="str">
        <f t="shared" si="26"/>
        <v>-</v>
      </c>
      <c r="V242" s="2" t="str">
        <f t="shared" si="27"/>
        <v>-</v>
      </c>
      <c r="W242" s="2" t="str">
        <f>IF(AND($E242&lt;$C$1,$C242&gt;10),([1]!f_return($A242,"1",$C$1,$B$1)-3)/ABS([1]!f_risk_maxdownside($A242,$C$1,$B$1)),"-")</f>
        <v>-</v>
      </c>
      <c r="X242" s="2" t="str">
        <f>IF(AND($E242&lt;$D$1,$C242&gt;10),([1]!f_return($A242,"1",$D$1,$B$1)-3)/ABS([1]!f_risk_maxdownside($A242,$D$1,$B$1)),"-")</f>
        <v>-</v>
      </c>
      <c r="Y242" s="2" t="str">
        <f t="shared" si="28"/>
        <v>-</v>
      </c>
      <c r="Z242" s="2" t="str">
        <f t="shared" si="29"/>
        <v>-</v>
      </c>
      <c r="AA242" s="2" t="str">
        <f t="shared" si="30"/>
        <v>-</v>
      </c>
      <c r="AB242" s="2" t="str">
        <f t="shared" si="31"/>
        <v>-</v>
      </c>
      <c r="AC242" s="2" t="str">
        <f t="shared" si="32"/>
        <v>-</v>
      </c>
      <c r="AD242" s="2" t="str">
        <f t="shared" si="33"/>
        <v>-</v>
      </c>
    </row>
    <row r="243" spans="1:30" hidden="1" x14ac:dyDescent="0.2">
      <c r="A243" s="1" t="s">
        <v>657</v>
      </c>
      <c r="B243" s="1" t="s">
        <v>658</v>
      </c>
      <c r="C243" s="2">
        <f>[1]!f_netasset_total(A243,$B$1,100000000)</f>
        <v>3.0326674500999999</v>
      </c>
      <c r="D243" s="2" t="str">
        <f>TEXT([1]!f_info_setupdate(A243),"YYYYmmdd")</f>
        <v>20081203</v>
      </c>
      <c r="E243" s="3">
        <v>20081203</v>
      </c>
      <c r="F243" s="3"/>
      <c r="G243" s="3"/>
      <c r="H243" s="2" t="str">
        <f>IF(AND($E243&lt;$C$1,$C243&gt;10),[1]!f_return_1y($A243,"0",$B$1),"-")</f>
        <v>-</v>
      </c>
      <c r="I243" s="2" t="str">
        <f>IF(AND($E243&lt;$D$1,$C243&gt;10),[1]!f_return_2y($A243,"0",$B$1),"-")</f>
        <v>-</v>
      </c>
      <c r="J243" s="2" t="str">
        <f t="shared" si="19"/>
        <v>-</v>
      </c>
      <c r="K243" s="2" t="str">
        <f t="shared" si="20"/>
        <v>-</v>
      </c>
      <c r="L243" s="2" t="str">
        <f t="shared" si="21"/>
        <v>-</v>
      </c>
      <c r="M243" s="2" t="str">
        <f>IF(AND($E243&lt;$C$1,$C243&gt;10),[1]!f_risk_maxdownside($A243,$C$1,$B$1),"-")</f>
        <v>-</v>
      </c>
      <c r="N243" s="2" t="str">
        <f>IF(AND($E243&lt;$D$1,$C243&gt;10),[1]!f_risk_maxdownside($A243,$D$1,$B$1),"-")</f>
        <v>-</v>
      </c>
      <c r="O243" s="2" t="str">
        <f t="shared" si="22"/>
        <v>-</v>
      </c>
      <c r="P243" s="2" t="str">
        <f t="shared" si="23"/>
        <v>-</v>
      </c>
      <c r="Q243" s="2" t="str">
        <f t="shared" si="24"/>
        <v>-</v>
      </c>
      <c r="R243" s="2" t="str">
        <f>IF(AND($E243&lt;$C$1,$C243&gt;10),([1]!f_return($A243,"1",$C$1,$B$1)-3)/[1]!f_risk_stdevyearly($A243,C$1,$B$1,1,1),"-")</f>
        <v>-</v>
      </c>
      <c r="S243" s="2" t="str">
        <f>IF(AND($E243&lt;$D$1,$C243&gt;10),([1]!f_return($A243,"1",$D$1,$B$1)-3)/[1]!f_risk_stdevyearly($A243,D$1,$B$1,1,1),"-")</f>
        <v>-</v>
      </c>
      <c r="T243" s="2" t="str">
        <f t="shared" si="25"/>
        <v>-</v>
      </c>
      <c r="U243" s="2" t="str">
        <f t="shared" si="26"/>
        <v>-</v>
      </c>
      <c r="V243" s="2" t="str">
        <f t="shared" si="27"/>
        <v>-</v>
      </c>
      <c r="W243" s="2" t="str">
        <f>IF(AND($E243&lt;$C$1,$C243&gt;10),([1]!f_return($A243,"1",$C$1,$B$1)-3)/ABS([1]!f_risk_maxdownside($A243,$C$1,$B$1)),"-")</f>
        <v>-</v>
      </c>
      <c r="X243" s="2" t="str">
        <f>IF(AND($E243&lt;$D$1,$C243&gt;10),([1]!f_return($A243,"1",$D$1,$B$1)-3)/ABS([1]!f_risk_maxdownside($A243,$D$1,$B$1)),"-")</f>
        <v>-</v>
      </c>
      <c r="Y243" s="2" t="str">
        <f t="shared" si="28"/>
        <v>-</v>
      </c>
      <c r="Z243" s="2" t="str">
        <f t="shared" si="29"/>
        <v>-</v>
      </c>
      <c r="AA243" s="2" t="str">
        <f t="shared" si="30"/>
        <v>-</v>
      </c>
      <c r="AB243" s="2" t="str">
        <f t="shared" si="31"/>
        <v>-</v>
      </c>
      <c r="AC243" s="2" t="str">
        <f t="shared" si="32"/>
        <v>-</v>
      </c>
      <c r="AD243" s="2" t="str">
        <f t="shared" si="33"/>
        <v>-</v>
      </c>
    </row>
    <row r="244" spans="1:30" hidden="1" x14ac:dyDescent="0.2">
      <c r="A244" s="1" t="s">
        <v>835</v>
      </c>
      <c r="B244" s="1" t="s">
        <v>836</v>
      </c>
      <c r="C244" s="2">
        <f>[1]!f_netasset_total(A244,$B$1,100000000)</f>
        <v>2.9614405099000001</v>
      </c>
      <c r="D244" s="2" t="str">
        <f>TEXT([1]!f_info_setupdate(A244),"YYYYmmdd")</f>
        <v>20210702</v>
      </c>
      <c r="E244" s="3">
        <v>20210702</v>
      </c>
      <c r="F244" s="3"/>
      <c r="G244" s="3"/>
      <c r="H244" s="2" t="str">
        <f>IF(AND($E244&lt;$C$1,$C244&gt;10),[1]!f_return_1y($A244,"0",$B$1),"-")</f>
        <v>-</v>
      </c>
      <c r="I244" s="2" t="str">
        <f>IF(AND($E244&lt;$D$1,$C244&gt;10),[1]!f_return_2y($A244,"0",$B$1),"-")</f>
        <v>-</v>
      </c>
      <c r="J244" s="2" t="str">
        <f t="shared" si="19"/>
        <v>-</v>
      </c>
      <c r="K244" s="2" t="str">
        <f t="shared" si="20"/>
        <v>-</v>
      </c>
      <c r="L244" s="2" t="str">
        <f t="shared" si="21"/>
        <v>-</v>
      </c>
      <c r="M244" s="2" t="str">
        <f>IF(AND($E244&lt;$C$1,$C244&gt;10),[1]!f_risk_maxdownside($A244,$C$1,$B$1),"-")</f>
        <v>-</v>
      </c>
      <c r="N244" s="2" t="str">
        <f>IF(AND($E244&lt;$D$1,$C244&gt;10),[1]!f_risk_maxdownside($A244,$D$1,$B$1),"-")</f>
        <v>-</v>
      </c>
      <c r="O244" s="2" t="str">
        <f t="shared" si="22"/>
        <v>-</v>
      </c>
      <c r="P244" s="2" t="str">
        <f t="shared" si="23"/>
        <v>-</v>
      </c>
      <c r="Q244" s="2" t="str">
        <f t="shared" si="24"/>
        <v>-</v>
      </c>
      <c r="R244" s="2" t="str">
        <f>IF(AND($E244&lt;$C$1,$C244&gt;10),([1]!f_return($A244,"1",$C$1,$B$1)-3)/[1]!f_risk_stdevyearly($A244,C$1,$B$1,1,1),"-")</f>
        <v>-</v>
      </c>
      <c r="S244" s="2" t="str">
        <f>IF(AND($E244&lt;$D$1,$C244&gt;10),([1]!f_return($A244,"1",$D$1,$B$1)-3)/[1]!f_risk_stdevyearly($A244,D$1,$B$1,1,1),"-")</f>
        <v>-</v>
      </c>
      <c r="T244" s="2" t="str">
        <f t="shared" si="25"/>
        <v>-</v>
      </c>
      <c r="U244" s="2" t="str">
        <f t="shared" si="26"/>
        <v>-</v>
      </c>
      <c r="V244" s="2" t="str">
        <f t="shared" si="27"/>
        <v>-</v>
      </c>
      <c r="W244" s="2" t="str">
        <f>IF(AND($E244&lt;$C$1,$C244&gt;10),([1]!f_return($A244,"1",$C$1,$B$1)-3)/ABS([1]!f_risk_maxdownside($A244,$C$1,$B$1)),"-")</f>
        <v>-</v>
      </c>
      <c r="X244" s="2" t="str">
        <f>IF(AND($E244&lt;$D$1,$C244&gt;10),([1]!f_return($A244,"1",$D$1,$B$1)-3)/ABS([1]!f_risk_maxdownside($A244,$D$1,$B$1)),"-")</f>
        <v>-</v>
      </c>
      <c r="Y244" s="2" t="str">
        <f t="shared" si="28"/>
        <v>-</v>
      </c>
      <c r="Z244" s="2" t="str">
        <f t="shared" si="29"/>
        <v>-</v>
      </c>
      <c r="AA244" s="2" t="str">
        <f t="shared" si="30"/>
        <v>-</v>
      </c>
      <c r="AB244" s="2" t="str">
        <f t="shared" si="31"/>
        <v>-</v>
      </c>
      <c r="AC244" s="2" t="str">
        <f t="shared" si="32"/>
        <v>-</v>
      </c>
      <c r="AD244" s="2" t="str">
        <f t="shared" si="33"/>
        <v>-</v>
      </c>
    </row>
    <row r="245" spans="1:30" hidden="1" x14ac:dyDescent="0.2">
      <c r="A245" s="1" t="s">
        <v>259</v>
      </c>
      <c r="B245" s="1" t="s">
        <v>260</v>
      </c>
      <c r="C245" s="2">
        <f>[1]!f_netasset_total(A245,$B$1,100000000)</f>
        <v>2.9167186845999997</v>
      </c>
      <c r="D245" s="2" t="str">
        <f>TEXT([1]!f_info_setupdate(A245),"YYYYmmdd")</f>
        <v>20170915</v>
      </c>
      <c r="E245" s="3">
        <v>20170915</v>
      </c>
      <c r="F245" s="3"/>
      <c r="G245" s="3"/>
      <c r="H245" s="2" t="str">
        <f>IF(AND($E245&lt;$C$1,$C245&gt;10),[1]!f_return_1y($A245,"0",$B$1),"-")</f>
        <v>-</v>
      </c>
      <c r="I245" s="2" t="str">
        <f>IF(AND($E245&lt;$D$1,$C245&gt;10),[1]!f_return_2y($A245,"0",$B$1),"-")</f>
        <v>-</v>
      </c>
      <c r="J245" s="2" t="str">
        <f t="shared" si="19"/>
        <v>-</v>
      </c>
      <c r="K245" s="2" t="str">
        <f t="shared" si="20"/>
        <v>-</v>
      </c>
      <c r="L245" s="2" t="str">
        <f t="shared" si="21"/>
        <v>-</v>
      </c>
      <c r="M245" s="2" t="str">
        <f>IF(AND($E245&lt;$C$1,$C245&gt;10),[1]!f_risk_maxdownside($A245,$C$1,$B$1),"-")</f>
        <v>-</v>
      </c>
      <c r="N245" s="2" t="str">
        <f>IF(AND($E245&lt;$D$1,$C245&gt;10),[1]!f_risk_maxdownside($A245,$D$1,$B$1),"-")</f>
        <v>-</v>
      </c>
      <c r="O245" s="2" t="str">
        <f t="shared" si="22"/>
        <v>-</v>
      </c>
      <c r="P245" s="2" t="str">
        <f t="shared" si="23"/>
        <v>-</v>
      </c>
      <c r="Q245" s="2" t="str">
        <f t="shared" si="24"/>
        <v>-</v>
      </c>
      <c r="R245" s="2" t="str">
        <f>IF(AND($E245&lt;$C$1,$C245&gt;10),([1]!f_return($A245,"1",$C$1,$B$1)-3)/[1]!f_risk_stdevyearly($A245,C$1,$B$1,1,1),"-")</f>
        <v>-</v>
      </c>
      <c r="S245" s="2" t="str">
        <f>IF(AND($E245&lt;$D$1,$C245&gt;10),([1]!f_return($A245,"1",$D$1,$B$1)-3)/[1]!f_risk_stdevyearly($A245,D$1,$B$1,1,1),"-")</f>
        <v>-</v>
      </c>
      <c r="T245" s="2" t="str">
        <f t="shared" si="25"/>
        <v>-</v>
      </c>
      <c r="U245" s="2" t="str">
        <f t="shared" si="26"/>
        <v>-</v>
      </c>
      <c r="V245" s="2" t="str">
        <f t="shared" si="27"/>
        <v>-</v>
      </c>
      <c r="W245" s="2" t="str">
        <f>IF(AND($E245&lt;$C$1,$C245&gt;10),([1]!f_return($A245,"1",$C$1,$B$1)-3)/ABS([1]!f_risk_maxdownside($A245,$C$1,$B$1)),"-")</f>
        <v>-</v>
      </c>
      <c r="X245" s="2" t="str">
        <f>IF(AND($E245&lt;$D$1,$C245&gt;10),([1]!f_return($A245,"1",$D$1,$B$1)-3)/ABS([1]!f_risk_maxdownside($A245,$D$1,$B$1)),"-")</f>
        <v>-</v>
      </c>
      <c r="Y245" s="2" t="str">
        <f t="shared" si="28"/>
        <v>-</v>
      </c>
      <c r="Z245" s="2" t="str">
        <f t="shared" si="29"/>
        <v>-</v>
      </c>
      <c r="AA245" s="2" t="str">
        <f t="shared" si="30"/>
        <v>-</v>
      </c>
      <c r="AB245" s="2" t="str">
        <f t="shared" si="31"/>
        <v>-</v>
      </c>
      <c r="AC245" s="2" t="str">
        <f t="shared" si="32"/>
        <v>-</v>
      </c>
      <c r="AD245" s="2" t="str">
        <f t="shared" si="33"/>
        <v>-</v>
      </c>
    </row>
    <row r="246" spans="1:30" ht="13.5" hidden="1" x14ac:dyDescent="0.2">
      <c r="A246" s="7" t="s">
        <v>129</v>
      </c>
      <c r="B246" s="7" t="s">
        <v>130</v>
      </c>
      <c r="C246" s="2">
        <f>[1]!f_netasset_total(A246,$B$1,100000000)</f>
        <v>2.9155169181000002</v>
      </c>
      <c r="D246" s="2" t="str">
        <f>TEXT([1]!f_info_setupdate(A246),"YYYYmmdd")</f>
        <v>20161026</v>
      </c>
      <c r="E246" s="3">
        <v>20161026</v>
      </c>
      <c r="F246" s="3"/>
      <c r="G246" s="3"/>
      <c r="H246" s="2" t="str">
        <f>IF(AND($E246&lt;$C$1,$C246&gt;10),[1]!f_return_1y($A246,"0",$B$1),"-")</f>
        <v>-</v>
      </c>
      <c r="I246" s="2" t="str">
        <f>IF(AND($E246&lt;$D$1,$C246&gt;10),[1]!f_return_2y($A246,"0",$B$1),"-")</f>
        <v>-</v>
      </c>
      <c r="J246" s="2" t="str">
        <f t="shared" si="19"/>
        <v>-</v>
      </c>
      <c r="K246" s="2" t="str">
        <f t="shared" si="20"/>
        <v>-</v>
      </c>
      <c r="L246" s="2" t="str">
        <f t="shared" si="21"/>
        <v>-</v>
      </c>
      <c r="M246" s="2" t="str">
        <f>IF(AND($E246&lt;$C$1,$C246&gt;10),[1]!f_risk_maxdownside($A246,$C$1,$B$1),"-")</f>
        <v>-</v>
      </c>
      <c r="N246" s="2" t="str">
        <f>IF(AND($E246&lt;$D$1,$C246&gt;10),[1]!f_risk_maxdownside($A246,$D$1,$B$1),"-")</f>
        <v>-</v>
      </c>
      <c r="O246" s="2" t="str">
        <f t="shared" si="22"/>
        <v>-</v>
      </c>
      <c r="P246" s="2" t="str">
        <f t="shared" si="23"/>
        <v>-</v>
      </c>
      <c r="Q246" s="2" t="str">
        <f t="shared" si="24"/>
        <v>-</v>
      </c>
      <c r="R246" s="2" t="str">
        <f>IF(AND($E246&lt;$C$1,$C246&gt;10),([1]!f_return($A246,"1",$C$1,$B$1)-3)/[1]!f_risk_stdevyearly($A246,C$1,$B$1,1,1),"-")</f>
        <v>-</v>
      </c>
      <c r="S246" s="2" t="str">
        <f>IF(AND($E246&lt;$D$1,$C246&gt;10),([1]!f_return($A246,"1",$D$1,$B$1)-3)/[1]!f_risk_stdevyearly($A246,D$1,$B$1,1,1),"-")</f>
        <v>-</v>
      </c>
      <c r="T246" s="2" t="str">
        <f t="shared" si="25"/>
        <v>-</v>
      </c>
      <c r="U246" s="2" t="str">
        <f t="shared" si="26"/>
        <v>-</v>
      </c>
      <c r="V246" s="2" t="str">
        <f t="shared" si="27"/>
        <v>-</v>
      </c>
      <c r="W246" s="2" t="str">
        <f>IF(AND($E246&lt;$C$1,$C246&gt;10),([1]!f_return($A246,"1",$C$1,$B$1)-3)/ABS([1]!f_risk_maxdownside($A246,$C$1,$B$1)),"-")</f>
        <v>-</v>
      </c>
      <c r="X246" s="2" t="str">
        <f>IF(AND($E246&lt;$D$1,$C246&gt;10),([1]!f_return($A246,"1",$D$1,$B$1)-3)/ABS([1]!f_risk_maxdownside($A246,$D$1,$B$1)),"-")</f>
        <v>-</v>
      </c>
      <c r="Y246" s="2" t="str">
        <f t="shared" si="28"/>
        <v>-</v>
      </c>
      <c r="Z246" s="2" t="str">
        <f t="shared" si="29"/>
        <v>-</v>
      </c>
      <c r="AA246" s="2" t="str">
        <f t="shared" si="30"/>
        <v>-</v>
      </c>
      <c r="AB246" s="2" t="str">
        <f t="shared" si="31"/>
        <v>-</v>
      </c>
      <c r="AC246" s="2" t="str">
        <f t="shared" si="32"/>
        <v>-</v>
      </c>
      <c r="AD246" s="2" t="str">
        <f t="shared" si="33"/>
        <v>-</v>
      </c>
    </row>
    <row r="247" spans="1:30" hidden="1" x14ac:dyDescent="0.2">
      <c r="A247" s="1" t="s">
        <v>375</v>
      </c>
      <c r="B247" s="1" t="s">
        <v>376</v>
      </c>
      <c r="C247" s="2">
        <f>[1]!f_netasset_total(A247,$B$1,100000000)</f>
        <v>2.9133509201999996</v>
      </c>
      <c r="D247" s="2" t="str">
        <f>TEXT([1]!f_info_setupdate(A247),"YYYYmmdd")</f>
        <v>20191119</v>
      </c>
      <c r="E247" s="3">
        <v>20191119</v>
      </c>
      <c r="F247" s="3"/>
      <c r="G247" s="3"/>
      <c r="H247" s="2" t="str">
        <f>IF(AND($E247&lt;$C$1,$C247&gt;10),[1]!f_return_1y($A247,"0",$B$1),"-")</f>
        <v>-</v>
      </c>
      <c r="I247" s="2" t="str">
        <f>IF(AND($E247&lt;$D$1,$C247&gt;10),[1]!f_return_2y($A247,"0",$B$1),"-")</f>
        <v>-</v>
      </c>
      <c r="J247" s="2" t="str">
        <f t="shared" si="19"/>
        <v>-</v>
      </c>
      <c r="K247" s="2" t="str">
        <f t="shared" si="20"/>
        <v>-</v>
      </c>
      <c r="L247" s="2" t="str">
        <f t="shared" si="21"/>
        <v>-</v>
      </c>
      <c r="M247" s="2" t="str">
        <f>IF(AND($E247&lt;$C$1,$C247&gt;10),[1]!f_risk_maxdownside($A247,$C$1,$B$1),"-")</f>
        <v>-</v>
      </c>
      <c r="N247" s="2" t="str">
        <f>IF(AND($E247&lt;$D$1,$C247&gt;10),[1]!f_risk_maxdownside($A247,$D$1,$B$1),"-")</f>
        <v>-</v>
      </c>
      <c r="O247" s="2" t="str">
        <f t="shared" si="22"/>
        <v>-</v>
      </c>
      <c r="P247" s="2" t="str">
        <f t="shared" si="23"/>
        <v>-</v>
      </c>
      <c r="Q247" s="2" t="str">
        <f t="shared" si="24"/>
        <v>-</v>
      </c>
      <c r="R247" s="2" t="str">
        <f>IF(AND($E247&lt;$C$1,$C247&gt;10),([1]!f_return($A247,"1",$C$1,$B$1)-3)/[1]!f_risk_stdevyearly($A247,C$1,$B$1,1,1),"-")</f>
        <v>-</v>
      </c>
      <c r="S247" s="2" t="str">
        <f>IF(AND($E247&lt;$D$1,$C247&gt;10),([1]!f_return($A247,"1",$D$1,$B$1)-3)/[1]!f_risk_stdevyearly($A247,D$1,$B$1,1,1),"-")</f>
        <v>-</v>
      </c>
      <c r="T247" s="2" t="str">
        <f t="shared" si="25"/>
        <v>-</v>
      </c>
      <c r="U247" s="2" t="str">
        <f t="shared" si="26"/>
        <v>-</v>
      </c>
      <c r="V247" s="2" t="str">
        <f t="shared" si="27"/>
        <v>-</v>
      </c>
      <c r="W247" s="2" t="str">
        <f>IF(AND($E247&lt;$C$1,$C247&gt;10),([1]!f_return($A247,"1",$C$1,$B$1)-3)/ABS([1]!f_risk_maxdownside($A247,$C$1,$B$1)),"-")</f>
        <v>-</v>
      </c>
      <c r="X247" s="2" t="str">
        <f>IF(AND($E247&lt;$D$1,$C247&gt;10),([1]!f_return($A247,"1",$D$1,$B$1)-3)/ABS([1]!f_risk_maxdownside($A247,$D$1,$B$1)),"-")</f>
        <v>-</v>
      </c>
      <c r="Y247" s="2" t="str">
        <f t="shared" si="28"/>
        <v>-</v>
      </c>
      <c r="Z247" s="2" t="str">
        <f t="shared" si="29"/>
        <v>-</v>
      </c>
      <c r="AA247" s="2" t="str">
        <f t="shared" si="30"/>
        <v>-</v>
      </c>
      <c r="AB247" s="2" t="str">
        <f t="shared" si="31"/>
        <v>-</v>
      </c>
      <c r="AC247" s="2" t="str">
        <f t="shared" si="32"/>
        <v>-</v>
      </c>
      <c r="AD247" s="2" t="str">
        <f t="shared" si="33"/>
        <v>-</v>
      </c>
    </row>
    <row r="248" spans="1:30" hidden="1" x14ac:dyDescent="0.2">
      <c r="A248" s="1" t="s">
        <v>231</v>
      </c>
      <c r="B248" s="1" t="s">
        <v>232</v>
      </c>
      <c r="C248" s="2">
        <f>[1]!f_netasset_total(A248,$B$1,100000000)</f>
        <v>2.9016768756000002</v>
      </c>
      <c r="D248" s="2" t="str">
        <f>TEXT([1]!f_info_setupdate(A248),"YYYYmmdd")</f>
        <v>20170113</v>
      </c>
      <c r="E248" s="3">
        <v>20170113</v>
      </c>
      <c r="F248" s="3"/>
      <c r="G248" s="3"/>
      <c r="H248" s="2" t="str">
        <f>IF(AND($E248&lt;$C$1,$C248&gt;10),[1]!f_return_1y($A248,"0",$B$1),"-")</f>
        <v>-</v>
      </c>
      <c r="I248" s="2" t="str">
        <f>IF(AND($E248&lt;$D$1,$C248&gt;10),[1]!f_return_2y($A248,"0",$B$1),"-")</f>
        <v>-</v>
      </c>
      <c r="J248" s="2" t="str">
        <f t="shared" si="19"/>
        <v>-</v>
      </c>
      <c r="K248" s="2" t="str">
        <f t="shared" si="20"/>
        <v>-</v>
      </c>
      <c r="L248" s="2" t="str">
        <f t="shared" si="21"/>
        <v>-</v>
      </c>
      <c r="M248" s="2" t="str">
        <f>IF(AND($E248&lt;$C$1,$C248&gt;10),[1]!f_risk_maxdownside($A248,$C$1,$B$1),"-")</f>
        <v>-</v>
      </c>
      <c r="N248" s="2" t="str">
        <f>IF(AND($E248&lt;$D$1,$C248&gt;10),[1]!f_risk_maxdownside($A248,$D$1,$B$1),"-")</f>
        <v>-</v>
      </c>
      <c r="O248" s="2" t="str">
        <f t="shared" si="22"/>
        <v>-</v>
      </c>
      <c r="P248" s="2" t="str">
        <f t="shared" si="23"/>
        <v>-</v>
      </c>
      <c r="Q248" s="2" t="str">
        <f t="shared" si="24"/>
        <v>-</v>
      </c>
      <c r="R248" s="2" t="str">
        <f>IF(AND($E248&lt;$C$1,$C248&gt;10),([1]!f_return($A248,"1",$C$1,$B$1)-3)/[1]!f_risk_stdevyearly($A248,C$1,$B$1,1,1),"-")</f>
        <v>-</v>
      </c>
      <c r="S248" s="2" t="str">
        <f>IF(AND($E248&lt;$D$1,$C248&gt;10),([1]!f_return($A248,"1",$D$1,$B$1)-3)/[1]!f_risk_stdevyearly($A248,D$1,$B$1,1,1),"-")</f>
        <v>-</v>
      </c>
      <c r="T248" s="2" t="str">
        <f t="shared" si="25"/>
        <v>-</v>
      </c>
      <c r="U248" s="2" t="str">
        <f t="shared" si="26"/>
        <v>-</v>
      </c>
      <c r="V248" s="2" t="str">
        <f t="shared" si="27"/>
        <v>-</v>
      </c>
      <c r="W248" s="2" t="str">
        <f>IF(AND($E248&lt;$C$1,$C248&gt;10),([1]!f_return($A248,"1",$C$1,$B$1)-3)/ABS([1]!f_risk_maxdownside($A248,$C$1,$B$1)),"-")</f>
        <v>-</v>
      </c>
      <c r="X248" s="2" t="str">
        <f>IF(AND($E248&lt;$D$1,$C248&gt;10),([1]!f_return($A248,"1",$D$1,$B$1)-3)/ABS([1]!f_risk_maxdownside($A248,$D$1,$B$1)),"-")</f>
        <v>-</v>
      </c>
      <c r="Y248" s="2" t="str">
        <f t="shared" si="28"/>
        <v>-</v>
      </c>
      <c r="Z248" s="2" t="str">
        <f t="shared" si="29"/>
        <v>-</v>
      </c>
      <c r="AA248" s="2" t="str">
        <f t="shared" si="30"/>
        <v>-</v>
      </c>
      <c r="AB248" s="2" t="str">
        <f t="shared" si="31"/>
        <v>-</v>
      </c>
      <c r="AC248" s="2" t="str">
        <f t="shared" si="32"/>
        <v>-</v>
      </c>
      <c r="AD248" s="2" t="str">
        <f t="shared" si="33"/>
        <v>-</v>
      </c>
    </row>
    <row r="249" spans="1:30" ht="13.5" hidden="1" x14ac:dyDescent="0.2">
      <c r="A249" s="7" t="s">
        <v>77</v>
      </c>
      <c r="B249" s="7" t="s">
        <v>78</v>
      </c>
      <c r="C249" s="2">
        <f>[1]!f_netasset_total(A249,$B$1,100000000)</f>
        <v>2.8065526030000001</v>
      </c>
      <c r="D249" s="2" t="str">
        <f>TEXT([1]!f_info_setupdate(A249),"YYYYmmdd")</f>
        <v>20150831</v>
      </c>
      <c r="E249" s="3">
        <v>20150831</v>
      </c>
      <c r="F249" s="3"/>
      <c r="G249" s="3"/>
      <c r="H249" s="2" t="str">
        <f>IF(AND($E249&lt;$C$1,$C249&gt;10),[1]!f_return_1y($A249,"0",$B$1),"-")</f>
        <v>-</v>
      </c>
      <c r="I249" s="2" t="str">
        <f>IF(AND($E249&lt;$D$1,$C249&gt;10),[1]!f_return_2y($A249,"0",$B$1),"-")</f>
        <v>-</v>
      </c>
      <c r="J249" s="2" t="str">
        <f t="shared" si="19"/>
        <v>-</v>
      </c>
      <c r="K249" s="2" t="str">
        <f t="shared" si="20"/>
        <v>-</v>
      </c>
      <c r="L249" s="2" t="str">
        <f t="shared" si="21"/>
        <v>-</v>
      </c>
      <c r="M249" s="2" t="str">
        <f>IF(AND($E249&lt;$C$1,$C249&gt;10),[1]!f_risk_maxdownside($A249,$C$1,$B$1),"-")</f>
        <v>-</v>
      </c>
      <c r="N249" s="2" t="str">
        <f>IF(AND($E249&lt;$D$1,$C249&gt;10),[1]!f_risk_maxdownside($A249,$D$1,$B$1),"-")</f>
        <v>-</v>
      </c>
      <c r="O249" s="2" t="str">
        <f t="shared" si="22"/>
        <v>-</v>
      </c>
      <c r="P249" s="2" t="str">
        <f t="shared" si="23"/>
        <v>-</v>
      </c>
      <c r="Q249" s="2" t="str">
        <f t="shared" si="24"/>
        <v>-</v>
      </c>
      <c r="R249" s="2" t="str">
        <f>IF(AND($E249&lt;$C$1,$C249&gt;10),([1]!f_return($A249,"1",$C$1,$B$1)-3)/[1]!f_risk_stdevyearly($A249,C$1,$B$1,1,1),"-")</f>
        <v>-</v>
      </c>
      <c r="S249" s="2" t="str">
        <f>IF(AND($E249&lt;$D$1,$C249&gt;10),([1]!f_return($A249,"1",$D$1,$B$1)-3)/[1]!f_risk_stdevyearly($A249,D$1,$B$1,1,1),"-")</f>
        <v>-</v>
      </c>
      <c r="T249" s="2" t="str">
        <f t="shared" si="25"/>
        <v>-</v>
      </c>
      <c r="U249" s="2" t="str">
        <f t="shared" si="26"/>
        <v>-</v>
      </c>
      <c r="V249" s="2" t="str">
        <f t="shared" si="27"/>
        <v>-</v>
      </c>
      <c r="W249" s="2" t="str">
        <f>IF(AND($E249&lt;$C$1,$C249&gt;10),([1]!f_return($A249,"1",$C$1,$B$1)-3)/ABS([1]!f_risk_maxdownside($A249,$C$1,$B$1)),"-")</f>
        <v>-</v>
      </c>
      <c r="X249" s="2" t="str">
        <f>IF(AND($E249&lt;$D$1,$C249&gt;10),([1]!f_return($A249,"1",$D$1,$B$1)-3)/ABS([1]!f_risk_maxdownside($A249,$D$1,$B$1)),"-")</f>
        <v>-</v>
      </c>
      <c r="Y249" s="2" t="str">
        <f t="shared" si="28"/>
        <v>-</v>
      </c>
      <c r="Z249" s="2" t="str">
        <f t="shared" si="29"/>
        <v>-</v>
      </c>
      <c r="AA249" s="2" t="str">
        <f t="shared" si="30"/>
        <v>-</v>
      </c>
      <c r="AB249" s="2" t="str">
        <f t="shared" si="31"/>
        <v>-</v>
      </c>
      <c r="AC249" s="2" t="str">
        <f t="shared" si="32"/>
        <v>-</v>
      </c>
      <c r="AD249" s="2" t="str">
        <f t="shared" si="33"/>
        <v>-</v>
      </c>
    </row>
    <row r="250" spans="1:30" hidden="1" x14ac:dyDescent="0.2">
      <c r="A250" s="1" t="s">
        <v>289</v>
      </c>
      <c r="B250" s="1" t="s">
        <v>290</v>
      </c>
      <c r="C250" s="2">
        <f>[1]!f_netasset_total(A250,$B$1,100000000)</f>
        <v>2.7864251230999999</v>
      </c>
      <c r="D250" s="2" t="str">
        <f>TEXT([1]!f_info_setupdate(A250),"YYYYmmdd")</f>
        <v>20171228</v>
      </c>
      <c r="E250" s="3">
        <v>20171228</v>
      </c>
      <c r="F250" s="3"/>
      <c r="G250" s="3"/>
      <c r="H250" s="2" t="str">
        <f>IF(AND($E250&lt;$C$1,$C250&gt;10),[1]!f_return_1y($A250,"0",$B$1),"-")</f>
        <v>-</v>
      </c>
      <c r="I250" s="2" t="str">
        <f>IF(AND($E250&lt;$D$1,$C250&gt;10),[1]!f_return_2y($A250,"0",$B$1),"-")</f>
        <v>-</v>
      </c>
      <c r="J250" s="2" t="str">
        <f t="shared" si="19"/>
        <v>-</v>
      </c>
      <c r="K250" s="2" t="str">
        <f t="shared" si="20"/>
        <v>-</v>
      </c>
      <c r="L250" s="2" t="str">
        <f t="shared" si="21"/>
        <v>-</v>
      </c>
      <c r="M250" s="2" t="str">
        <f>IF(AND($E250&lt;$C$1,$C250&gt;10),[1]!f_risk_maxdownside($A250,$C$1,$B$1),"-")</f>
        <v>-</v>
      </c>
      <c r="N250" s="2" t="str">
        <f>IF(AND($E250&lt;$D$1,$C250&gt;10),[1]!f_risk_maxdownside($A250,$D$1,$B$1),"-")</f>
        <v>-</v>
      </c>
      <c r="O250" s="2" t="str">
        <f t="shared" si="22"/>
        <v>-</v>
      </c>
      <c r="P250" s="2" t="str">
        <f t="shared" si="23"/>
        <v>-</v>
      </c>
      <c r="Q250" s="2" t="str">
        <f t="shared" si="24"/>
        <v>-</v>
      </c>
      <c r="R250" s="2" t="str">
        <f>IF(AND($E250&lt;$C$1,$C250&gt;10),([1]!f_return($A250,"1",$C$1,$B$1)-3)/[1]!f_risk_stdevyearly($A250,C$1,$B$1,1,1),"-")</f>
        <v>-</v>
      </c>
      <c r="S250" s="2" t="str">
        <f>IF(AND($E250&lt;$D$1,$C250&gt;10),([1]!f_return($A250,"1",$D$1,$B$1)-3)/[1]!f_risk_stdevyearly($A250,D$1,$B$1,1,1),"-")</f>
        <v>-</v>
      </c>
      <c r="T250" s="2" t="str">
        <f t="shared" si="25"/>
        <v>-</v>
      </c>
      <c r="U250" s="2" t="str">
        <f t="shared" si="26"/>
        <v>-</v>
      </c>
      <c r="V250" s="2" t="str">
        <f t="shared" si="27"/>
        <v>-</v>
      </c>
      <c r="W250" s="2" t="str">
        <f>IF(AND($E250&lt;$C$1,$C250&gt;10),([1]!f_return($A250,"1",$C$1,$B$1)-3)/ABS([1]!f_risk_maxdownside($A250,$C$1,$B$1)),"-")</f>
        <v>-</v>
      </c>
      <c r="X250" s="2" t="str">
        <f>IF(AND($E250&lt;$D$1,$C250&gt;10),([1]!f_return($A250,"1",$D$1,$B$1)-3)/ABS([1]!f_risk_maxdownside($A250,$D$1,$B$1)),"-")</f>
        <v>-</v>
      </c>
      <c r="Y250" s="2" t="str">
        <f t="shared" si="28"/>
        <v>-</v>
      </c>
      <c r="Z250" s="2" t="str">
        <f t="shared" si="29"/>
        <v>-</v>
      </c>
      <c r="AA250" s="2" t="str">
        <f t="shared" si="30"/>
        <v>-</v>
      </c>
      <c r="AB250" s="2" t="str">
        <f t="shared" si="31"/>
        <v>-</v>
      </c>
      <c r="AC250" s="2" t="str">
        <f t="shared" si="32"/>
        <v>-</v>
      </c>
      <c r="AD250" s="2" t="str">
        <f t="shared" si="33"/>
        <v>-</v>
      </c>
    </row>
    <row r="251" spans="1:30" hidden="1" x14ac:dyDescent="0.2">
      <c r="A251" s="1" t="s">
        <v>441</v>
      </c>
      <c r="B251" s="1" t="s">
        <v>442</v>
      </c>
      <c r="C251" s="2">
        <f>[1]!f_netasset_total(A251,$B$1,100000000)</f>
        <v>2.7633679962</v>
      </c>
      <c r="D251" s="2" t="str">
        <f>TEXT([1]!f_info_setupdate(A251),"YYYYmmdd")</f>
        <v>20200924</v>
      </c>
      <c r="E251" s="3">
        <v>20200924</v>
      </c>
      <c r="F251" s="3"/>
      <c r="G251" s="3"/>
      <c r="H251" s="2" t="str">
        <f>IF(AND($E251&lt;$C$1,$C251&gt;10),[1]!f_return_1y($A251,"0",$B$1),"-")</f>
        <v>-</v>
      </c>
      <c r="I251" s="2" t="str">
        <f>IF(AND($E251&lt;$D$1,$C251&gt;10),[1]!f_return_2y($A251,"0",$B$1),"-")</f>
        <v>-</v>
      </c>
      <c r="J251" s="2" t="str">
        <f t="shared" si="19"/>
        <v>-</v>
      </c>
      <c r="K251" s="2" t="str">
        <f t="shared" si="20"/>
        <v>-</v>
      </c>
      <c r="L251" s="2" t="str">
        <f t="shared" si="21"/>
        <v>-</v>
      </c>
      <c r="M251" s="2" t="str">
        <f>IF(AND($E251&lt;$C$1,$C251&gt;10),[1]!f_risk_maxdownside($A251,$C$1,$B$1),"-")</f>
        <v>-</v>
      </c>
      <c r="N251" s="2" t="str">
        <f>IF(AND($E251&lt;$D$1,$C251&gt;10),[1]!f_risk_maxdownside($A251,$D$1,$B$1),"-")</f>
        <v>-</v>
      </c>
      <c r="O251" s="2" t="str">
        <f t="shared" si="22"/>
        <v>-</v>
      </c>
      <c r="P251" s="2" t="str">
        <f t="shared" si="23"/>
        <v>-</v>
      </c>
      <c r="Q251" s="2" t="str">
        <f t="shared" si="24"/>
        <v>-</v>
      </c>
      <c r="R251" s="2" t="str">
        <f>IF(AND($E251&lt;$C$1,$C251&gt;10),([1]!f_return($A251,"1",$C$1,$B$1)-3)/[1]!f_risk_stdevyearly($A251,C$1,$B$1,1,1),"-")</f>
        <v>-</v>
      </c>
      <c r="S251" s="2" t="str">
        <f>IF(AND($E251&lt;$D$1,$C251&gt;10),([1]!f_return($A251,"1",$D$1,$B$1)-3)/[1]!f_risk_stdevyearly($A251,D$1,$B$1,1,1),"-")</f>
        <v>-</v>
      </c>
      <c r="T251" s="2" t="str">
        <f t="shared" si="25"/>
        <v>-</v>
      </c>
      <c r="U251" s="2" t="str">
        <f t="shared" si="26"/>
        <v>-</v>
      </c>
      <c r="V251" s="2" t="str">
        <f t="shared" si="27"/>
        <v>-</v>
      </c>
      <c r="W251" s="2" t="str">
        <f>IF(AND($E251&lt;$C$1,$C251&gt;10),([1]!f_return($A251,"1",$C$1,$B$1)-3)/ABS([1]!f_risk_maxdownside($A251,$C$1,$B$1)),"-")</f>
        <v>-</v>
      </c>
      <c r="X251" s="2" t="str">
        <f>IF(AND($E251&lt;$D$1,$C251&gt;10),([1]!f_return($A251,"1",$D$1,$B$1)-3)/ABS([1]!f_risk_maxdownside($A251,$D$1,$B$1)),"-")</f>
        <v>-</v>
      </c>
      <c r="Y251" s="2" t="str">
        <f t="shared" si="28"/>
        <v>-</v>
      </c>
      <c r="Z251" s="2" t="str">
        <f t="shared" si="29"/>
        <v>-</v>
      </c>
      <c r="AA251" s="2" t="str">
        <f t="shared" si="30"/>
        <v>-</v>
      </c>
      <c r="AB251" s="2" t="str">
        <f t="shared" si="31"/>
        <v>-</v>
      </c>
      <c r="AC251" s="2" t="str">
        <f t="shared" si="32"/>
        <v>-</v>
      </c>
      <c r="AD251" s="2" t="str">
        <f t="shared" si="33"/>
        <v>-</v>
      </c>
    </row>
    <row r="252" spans="1:30" ht="13.5" hidden="1" x14ac:dyDescent="0.2">
      <c r="A252" s="7" t="s">
        <v>137</v>
      </c>
      <c r="B252" s="7" t="s">
        <v>138</v>
      </c>
      <c r="C252" s="2">
        <f>[1]!f_netasset_total(A252,$B$1,100000000)</f>
        <v>2.7163513544</v>
      </c>
      <c r="D252" s="2" t="str">
        <f>TEXT([1]!f_info_setupdate(A252),"YYYYmmdd")</f>
        <v>20160526</v>
      </c>
      <c r="E252" s="3">
        <v>20160526</v>
      </c>
      <c r="F252" s="3"/>
      <c r="G252" s="3"/>
      <c r="H252" s="2" t="str">
        <f>IF(AND($E252&lt;$C$1,$C252&gt;10),[1]!f_return_1y($A252,"0",$B$1),"-")</f>
        <v>-</v>
      </c>
      <c r="I252" s="2" t="str">
        <f>IF(AND($E252&lt;$D$1,$C252&gt;10),[1]!f_return_2y($A252,"0",$B$1),"-")</f>
        <v>-</v>
      </c>
      <c r="J252" s="2" t="str">
        <f t="shared" si="19"/>
        <v>-</v>
      </c>
      <c r="K252" s="2" t="str">
        <f t="shared" si="20"/>
        <v>-</v>
      </c>
      <c r="L252" s="2" t="str">
        <f t="shared" si="21"/>
        <v>-</v>
      </c>
      <c r="M252" s="2" t="str">
        <f>IF(AND($E252&lt;$C$1,$C252&gt;10),[1]!f_risk_maxdownside($A252,$C$1,$B$1),"-")</f>
        <v>-</v>
      </c>
      <c r="N252" s="2" t="str">
        <f>IF(AND($E252&lt;$D$1,$C252&gt;10),[1]!f_risk_maxdownside($A252,$D$1,$B$1),"-")</f>
        <v>-</v>
      </c>
      <c r="O252" s="2" t="str">
        <f t="shared" si="22"/>
        <v>-</v>
      </c>
      <c r="P252" s="2" t="str">
        <f t="shared" si="23"/>
        <v>-</v>
      </c>
      <c r="Q252" s="2" t="str">
        <f t="shared" si="24"/>
        <v>-</v>
      </c>
      <c r="R252" s="2" t="str">
        <f>IF(AND($E252&lt;$C$1,$C252&gt;10),([1]!f_return($A252,"1",$C$1,$B$1)-3)/[1]!f_risk_stdevyearly($A252,C$1,$B$1,1,1),"-")</f>
        <v>-</v>
      </c>
      <c r="S252" s="2" t="str">
        <f>IF(AND($E252&lt;$D$1,$C252&gt;10),([1]!f_return($A252,"1",$D$1,$B$1)-3)/[1]!f_risk_stdevyearly($A252,D$1,$B$1,1,1),"-")</f>
        <v>-</v>
      </c>
      <c r="T252" s="2" t="str">
        <f t="shared" si="25"/>
        <v>-</v>
      </c>
      <c r="U252" s="2" t="str">
        <f t="shared" si="26"/>
        <v>-</v>
      </c>
      <c r="V252" s="2" t="str">
        <f t="shared" si="27"/>
        <v>-</v>
      </c>
      <c r="W252" s="2" t="str">
        <f>IF(AND($E252&lt;$C$1,$C252&gt;10),([1]!f_return($A252,"1",$C$1,$B$1)-3)/ABS([1]!f_risk_maxdownside($A252,$C$1,$B$1)),"-")</f>
        <v>-</v>
      </c>
      <c r="X252" s="2" t="str">
        <f>IF(AND($E252&lt;$D$1,$C252&gt;10),([1]!f_return($A252,"1",$D$1,$B$1)-3)/ABS([1]!f_risk_maxdownside($A252,$D$1,$B$1)),"-")</f>
        <v>-</v>
      </c>
      <c r="Y252" s="2" t="str">
        <f t="shared" si="28"/>
        <v>-</v>
      </c>
      <c r="Z252" s="2" t="str">
        <f t="shared" si="29"/>
        <v>-</v>
      </c>
      <c r="AA252" s="2" t="str">
        <f t="shared" si="30"/>
        <v>-</v>
      </c>
      <c r="AB252" s="2" t="str">
        <f t="shared" si="31"/>
        <v>-</v>
      </c>
      <c r="AC252" s="2" t="str">
        <f t="shared" si="32"/>
        <v>-</v>
      </c>
      <c r="AD252" s="2" t="str">
        <f t="shared" si="33"/>
        <v>-</v>
      </c>
    </row>
    <row r="253" spans="1:30" hidden="1" x14ac:dyDescent="0.2">
      <c r="A253" s="1" t="s">
        <v>531</v>
      </c>
      <c r="B253" s="1" t="s">
        <v>532</v>
      </c>
      <c r="C253" s="2">
        <f>[1]!f_netasset_total(A253,$B$1,100000000)</f>
        <v>2.6766376090000001</v>
      </c>
      <c r="D253" s="2" t="str">
        <f>TEXT([1]!f_info_setupdate(A253),"YYYYmmdd")</f>
        <v>20210730</v>
      </c>
      <c r="E253" s="3">
        <v>20210730</v>
      </c>
      <c r="F253" s="3"/>
      <c r="G253" s="3"/>
      <c r="H253" s="2" t="str">
        <f>IF(AND($E253&lt;$C$1,$C253&gt;10),[1]!f_return_1y($A253,"0",$B$1),"-")</f>
        <v>-</v>
      </c>
      <c r="I253" s="2" t="str">
        <f>IF(AND($E253&lt;$D$1,$C253&gt;10),[1]!f_return_2y($A253,"0",$B$1),"-")</f>
        <v>-</v>
      </c>
      <c r="J253" s="2" t="str">
        <f t="shared" si="19"/>
        <v>-</v>
      </c>
      <c r="K253" s="2" t="str">
        <f t="shared" si="20"/>
        <v>-</v>
      </c>
      <c r="L253" s="2" t="str">
        <f t="shared" si="21"/>
        <v>-</v>
      </c>
      <c r="M253" s="2" t="str">
        <f>IF(AND($E253&lt;$C$1,$C253&gt;10),[1]!f_risk_maxdownside($A253,$C$1,$B$1),"-")</f>
        <v>-</v>
      </c>
      <c r="N253" s="2" t="str">
        <f>IF(AND($E253&lt;$D$1,$C253&gt;10),[1]!f_risk_maxdownside($A253,$D$1,$B$1),"-")</f>
        <v>-</v>
      </c>
      <c r="O253" s="2" t="str">
        <f t="shared" si="22"/>
        <v>-</v>
      </c>
      <c r="P253" s="2" t="str">
        <f t="shared" si="23"/>
        <v>-</v>
      </c>
      <c r="Q253" s="2" t="str">
        <f t="shared" si="24"/>
        <v>-</v>
      </c>
      <c r="R253" s="2" t="str">
        <f>IF(AND($E253&lt;$C$1,$C253&gt;10),([1]!f_return($A253,"1",$C$1,$B$1)-3)/[1]!f_risk_stdevyearly($A253,C$1,$B$1,1,1),"-")</f>
        <v>-</v>
      </c>
      <c r="S253" s="2" t="str">
        <f>IF(AND($E253&lt;$D$1,$C253&gt;10),([1]!f_return($A253,"1",$D$1,$B$1)-3)/[1]!f_risk_stdevyearly($A253,D$1,$B$1,1,1),"-")</f>
        <v>-</v>
      </c>
      <c r="T253" s="2" t="str">
        <f t="shared" si="25"/>
        <v>-</v>
      </c>
      <c r="U253" s="2" t="str">
        <f t="shared" si="26"/>
        <v>-</v>
      </c>
      <c r="V253" s="2" t="str">
        <f t="shared" si="27"/>
        <v>-</v>
      </c>
      <c r="W253" s="2" t="str">
        <f>IF(AND($E253&lt;$C$1,$C253&gt;10),([1]!f_return($A253,"1",$C$1,$B$1)-3)/ABS([1]!f_risk_maxdownside($A253,$C$1,$B$1)),"-")</f>
        <v>-</v>
      </c>
      <c r="X253" s="2" t="str">
        <f>IF(AND($E253&lt;$D$1,$C253&gt;10),([1]!f_return($A253,"1",$D$1,$B$1)-3)/ABS([1]!f_risk_maxdownside($A253,$D$1,$B$1)),"-")</f>
        <v>-</v>
      </c>
      <c r="Y253" s="2" t="str">
        <f t="shared" si="28"/>
        <v>-</v>
      </c>
      <c r="Z253" s="2" t="str">
        <f t="shared" si="29"/>
        <v>-</v>
      </c>
      <c r="AA253" s="2" t="str">
        <f t="shared" si="30"/>
        <v>-</v>
      </c>
      <c r="AB253" s="2" t="str">
        <f t="shared" si="31"/>
        <v>-</v>
      </c>
      <c r="AC253" s="2" t="str">
        <f t="shared" si="32"/>
        <v>-</v>
      </c>
      <c r="AD253" s="2" t="str">
        <f t="shared" si="33"/>
        <v>-</v>
      </c>
    </row>
    <row r="254" spans="1:30" ht="13.5" hidden="1" x14ac:dyDescent="0.2">
      <c r="A254" s="7" t="s">
        <v>157</v>
      </c>
      <c r="B254" s="7" t="s">
        <v>158</v>
      </c>
      <c r="C254" s="2">
        <f>[1]!f_netasset_total(A254,$B$1,100000000)</f>
        <v>2.6710377341</v>
      </c>
      <c r="D254" s="2" t="str">
        <f>TEXT([1]!f_info_setupdate(A254),"YYYYmmdd")</f>
        <v>20160719</v>
      </c>
      <c r="E254" s="3">
        <v>20160719</v>
      </c>
      <c r="F254" s="3"/>
      <c r="G254" s="3"/>
      <c r="H254" s="2" t="str">
        <f>IF(AND($E254&lt;$C$1,$C254&gt;10),[1]!f_return_1y($A254,"0",$B$1),"-")</f>
        <v>-</v>
      </c>
      <c r="I254" s="2" t="str">
        <f>IF(AND($E254&lt;$D$1,$C254&gt;10),[1]!f_return_2y($A254,"0",$B$1),"-")</f>
        <v>-</v>
      </c>
      <c r="J254" s="2" t="str">
        <f t="shared" si="19"/>
        <v>-</v>
      </c>
      <c r="K254" s="2" t="str">
        <f t="shared" si="20"/>
        <v>-</v>
      </c>
      <c r="L254" s="2" t="str">
        <f t="shared" si="21"/>
        <v>-</v>
      </c>
      <c r="M254" s="2" t="str">
        <f>IF(AND($E254&lt;$C$1,$C254&gt;10),[1]!f_risk_maxdownside($A254,$C$1,$B$1),"-")</f>
        <v>-</v>
      </c>
      <c r="N254" s="2" t="str">
        <f>IF(AND($E254&lt;$D$1,$C254&gt;10),[1]!f_risk_maxdownside($A254,$D$1,$B$1),"-")</f>
        <v>-</v>
      </c>
      <c r="O254" s="2" t="str">
        <f t="shared" si="22"/>
        <v>-</v>
      </c>
      <c r="P254" s="2" t="str">
        <f t="shared" si="23"/>
        <v>-</v>
      </c>
      <c r="Q254" s="2" t="str">
        <f t="shared" si="24"/>
        <v>-</v>
      </c>
      <c r="R254" s="2" t="str">
        <f>IF(AND($E254&lt;$C$1,$C254&gt;10),([1]!f_return($A254,"1",$C$1,$B$1)-3)/[1]!f_risk_stdevyearly($A254,C$1,$B$1,1,1),"-")</f>
        <v>-</v>
      </c>
      <c r="S254" s="2" t="str">
        <f>IF(AND($E254&lt;$D$1,$C254&gt;10),([1]!f_return($A254,"1",$D$1,$B$1)-3)/[1]!f_risk_stdevyearly($A254,D$1,$B$1,1,1),"-")</f>
        <v>-</v>
      </c>
      <c r="T254" s="2" t="str">
        <f t="shared" si="25"/>
        <v>-</v>
      </c>
      <c r="U254" s="2" t="str">
        <f t="shared" si="26"/>
        <v>-</v>
      </c>
      <c r="V254" s="2" t="str">
        <f t="shared" si="27"/>
        <v>-</v>
      </c>
      <c r="W254" s="2" t="str">
        <f>IF(AND($E254&lt;$C$1,$C254&gt;10),([1]!f_return($A254,"1",$C$1,$B$1)-3)/ABS([1]!f_risk_maxdownside($A254,$C$1,$B$1)),"-")</f>
        <v>-</v>
      </c>
      <c r="X254" s="2" t="str">
        <f>IF(AND($E254&lt;$D$1,$C254&gt;10),([1]!f_return($A254,"1",$D$1,$B$1)-3)/ABS([1]!f_risk_maxdownside($A254,$D$1,$B$1)),"-")</f>
        <v>-</v>
      </c>
      <c r="Y254" s="2" t="str">
        <f t="shared" si="28"/>
        <v>-</v>
      </c>
      <c r="Z254" s="2" t="str">
        <f t="shared" si="29"/>
        <v>-</v>
      </c>
      <c r="AA254" s="2" t="str">
        <f t="shared" si="30"/>
        <v>-</v>
      </c>
      <c r="AB254" s="2" t="str">
        <f t="shared" si="31"/>
        <v>-</v>
      </c>
      <c r="AC254" s="2" t="str">
        <f t="shared" si="32"/>
        <v>-</v>
      </c>
      <c r="AD254" s="2" t="str">
        <f t="shared" si="33"/>
        <v>-</v>
      </c>
    </row>
    <row r="255" spans="1:30" hidden="1" x14ac:dyDescent="0.2">
      <c r="A255" s="1" t="s">
        <v>463</v>
      </c>
      <c r="B255" s="1" t="s">
        <v>464</v>
      </c>
      <c r="C255" s="2">
        <f>[1]!f_netasset_total(A255,$B$1,100000000)</f>
        <v>2.6637872966999998</v>
      </c>
      <c r="D255" s="2" t="str">
        <f>TEXT([1]!f_info_setupdate(A255),"YYYYmmdd")</f>
        <v>20210603</v>
      </c>
      <c r="E255" s="3">
        <v>20210603</v>
      </c>
      <c r="F255" s="3"/>
      <c r="G255" s="3"/>
      <c r="H255" s="2" t="str">
        <f>IF(AND($E255&lt;$C$1,$C255&gt;10),[1]!f_return_1y($A255,"0",$B$1),"-")</f>
        <v>-</v>
      </c>
      <c r="I255" s="2" t="str">
        <f>IF(AND($E255&lt;$D$1,$C255&gt;10),[1]!f_return_2y($A255,"0",$B$1),"-")</f>
        <v>-</v>
      </c>
      <c r="J255" s="2" t="str">
        <f t="shared" si="19"/>
        <v>-</v>
      </c>
      <c r="K255" s="2" t="str">
        <f t="shared" si="20"/>
        <v>-</v>
      </c>
      <c r="L255" s="2" t="str">
        <f t="shared" si="21"/>
        <v>-</v>
      </c>
      <c r="M255" s="2" t="str">
        <f>IF(AND($E255&lt;$C$1,$C255&gt;10),[1]!f_risk_maxdownside($A255,$C$1,$B$1),"-")</f>
        <v>-</v>
      </c>
      <c r="N255" s="2" t="str">
        <f>IF(AND($E255&lt;$D$1,$C255&gt;10),[1]!f_risk_maxdownside($A255,$D$1,$B$1),"-")</f>
        <v>-</v>
      </c>
      <c r="O255" s="2" t="str">
        <f t="shared" si="22"/>
        <v>-</v>
      </c>
      <c r="P255" s="2" t="str">
        <f t="shared" si="23"/>
        <v>-</v>
      </c>
      <c r="Q255" s="2" t="str">
        <f t="shared" si="24"/>
        <v>-</v>
      </c>
      <c r="R255" s="2" t="str">
        <f>IF(AND($E255&lt;$C$1,$C255&gt;10),([1]!f_return($A255,"1",$C$1,$B$1)-3)/[1]!f_risk_stdevyearly($A255,C$1,$B$1,1,1),"-")</f>
        <v>-</v>
      </c>
      <c r="S255" s="2" t="str">
        <f>IF(AND($E255&lt;$D$1,$C255&gt;10),([1]!f_return($A255,"1",$D$1,$B$1)-3)/[1]!f_risk_stdevyearly($A255,D$1,$B$1,1,1),"-")</f>
        <v>-</v>
      </c>
      <c r="T255" s="2" t="str">
        <f t="shared" si="25"/>
        <v>-</v>
      </c>
      <c r="U255" s="2" t="str">
        <f t="shared" si="26"/>
        <v>-</v>
      </c>
      <c r="V255" s="2" t="str">
        <f t="shared" si="27"/>
        <v>-</v>
      </c>
      <c r="W255" s="2" t="str">
        <f>IF(AND($E255&lt;$C$1,$C255&gt;10),([1]!f_return($A255,"1",$C$1,$B$1)-3)/ABS([1]!f_risk_maxdownside($A255,$C$1,$B$1)),"-")</f>
        <v>-</v>
      </c>
      <c r="X255" s="2" t="str">
        <f>IF(AND($E255&lt;$D$1,$C255&gt;10),([1]!f_return($A255,"1",$D$1,$B$1)-3)/ABS([1]!f_risk_maxdownside($A255,$D$1,$B$1)),"-")</f>
        <v>-</v>
      </c>
      <c r="Y255" s="2" t="str">
        <f t="shared" si="28"/>
        <v>-</v>
      </c>
      <c r="Z255" s="2" t="str">
        <f t="shared" si="29"/>
        <v>-</v>
      </c>
      <c r="AA255" s="2" t="str">
        <f t="shared" si="30"/>
        <v>-</v>
      </c>
      <c r="AB255" s="2" t="str">
        <f t="shared" si="31"/>
        <v>-</v>
      </c>
      <c r="AC255" s="2" t="str">
        <f t="shared" si="32"/>
        <v>-</v>
      </c>
      <c r="AD255" s="2" t="str">
        <f t="shared" si="33"/>
        <v>-</v>
      </c>
    </row>
    <row r="256" spans="1:30" hidden="1" x14ac:dyDescent="0.2">
      <c r="A256" s="1" t="s">
        <v>371</v>
      </c>
      <c r="B256" s="1" t="s">
        <v>372</v>
      </c>
      <c r="C256" s="2">
        <f>[1]!f_netasset_total(A256,$B$1,100000000)</f>
        <v>2.6495453159999998</v>
      </c>
      <c r="D256" s="2" t="str">
        <f>TEXT([1]!f_info_setupdate(A256),"YYYYmmdd")</f>
        <v>20210202</v>
      </c>
      <c r="E256" s="3">
        <v>20210202</v>
      </c>
      <c r="F256" s="3"/>
      <c r="G256" s="3"/>
      <c r="H256" s="2" t="str">
        <f>IF(AND($E256&lt;$C$1,$C256&gt;10),[1]!f_return_1y($A256,"0",$B$1),"-")</f>
        <v>-</v>
      </c>
      <c r="I256" s="2" t="str">
        <f>IF(AND($E256&lt;$D$1,$C256&gt;10),[1]!f_return_2y($A256,"0",$B$1),"-")</f>
        <v>-</v>
      </c>
      <c r="J256" s="2" t="str">
        <f t="shared" si="19"/>
        <v>-</v>
      </c>
      <c r="K256" s="2" t="str">
        <f t="shared" si="20"/>
        <v>-</v>
      </c>
      <c r="L256" s="2" t="str">
        <f t="shared" si="21"/>
        <v>-</v>
      </c>
      <c r="M256" s="2" t="str">
        <f>IF(AND($E256&lt;$C$1,$C256&gt;10),[1]!f_risk_maxdownside($A256,$C$1,$B$1),"-")</f>
        <v>-</v>
      </c>
      <c r="N256" s="2" t="str">
        <f>IF(AND($E256&lt;$D$1,$C256&gt;10),[1]!f_risk_maxdownside($A256,$D$1,$B$1),"-")</f>
        <v>-</v>
      </c>
      <c r="O256" s="2" t="str">
        <f t="shared" si="22"/>
        <v>-</v>
      </c>
      <c r="P256" s="2" t="str">
        <f t="shared" si="23"/>
        <v>-</v>
      </c>
      <c r="Q256" s="2" t="str">
        <f t="shared" si="24"/>
        <v>-</v>
      </c>
      <c r="R256" s="2" t="str">
        <f>IF(AND($E256&lt;$C$1,$C256&gt;10),([1]!f_return($A256,"1",$C$1,$B$1)-3)/[1]!f_risk_stdevyearly($A256,C$1,$B$1,1,1),"-")</f>
        <v>-</v>
      </c>
      <c r="S256" s="2" t="str">
        <f>IF(AND($E256&lt;$D$1,$C256&gt;10),([1]!f_return($A256,"1",$D$1,$B$1)-3)/[1]!f_risk_stdevyearly($A256,D$1,$B$1,1,1),"-")</f>
        <v>-</v>
      </c>
      <c r="T256" s="2" t="str">
        <f t="shared" si="25"/>
        <v>-</v>
      </c>
      <c r="U256" s="2" t="str">
        <f t="shared" si="26"/>
        <v>-</v>
      </c>
      <c r="V256" s="2" t="str">
        <f t="shared" si="27"/>
        <v>-</v>
      </c>
      <c r="W256" s="2" t="str">
        <f>IF(AND($E256&lt;$C$1,$C256&gt;10),([1]!f_return($A256,"1",$C$1,$B$1)-3)/ABS([1]!f_risk_maxdownside($A256,$C$1,$B$1)),"-")</f>
        <v>-</v>
      </c>
      <c r="X256" s="2" t="str">
        <f>IF(AND($E256&lt;$D$1,$C256&gt;10),([1]!f_return($A256,"1",$D$1,$B$1)-3)/ABS([1]!f_risk_maxdownside($A256,$D$1,$B$1)),"-")</f>
        <v>-</v>
      </c>
      <c r="Y256" s="2" t="str">
        <f t="shared" si="28"/>
        <v>-</v>
      </c>
      <c r="Z256" s="2" t="str">
        <f t="shared" si="29"/>
        <v>-</v>
      </c>
      <c r="AA256" s="2" t="str">
        <f t="shared" si="30"/>
        <v>-</v>
      </c>
      <c r="AB256" s="2" t="str">
        <f t="shared" si="31"/>
        <v>-</v>
      </c>
      <c r="AC256" s="2" t="str">
        <f t="shared" si="32"/>
        <v>-</v>
      </c>
      <c r="AD256" s="2" t="str">
        <f t="shared" si="33"/>
        <v>-</v>
      </c>
    </row>
    <row r="257" spans="1:30" hidden="1" x14ac:dyDescent="0.2">
      <c r="A257" s="1" t="s">
        <v>779</v>
      </c>
      <c r="B257" s="1" t="s">
        <v>780</v>
      </c>
      <c r="C257" s="2">
        <f>[1]!f_netasset_total(A257,$B$1,100000000)</f>
        <v>2.6453438509999998</v>
      </c>
      <c r="D257" s="2" t="str">
        <f>TEXT([1]!f_info_setupdate(A257),"YYYYmmdd")</f>
        <v>20090304</v>
      </c>
      <c r="E257" s="3">
        <v>20090304</v>
      </c>
      <c r="F257" s="3"/>
      <c r="G257" s="3"/>
      <c r="H257" s="2" t="str">
        <f>IF(AND($E257&lt;$C$1,$C257&gt;10),[1]!f_return_1y($A257,"0",$B$1),"-")</f>
        <v>-</v>
      </c>
      <c r="I257" s="2" t="str">
        <f>IF(AND($E257&lt;$D$1,$C257&gt;10),[1]!f_return_2y($A257,"0",$B$1),"-")</f>
        <v>-</v>
      </c>
      <c r="J257" s="2" t="str">
        <f t="shared" si="19"/>
        <v>-</v>
      </c>
      <c r="K257" s="2" t="str">
        <f t="shared" si="20"/>
        <v>-</v>
      </c>
      <c r="L257" s="2" t="str">
        <f t="shared" si="21"/>
        <v>-</v>
      </c>
      <c r="M257" s="2" t="str">
        <f>IF(AND($E257&lt;$C$1,$C257&gt;10),[1]!f_risk_maxdownside($A257,$C$1,$B$1),"-")</f>
        <v>-</v>
      </c>
      <c r="N257" s="2" t="str">
        <f>IF(AND($E257&lt;$D$1,$C257&gt;10),[1]!f_risk_maxdownside($A257,$D$1,$B$1),"-")</f>
        <v>-</v>
      </c>
      <c r="O257" s="2" t="str">
        <f t="shared" si="22"/>
        <v>-</v>
      </c>
      <c r="P257" s="2" t="str">
        <f t="shared" si="23"/>
        <v>-</v>
      </c>
      <c r="Q257" s="2" t="str">
        <f t="shared" si="24"/>
        <v>-</v>
      </c>
      <c r="R257" s="2" t="str">
        <f>IF(AND($E257&lt;$C$1,$C257&gt;10),([1]!f_return($A257,"1",$C$1,$B$1)-3)/[1]!f_risk_stdevyearly($A257,C$1,$B$1,1,1),"-")</f>
        <v>-</v>
      </c>
      <c r="S257" s="2" t="str">
        <f>IF(AND($E257&lt;$D$1,$C257&gt;10),([1]!f_return($A257,"1",$D$1,$B$1)-3)/[1]!f_risk_stdevyearly($A257,D$1,$B$1,1,1),"-")</f>
        <v>-</v>
      </c>
      <c r="T257" s="2" t="str">
        <f t="shared" si="25"/>
        <v>-</v>
      </c>
      <c r="U257" s="2" t="str">
        <f t="shared" si="26"/>
        <v>-</v>
      </c>
      <c r="V257" s="2" t="str">
        <f t="shared" si="27"/>
        <v>-</v>
      </c>
      <c r="W257" s="2" t="str">
        <f>IF(AND($E257&lt;$C$1,$C257&gt;10),([1]!f_return($A257,"1",$C$1,$B$1)-3)/ABS([1]!f_risk_maxdownside($A257,$C$1,$B$1)),"-")</f>
        <v>-</v>
      </c>
      <c r="X257" s="2" t="str">
        <f>IF(AND($E257&lt;$D$1,$C257&gt;10),([1]!f_return($A257,"1",$D$1,$B$1)-3)/ABS([1]!f_risk_maxdownside($A257,$D$1,$B$1)),"-")</f>
        <v>-</v>
      </c>
      <c r="Y257" s="2" t="str">
        <f t="shared" si="28"/>
        <v>-</v>
      </c>
      <c r="Z257" s="2" t="str">
        <f t="shared" si="29"/>
        <v>-</v>
      </c>
      <c r="AA257" s="2" t="str">
        <f t="shared" si="30"/>
        <v>-</v>
      </c>
      <c r="AB257" s="2" t="str">
        <f t="shared" si="31"/>
        <v>-</v>
      </c>
      <c r="AC257" s="2" t="str">
        <f t="shared" si="32"/>
        <v>-</v>
      </c>
      <c r="AD257" s="2" t="str">
        <f t="shared" si="33"/>
        <v>-</v>
      </c>
    </row>
    <row r="258" spans="1:30" hidden="1" x14ac:dyDescent="0.2">
      <c r="A258" s="1" t="s">
        <v>575</v>
      </c>
      <c r="B258" s="1" t="s">
        <v>576</v>
      </c>
      <c r="C258" s="2">
        <f>[1]!f_netasset_total(A258,$B$1,100000000)</f>
        <v>2.6101296335000002</v>
      </c>
      <c r="D258" s="2" t="str">
        <f>TEXT([1]!f_info_setupdate(A258),"YYYYmmdd")</f>
        <v>20210818</v>
      </c>
      <c r="E258" s="3">
        <v>20210818</v>
      </c>
      <c r="F258" s="3"/>
      <c r="G258" s="3"/>
      <c r="H258" s="2" t="str">
        <f>IF(AND($E258&lt;$C$1,$C258&gt;10),[1]!f_return_1y($A258,"0",$B$1),"-")</f>
        <v>-</v>
      </c>
      <c r="I258" s="2" t="str">
        <f>IF(AND($E258&lt;$D$1,$C258&gt;10),[1]!f_return_2y($A258,"0",$B$1),"-")</f>
        <v>-</v>
      </c>
      <c r="J258" s="2" t="str">
        <f t="shared" si="19"/>
        <v>-</v>
      </c>
      <c r="K258" s="2" t="str">
        <f t="shared" si="20"/>
        <v>-</v>
      </c>
      <c r="L258" s="2" t="str">
        <f t="shared" si="21"/>
        <v>-</v>
      </c>
      <c r="M258" s="2" t="str">
        <f>IF(AND($E258&lt;$C$1,$C258&gt;10),[1]!f_risk_maxdownside($A258,$C$1,$B$1),"-")</f>
        <v>-</v>
      </c>
      <c r="N258" s="2" t="str">
        <f>IF(AND($E258&lt;$D$1,$C258&gt;10),[1]!f_risk_maxdownside($A258,$D$1,$B$1),"-")</f>
        <v>-</v>
      </c>
      <c r="O258" s="2" t="str">
        <f t="shared" si="22"/>
        <v>-</v>
      </c>
      <c r="P258" s="2" t="str">
        <f t="shared" si="23"/>
        <v>-</v>
      </c>
      <c r="Q258" s="2" t="str">
        <f t="shared" si="24"/>
        <v>-</v>
      </c>
      <c r="R258" s="2" t="str">
        <f>IF(AND($E258&lt;$C$1,$C258&gt;10),([1]!f_return($A258,"1",$C$1,$B$1)-3)/[1]!f_risk_stdevyearly($A258,C$1,$B$1,1,1),"-")</f>
        <v>-</v>
      </c>
      <c r="S258" s="2" t="str">
        <f>IF(AND($E258&lt;$D$1,$C258&gt;10),([1]!f_return($A258,"1",$D$1,$B$1)-3)/[1]!f_risk_stdevyearly($A258,D$1,$B$1,1,1),"-")</f>
        <v>-</v>
      </c>
      <c r="T258" s="2" t="str">
        <f t="shared" si="25"/>
        <v>-</v>
      </c>
      <c r="U258" s="2" t="str">
        <f t="shared" si="26"/>
        <v>-</v>
      </c>
      <c r="V258" s="2" t="str">
        <f t="shared" si="27"/>
        <v>-</v>
      </c>
      <c r="W258" s="2" t="str">
        <f>IF(AND($E258&lt;$C$1,$C258&gt;10),([1]!f_return($A258,"1",$C$1,$B$1)-3)/ABS([1]!f_risk_maxdownside($A258,$C$1,$B$1)),"-")</f>
        <v>-</v>
      </c>
      <c r="X258" s="2" t="str">
        <f>IF(AND($E258&lt;$D$1,$C258&gt;10),([1]!f_return($A258,"1",$D$1,$B$1)-3)/ABS([1]!f_risk_maxdownside($A258,$D$1,$B$1)),"-")</f>
        <v>-</v>
      </c>
      <c r="Y258" s="2" t="str">
        <f t="shared" si="28"/>
        <v>-</v>
      </c>
      <c r="Z258" s="2" t="str">
        <f t="shared" si="29"/>
        <v>-</v>
      </c>
      <c r="AA258" s="2" t="str">
        <f t="shared" si="30"/>
        <v>-</v>
      </c>
      <c r="AB258" s="2" t="str">
        <f t="shared" si="31"/>
        <v>-</v>
      </c>
      <c r="AC258" s="2" t="str">
        <f t="shared" si="32"/>
        <v>-</v>
      </c>
      <c r="AD258" s="2" t="str">
        <f t="shared" si="33"/>
        <v>-</v>
      </c>
    </row>
    <row r="259" spans="1:30" hidden="1" x14ac:dyDescent="0.2">
      <c r="A259" s="1" t="s">
        <v>493</v>
      </c>
      <c r="B259" s="1" t="s">
        <v>494</v>
      </c>
      <c r="C259" s="2">
        <f>[1]!f_netasset_total(A259,$B$1,100000000)</f>
        <v>2.5698019566000001</v>
      </c>
      <c r="D259" s="2" t="str">
        <f>TEXT([1]!f_info_setupdate(A259),"YYYYmmdd")</f>
        <v>20210120</v>
      </c>
      <c r="E259" s="3">
        <v>20210120</v>
      </c>
      <c r="F259" s="3"/>
      <c r="G259" s="3"/>
      <c r="H259" s="2" t="str">
        <f>IF(AND($E259&lt;$C$1,$C259&gt;10),[1]!f_return_1y($A259,"0",$B$1),"-")</f>
        <v>-</v>
      </c>
      <c r="I259" s="2" t="str">
        <f>IF(AND($E259&lt;$D$1,$C259&gt;10),[1]!f_return_2y($A259,"0",$B$1),"-")</f>
        <v>-</v>
      </c>
      <c r="J259" s="2" t="str">
        <f t="shared" ref="J259:J322" si="34">IF(H259&lt;&gt;"-",_xlfn.PERCENTRANK.INC(H:H,H259)*100,"-")</f>
        <v>-</v>
      </c>
      <c r="K259" s="2" t="str">
        <f t="shared" ref="K259:K322" si="35">IF(I259&lt;&gt;"-",_xlfn.PERCENTRANK.INC(I:I,I259)*100,"-")</f>
        <v>-</v>
      </c>
      <c r="L259" s="2" t="str">
        <f t="shared" ref="L259:L322" si="36">IF(AND(J259&lt;&gt;"-",K259&lt;&gt;"-"),(J259+K259)/2,"-")</f>
        <v>-</v>
      </c>
      <c r="M259" s="2" t="str">
        <f>IF(AND($E259&lt;$C$1,$C259&gt;10),[1]!f_risk_maxdownside($A259,$C$1,$B$1),"-")</f>
        <v>-</v>
      </c>
      <c r="N259" s="2" t="str">
        <f>IF(AND($E259&lt;$D$1,$C259&gt;10),[1]!f_risk_maxdownside($A259,$D$1,$B$1),"-")</f>
        <v>-</v>
      </c>
      <c r="O259" s="2" t="str">
        <f t="shared" ref="O259:O322" si="37">IF(M259&lt;&gt;"-",_xlfn.PERCENTRANK.INC(M:M,M259)*100,"-")</f>
        <v>-</v>
      </c>
      <c r="P259" s="2" t="str">
        <f t="shared" ref="P259:P322" si="38">IF(N259&lt;&gt;"-",_xlfn.PERCENTRANK.INC(N:N,N259)*100,"-")</f>
        <v>-</v>
      </c>
      <c r="Q259" s="2" t="str">
        <f t="shared" ref="Q259:Q322" si="39">IF(AND(O259&lt;&gt;"-",P259&lt;&gt;"-"),(O259+P259)/2,"-")</f>
        <v>-</v>
      </c>
      <c r="R259" s="2" t="str">
        <f>IF(AND($E259&lt;$C$1,$C259&gt;10),([1]!f_return($A259,"1",$C$1,$B$1)-3)/[1]!f_risk_stdevyearly($A259,C$1,$B$1,1,1),"-")</f>
        <v>-</v>
      </c>
      <c r="S259" s="2" t="str">
        <f>IF(AND($E259&lt;$D$1,$C259&gt;10),([1]!f_return($A259,"1",$D$1,$B$1)-3)/[1]!f_risk_stdevyearly($A259,D$1,$B$1,1,1),"-")</f>
        <v>-</v>
      </c>
      <c r="T259" s="2" t="str">
        <f t="shared" ref="T259:T322" si="40">IF(R259&lt;&gt;"-",_xlfn.PERCENTRANK.INC(R:R,R259)*100,"-")</f>
        <v>-</v>
      </c>
      <c r="U259" s="2" t="str">
        <f t="shared" ref="U259:U322" si="41">IF(S259&lt;&gt;"-",_xlfn.PERCENTRANK.INC(S:S,S259)*100,"-")</f>
        <v>-</v>
      </c>
      <c r="V259" s="2" t="str">
        <f t="shared" ref="V259:V322" si="42">IF(AND(T259&lt;&gt;"-",U259&lt;&gt;"-"),(T259+U259)/2,"-")</f>
        <v>-</v>
      </c>
      <c r="W259" s="2" t="str">
        <f>IF(AND($E259&lt;$C$1,$C259&gt;10),([1]!f_return($A259,"1",$C$1,$B$1)-3)/ABS([1]!f_risk_maxdownside($A259,$C$1,$B$1)),"-")</f>
        <v>-</v>
      </c>
      <c r="X259" s="2" t="str">
        <f>IF(AND($E259&lt;$D$1,$C259&gt;10),([1]!f_return($A259,"1",$D$1,$B$1)-3)/ABS([1]!f_risk_maxdownside($A259,$D$1,$B$1)),"-")</f>
        <v>-</v>
      </c>
      <c r="Y259" s="2" t="str">
        <f t="shared" ref="Y259:Y322" si="43">IF(W259&lt;&gt;"-",_xlfn.PERCENTRANK.INC(W:W,W259)*100,"-")</f>
        <v>-</v>
      </c>
      <c r="Z259" s="2" t="str">
        <f t="shared" ref="Z259:Z322" si="44">IF(X259&lt;&gt;"-",_xlfn.PERCENTRANK.INC(X:X,X259)*100,"-")</f>
        <v>-</v>
      </c>
      <c r="AA259" s="2" t="str">
        <f t="shared" ref="AA259:AA322" si="45">IF(AND(Y259&lt;&gt;"-",Z259&lt;&gt;"-"),(Y259+Z259)/2,"-")</f>
        <v>-</v>
      </c>
      <c r="AB259" s="2" t="str">
        <f t="shared" ref="AB259:AB322" si="46">IF(AND(L259&lt;&gt;"-",Q259&lt;&gt;"-",V259&lt;&gt;"-",AA259&lt;&gt;"-"),(L259+Q259+V259+AA259)/4,"-")</f>
        <v>-</v>
      </c>
      <c r="AC259" s="2" t="str">
        <f t="shared" ref="AC259:AC322" si="47">AB259</f>
        <v>-</v>
      </c>
      <c r="AD259" s="2" t="str">
        <f t="shared" si="33"/>
        <v>-</v>
      </c>
    </row>
    <row r="260" spans="1:30" hidden="1" x14ac:dyDescent="0.2">
      <c r="A260" s="1" t="s">
        <v>589</v>
      </c>
      <c r="B260" s="1" t="s">
        <v>590</v>
      </c>
      <c r="C260" s="2">
        <f>[1]!f_netasset_total(A260,$B$1,100000000)</f>
        <v>2.5383793997000001</v>
      </c>
      <c r="D260" s="2" t="str">
        <f>TEXT([1]!f_info_setupdate(A260),"YYYYmmdd")</f>
        <v>20211102</v>
      </c>
      <c r="E260" s="3">
        <v>20211102</v>
      </c>
      <c r="F260" s="3"/>
      <c r="G260" s="3"/>
      <c r="H260" s="2" t="str">
        <f>IF(AND($E260&lt;$C$1,$C260&gt;10),[1]!f_return_1y($A260,"0",$B$1),"-")</f>
        <v>-</v>
      </c>
      <c r="I260" s="2" t="str">
        <f>IF(AND($E260&lt;$D$1,$C260&gt;10),[1]!f_return_2y($A260,"0",$B$1),"-")</f>
        <v>-</v>
      </c>
      <c r="J260" s="2" t="str">
        <f t="shared" si="34"/>
        <v>-</v>
      </c>
      <c r="K260" s="2" t="str">
        <f t="shared" si="35"/>
        <v>-</v>
      </c>
      <c r="L260" s="2" t="str">
        <f t="shared" si="36"/>
        <v>-</v>
      </c>
      <c r="M260" s="2" t="str">
        <f>IF(AND($E260&lt;$C$1,$C260&gt;10),[1]!f_risk_maxdownside($A260,$C$1,$B$1),"-")</f>
        <v>-</v>
      </c>
      <c r="N260" s="2" t="str">
        <f>IF(AND($E260&lt;$D$1,$C260&gt;10),[1]!f_risk_maxdownside($A260,$D$1,$B$1),"-")</f>
        <v>-</v>
      </c>
      <c r="O260" s="2" t="str">
        <f t="shared" si="37"/>
        <v>-</v>
      </c>
      <c r="P260" s="2" t="str">
        <f t="shared" si="38"/>
        <v>-</v>
      </c>
      <c r="Q260" s="2" t="str">
        <f t="shared" si="39"/>
        <v>-</v>
      </c>
      <c r="R260" s="2" t="str">
        <f>IF(AND($E260&lt;$C$1,$C260&gt;10),([1]!f_return($A260,"1",$C$1,$B$1)-3)/[1]!f_risk_stdevyearly($A260,C$1,$B$1,1,1),"-")</f>
        <v>-</v>
      </c>
      <c r="S260" s="2" t="str">
        <f>IF(AND($E260&lt;$D$1,$C260&gt;10),([1]!f_return($A260,"1",$D$1,$B$1)-3)/[1]!f_risk_stdevyearly($A260,D$1,$B$1,1,1),"-")</f>
        <v>-</v>
      </c>
      <c r="T260" s="2" t="str">
        <f t="shared" si="40"/>
        <v>-</v>
      </c>
      <c r="U260" s="2" t="str">
        <f t="shared" si="41"/>
        <v>-</v>
      </c>
      <c r="V260" s="2" t="str">
        <f t="shared" si="42"/>
        <v>-</v>
      </c>
      <c r="W260" s="2" t="str">
        <f>IF(AND($E260&lt;$C$1,$C260&gt;10),([1]!f_return($A260,"1",$C$1,$B$1)-3)/ABS([1]!f_risk_maxdownside($A260,$C$1,$B$1)),"-")</f>
        <v>-</v>
      </c>
      <c r="X260" s="2" t="str">
        <f>IF(AND($E260&lt;$D$1,$C260&gt;10),([1]!f_return($A260,"1",$D$1,$B$1)-3)/ABS([1]!f_risk_maxdownside($A260,$D$1,$B$1)),"-")</f>
        <v>-</v>
      </c>
      <c r="Y260" s="2" t="str">
        <f t="shared" si="43"/>
        <v>-</v>
      </c>
      <c r="Z260" s="2" t="str">
        <f t="shared" si="44"/>
        <v>-</v>
      </c>
      <c r="AA260" s="2" t="str">
        <f t="shared" si="45"/>
        <v>-</v>
      </c>
      <c r="AB260" s="2" t="str">
        <f t="shared" si="46"/>
        <v>-</v>
      </c>
      <c r="AC260" s="2" t="str">
        <f t="shared" si="47"/>
        <v>-</v>
      </c>
      <c r="AD260" s="2" t="str">
        <f t="shared" ref="AD260:AD323" si="48">IF(AND(AB260&lt;&gt;"-",AC260&lt;&gt;"-"),$AC$1*AB260+AC260*$AD$1,"-")</f>
        <v>-</v>
      </c>
    </row>
    <row r="261" spans="1:30" hidden="1" x14ac:dyDescent="0.2">
      <c r="A261" s="1" t="s">
        <v>393</v>
      </c>
      <c r="B261" s="1" t="s">
        <v>394</v>
      </c>
      <c r="C261" s="2">
        <f>[1]!f_netasset_total(A261,$B$1,100000000)</f>
        <v>2.4977090064</v>
      </c>
      <c r="D261" s="2" t="str">
        <f>TEXT([1]!f_info_setupdate(A261),"YYYYmmdd")</f>
        <v>20200306</v>
      </c>
      <c r="E261" s="3">
        <v>20200306</v>
      </c>
      <c r="F261" s="3"/>
      <c r="G261" s="3"/>
      <c r="H261" s="2" t="str">
        <f>IF(AND($E261&lt;$C$1,$C261&gt;10),[1]!f_return_1y($A261,"0",$B$1),"-")</f>
        <v>-</v>
      </c>
      <c r="I261" s="2" t="str">
        <f>IF(AND($E261&lt;$D$1,$C261&gt;10),[1]!f_return_2y($A261,"0",$B$1),"-")</f>
        <v>-</v>
      </c>
      <c r="J261" s="2" t="str">
        <f t="shared" si="34"/>
        <v>-</v>
      </c>
      <c r="K261" s="2" t="str">
        <f t="shared" si="35"/>
        <v>-</v>
      </c>
      <c r="L261" s="2" t="str">
        <f t="shared" si="36"/>
        <v>-</v>
      </c>
      <c r="M261" s="2" t="str">
        <f>IF(AND($E261&lt;$C$1,$C261&gt;10),[1]!f_risk_maxdownside($A261,$C$1,$B$1),"-")</f>
        <v>-</v>
      </c>
      <c r="N261" s="2" t="str">
        <f>IF(AND($E261&lt;$D$1,$C261&gt;10),[1]!f_risk_maxdownside($A261,$D$1,$B$1),"-")</f>
        <v>-</v>
      </c>
      <c r="O261" s="2" t="str">
        <f t="shared" si="37"/>
        <v>-</v>
      </c>
      <c r="P261" s="2" t="str">
        <f t="shared" si="38"/>
        <v>-</v>
      </c>
      <c r="Q261" s="2" t="str">
        <f t="shared" si="39"/>
        <v>-</v>
      </c>
      <c r="R261" s="2" t="str">
        <f>IF(AND($E261&lt;$C$1,$C261&gt;10),([1]!f_return($A261,"1",$C$1,$B$1)-3)/[1]!f_risk_stdevyearly($A261,C$1,$B$1,1,1),"-")</f>
        <v>-</v>
      </c>
      <c r="S261" s="2" t="str">
        <f>IF(AND($E261&lt;$D$1,$C261&gt;10),([1]!f_return($A261,"1",$D$1,$B$1)-3)/[1]!f_risk_stdevyearly($A261,D$1,$B$1,1,1),"-")</f>
        <v>-</v>
      </c>
      <c r="T261" s="2" t="str">
        <f t="shared" si="40"/>
        <v>-</v>
      </c>
      <c r="U261" s="2" t="str">
        <f t="shared" si="41"/>
        <v>-</v>
      </c>
      <c r="V261" s="2" t="str">
        <f t="shared" si="42"/>
        <v>-</v>
      </c>
      <c r="W261" s="2" t="str">
        <f>IF(AND($E261&lt;$C$1,$C261&gt;10),([1]!f_return($A261,"1",$C$1,$B$1)-3)/ABS([1]!f_risk_maxdownside($A261,$C$1,$B$1)),"-")</f>
        <v>-</v>
      </c>
      <c r="X261" s="2" t="str">
        <f>IF(AND($E261&lt;$D$1,$C261&gt;10),([1]!f_return($A261,"1",$D$1,$B$1)-3)/ABS([1]!f_risk_maxdownside($A261,$D$1,$B$1)),"-")</f>
        <v>-</v>
      </c>
      <c r="Y261" s="2" t="str">
        <f t="shared" si="43"/>
        <v>-</v>
      </c>
      <c r="Z261" s="2" t="str">
        <f t="shared" si="44"/>
        <v>-</v>
      </c>
      <c r="AA261" s="2" t="str">
        <f t="shared" si="45"/>
        <v>-</v>
      </c>
      <c r="AB261" s="2" t="str">
        <f t="shared" si="46"/>
        <v>-</v>
      </c>
      <c r="AC261" s="2" t="str">
        <f t="shared" si="47"/>
        <v>-</v>
      </c>
      <c r="AD261" s="2" t="str">
        <f t="shared" si="48"/>
        <v>-</v>
      </c>
    </row>
    <row r="262" spans="1:30" hidden="1" x14ac:dyDescent="0.2">
      <c r="A262" s="1" t="s">
        <v>517</v>
      </c>
      <c r="B262" s="1" t="s">
        <v>518</v>
      </c>
      <c r="C262" s="2">
        <f>[1]!f_netasset_total(A262,$B$1,100000000)</f>
        <v>2.4055446282999999</v>
      </c>
      <c r="D262" s="2" t="str">
        <f>TEXT([1]!f_info_setupdate(A262),"YYYYmmdd")</f>
        <v>20210824</v>
      </c>
      <c r="E262" s="3">
        <v>20210824</v>
      </c>
      <c r="F262" s="3"/>
      <c r="G262" s="3"/>
      <c r="H262" s="2" t="str">
        <f>IF(AND($E262&lt;$C$1,$C262&gt;10),[1]!f_return_1y($A262,"0",$B$1),"-")</f>
        <v>-</v>
      </c>
      <c r="I262" s="2" t="str">
        <f>IF(AND($E262&lt;$D$1,$C262&gt;10),[1]!f_return_2y($A262,"0",$B$1),"-")</f>
        <v>-</v>
      </c>
      <c r="J262" s="2" t="str">
        <f t="shared" si="34"/>
        <v>-</v>
      </c>
      <c r="K262" s="2" t="str">
        <f t="shared" si="35"/>
        <v>-</v>
      </c>
      <c r="L262" s="2" t="str">
        <f t="shared" si="36"/>
        <v>-</v>
      </c>
      <c r="M262" s="2" t="str">
        <f>IF(AND($E262&lt;$C$1,$C262&gt;10),[1]!f_risk_maxdownside($A262,$C$1,$B$1),"-")</f>
        <v>-</v>
      </c>
      <c r="N262" s="2" t="str">
        <f>IF(AND($E262&lt;$D$1,$C262&gt;10),[1]!f_risk_maxdownside($A262,$D$1,$B$1),"-")</f>
        <v>-</v>
      </c>
      <c r="O262" s="2" t="str">
        <f t="shared" si="37"/>
        <v>-</v>
      </c>
      <c r="P262" s="2" t="str">
        <f t="shared" si="38"/>
        <v>-</v>
      </c>
      <c r="Q262" s="2" t="str">
        <f t="shared" si="39"/>
        <v>-</v>
      </c>
      <c r="R262" s="2" t="str">
        <f>IF(AND($E262&lt;$C$1,$C262&gt;10),([1]!f_return($A262,"1",$C$1,$B$1)-3)/[1]!f_risk_stdevyearly($A262,C$1,$B$1,1,1),"-")</f>
        <v>-</v>
      </c>
      <c r="S262" s="2" t="str">
        <f>IF(AND($E262&lt;$D$1,$C262&gt;10),([1]!f_return($A262,"1",$D$1,$B$1)-3)/[1]!f_risk_stdevyearly($A262,D$1,$B$1,1,1),"-")</f>
        <v>-</v>
      </c>
      <c r="T262" s="2" t="str">
        <f t="shared" si="40"/>
        <v>-</v>
      </c>
      <c r="U262" s="2" t="str">
        <f t="shared" si="41"/>
        <v>-</v>
      </c>
      <c r="V262" s="2" t="str">
        <f t="shared" si="42"/>
        <v>-</v>
      </c>
      <c r="W262" s="2" t="str">
        <f>IF(AND($E262&lt;$C$1,$C262&gt;10),([1]!f_return($A262,"1",$C$1,$B$1)-3)/ABS([1]!f_risk_maxdownside($A262,$C$1,$B$1)),"-")</f>
        <v>-</v>
      </c>
      <c r="X262" s="2" t="str">
        <f>IF(AND($E262&lt;$D$1,$C262&gt;10),([1]!f_return($A262,"1",$D$1,$B$1)-3)/ABS([1]!f_risk_maxdownside($A262,$D$1,$B$1)),"-")</f>
        <v>-</v>
      </c>
      <c r="Y262" s="2" t="str">
        <f t="shared" si="43"/>
        <v>-</v>
      </c>
      <c r="Z262" s="2" t="str">
        <f t="shared" si="44"/>
        <v>-</v>
      </c>
      <c r="AA262" s="2" t="str">
        <f t="shared" si="45"/>
        <v>-</v>
      </c>
      <c r="AB262" s="2" t="str">
        <f t="shared" si="46"/>
        <v>-</v>
      </c>
      <c r="AC262" s="2" t="str">
        <f t="shared" si="47"/>
        <v>-</v>
      </c>
      <c r="AD262" s="2" t="str">
        <f t="shared" si="48"/>
        <v>-</v>
      </c>
    </row>
    <row r="263" spans="1:30" hidden="1" x14ac:dyDescent="0.2">
      <c r="A263" s="1" t="s">
        <v>519</v>
      </c>
      <c r="B263" s="1" t="s">
        <v>520</v>
      </c>
      <c r="C263" s="2">
        <f>[1]!f_netasset_total(A263,$B$1,100000000)</f>
        <v>2.3760611371000002</v>
      </c>
      <c r="D263" s="2" t="str">
        <f>TEXT([1]!f_info_setupdate(A263),"YYYYmmdd")</f>
        <v>20210519</v>
      </c>
      <c r="E263" s="3">
        <v>20210519</v>
      </c>
      <c r="F263" s="3"/>
      <c r="G263" s="3"/>
      <c r="H263" s="2" t="str">
        <f>IF(AND($E263&lt;$C$1,$C263&gt;10),[1]!f_return_1y($A263,"0",$B$1),"-")</f>
        <v>-</v>
      </c>
      <c r="I263" s="2" t="str">
        <f>IF(AND($E263&lt;$D$1,$C263&gt;10),[1]!f_return_2y($A263,"0",$B$1),"-")</f>
        <v>-</v>
      </c>
      <c r="J263" s="2" t="str">
        <f t="shared" si="34"/>
        <v>-</v>
      </c>
      <c r="K263" s="2" t="str">
        <f t="shared" si="35"/>
        <v>-</v>
      </c>
      <c r="L263" s="2" t="str">
        <f t="shared" si="36"/>
        <v>-</v>
      </c>
      <c r="M263" s="2" t="str">
        <f>IF(AND($E263&lt;$C$1,$C263&gt;10),[1]!f_risk_maxdownside($A263,$C$1,$B$1),"-")</f>
        <v>-</v>
      </c>
      <c r="N263" s="2" t="str">
        <f>IF(AND($E263&lt;$D$1,$C263&gt;10),[1]!f_risk_maxdownside($A263,$D$1,$B$1),"-")</f>
        <v>-</v>
      </c>
      <c r="O263" s="2" t="str">
        <f t="shared" si="37"/>
        <v>-</v>
      </c>
      <c r="P263" s="2" t="str">
        <f t="shared" si="38"/>
        <v>-</v>
      </c>
      <c r="Q263" s="2" t="str">
        <f t="shared" si="39"/>
        <v>-</v>
      </c>
      <c r="R263" s="2" t="str">
        <f>IF(AND($E263&lt;$C$1,$C263&gt;10),([1]!f_return($A263,"1",$C$1,$B$1)-3)/[1]!f_risk_stdevyearly($A263,C$1,$B$1,1,1),"-")</f>
        <v>-</v>
      </c>
      <c r="S263" s="2" t="str">
        <f>IF(AND($E263&lt;$D$1,$C263&gt;10),([1]!f_return($A263,"1",$D$1,$B$1)-3)/[1]!f_risk_stdevyearly($A263,D$1,$B$1,1,1),"-")</f>
        <v>-</v>
      </c>
      <c r="T263" s="2" t="str">
        <f t="shared" si="40"/>
        <v>-</v>
      </c>
      <c r="U263" s="2" t="str">
        <f t="shared" si="41"/>
        <v>-</v>
      </c>
      <c r="V263" s="2" t="str">
        <f t="shared" si="42"/>
        <v>-</v>
      </c>
      <c r="W263" s="2" t="str">
        <f>IF(AND($E263&lt;$C$1,$C263&gt;10),([1]!f_return($A263,"1",$C$1,$B$1)-3)/ABS([1]!f_risk_maxdownside($A263,$C$1,$B$1)),"-")</f>
        <v>-</v>
      </c>
      <c r="X263" s="2" t="str">
        <f>IF(AND($E263&lt;$D$1,$C263&gt;10),([1]!f_return($A263,"1",$D$1,$B$1)-3)/ABS([1]!f_risk_maxdownside($A263,$D$1,$B$1)),"-")</f>
        <v>-</v>
      </c>
      <c r="Y263" s="2" t="str">
        <f t="shared" si="43"/>
        <v>-</v>
      </c>
      <c r="Z263" s="2" t="str">
        <f t="shared" si="44"/>
        <v>-</v>
      </c>
      <c r="AA263" s="2" t="str">
        <f t="shared" si="45"/>
        <v>-</v>
      </c>
      <c r="AB263" s="2" t="str">
        <f t="shared" si="46"/>
        <v>-</v>
      </c>
      <c r="AC263" s="2" t="str">
        <f t="shared" si="47"/>
        <v>-</v>
      </c>
      <c r="AD263" s="2" t="str">
        <f t="shared" si="48"/>
        <v>-</v>
      </c>
    </row>
    <row r="264" spans="1:30" ht="13.5" hidden="1" x14ac:dyDescent="0.2">
      <c r="A264" s="7" t="s">
        <v>153</v>
      </c>
      <c r="B264" s="7" t="s">
        <v>154</v>
      </c>
      <c r="C264" s="2">
        <f>[1]!f_netasset_total(A264,$B$1,100000000)</f>
        <v>2.3408365660000001</v>
      </c>
      <c r="D264" s="2" t="str">
        <f>TEXT([1]!f_info_setupdate(A264),"YYYYmmdd")</f>
        <v>20160719</v>
      </c>
      <c r="E264" s="3">
        <v>20160719</v>
      </c>
      <c r="F264" s="3"/>
      <c r="G264" s="3"/>
      <c r="H264" s="2" t="str">
        <f>IF(AND($E264&lt;$C$1,$C264&gt;10),[1]!f_return_1y($A264,"0",$B$1),"-")</f>
        <v>-</v>
      </c>
      <c r="I264" s="2" t="str">
        <f>IF(AND($E264&lt;$D$1,$C264&gt;10),[1]!f_return_2y($A264,"0",$B$1),"-")</f>
        <v>-</v>
      </c>
      <c r="J264" s="2" t="str">
        <f t="shared" si="34"/>
        <v>-</v>
      </c>
      <c r="K264" s="2" t="str">
        <f t="shared" si="35"/>
        <v>-</v>
      </c>
      <c r="L264" s="2" t="str">
        <f t="shared" si="36"/>
        <v>-</v>
      </c>
      <c r="M264" s="2" t="str">
        <f>IF(AND($E264&lt;$C$1,$C264&gt;10),[1]!f_risk_maxdownside($A264,$C$1,$B$1),"-")</f>
        <v>-</v>
      </c>
      <c r="N264" s="2" t="str">
        <f>IF(AND($E264&lt;$D$1,$C264&gt;10),[1]!f_risk_maxdownside($A264,$D$1,$B$1),"-")</f>
        <v>-</v>
      </c>
      <c r="O264" s="2" t="str">
        <f t="shared" si="37"/>
        <v>-</v>
      </c>
      <c r="P264" s="2" t="str">
        <f t="shared" si="38"/>
        <v>-</v>
      </c>
      <c r="Q264" s="2" t="str">
        <f t="shared" si="39"/>
        <v>-</v>
      </c>
      <c r="R264" s="2" t="str">
        <f>IF(AND($E264&lt;$C$1,$C264&gt;10),([1]!f_return($A264,"1",$C$1,$B$1)-3)/[1]!f_risk_stdevyearly($A264,C$1,$B$1,1,1),"-")</f>
        <v>-</v>
      </c>
      <c r="S264" s="2" t="str">
        <f>IF(AND($E264&lt;$D$1,$C264&gt;10),([1]!f_return($A264,"1",$D$1,$B$1)-3)/[1]!f_risk_stdevyearly($A264,D$1,$B$1,1,1),"-")</f>
        <v>-</v>
      </c>
      <c r="T264" s="2" t="str">
        <f t="shared" si="40"/>
        <v>-</v>
      </c>
      <c r="U264" s="2" t="str">
        <f t="shared" si="41"/>
        <v>-</v>
      </c>
      <c r="V264" s="2" t="str">
        <f t="shared" si="42"/>
        <v>-</v>
      </c>
      <c r="W264" s="2" t="str">
        <f>IF(AND($E264&lt;$C$1,$C264&gt;10),([1]!f_return($A264,"1",$C$1,$B$1)-3)/ABS([1]!f_risk_maxdownside($A264,$C$1,$B$1)),"-")</f>
        <v>-</v>
      </c>
      <c r="X264" s="2" t="str">
        <f>IF(AND($E264&lt;$D$1,$C264&gt;10),([1]!f_return($A264,"1",$D$1,$B$1)-3)/ABS([1]!f_risk_maxdownside($A264,$D$1,$B$1)),"-")</f>
        <v>-</v>
      </c>
      <c r="Y264" s="2" t="str">
        <f t="shared" si="43"/>
        <v>-</v>
      </c>
      <c r="Z264" s="2" t="str">
        <f t="shared" si="44"/>
        <v>-</v>
      </c>
      <c r="AA264" s="2" t="str">
        <f t="shared" si="45"/>
        <v>-</v>
      </c>
      <c r="AB264" s="2" t="str">
        <f t="shared" si="46"/>
        <v>-</v>
      </c>
      <c r="AC264" s="2" t="str">
        <f t="shared" si="47"/>
        <v>-</v>
      </c>
      <c r="AD264" s="2" t="str">
        <f t="shared" si="48"/>
        <v>-</v>
      </c>
    </row>
    <row r="265" spans="1:30" hidden="1" x14ac:dyDescent="0.2">
      <c r="A265" s="1" t="s">
        <v>499</v>
      </c>
      <c r="B265" s="1" t="s">
        <v>500</v>
      </c>
      <c r="C265" s="2">
        <f>[1]!f_netasset_total(A265,$B$1,100000000)</f>
        <v>2.3321490552999999</v>
      </c>
      <c r="D265" s="2" t="str">
        <f>TEXT([1]!f_info_setupdate(A265),"YYYYmmdd")</f>
        <v>20210908</v>
      </c>
      <c r="E265" s="3">
        <v>20210908</v>
      </c>
      <c r="F265" s="3"/>
      <c r="G265" s="3"/>
      <c r="H265" s="2" t="str">
        <f>IF(AND($E265&lt;$C$1,$C265&gt;10),[1]!f_return_1y($A265,"0",$B$1),"-")</f>
        <v>-</v>
      </c>
      <c r="I265" s="2" t="str">
        <f>IF(AND($E265&lt;$D$1,$C265&gt;10),[1]!f_return_2y($A265,"0",$B$1),"-")</f>
        <v>-</v>
      </c>
      <c r="J265" s="2" t="str">
        <f t="shared" si="34"/>
        <v>-</v>
      </c>
      <c r="K265" s="2" t="str">
        <f t="shared" si="35"/>
        <v>-</v>
      </c>
      <c r="L265" s="2" t="str">
        <f t="shared" si="36"/>
        <v>-</v>
      </c>
      <c r="M265" s="2" t="str">
        <f>IF(AND($E265&lt;$C$1,$C265&gt;10),[1]!f_risk_maxdownside($A265,$C$1,$B$1),"-")</f>
        <v>-</v>
      </c>
      <c r="N265" s="2" t="str">
        <f>IF(AND($E265&lt;$D$1,$C265&gt;10),[1]!f_risk_maxdownside($A265,$D$1,$B$1),"-")</f>
        <v>-</v>
      </c>
      <c r="O265" s="2" t="str">
        <f t="shared" si="37"/>
        <v>-</v>
      </c>
      <c r="P265" s="2" t="str">
        <f t="shared" si="38"/>
        <v>-</v>
      </c>
      <c r="Q265" s="2" t="str">
        <f t="shared" si="39"/>
        <v>-</v>
      </c>
      <c r="R265" s="2" t="str">
        <f>IF(AND($E265&lt;$C$1,$C265&gt;10),([1]!f_return($A265,"1",$C$1,$B$1)-3)/[1]!f_risk_stdevyearly($A265,C$1,$B$1,1,1),"-")</f>
        <v>-</v>
      </c>
      <c r="S265" s="2" t="str">
        <f>IF(AND($E265&lt;$D$1,$C265&gt;10),([1]!f_return($A265,"1",$D$1,$B$1)-3)/[1]!f_risk_stdevyearly($A265,D$1,$B$1,1,1),"-")</f>
        <v>-</v>
      </c>
      <c r="T265" s="2" t="str">
        <f t="shared" si="40"/>
        <v>-</v>
      </c>
      <c r="U265" s="2" t="str">
        <f t="shared" si="41"/>
        <v>-</v>
      </c>
      <c r="V265" s="2" t="str">
        <f t="shared" si="42"/>
        <v>-</v>
      </c>
      <c r="W265" s="2" t="str">
        <f>IF(AND($E265&lt;$C$1,$C265&gt;10),([1]!f_return($A265,"1",$C$1,$B$1)-3)/ABS([1]!f_risk_maxdownside($A265,$C$1,$B$1)),"-")</f>
        <v>-</v>
      </c>
      <c r="X265" s="2" t="str">
        <f>IF(AND($E265&lt;$D$1,$C265&gt;10),([1]!f_return($A265,"1",$D$1,$B$1)-3)/ABS([1]!f_risk_maxdownside($A265,$D$1,$B$1)),"-")</f>
        <v>-</v>
      </c>
      <c r="Y265" s="2" t="str">
        <f t="shared" si="43"/>
        <v>-</v>
      </c>
      <c r="Z265" s="2" t="str">
        <f t="shared" si="44"/>
        <v>-</v>
      </c>
      <c r="AA265" s="2" t="str">
        <f t="shared" si="45"/>
        <v>-</v>
      </c>
      <c r="AB265" s="2" t="str">
        <f t="shared" si="46"/>
        <v>-</v>
      </c>
      <c r="AC265" s="2" t="str">
        <f t="shared" si="47"/>
        <v>-</v>
      </c>
      <c r="AD265" s="2" t="str">
        <f t="shared" si="48"/>
        <v>-</v>
      </c>
    </row>
    <row r="266" spans="1:30" hidden="1" x14ac:dyDescent="0.2">
      <c r="A266" s="1" t="s">
        <v>613</v>
      </c>
      <c r="B266" s="1" t="s">
        <v>614</v>
      </c>
      <c r="C266" s="2">
        <f>[1]!f_netasset_total(A266,$B$1,100000000)</f>
        <v>2.3305477147999998</v>
      </c>
      <c r="D266" s="2" t="str">
        <f>TEXT([1]!f_info_setupdate(A266),"YYYYmmdd")</f>
        <v>20081008</v>
      </c>
      <c r="E266" s="3">
        <v>20081008</v>
      </c>
      <c r="F266" s="3"/>
      <c r="G266" s="3"/>
      <c r="H266" s="2" t="str">
        <f>IF(AND($E266&lt;$C$1,$C266&gt;10),[1]!f_return_1y($A266,"0",$B$1),"-")</f>
        <v>-</v>
      </c>
      <c r="I266" s="2" t="str">
        <f>IF(AND($E266&lt;$D$1,$C266&gt;10),[1]!f_return_2y($A266,"0",$B$1),"-")</f>
        <v>-</v>
      </c>
      <c r="J266" s="2" t="str">
        <f t="shared" si="34"/>
        <v>-</v>
      </c>
      <c r="K266" s="2" t="str">
        <f t="shared" si="35"/>
        <v>-</v>
      </c>
      <c r="L266" s="2" t="str">
        <f t="shared" si="36"/>
        <v>-</v>
      </c>
      <c r="M266" s="2" t="str">
        <f>IF(AND($E266&lt;$C$1,$C266&gt;10),[1]!f_risk_maxdownside($A266,$C$1,$B$1),"-")</f>
        <v>-</v>
      </c>
      <c r="N266" s="2" t="str">
        <f>IF(AND($E266&lt;$D$1,$C266&gt;10),[1]!f_risk_maxdownside($A266,$D$1,$B$1),"-")</f>
        <v>-</v>
      </c>
      <c r="O266" s="2" t="str">
        <f t="shared" si="37"/>
        <v>-</v>
      </c>
      <c r="P266" s="2" t="str">
        <f t="shared" si="38"/>
        <v>-</v>
      </c>
      <c r="Q266" s="2" t="str">
        <f t="shared" si="39"/>
        <v>-</v>
      </c>
      <c r="R266" s="2" t="str">
        <f>IF(AND($E266&lt;$C$1,$C266&gt;10),([1]!f_return($A266,"1",$C$1,$B$1)-3)/[1]!f_risk_stdevyearly($A266,C$1,$B$1,1,1),"-")</f>
        <v>-</v>
      </c>
      <c r="S266" s="2" t="str">
        <f>IF(AND($E266&lt;$D$1,$C266&gt;10),([1]!f_return($A266,"1",$D$1,$B$1)-3)/[1]!f_risk_stdevyearly($A266,D$1,$B$1,1,1),"-")</f>
        <v>-</v>
      </c>
      <c r="T266" s="2" t="str">
        <f t="shared" si="40"/>
        <v>-</v>
      </c>
      <c r="U266" s="2" t="str">
        <f t="shared" si="41"/>
        <v>-</v>
      </c>
      <c r="V266" s="2" t="str">
        <f t="shared" si="42"/>
        <v>-</v>
      </c>
      <c r="W266" s="2" t="str">
        <f>IF(AND($E266&lt;$C$1,$C266&gt;10),([1]!f_return($A266,"1",$C$1,$B$1)-3)/ABS([1]!f_risk_maxdownside($A266,$C$1,$B$1)),"-")</f>
        <v>-</v>
      </c>
      <c r="X266" s="2" t="str">
        <f>IF(AND($E266&lt;$D$1,$C266&gt;10),([1]!f_return($A266,"1",$D$1,$B$1)-3)/ABS([1]!f_risk_maxdownside($A266,$D$1,$B$1)),"-")</f>
        <v>-</v>
      </c>
      <c r="Y266" s="2" t="str">
        <f t="shared" si="43"/>
        <v>-</v>
      </c>
      <c r="Z266" s="2" t="str">
        <f t="shared" si="44"/>
        <v>-</v>
      </c>
      <c r="AA266" s="2" t="str">
        <f t="shared" si="45"/>
        <v>-</v>
      </c>
      <c r="AB266" s="2" t="str">
        <f t="shared" si="46"/>
        <v>-</v>
      </c>
      <c r="AC266" s="2" t="str">
        <f t="shared" si="47"/>
        <v>-</v>
      </c>
      <c r="AD266" s="2" t="str">
        <f t="shared" si="48"/>
        <v>-</v>
      </c>
    </row>
    <row r="267" spans="1:30" hidden="1" x14ac:dyDescent="0.2">
      <c r="A267" s="1" t="s">
        <v>341</v>
      </c>
      <c r="B267" s="1" t="s">
        <v>342</v>
      </c>
      <c r="C267" s="2">
        <f>[1]!f_netasset_total(A267,$B$1,100000000)</f>
        <v>2.3021077760000002</v>
      </c>
      <c r="D267" s="2" t="str">
        <f>TEXT([1]!f_info_setupdate(A267),"YYYYmmdd")</f>
        <v>20181113</v>
      </c>
      <c r="E267" s="3">
        <v>20181113</v>
      </c>
      <c r="F267" s="3"/>
      <c r="G267" s="3"/>
      <c r="H267" s="2" t="str">
        <f>IF(AND($E267&lt;$C$1,$C267&gt;10),[1]!f_return_1y($A267,"0",$B$1),"-")</f>
        <v>-</v>
      </c>
      <c r="I267" s="2" t="str">
        <f>IF(AND($E267&lt;$D$1,$C267&gt;10),[1]!f_return_2y($A267,"0",$B$1),"-")</f>
        <v>-</v>
      </c>
      <c r="J267" s="2" t="str">
        <f t="shared" si="34"/>
        <v>-</v>
      </c>
      <c r="K267" s="2" t="str">
        <f t="shared" si="35"/>
        <v>-</v>
      </c>
      <c r="L267" s="2" t="str">
        <f t="shared" si="36"/>
        <v>-</v>
      </c>
      <c r="M267" s="2" t="str">
        <f>IF(AND($E267&lt;$C$1,$C267&gt;10),[1]!f_risk_maxdownside($A267,$C$1,$B$1),"-")</f>
        <v>-</v>
      </c>
      <c r="N267" s="2" t="str">
        <f>IF(AND($E267&lt;$D$1,$C267&gt;10),[1]!f_risk_maxdownside($A267,$D$1,$B$1),"-")</f>
        <v>-</v>
      </c>
      <c r="O267" s="2" t="str">
        <f t="shared" si="37"/>
        <v>-</v>
      </c>
      <c r="P267" s="2" t="str">
        <f t="shared" si="38"/>
        <v>-</v>
      </c>
      <c r="Q267" s="2" t="str">
        <f t="shared" si="39"/>
        <v>-</v>
      </c>
      <c r="R267" s="2" t="str">
        <f>IF(AND($E267&lt;$C$1,$C267&gt;10),([1]!f_return($A267,"1",$C$1,$B$1)-3)/[1]!f_risk_stdevyearly($A267,C$1,$B$1,1,1),"-")</f>
        <v>-</v>
      </c>
      <c r="S267" s="2" t="str">
        <f>IF(AND($E267&lt;$D$1,$C267&gt;10),([1]!f_return($A267,"1",$D$1,$B$1)-3)/[1]!f_risk_stdevyearly($A267,D$1,$B$1,1,1),"-")</f>
        <v>-</v>
      </c>
      <c r="T267" s="2" t="str">
        <f t="shared" si="40"/>
        <v>-</v>
      </c>
      <c r="U267" s="2" t="str">
        <f t="shared" si="41"/>
        <v>-</v>
      </c>
      <c r="V267" s="2" t="str">
        <f t="shared" si="42"/>
        <v>-</v>
      </c>
      <c r="W267" s="2" t="str">
        <f>IF(AND($E267&lt;$C$1,$C267&gt;10),([1]!f_return($A267,"1",$C$1,$B$1)-3)/ABS([1]!f_risk_maxdownside($A267,$C$1,$B$1)),"-")</f>
        <v>-</v>
      </c>
      <c r="X267" s="2" t="str">
        <f>IF(AND($E267&lt;$D$1,$C267&gt;10),([1]!f_return($A267,"1",$D$1,$B$1)-3)/ABS([1]!f_risk_maxdownside($A267,$D$1,$B$1)),"-")</f>
        <v>-</v>
      </c>
      <c r="Y267" s="2" t="str">
        <f t="shared" si="43"/>
        <v>-</v>
      </c>
      <c r="Z267" s="2" t="str">
        <f t="shared" si="44"/>
        <v>-</v>
      </c>
      <c r="AA267" s="2" t="str">
        <f t="shared" si="45"/>
        <v>-</v>
      </c>
      <c r="AB267" s="2" t="str">
        <f t="shared" si="46"/>
        <v>-</v>
      </c>
      <c r="AC267" s="2" t="str">
        <f t="shared" si="47"/>
        <v>-</v>
      </c>
      <c r="AD267" s="2" t="str">
        <f t="shared" si="48"/>
        <v>-</v>
      </c>
    </row>
    <row r="268" spans="1:30" hidden="1" x14ac:dyDescent="0.2">
      <c r="A268" s="1" t="s">
        <v>737</v>
      </c>
      <c r="B268" s="1" t="s">
        <v>738</v>
      </c>
      <c r="C268" s="2">
        <f>[1]!f_netasset_total(A268,$B$1,100000000)</f>
        <v>2.2600389115000001</v>
      </c>
      <c r="D268" s="2" t="str">
        <f>TEXT([1]!f_info_setupdate(A268),"YYYYmmdd")</f>
        <v>20131204</v>
      </c>
      <c r="E268" s="3">
        <v>20131204</v>
      </c>
      <c r="F268" s="3"/>
      <c r="G268" s="3"/>
      <c r="H268" s="2" t="str">
        <f>IF(AND($E268&lt;$C$1,$C268&gt;10),[1]!f_return_1y($A268,"0",$B$1),"-")</f>
        <v>-</v>
      </c>
      <c r="I268" s="2" t="str">
        <f>IF(AND($E268&lt;$D$1,$C268&gt;10),[1]!f_return_2y($A268,"0",$B$1),"-")</f>
        <v>-</v>
      </c>
      <c r="J268" s="2" t="str">
        <f t="shared" si="34"/>
        <v>-</v>
      </c>
      <c r="K268" s="2" t="str">
        <f t="shared" si="35"/>
        <v>-</v>
      </c>
      <c r="L268" s="2" t="str">
        <f t="shared" si="36"/>
        <v>-</v>
      </c>
      <c r="M268" s="2" t="str">
        <f>IF(AND($E268&lt;$C$1,$C268&gt;10),[1]!f_risk_maxdownside($A268,$C$1,$B$1),"-")</f>
        <v>-</v>
      </c>
      <c r="N268" s="2" t="str">
        <f>IF(AND($E268&lt;$D$1,$C268&gt;10),[1]!f_risk_maxdownside($A268,$D$1,$B$1),"-")</f>
        <v>-</v>
      </c>
      <c r="O268" s="2" t="str">
        <f t="shared" si="37"/>
        <v>-</v>
      </c>
      <c r="P268" s="2" t="str">
        <f t="shared" si="38"/>
        <v>-</v>
      </c>
      <c r="Q268" s="2" t="str">
        <f t="shared" si="39"/>
        <v>-</v>
      </c>
      <c r="R268" s="2" t="str">
        <f>IF(AND($E268&lt;$C$1,$C268&gt;10),([1]!f_return($A268,"1",$C$1,$B$1)-3)/[1]!f_risk_stdevyearly($A268,C$1,$B$1,1,1),"-")</f>
        <v>-</v>
      </c>
      <c r="S268" s="2" t="str">
        <f>IF(AND($E268&lt;$D$1,$C268&gt;10),([1]!f_return($A268,"1",$D$1,$B$1)-3)/[1]!f_risk_stdevyearly($A268,D$1,$B$1,1,1),"-")</f>
        <v>-</v>
      </c>
      <c r="T268" s="2" t="str">
        <f t="shared" si="40"/>
        <v>-</v>
      </c>
      <c r="U268" s="2" t="str">
        <f t="shared" si="41"/>
        <v>-</v>
      </c>
      <c r="V268" s="2" t="str">
        <f t="shared" si="42"/>
        <v>-</v>
      </c>
      <c r="W268" s="2" t="str">
        <f>IF(AND($E268&lt;$C$1,$C268&gt;10),([1]!f_return($A268,"1",$C$1,$B$1)-3)/ABS([1]!f_risk_maxdownside($A268,$C$1,$B$1)),"-")</f>
        <v>-</v>
      </c>
      <c r="X268" s="2" t="str">
        <f>IF(AND($E268&lt;$D$1,$C268&gt;10),([1]!f_return($A268,"1",$D$1,$B$1)-3)/ABS([1]!f_risk_maxdownside($A268,$D$1,$B$1)),"-")</f>
        <v>-</v>
      </c>
      <c r="Y268" s="2" t="str">
        <f t="shared" si="43"/>
        <v>-</v>
      </c>
      <c r="Z268" s="2" t="str">
        <f t="shared" si="44"/>
        <v>-</v>
      </c>
      <c r="AA268" s="2" t="str">
        <f t="shared" si="45"/>
        <v>-</v>
      </c>
      <c r="AB268" s="2" t="str">
        <f t="shared" si="46"/>
        <v>-</v>
      </c>
      <c r="AC268" s="2" t="str">
        <f t="shared" si="47"/>
        <v>-</v>
      </c>
      <c r="AD268" s="2" t="str">
        <f t="shared" si="48"/>
        <v>-</v>
      </c>
    </row>
    <row r="269" spans="1:30" hidden="1" x14ac:dyDescent="0.2">
      <c r="A269" s="1" t="s">
        <v>735</v>
      </c>
      <c r="B269" s="1" t="s">
        <v>736</v>
      </c>
      <c r="C269" s="2">
        <f>[1]!f_netasset_total(A269,$B$1,100000000)</f>
        <v>2.2564571062000001</v>
      </c>
      <c r="D269" s="2" t="str">
        <f>TEXT([1]!f_info_setupdate(A269),"YYYYmmdd")</f>
        <v>20160815</v>
      </c>
      <c r="E269" s="3">
        <v>20160815</v>
      </c>
      <c r="F269" s="3"/>
      <c r="G269" s="3"/>
      <c r="H269" s="2" t="str">
        <f>IF(AND($E269&lt;$C$1,$C269&gt;10),[1]!f_return_1y($A269,"0",$B$1),"-")</f>
        <v>-</v>
      </c>
      <c r="I269" s="2" t="str">
        <f>IF(AND($E269&lt;$D$1,$C269&gt;10),[1]!f_return_2y($A269,"0",$B$1),"-")</f>
        <v>-</v>
      </c>
      <c r="J269" s="2" t="str">
        <f t="shared" si="34"/>
        <v>-</v>
      </c>
      <c r="K269" s="2" t="str">
        <f t="shared" si="35"/>
        <v>-</v>
      </c>
      <c r="L269" s="2" t="str">
        <f t="shared" si="36"/>
        <v>-</v>
      </c>
      <c r="M269" s="2" t="str">
        <f>IF(AND($E269&lt;$C$1,$C269&gt;10),[1]!f_risk_maxdownside($A269,$C$1,$B$1),"-")</f>
        <v>-</v>
      </c>
      <c r="N269" s="2" t="str">
        <f>IF(AND($E269&lt;$D$1,$C269&gt;10),[1]!f_risk_maxdownside($A269,$D$1,$B$1),"-")</f>
        <v>-</v>
      </c>
      <c r="O269" s="2" t="str">
        <f t="shared" si="37"/>
        <v>-</v>
      </c>
      <c r="P269" s="2" t="str">
        <f t="shared" si="38"/>
        <v>-</v>
      </c>
      <c r="Q269" s="2" t="str">
        <f t="shared" si="39"/>
        <v>-</v>
      </c>
      <c r="R269" s="2" t="str">
        <f>IF(AND($E269&lt;$C$1,$C269&gt;10),([1]!f_return($A269,"1",$C$1,$B$1)-3)/[1]!f_risk_stdevyearly($A269,C$1,$B$1,1,1),"-")</f>
        <v>-</v>
      </c>
      <c r="S269" s="2" t="str">
        <f>IF(AND($E269&lt;$D$1,$C269&gt;10),([1]!f_return($A269,"1",$D$1,$B$1)-3)/[1]!f_risk_stdevyearly($A269,D$1,$B$1,1,1),"-")</f>
        <v>-</v>
      </c>
      <c r="T269" s="2" t="str">
        <f t="shared" si="40"/>
        <v>-</v>
      </c>
      <c r="U269" s="2" t="str">
        <f t="shared" si="41"/>
        <v>-</v>
      </c>
      <c r="V269" s="2" t="str">
        <f t="shared" si="42"/>
        <v>-</v>
      </c>
      <c r="W269" s="2" t="str">
        <f>IF(AND($E269&lt;$C$1,$C269&gt;10),([1]!f_return($A269,"1",$C$1,$B$1)-3)/ABS([1]!f_risk_maxdownside($A269,$C$1,$B$1)),"-")</f>
        <v>-</v>
      </c>
      <c r="X269" s="2" t="str">
        <f>IF(AND($E269&lt;$D$1,$C269&gt;10),([1]!f_return($A269,"1",$D$1,$B$1)-3)/ABS([1]!f_risk_maxdownside($A269,$D$1,$B$1)),"-")</f>
        <v>-</v>
      </c>
      <c r="Y269" s="2" t="str">
        <f t="shared" si="43"/>
        <v>-</v>
      </c>
      <c r="Z269" s="2" t="str">
        <f t="shared" si="44"/>
        <v>-</v>
      </c>
      <c r="AA269" s="2" t="str">
        <f t="shared" si="45"/>
        <v>-</v>
      </c>
      <c r="AB269" s="2" t="str">
        <f t="shared" si="46"/>
        <v>-</v>
      </c>
      <c r="AC269" s="2" t="str">
        <f t="shared" si="47"/>
        <v>-</v>
      </c>
      <c r="AD269" s="2" t="str">
        <f t="shared" si="48"/>
        <v>-</v>
      </c>
    </row>
    <row r="270" spans="1:30" ht="13.5" hidden="1" x14ac:dyDescent="0.2">
      <c r="A270" s="7" t="s">
        <v>145</v>
      </c>
      <c r="B270" s="7" t="s">
        <v>146</v>
      </c>
      <c r="C270" s="2">
        <f>[1]!f_netasset_total(A270,$B$1,100000000)</f>
        <v>2.2528240402000002</v>
      </c>
      <c r="D270" s="2" t="str">
        <f>TEXT([1]!f_info_setupdate(A270),"YYYYmmdd")</f>
        <v>20160603</v>
      </c>
      <c r="E270" s="3">
        <v>20160603</v>
      </c>
      <c r="F270" s="3"/>
      <c r="G270" s="3"/>
      <c r="H270" s="2" t="str">
        <f>IF(AND($E270&lt;$C$1,$C270&gt;10),[1]!f_return_1y($A270,"0",$B$1),"-")</f>
        <v>-</v>
      </c>
      <c r="I270" s="2" t="str">
        <f>IF(AND($E270&lt;$D$1,$C270&gt;10),[1]!f_return_2y($A270,"0",$B$1),"-")</f>
        <v>-</v>
      </c>
      <c r="J270" s="2" t="str">
        <f t="shared" si="34"/>
        <v>-</v>
      </c>
      <c r="K270" s="2" t="str">
        <f t="shared" si="35"/>
        <v>-</v>
      </c>
      <c r="L270" s="2" t="str">
        <f t="shared" si="36"/>
        <v>-</v>
      </c>
      <c r="M270" s="2" t="str">
        <f>IF(AND($E270&lt;$C$1,$C270&gt;10),[1]!f_risk_maxdownside($A270,$C$1,$B$1),"-")</f>
        <v>-</v>
      </c>
      <c r="N270" s="2" t="str">
        <f>IF(AND($E270&lt;$D$1,$C270&gt;10),[1]!f_risk_maxdownside($A270,$D$1,$B$1),"-")</f>
        <v>-</v>
      </c>
      <c r="O270" s="2" t="str">
        <f t="shared" si="37"/>
        <v>-</v>
      </c>
      <c r="P270" s="2" t="str">
        <f t="shared" si="38"/>
        <v>-</v>
      </c>
      <c r="Q270" s="2" t="str">
        <f t="shared" si="39"/>
        <v>-</v>
      </c>
      <c r="R270" s="2" t="str">
        <f>IF(AND($E270&lt;$C$1,$C270&gt;10),([1]!f_return($A270,"1",$C$1,$B$1)-3)/[1]!f_risk_stdevyearly($A270,C$1,$B$1,1,1),"-")</f>
        <v>-</v>
      </c>
      <c r="S270" s="2" t="str">
        <f>IF(AND($E270&lt;$D$1,$C270&gt;10),([1]!f_return($A270,"1",$D$1,$B$1)-3)/[1]!f_risk_stdevyearly($A270,D$1,$B$1,1,1),"-")</f>
        <v>-</v>
      </c>
      <c r="T270" s="2" t="str">
        <f t="shared" si="40"/>
        <v>-</v>
      </c>
      <c r="U270" s="2" t="str">
        <f t="shared" si="41"/>
        <v>-</v>
      </c>
      <c r="V270" s="2" t="str">
        <f t="shared" si="42"/>
        <v>-</v>
      </c>
      <c r="W270" s="2" t="str">
        <f>IF(AND($E270&lt;$C$1,$C270&gt;10),([1]!f_return($A270,"1",$C$1,$B$1)-3)/ABS([1]!f_risk_maxdownside($A270,$C$1,$B$1)),"-")</f>
        <v>-</v>
      </c>
      <c r="X270" s="2" t="str">
        <f>IF(AND($E270&lt;$D$1,$C270&gt;10),([1]!f_return($A270,"1",$D$1,$B$1)-3)/ABS([1]!f_risk_maxdownside($A270,$D$1,$B$1)),"-")</f>
        <v>-</v>
      </c>
      <c r="Y270" s="2" t="str">
        <f t="shared" si="43"/>
        <v>-</v>
      </c>
      <c r="Z270" s="2" t="str">
        <f t="shared" si="44"/>
        <v>-</v>
      </c>
      <c r="AA270" s="2" t="str">
        <f t="shared" si="45"/>
        <v>-</v>
      </c>
      <c r="AB270" s="2" t="str">
        <f t="shared" si="46"/>
        <v>-</v>
      </c>
      <c r="AC270" s="2" t="str">
        <f t="shared" si="47"/>
        <v>-</v>
      </c>
      <c r="AD270" s="2" t="str">
        <f t="shared" si="48"/>
        <v>-</v>
      </c>
    </row>
    <row r="271" spans="1:30" hidden="1" x14ac:dyDescent="0.2">
      <c r="A271" s="1" t="s">
        <v>475</v>
      </c>
      <c r="B271" s="1" t="s">
        <v>476</v>
      </c>
      <c r="C271" s="2">
        <f>[1]!f_netasset_total(A271,$B$1,100000000)</f>
        <v>2.1595871678999998</v>
      </c>
      <c r="D271" s="2" t="str">
        <f>TEXT([1]!f_info_setupdate(A271),"YYYYmmdd")</f>
        <v>20201119</v>
      </c>
      <c r="E271" s="3">
        <v>20201119</v>
      </c>
      <c r="F271" s="3"/>
      <c r="G271" s="3"/>
      <c r="H271" s="2" t="str">
        <f>IF(AND($E271&lt;$C$1,$C271&gt;10),[1]!f_return_1y($A271,"0",$B$1),"-")</f>
        <v>-</v>
      </c>
      <c r="I271" s="2" t="str">
        <f>IF(AND($E271&lt;$D$1,$C271&gt;10),[1]!f_return_2y($A271,"0",$B$1),"-")</f>
        <v>-</v>
      </c>
      <c r="J271" s="2" t="str">
        <f t="shared" si="34"/>
        <v>-</v>
      </c>
      <c r="K271" s="2" t="str">
        <f t="shared" si="35"/>
        <v>-</v>
      </c>
      <c r="L271" s="2" t="str">
        <f t="shared" si="36"/>
        <v>-</v>
      </c>
      <c r="M271" s="2" t="str">
        <f>IF(AND($E271&lt;$C$1,$C271&gt;10),[1]!f_risk_maxdownside($A271,$C$1,$B$1),"-")</f>
        <v>-</v>
      </c>
      <c r="N271" s="2" t="str">
        <f>IF(AND($E271&lt;$D$1,$C271&gt;10),[1]!f_risk_maxdownside($A271,$D$1,$B$1),"-")</f>
        <v>-</v>
      </c>
      <c r="O271" s="2" t="str">
        <f t="shared" si="37"/>
        <v>-</v>
      </c>
      <c r="P271" s="2" t="str">
        <f t="shared" si="38"/>
        <v>-</v>
      </c>
      <c r="Q271" s="2" t="str">
        <f t="shared" si="39"/>
        <v>-</v>
      </c>
      <c r="R271" s="2" t="str">
        <f>IF(AND($E271&lt;$C$1,$C271&gt;10),([1]!f_return($A271,"1",$C$1,$B$1)-3)/[1]!f_risk_stdevyearly($A271,C$1,$B$1,1,1),"-")</f>
        <v>-</v>
      </c>
      <c r="S271" s="2" t="str">
        <f>IF(AND($E271&lt;$D$1,$C271&gt;10),([1]!f_return($A271,"1",$D$1,$B$1)-3)/[1]!f_risk_stdevyearly($A271,D$1,$B$1,1,1),"-")</f>
        <v>-</v>
      </c>
      <c r="T271" s="2" t="str">
        <f t="shared" si="40"/>
        <v>-</v>
      </c>
      <c r="U271" s="2" t="str">
        <f t="shared" si="41"/>
        <v>-</v>
      </c>
      <c r="V271" s="2" t="str">
        <f t="shared" si="42"/>
        <v>-</v>
      </c>
      <c r="W271" s="2" t="str">
        <f>IF(AND($E271&lt;$C$1,$C271&gt;10),([1]!f_return($A271,"1",$C$1,$B$1)-3)/ABS([1]!f_risk_maxdownside($A271,$C$1,$B$1)),"-")</f>
        <v>-</v>
      </c>
      <c r="X271" s="2" t="str">
        <f>IF(AND($E271&lt;$D$1,$C271&gt;10),([1]!f_return($A271,"1",$D$1,$B$1)-3)/ABS([1]!f_risk_maxdownside($A271,$D$1,$B$1)),"-")</f>
        <v>-</v>
      </c>
      <c r="Y271" s="2" t="str">
        <f t="shared" si="43"/>
        <v>-</v>
      </c>
      <c r="Z271" s="2" t="str">
        <f t="shared" si="44"/>
        <v>-</v>
      </c>
      <c r="AA271" s="2" t="str">
        <f t="shared" si="45"/>
        <v>-</v>
      </c>
      <c r="AB271" s="2" t="str">
        <f t="shared" si="46"/>
        <v>-</v>
      </c>
      <c r="AC271" s="2" t="str">
        <f t="shared" si="47"/>
        <v>-</v>
      </c>
      <c r="AD271" s="2" t="str">
        <f t="shared" si="48"/>
        <v>-</v>
      </c>
    </row>
    <row r="272" spans="1:30" hidden="1" x14ac:dyDescent="0.2">
      <c r="A272" s="1" t="s">
        <v>559</v>
      </c>
      <c r="B272" s="1" t="s">
        <v>560</v>
      </c>
      <c r="C272" s="2">
        <f>[1]!f_netasset_total(A272,$B$1,100000000)</f>
        <v>2.1521518669999997</v>
      </c>
      <c r="D272" s="2" t="str">
        <f>TEXT([1]!f_info_setupdate(A272),"YYYYmmdd")</f>
        <v>20210805</v>
      </c>
      <c r="E272" s="3">
        <v>20210805</v>
      </c>
      <c r="F272" s="3"/>
      <c r="G272" s="3"/>
      <c r="H272" s="2" t="str">
        <f>IF(AND($E272&lt;$C$1,$C272&gt;10),[1]!f_return_1y($A272,"0",$B$1),"-")</f>
        <v>-</v>
      </c>
      <c r="I272" s="2" t="str">
        <f>IF(AND($E272&lt;$D$1,$C272&gt;10),[1]!f_return_2y($A272,"0",$B$1),"-")</f>
        <v>-</v>
      </c>
      <c r="J272" s="2" t="str">
        <f t="shared" si="34"/>
        <v>-</v>
      </c>
      <c r="K272" s="2" t="str">
        <f t="shared" si="35"/>
        <v>-</v>
      </c>
      <c r="L272" s="2" t="str">
        <f t="shared" si="36"/>
        <v>-</v>
      </c>
      <c r="M272" s="2" t="str">
        <f>IF(AND($E272&lt;$C$1,$C272&gt;10),[1]!f_risk_maxdownside($A272,$C$1,$B$1),"-")</f>
        <v>-</v>
      </c>
      <c r="N272" s="2" t="str">
        <f>IF(AND($E272&lt;$D$1,$C272&gt;10),[1]!f_risk_maxdownside($A272,$D$1,$B$1),"-")</f>
        <v>-</v>
      </c>
      <c r="O272" s="2" t="str">
        <f t="shared" si="37"/>
        <v>-</v>
      </c>
      <c r="P272" s="2" t="str">
        <f t="shared" si="38"/>
        <v>-</v>
      </c>
      <c r="Q272" s="2" t="str">
        <f t="shared" si="39"/>
        <v>-</v>
      </c>
      <c r="R272" s="2" t="str">
        <f>IF(AND($E272&lt;$C$1,$C272&gt;10),([1]!f_return($A272,"1",$C$1,$B$1)-3)/[1]!f_risk_stdevyearly($A272,C$1,$B$1,1,1),"-")</f>
        <v>-</v>
      </c>
      <c r="S272" s="2" t="str">
        <f>IF(AND($E272&lt;$D$1,$C272&gt;10),([1]!f_return($A272,"1",$D$1,$B$1)-3)/[1]!f_risk_stdevyearly($A272,D$1,$B$1,1,1),"-")</f>
        <v>-</v>
      </c>
      <c r="T272" s="2" t="str">
        <f t="shared" si="40"/>
        <v>-</v>
      </c>
      <c r="U272" s="2" t="str">
        <f t="shared" si="41"/>
        <v>-</v>
      </c>
      <c r="V272" s="2" t="str">
        <f t="shared" si="42"/>
        <v>-</v>
      </c>
      <c r="W272" s="2" t="str">
        <f>IF(AND($E272&lt;$C$1,$C272&gt;10),([1]!f_return($A272,"1",$C$1,$B$1)-3)/ABS([1]!f_risk_maxdownside($A272,$C$1,$B$1)),"-")</f>
        <v>-</v>
      </c>
      <c r="X272" s="2" t="str">
        <f>IF(AND($E272&lt;$D$1,$C272&gt;10),([1]!f_return($A272,"1",$D$1,$B$1)-3)/ABS([1]!f_risk_maxdownside($A272,$D$1,$B$1)),"-")</f>
        <v>-</v>
      </c>
      <c r="Y272" s="2" t="str">
        <f t="shared" si="43"/>
        <v>-</v>
      </c>
      <c r="Z272" s="2" t="str">
        <f t="shared" si="44"/>
        <v>-</v>
      </c>
      <c r="AA272" s="2" t="str">
        <f t="shared" si="45"/>
        <v>-</v>
      </c>
      <c r="AB272" s="2" t="str">
        <f t="shared" si="46"/>
        <v>-</v>
      </c>
      <c r="AC272" s="2" t="str">
        <f t="shared" si="47"/>
        <v>-</v>
      </c>
      <c r="AD272" s="2" t="str">
        <f t="shared" si="48"/>
        <v>-</v>
      </c>
    </row>
    <row r="273" spans="1:30" hidden="1" x14ac:dyDescent="0.2">
      <c r="A273" s="1" t="s">
        <v>265</v>
      </c>
      <c r="B273" s="1" t="s">
        <v>266</v>
      </c>
      <c r="C273" s="2">
        <f>[1]!f_netasset_total(A273,$B$1,100000000)</f>
        <v>2.1362822134999999</v>
      </c>
      <c r="D273" s="2" t="str">
        <f>TEXT([1]!f_info_setupdate(A273),"YYYYmmdd")</f>
        <v>20170801</v>
      </c>
      <c r="E273" s="3">
        <v>20170801</v>
      </c>
      <c r="F273" s="3"/>
      <c r="G273" s="3"/>
      <c r="H273" s="2" t="str">
        <f>IF(AND($E273&lt;$C$1,$C273&gt;10),[1]!f_return_1y($A273,"0",$B$1),"-")</f>
        <v>-</v>
      </c>
      <c r="I273" s="2" t="str">
        <f>IF(AND($E273&lt;$D$1,$C273&gt;10),[1]!f_return_2y($A273,"0",$B$1),"-")</f>
        <v>-</v>
      </c>
      <c r="J273" s="2" t="str">
        <f t="shared" si="34"/>
        <v>-</v>
      </c>
      <c r="K273" s="2" t="str">
        <f t="shared" si="35"/>
        <v>-</v>
      </c>
      <c r="L273" s="2" t="str">
        <f t="shared" si="36"/>
        <v>-</v>
      </c>
      <c r="M273" s="2" t="str">
        <f>IF(AND($E273&lt;$C$1,$C273&gt;10),[1]!f_risk_maxdownside($A273,$C$1,$B$1),"-")</f>
        <v>-</v>
      </c>
      <c r="N273" s="2" t="str">
        <f>IF(AND($E273&lt;$D$1,$C273&gt;10),[1]!f_risk_maxdownside($A273,$D$1,$B$1),"-")</f>
        <v>-</v>
      </c>
      <c r="O273" s="2" t="str">
        <f t="shared" si="37"/>
        <v>-</v>
      </c>
      <c r="P273" s="2" t="str">
        <f t="shared" si="38"/>
        <v>-</v>
      </c>
      <c r="Q273" s="2" t="str">
        <f t="shared" si="39"/>
        <v>-</v>
      </c>
      <c r="R273" s="2" t="str">
        <f>IF(AND($E273&lt;$C$1,$C273&gt;10),([1]!f_return($A273,"1",$C$1,$B$1)-3)/[1]!f_risk_stdevyearly($A273,C$1,$B$1,1,1),"-")</f>
        <v>-</v>
      </c>
      <c r="S273" s="2" t="str">
        <f>IF(AND($E273&lt;$D$1,$C273&gt;10),([1]!f_return($A273,"1",$D$1,$B$1)-3)/[1]!f_risk_stdevyearly($A273,D$1,$B$1,1,1),"-")</f>
        <v>-</v>
      </c>
      <c r="T273" s="2" t="str">
        <f t="shared" si="40"/>
        <v>-</v>
      </c>
      <c r="U273" s="2" t="str">
        <f t="shared" si="41"/>
        <v>-</v>
      </c>
      <c r="V273" s="2" t="str">
        <f t="shared" si="42"/>
        <v>-</v>
      </c>
      <c r="W273" s="2" t="str">
        <f>IF(AND($E273&lt;$C$1,$C273&gt;10),([1]!f_return($A273,"1",$C$1,$B$1)-3)/ABS([1]!f_risk_maxdownside($A273,$C$1,$B$1)),"-")</f>
        <v>-</v>
      </c>
      <c r="X273" s="2" t="str">
        <f>IF(AND($E273&lt;$D$1,$C273&gt;10),([1]!f_return($A273,"1",$D$1,$B$1)-3)/ABS([1]!f_risk_maxdownside($A273,$D$1,$B$1)),"-")</f>
        <v>-</v>
      </c>
      <c r="Y273" s="2" t="str">
        <f t="shared" si="43"/>
        <v>-</v>
      </c>
      <c r="Z273" s="2" t="str">
        <f t="shared" si="44"/>
        <v>-</v>
      </c>
      <c r="AA273" s="2" t="str">
        <f t="shared" si="45"/>
        <v>-</v>
      </c>
      <c r="AB273" s="2" t="str">
        <f t="shared" si="46"/>
        <v>-</v>
      </c>
      <c r="AC273" s="2" t="str">
        <f t="shared" si="47"/>
        <v>-</v>
      </c>
      <c r="AD273" s="2" t="str">
        <f t="shared" si="48"/>
        <v>-</v>
      </c>
    </row>
    <row r="274" spans="1:30" hidden="1" x14ac:dyDescent="0.2">
      <c r="A274" s="1" t="s">
        <v>833</v>
      </c>
      <c r="B274" s="1" t="s">
        <v>834</v>
      </c>
      <c r="C274" s="2">
        <f>[1]!f_netasset_total(A274,$B$1,100000000)</f>
        <v>2.1255871852000001</v>
      </c>
      <c r="D274" s="2" t="str">
        <f>TEXT([1]!f_info_setupdate(A274),"YYYYmmdd")</f>
        <v>20210611</v>
      </c>
      <c r="E274" s="3">
        <v>20210611</v>
      </c>
      <c r="F274" s="3"/>
      <c r="G274" s="3"/>
      <c r="H274" s="2" t="str">
        <f>IF(AND($E274&lt;$C$1,$C274&gt;10),[1]!f_return_1y($A274,"0",$B$1),"-")</f>
        <v>-</v>
      </c>
      <c r="I274" s="2" t="str">
        <f>IF(AND($E274&lt;$D$1,$C274&gt;10),[1]!f_return_2y($A274,"0",$B$1),"-")</f>
        <v>-</v>
      </c>
      <c r="J274" s="2" t="str">
        <f t="shared" si="34"/>
        <v>-</v>
      </c>
      <c r="K274" s="2" t="str">
        <f t="shared" si="35"/>
        <v>-</v>
      </c>
      <c r="L274" s="2" t="str">
        <f t="shared" si="36"/>
        <v>-</v>
      </c>
      <c r="M274" s="2" t="str">
        <f>IF(AND($E274&lt;$C$1,$C274&gt;10),[1]!f_risk_maxdownside($A274,$C$1,$B$1),"-")</f>
        <v>-</v>
      </c>
      <c r="N274" s="2" t="str">
        <f>IF(AND($E274&lt;$D$1,$C274&gt;10),[1]!f_risk_maxdownside($A274,$D$1,$B$1),"-")</f>
        <v>-</v>
      </c>
      <c r="O274" s="2" t="str">
        <f t="shared" si="37"/>
        <v>-</v>
      </c>
      <c r="P274" s="2" t="str">
        <f t="shared" si="38"/>
        <v>-</v>
      </c>
      <c r="Q274" s="2" t="str">
        <f t="shared" si="39"/>
        <v>-</v>
      </c>
      <c r="R274" s="2" t="str">
        <f>IF(AND($E274&lt;$C$1,$C274&gt;10),([1]!f_return($A274,"1",$C$1,$B$1)-3)/[1]!f_risk_stdevyearly($A274,C$1,$B$1,1,1),"-")</f>
        <v>-</v>
      </c>
      <c r="S274" s="2" t="str">
        <f>IF(AND($E274&lt;$D$1,$C274&gt;10),([1]!f_return($A274,"1",$D$1,$B$1)-3)/[1]!f_risk_stdevyearly($A274,D$1,$B$1,1,1),"-")</f>
        <v>-</v>
      </c>
      <c r="T274" s="2" t="str">
        <f t="shared" si="40"/>
        <v>-</v>
      </c>
      <c r="U274" s="2" t="str">
        <f t="shared" si="41"/>
        <v>-</v>
      </c>
      <c r="V274" s="2" t="str">
        <f t="shared" si="42"/>
        <v>-</v>
      </c>
      <c r="W274" s="2" t="str">
        <f>IF(AND($E274&lt;$C$1,$C274&gt;10),([1]!f_return($A274,"1",$C$1,$B$1)-3)/ABS([1]!f_risk_maxdownside($A274,$C$1,$B$1)),"-")</f>
        <v>-</v>
      </c>
      <c r="X274" s="2" t="str">
        <f>IF(AND($E274&lt;$D$1,$C274&gt;10),([1]!f_return($A274,"1",$D$1,$B$1)-3)/ABS([1]!f_risk_maxdownside($A274,$D$1,$B$1)),"-")</f>
        <v>-</v>
      </c>
      <c r="Y274" s="2" t="str">
        <f t="shared" si="43"/>
        <v>-</v>
      </c>
      <c r="Z274" s="2" t="str">
        <f t="shared" si="44"/>
        <v>-</v>
      </c>
      <c r="AA274" s="2" t="str">
        <f t="shared" si="45"/>
        <v>-</v>
      </c>
      <c r="AB274" s="2" t="str">
        <f t="shared" si="46"/>
        <v>-</v>
      </c>
      <c r="AC274" s="2" t="str">
        <f t="shared" si="47"/>
        <v>-</v>
      </c>
      <c r="AD274" s="2" t="str">
        <f t="shared" si="48"/>
        <v>-</v>
      </c>
    </row>
    <row r="275" spans="1:30" hidden="1" x14ac:dyDescent="0.2">
      <c r="A275" s="1" t="s">
        <v>53</v>
      </c>
      <c r="B275" s="1" t="s">
        <v>54</v>
      </c>
      <c r="C275" s="2">
        <f>[1]!f_netasset_total(A275,$B$1,100000000)</f>
        <v>2.1123892725999998</v>
      </c>
      <c r="D275" s="2" t="str">
        <f>TEXT([1]!f_info_setupdate(A275),"YYYYmmdd")</f>
        <v>20140128</v>
      </c>
      <c r="E275" s="3">
        <v>20140128</v>
      </c>
      <c r="F275" s="3"/>
      <c r="G275" s="3"/>
      <c r="H275" s="2" t="str">
        <f>IF(AND($E275&lt;$C$1,$C275&gt;10),[1]!f_return_1y($A275,"0",$B$1),"-")</f>
        <v>-</v>
      </c>
      <c r="I275" s="2" t="str">
        <f>IF(AND($E275&lt;$D$1,$C275&gt;10),[1]!f_return_2y($A275,"0",$B$1),"-")</f>
        <v>-</v>
      </c>
      <c r="J275" s="2" t="str">
        <f t="shared" si="34"/>
        <v>-</v>
      </c>
      <c r="K275" s="2" t="str">
        <f t="shared" si="35"/>
        <v>-</v>
      </c>
      <c r="L275" s="2" t="str">
        <f t="shared" si="36"/>
        <v>-</v>
      </c>
      <c r="M275" s="2" t="str">
        <f>IF(AND($E275&lt;$C$1,$C275&gt;10),[1]!f_risk_maxdownside($A275,$C$1,$B$1),"-")</f>
        <v>-</v>
      </c>
      <c r="N275" s="2" t="str">
        <f>IF(AND($E275&lt;$D$1,$C275&gt;10),[1]!f_risk_maxdownside($A275,$D$1,$B$1),"-")</f>
        <v>-</v>
      </c>
      <c r="O275" s="2" t="str">
        <f t="shared" si="37"/>
        <v>-</v>
      </c>
      <c r="P275" s="2" t="str">
        <f t="shared" si="38"/>
        <v>-</v>
      </c>
      <c r="Q275" s="2" t="str">
        <f t="shared" si="39"/>
        <v>-</v>
      </c>
      <c r="R275" s="2" t="str">
        <f>IF(AND($E275&lt;$C$1,$C275&gt;10),([1]!f_return($A275,"1",$C$1,$B$1)-3)/[1]!f_risk_stdevyearly($A275,C$1,$B$1,1,1),"-")</f>
        <v>-</v>
      </c>
      <c r="S275" s="2" t="str">
        <f>IF(AND($E275&lt;$D$1,$C275&gt;10),([1]!f_return($A275,"1",$D$1,$B$1)-3)/[1]!f_risk_stdevyearly($A275,D$1,$B$1,1,1),"-")</f>
        <v>-</v>
      </c>
      <c r="T275" s="2" t="str">
        <f t="shared" si="40"/>
        <v>-</v>
      </c>
      <c r="U275" s="2" t="str">
        <f t="shared" si="41"/>
        <v>-</v>
      </c>
      <c r="V275" s="2" t="str">
        <f t="shared" si="42"/>
        <v>-</v>
      </c>
      <c r="W275" s="2" t="str">
        <f>IF(AND($E275&lt;$C$1,$C275&gt;10),([1]!f_return($A275,"1",$C$1,$B$1)-3)/ABS([1]!f_risk_maxdownside($A275,$C$1,$B$1)),"-")</f>
        <v>-</v>
      </c>
      <c r="X275" s="2" t="str">
        <f>IF(AND($E275&lt;$D$1,$C275&gt;10),([1]!f_return($A275,"1",$D$1,$B$1)-3)/ABS([1]!f_risk_maxdownside($A275,$D$1,$B$1)),"-")</f>
        <v>-</v>
      </c>
      <c r="Y275" s="2" t="str">
        <f t="shared" si="43"/>
        <v>-</v>
      </c>
      <c r="Z275" s="2" t="str">
        <f t="shared" si="44"/>
        <v>-</v>
      </c>
      <c r="AA275" s="2" t="str">
        <f t="shared" si="45"/>
        <v>-</v>
      </c>
      <c r="AB275" s="2" t="str">
        <f t="shared" si="46"/>
        <v>-</v>
      </c>
      <c r="AC275" s="2" t="str">
        <f t="shared" si="47"/>
        <v>-</v>
      </c>
      <c r="AD275" s="2" t="str">
        <f t="shared" si="48"/>
        <v>-</v>
      </c>
    </row>
    <row r="276" spans="1:30" hidden="1" x14ac:dyDescent="0.2">
      <c r="A276" s="1" t="s">
        <v>485</v>
      </c>
      <c r="B276" s="1" t="s">
        <v>486</v>
      </c>
      <c r="C276" s="2">
        <f>[1]!f_netasset_total(A276,$B$1,100000000)</f>
        <v>2.0927694876</v>
      </c>
      <c r="D276" s="2" t="str">
        <f>TEXT([1]!f_info_setupdate(A276),"YYYYmmdd")</f>
        <v>20210105</v>
      </c>
      <c r="E276" s="3">
        <v>20210105</v>
      </c>
      <c r="F276" s="3"/>
      <c r="G276" s="3"/>
      <c r="H276" s="2" t="str">
        <f>IF(AND($E276&lt;$C$1,$C276&gt;10),[1]!f_return_1y($A276,"0",$B$1),"-")</f>
        <v>-</v>
      </c>
      <c r="I276" s="2" t="str">
        <f>IF(AND($E276&lt;$D$1,$C276&gt;10),[1]!f_return_2y($A276,"0",$B$1),"-")</f>
        <v>-</v>
      </c>
      <c r="J276" s="2" t="str">
        <f t="shared" si="34"/>
        <v>-</v>
      </c>
      <c r="K276" s="2" t="str">
        <f t="shared" si="35"/>
        <v>-</v>
      </c>
      <c r="L276" s="2" t="str">
        <f t="shared" si="36"/>
        <v>-</v>
      </c>
      <c r="M276" s="2" t="str">
        <f>IF(AND($E276&lt;$C$1,$C276&gt;10),[1]!f_risk_maxdownside($A276,$C$1,$B$1),"-")</f>
        <v>-</v>
      </c>
      <c r="N276" s="2" t="str">
        <f>IF(AND($E276&lt;$D$1,$C276&gt;10),[1]!f_risk_maxdownside($A276,$D$1,$B$1),"-")</f>
        <v>-</v>
      </c>
      <c r="O276" s="2" t="str">
        <f t="shared" si="37"/>
        <v>-</v>
      </c>
      <c r="P276" s="2" t="str">
        <f t="shared" si="38"/>
        <v>-</v>
      </c>
      <c r="Q276" s="2" t="str">
        <f t="shared" si="39"/>
        <v>-</v>
      </c>
      <c r="R276" s="2" t="str">
        <f>IF(AND($E276&lt;$C$1,$C276&gt;10),([1]!f_return($A276,"1",$C$1,$B$1)-3)/[1]!f_risk_stdevyearly($A276,C$1,$B$1,1,1),"-")</f>
        <v>-</v>
      </c>
      <c r="S276" s="2" t="str">
        <f>IF(AND($E276&lt;$D$1,$C276&gt;10),([1]!f_return($A276,"1",$D$1,$B$1)-3)/[1]!f_risk_stdevyearly($A276,D$1,$B$1,1,1),"-")</f>
        <v>-</v>
      </c>
      <c r="T276" s="2" t="str">
        <f t="shared" si="40"/>
        <v>-</v>
      </c>
      <c r="U276" s="2" t="str">
        <f t="shared" si="41"/>
        <v>-</v>
      </c>
      <c r="V276" s="2" t="str">
        <f t="shared" si="42"/>
        <v>-</v>
      </c>
      <c r="W276" s="2" t="str">
        <f>IF(AND($E276&lt;$C$1,$C276&gt;10),([1]!f_return($A276,"1",$C$1,$B$1)-3)/ABS([1]!f_risk_maxdownside($A276,$C$1,$B$1)),"-")</f>
        <v>-</v>
      </c>
      <c r="X276" s="2" t="str">
        <f>IF(AND($E276&lt;$D$1,$C276&gt;10),([1]!f_return($A276,"1",$D$1,$B$1)-3)/ABS([1]!f_risk_maxdownside($A276,$D$1,$B$1)),"-")</f>
        <v>-</v>
      </c>
      <c r="Y276" s="2" t="str">
        <f t="shared" si="43"/>
        <v>-</v>
      </c>
      <c r="Z276" s="2" t="str">
        <f t="shared" si="44"/>
        <v>-</v>
      </c>
      <c r="AA276" s="2" t="str">
        <f t="shared" si="45"/>
        <v>-</v>
      </c>
      <c r="AB276" s="2" t="str">
        <f t="shared" si="46"/>
        <v>-</v>
      </c>
      <c r="AC276" s="2" t="str">
        <f t="shared" si="47"/>
        <v>-</v>
      </c>
      <c r="AD276" s="2" t="str">
        <f t="shared" si="48"/>
        <v>-</v>
      </c>
    </row>
    <row r="277" spans="1:30" hidden="1" x14ac:dyDescent="0.2">
      <c r="A277" s="1" t="s">
        <v>405</v>
      </c>
      <c r="B277" s="1" t="s">
        <v>406</v>
      </c>
      <c r="C277" s="2">
        <f>[1]!f_netasset_total(A277,$B$1,100000000)</f>
        <v>2.0797716458000002</v>
      </c>
      <c r="D277" s="2" t="str">
        <f>TEXT([1]!f_info_setupdate(A277),"YYYYmmdd")</f>
        <v>20200617</v>
      </c>
      <c r="E277" s="3">
        <v>20200617</v>
      </c>
      <c r="F277" s="3"/>
      <c r="G277" s="3"/>
      <c r="H277" s="2" t="str">
        <f>IF(AND($E277&lt;$C$1,$C277&gt;10),[1]!f_return_1y($A277,"0",$B$1),"-")</f>
        <v>-</v>
      </c>
      <c r="I277" s="2" t="str">
        <f>IF(AND($E277&lt;$D$1,$C277&gt;10),[1]!f_return_2y($A277,"0",$B$1),"-")</f>
        <v>-</v>
      </c>
      <c r="J277" s="2" t="str">
        <f t="shared" si="34"/>
        <v>-</v>
      </c>
      <c r="K277" s="2" t="str">
        <f t="shared" si="35"/>
        <v>-</v>
      </c>
      <c r="L277" s="2" t="str">
        <f t="shared" si="36"/>
        <v>-</v>
      </c>
      <c r="M277" s="2" t="str">
        <f>IF(AND($E277&lt;$C$1,$C277&gt;10),[1]!f_risk_maxdownside($A277,$C$1,$B$1),"-")</f>
        <v>-</v>
      </c>
      <c r="N277" s="2" t="str">
        <f>IF(AND($E277&lt;$D$1,$C277&gt;10),[1]!f_risk_maxdownside($A277,$D$1,$B$1),"-")</f>
        <v>-</v>
      </c>
      <c r="O277" s="2" t="str">
        <f t="shared" si="37"/>
        <v>-</v>
      </c>
      <c r="P277" s="2" t="str">
        <f t="shared" si="38"/>
        <v>-</v>
      </c>
      <c r="Q277" s="2" t="str">
        <f t="shared" si="39"/>
        <v>-</v>
      </c>
      <c r="R277" s="2" t="str">
        <f>IF(AND($E277&lt;$C$1,$C277&gt;10),([1]!f_return($A277,"1",$C$1,$B$1)-3)/[1]!f_risk_stdevyearly($A277,C$1,$B$1,1,1),"-")</f>
        <v>-</v>
      </c>
      <c r="S277" s="2" t="str">
        <f>IF(AND($E277&lt;$D$1,$C277&gt;10),([1]!f_return($A277,"1",$D$1,$B$1)-3)/[1]!f_risk_stdevyearly($A277,D$1,$B$1,1,1),"-")</f>
        <v>-</v>
      </c>
      <c r="T277" s="2" t="str">
        <f t="shared" si="40"/>
        <v>-</v>
      </c>
      <c r="U277" s="2" t="str">
        <f t="shared" si="41"/>
        <v>-</v>
      </c>
      <c r="V277" s="2" t="str">
        <f t="shared" si="42"/>
        <v>-</v>
      </c>
      <c r="W277" s="2" t="str">
        <f>IF(AND($E277&lt;$C$1,$C277&gt;10),([1]!f_return($A277,"1",$C$1,$B$1)-3)/ABS([1]!f_risk_maxdownside($A277,$C$1,$B$1)),"-")</f>
        <v>-</v>
      </c>
      <c r="X277" s="2" t="str">
        <f>IF(AND($E277&lt;$D$1,$C277&gt;10),([1]!f_return($A277,"1",$D$1,$B$1)-3)/ABS([1]!f_risk_maxdownside($A277,$D$1,$B$1)),"-")</f>
        <v>-</v>
      </c>
      <c r="Y277" s="2" t="str">
        <f t="shared" si="43"/>
        <v>-</v>
      </c>
      <c r="Z277" s="2" t="str">
        <f t="shared" si="44"/>
        <v>-</v>
      </c>
      <c r="AA277" s="2" t="str">
        <f t="shared" si="45"/>
        <v>-</v>
      </c>
      <c r="AB277" s="2" t="str">
        <f t="shared" si="46"/>
        <v>-</v>
      </c>
      <c r="AC277" s="2" t="str">
        <f t="shared" si="47"/>
        <v>-</v>
      </c>
      <c r="AD277" s="2" t="str">
        <f t="shared" si="48"/>
        <v>-</v>
      </c>
    </row>
    <row r="278" spans="1:30" hidden="1" x14ac:dyDescent="0.2">
      <c r="A278" s="1" t="s">
        <v>771</v>
      </c>
      <c r="B278" s="1" t="s">
        <v>772</v>
      </c>
      <c r="C278" s="2">
        <f>[1]!f_netasset_total(A278,$B$1,100000000)</f>
        <v>2.0640142678000002</v>
      </c>
      <c r="D278" s="2" t="str">
        <f>TEXT([1]!f_info_setupdate(A278),"YYYYmmdd")</f>
        <v>20111213</v>
      </c>
      <c r="E278" s="3">
        <v>20111213</v>
      </c>
      <c r="F278" s="3"/>
      <c r="G278" s="3"/>
      <c r="H278" s="2" t="str">
        <f>IF(AND($E278&lt;$C$1,$C278&gt;10),[1]!f_return_1y($A278,"0",$B$1),"-")</f>
        <v>-</v>
      </c>
      <c r="I278" s="2" t="str">
        <f>IF(AND($E278&lt;$D$1,$C278&gt;10),[1]!f_return_2y($A278,"0",$B$1),"-")</f>
        <v>-</v>
      </c>
      <c r="J278" s="2" t="str">
        <f t="shared" si="34"/>
        <v>-</v>
      </c>
      <c r="K278" s="2" t="str">
        <f t="shared" si="35"/>
        <v>-</v>
      </c>
      <c r="L278" s="2" t="str">
        <f t="shared" si="36"/>
        <v>-</v>
      </c>
      <c r="M278" s="2" t="str">
        <f>IF(AND($E278&lt;$C$1,$C278&gt;10),[1]!f_risk_maxdownside($A278,$C$1,$B$1),"-")</f>
        <v>-</v>
      </c>
      <c r="N278" s="2" t="str">
        <f>IF(AND($E278&lt;$D$1,$C278&gt;10),[1]!f_risk_maxdownside($A278,$D$1,$B$1),"-")</f>
        <v>-</v>
      </c>
      <c r="O278" s="2" t="str">
        <f t="shared" si="37"/>
        <v>-</v>
      </c>
      <c r="P278" s="2" t="str">
        <f t="shared" si="38"/>
        <v>-</v>
      </c>
      <c r="Q278" s="2" t="str">
        <f t="shared" si="39"/>
        <v>-</v>
      </c>
      <c r="R278" s="2" t="str">
        <f>IF(AND($E278&lt;$C$1,$C278&gt;10),([1]!f_return($A278,"1",$C$1,$B$1)-3)/[1]!f_risk_stdevyearly($A278,C$1,$B$1,1,1),"-")</f>
        <v>-</v>
      </c>
      <c r="S278" s="2" t="str">
        <f>IF(AND($E278&lt;$D$1,$C278&gt;10),([1]!f_return($A278,"1",$D$1,$B$1)-3)/[1]!f_risk_stdevyearly($A278,D$1,$B$1,1,1),"-")</f>
        <v>-</v>
      </c>
      <c r="T278" s="2" t="str">
        <f t="shared" si="40"/>
        <v>-</v>
      </c>
      <c r="U278" s="2" t="str">
        <f t="shared" si="41"/>
        <v>-</v>
      </c>
      <c r="V278" s="2" t="str">
        <f t="shared" si="42"/>
        <v>-</v>
      </c>
      <c r="W278" s="2" t="str">
        <f>IF(AND($E278&lt;$C$1,$C278&gt;10),([1]!f_return($A278,"1",$C$1,$B$1)-3)/ABS([1]!f_risk_maxdownside($A278,$C$1,$B$1)),"-")</f>
        <v>-</v>
      </c>
      <c r="X278" s="2" t="str">
        <f>IF(AND($E278&lt;$D$1,$C278&gt;10),([1]!f_return($A278,"1",$D$1,$B$1)-3)/ABS([1]!f_risk_maxdownside($A278,$D$1,$B$1)),"-")</f>
        <v>-</v>
      </c>
      <c r="Y278" s="2" t="str">
        <f t="shared" si="43"/>
        <v>-</v>
      </c>
      <c r="Z278" s="2" t="str">
        <f t="shared" si="44"/>
        <v>-</v>
      </c>
      <c r="AA278" s="2" t="str">
        <f t="shared" si="45"/>
        <v>-</v>
      </c>
      <c r="AB278" s="2" t="str">
        <f t="shared" si="46"/>
        <v>-</v>
      </c>
      <c r="AC278" s="2" t="str">
        <f t="shared" si="47"/>
        <v>-</v>
      </c>
      <c r="AD278" s="2" t="str">
        <f t="shared" si="48"/>
        <v>-</v>
      </c>
    </row>
    <row r="279" spans="1:30" hidden="1" x14ac:dyDescent="0.2">
      <c r="A279" s="1" t="s">
        <v>565</v>
      </c>
      <c r="B279" s="1" t="s">
        <v>566</v>
      </c>
      <c r="C279" s="2">
        <f>[1]!f_netasset_total(A279,$B$1,100000000)</f>
        <v>2.0635638717</v>
      </c>
      <c r="D279" s="2" t="str">
        <f>TEXT([1]!f_info_setupdate(A279),"YYYYmmdd")</f>
        <v>20211014</v>
      </c>
      <c r="E279" s="3">
        <v>20211014</v>
      </c>
      <c r="F279" s="3"/>
      <c r="G279" s="3"/>
      <c r="H279" s="2" t="str">
        <f>IF(AND($E279&lt;$C$1,$C279&gt;10),[1]!f_return_1y($A279,"0",$B$1),"-")</f>
        <v>-</v>
      </c>
      <c r="I279" s="2" t="str">
        <f>IF(AND($E279&lt;$D$1,$C279&gt;10),[1]!f_return_2y($A279,"0",$B$1),"-")</f>
        <v>-</v>
      </c>
      <c r="J279" s="2" t="str">
        <f t="shared" si="34"/>
        <v>-</v>
      </c>
      <c r="K279" s="2" t="str">
        <f t="shared" si="35"/>
        <v>-</v>
      </c>
      <c r="L279" s="2" t="str">
        <f t="shared" si="36"/>
        <v>-</v>
      </c>
      <c r="M279" s="2" t="str">
        <f>IF(AND($E279&lt;$C$1,$C279&gt;10),[1]!f_risk_maxdownside($A279,$C$1,$B$1),"-")</f>
        <v>-</v>
      </c>
      <c r="N279" s="2" t="str">
        <f>IF(AND($E279&lt;$D$1,$C279&gt;10),[1]!f_risk_maxdownside($A279,$D$1,$B$1),"-")</f>
        <v>-</v>
      </c>
      <c r="O279" s="2" t="str">
        <f t="shared" si="37"/>
        <v>-</v>
      </c>
      <c r="P279" s="2" t="str">
        <f t="shared" si="38"/>
        <v>-</v>
      </c>
      <c r="Q279" s="2" t="str">
        <f t="shared" si="39"/>
        <v>-</v>
      </c>
      <c r="R279" s="2" t="str">
        <f>IF(AND($E279&lt;$C$1,$C279&gt;10),([1]!f_return($A279,"1",$C$1,$B$1)-3)/[1]!f_risk_stdevyearly($A279,C$1,$B$1,1,1),"-")</f>
        <v>-</v>
      </c>
      <c r="S279" s="2" t="str">
        <f>IF(AND($E279&lt;$D$1,$C279&gt;10),([1]!f_return($A279,"1",$D$1,$B$1)-3)/[1]!f_risk_stdevyearly($A279,D$1,$B$1,1,1),"-")</f>
        <v>-</v>
      </c>
      <c r="T279" s="2" t="str">
        <f t="shared" si="40"/>
        <v>-</v>
      </c>
      <c r="U279" s="2" t="str">
        <f t="shared" si="41"/>
        <v>-</v>
      </c>
      <c r="V279" s="2" t="str">
        <f t="shared" si="42"/>
        <v>-</v>
      </c>
      <c r="W279" s="2" t="str">
        <f>IF(AND($E279&lt;$C$1,$C279&gt;10),([1]!f_return($A279,"1",$C$1,$B$1)-3)/ABS([1]!f_risk_maxdownside($A279,$C$1,$B$1)),"-")</f>
        <v>-</v>
      </c>
      <c r="X279" s="2" t="str">
        <f>IF(AND($E279&lt;$D$1,$C279&gt;10),([1]!f_return($A279,"1",$D$1,$B$1)-3)/ABS([1]!f_risk_maxdownside($A279,$D$1,$B$1)),"-")</f>
        <v>-</v>
      </c>
      <c r="Y279" s="2" t="str">
        <f t="shared" si="43"/>
        <v>-</v>
      </c>
      <c r="Z279" s="2" t="str">
        <f t="shared" si="44"/>
        <v>-</v>
      </c>
      <c r="AA279" s="2" t="str">
        <f t="shared" si="45"/>
        <v>-</v>
      </c>
      <c r="AB279" s="2" t="str">
        <f t="shared" si="46"/>
        <v>-</v>
      </c>
      <c r="AC279" s="2" t="str">
        <f t="shared" si="47"/>
        <v>-</v>
      </c>
      <c r="AD279" s="2" t="str">
        <f t="shared" si="48"/>
        <v>-</v>
      </c>
    </row>
    <row r="280" spans="1:30" hidden="1" x14ac:dyDescent="0.2">
      <c r="A280" s="1" t="s">
        <v>547</v>
      </c>
      <c r="B280" s="1" t="s">
        <v>548</v>
      </c>
      <c r="C280" s="2">
        <f>[1]!f_netasset_total(A280,$B$1,100000000)</f>
        <v>2.0584568239999999</v>
      </c>
      <c r="D280" s="2" t="str">
        <f>TEXT([1]!f_info_setupdate(A280),"YYYYmmdd")</f>
        <v>20210812</v>
      </c>
      <c r="E280" s="3">
        <v>20210812</v>
      </c>
      <c r="F280" s="3"/>
      <c r="G280" s="3"/>
      <c r="H280" s="2" t="str">
        <f>IF(AND($E280&lt;$C$1,$C280&gt;10),[1]!f_return_1y($A280,"0",$B$1),"-")</f>
        <v>-</v>
      </c>
      <c r="I280" s="2" t="str">
        <f>IF(AND($E280&lt;$D$1,$C280&gt;10),[1]!f_return_2y($A280,"0",$B$1),"-")</f>
        <v>-</v>
      </c>
      <c r="J280" s="2" t="str">
        <f t="shared" si="34"/>
        <v>-</v>
      </c>
      <c r="K280" s="2" t="str">
        <f t="shared" si="35"/>
        <v>-</v>
      </c>
      <c r="L280" s="2" t="str">
        <f t="shared" si="36"/>
        <v>-</v>
      </c>
      <c r="M280" s="2" t="str">
        <f>IF(AND($E280&lt;$C$1,$C280&gt;10),[1]!f_risk_maxdownside($A280,$C$1,$B$1),"-")</f>
        <v>-</v>
      </c>
      <c r="N280" s="2" t="str">
        <f>IF(AND($E280&lt;$D$1,$C280&gt;10),[1]!f_risk_maxdownside($A280,$D$1,$B$1),"-")</f>
        <v>-</v>
      </c>
      <c r="O280" s="2" t="str">
        <f t="shared" si="37"/>
        <v>-</v>
      </c>
      <c r="P280" s="2" t="str">
        <f t="shared" si="38"/>
        <v>-</v>
      </c>
      <c r="Q280" s="2" t="str">
        <f t="shared" si="39"/>
        <v>-</v>
      </c>
      <c r="R280" s="2" t="str">
        <f>IF(AND($E280&lt;$C$1,$C280&gt;10),([1]!f_return($A280,"1",$C$1,$B$1)-3)/[1]!f_risk_stdevyearly($A280,C$1,$B$1,1,1),"-")</f>
        <v>-</v>
      </c>
      <c r="S280" s="2" t="str">
        <f>IF(AND($E280&lt;$D$1,$C280&gt;10),([1]!f_return($A280,"1",$D$1,$B$1)-3)/[1]!f_risk_stdevyearly($A280,D$1,$B$1,1,1),"-")</f>
        <v>-</v>
      </c>
      <c r="T280" s="2" t="str">
        <f t="shared" si="40"/>
        <v>-</v>
      </c>
      <c r="U280" s="2" t="str">
        <f t="shared" si="41"/>
        <v>-</v>
      </c>
      <c r="V280" s="2" t="str">
        <f t="shared" si="42"/>
        <v>-</v>
      </c>
      <c r="W280" s="2" t="str">
        <f>IF(AND($E280&lt;$C$1,$C280&gt;10),([1]!f_return($A280,"1",$C$1,$B$1)-3)/ABS([1]!f_risk_maxdownside($A280,$C$1,$B$1)),"-")</f>
        <v>-</v>
      </c>
      <c r="X280" s="2" t="str">
        <f>IF(AND($E280&lt;$D$1,$C280&gt;10),([1]!f_return($A280,"1",$D$1,$B$1)-3)/ABS([1]!f_risk_maxdownside($A280,$D$1,$B$1)),"-")</f>
        <v>-</v>
      </c>
      <c r="Y280" s="2" t="str">
        <f t="shared" si="43"/>
        <v>-</v>
      </c>
      <c r="Z280" s="2" t="str">
        <f t="shared" si="44"/>
        <v>-</v>
      </c>
      <c r="AA280" s="2" t="str">
        <f t="shared" si="45"/>
        <v>-</v>
      </c>
      <c r="AB280" s="2" t="str">
        <f t="shared" si="46"/>
        <v>-</v>
      </c>
      <c r="AC280" s="2" t="str">
        <f t="shared" si="47"/>
        <v>-</v>
      </c>
      <c r="AD280" s="2" t="str">
        <f t="shared" si="48"/>
        <v>-</v>
      </c>
    </row>
    <row r="281" spans="1:30" hidden="1" x14ac:dyDescent="0.2">
      <c r="A281" s="1" t="s">
        <v>563</v>
      </c>
      <c r="B281" s="1" t="s">
        <v>564</v>
      </c>
      <c r="C281" s="2">
        <f>[1]!f_netasset_total(A281,$B$1,100000000)</f>
        <v>2.0529756434999999</v>
      </c>
      <c r="D281" s="2" t="str">
        <f>TEXT([1]!f_info_setupdate(A281),"YYYYmmdd")</f>
        <v>20210929</v>
      </c>
      <c r="E281" s="3">
        <v>20210929</v>
      </c>
      <c r="F281" s="3"/>
      <c r="G281" s="3"/>
      <c r="H281" s="2" t="str">
        <f>IF(AND($E281&lt;$C$1,$C281&gt;10),[1]!f_return_1y($A281,"0",$B$1),"-")</f>
        <v>-</v>
      </c>
      <c r="I281" s="2" t="str">
        <f>IF(AND($E281&lt;$D$1,$C281&gt;10),[1]!f_return_2y($A281,"0",$B$1),"-")</f>
        <v>-</v>
      </c>
      <c r="J281" s="2" t="str">
        <f t="shared" si="34"/>
        <v>-</v>
      </c>
      <c r="K281" s="2" t="str">
        <f t="shared" si="35"/>
        <v>-</v>
      </c>
      <c r="L281" s="2" t="str">
        <f t="shared" si="36"/>
        <v>-</v>
      </c>
      <c r="M281" s="2" t="str">
        <f>IF(AND($E281&lt;$C$1,$C281&gt;10),[1]!f_risk_maxdownside($A281,$C$1,$B$1),"-")</f>
        <v>-</v>
      </c>
      <c r="N281" s="2" t="str">
        <f>IF(AND($E281&lt;$D$1,$C281&gt;10),[1]!f_risk_maxdownside($A281,$D$1,$B$1),"-")</f>
        <v>-</v>
      </c>
      <c r="O281" s="2" t="str">
        <f t="shared" si="37"/>
        <v>-</v>
      </c>
      <c r="P281" s="2" t="str">
        <f t="shared" si="38"/>
        <v>-</v>
      </c>
      <c r="Q281" s="2" t="str">
        <f t="shared" si="39"/>
        <v>-</v>
      </c>
      <c r="R281" s="2" t="str">
        <f>IF(AND($E281&lt;$C$1,$C281&gt;10),([1]!f_return($A281,"1",$C$1,$B$1)-3)/[1]!f_risk_stdevyearly($A281,C$1,$B$1,1,1),"-")</f>
        <v>-</v>
      </c>
      <c r="S281" s="2" t="str">
        <f>IF(AND($E281&lt;$D$1,$C281&gt;10),([1]!f_return($A281,"1",$D$1,$B$1)-3)/[1]!f_risk_stdevyearly($A281,D$1,$B$1,1,1),"-")</f>
        <v>-</v>
      </c>
      <c r="T281" s="2" t="str">
        <f t="shared" si="40"/>
        <v>-</v>
      </c>
      <c r="U281" s="2" t="str">
        <f t="shared" si="41"/>
        <v>-</v>
      </c>
      <c r="V281" s="2" t="str">
        <f t="shared" si="42"/>
        <v>-</v>
      </c>
      <c r="W281" s="2" t="str">
        <f>IF(AND($E281&lt;$C$1,$C281&gt;10),([1]!f_return($A281,"1",$C$1,$B$1)-3)/ABS([1]!f_risk_maxdownside($A281,$C$1,$B$1)),"-")</f>
        <v>-</v>
      </c>
      <c r="X281" s="2" t="str">
        <f>IF(AND($E281&lt;$D$1,$C281&gt;10),([1]!f_return($A281,"1",$D$1,$B$1)-3)/ABS([1]!f_risk_maxdownside($A281,$D$1,$B$1)),"-")</f>
        <v>-</v>
      </c>
      <c r="Y281" s="2" t="str">
        <f t="shared" si="43"/>
        <v>-</v>
      </c>
      <c r="Z281" s="2" t="str">
        <f t="shared" si="44"/>
        <v>-</v>
      </c>
      <c r="AA281" s="2" t="str">
        <f t="shared" si="45"/>
        <v>-</v>
      </c>
      <c r="AB281" s="2" t="str">
        <f t="shared" si="46"/>
        <v>-</v>
      </c>
      <c r="AC281" s="2" t="str">
        <f t="shared" si="47"/>
        <v>-</v>
      </c>
      <c r="AD281" s="2" t="str">
        <f t="shared" si="48"/>
        <v>-</v>
      </c>
    </row>
    <row r="282" spans="1:30" hidden="1" x14ac:dyDescent="0.2">
      <c r="A282" s="1" t="s">
        <v>459</v>
      </c>
      <c r="B282" s="1" t="s">
        <v>460</v>
      </c>
      <c r="C282" s="2">
        <f>[1]!f_netasset_total(A282,$B$1,100000000)</f>
        <v>2.0514799259999998</v>
      </c>
      <c r="D282" s="2" t="str">
        <f>TEXT([1]!f_info_setupdate(A282),"YYYYmmdd")</f>
        <v>20201223</v>
      </c>
      <c r="E282" s="3">
        <v>20201223</v>
      </c>
      <c r="F282" s="3"/>
      <c r="G282" s="3"/>
      <c r="H282" s="2" t="str">
        <f>IF(AND($E282&lt;$C$1,$C282&gt;10),[1]!f_return_1y($A282,"0",$B$1),"-")</f>
        <v>-</v>
      </c>
      <c r="I282" s="2" t="str">
        <f>IF(AND($E282&lt;$D$1,$C282&gt;10),[1]!f_return_2y($A282,"0",$B$1),"-")</f>
        <v>-</v>
      </c>
      <c r="J282" s="2" t="str">
        <f t="shared" si="34"/>
        <v>-</v>
      </c>
      <c r="K282" s="2" t="str">
        <f t="shared" si="35"/>
        <v>-</v>
      </c>
      <c r="L282" s="2" t="str">
        <f t="shared" si="36"/>
        <v>-</v>
      </c>
      <c r="M282" s="2" t="str">
        <f>IF(AND($E282&lt;$C$1,$C282&gt;10),[1]!f_risk_maxdownside($A282,$C$1,$B$1),"-")</f>
        <v>-</v>
      </c>
      <c r="N282" s="2" t="str">
        <f>IF(AND($E282&lt;$D$1,$C282&gt;10),[1]!f_risk_maxdownside($A282,$D$1,$B$1),"-")</f>
        <v>-</v>
      </c>
      <c r="O282" s="2" t="str">
        <f t="shared" si="37"/>
        <v>-</v>
      </c>
      <c r="P282" s="2" t="str">
        <f t="shared" si="38"/>
        <v>-</v>
      </c>
      <c r="Q282" s="2" t="str">
        <f t="shared" si="39"/>
        <v>-</v>
      </c>
      <c r="R282" s="2" t="str">
        <f>IF(AND($E282&lt;$C$1,$C282&gt;10),([1]!f_return($A282,"1",$C$1,$B$1)-3)/[1]!f_risk_stdevyearly($A282,C$1,$B$1,1,1),"-")</f>
        <v>-</v>
      </c>
      <c r="S282" s="2" t="str">
        <f>IF(AND($E282&lt;$D$1,$C282&gt;10),([1]!f_return($A282,"1",$D$1,$B$1)-3)/[1]!f_risk_stdevyearly($A282,D$1,$B$1,1,1),"-")</f>
        <v>-</v>
      </c>
      <c r="T282" s="2" t="str">
        <f t="shared" si="40"/>
        <v>-</v>
      </c>
      <c r="U282" s="2" t="str">
        <f t="shared" si="41"/>
        <v>-</v>
      </c>
      <c r="V282" s="2" t="str">
        <f t="shared" si="42"/>
        <v>-</v>
      </c>
      <c r="W282" s="2" t="str">
        <f>IF(AND($E282&lt;$C$1,$C282&gt;10),([1]!f_return($A282,"1",$C$1,$B$1)-3)/ABS([1]!f_risk_maxdownside($A282,$C$1,$B$1)),"-")</f>
        <v>-</v>
      </c>
      <c r="X282" s="2" t="str">
        <f>IF(AND($E282&lt;$D$1,$C282&gt;10),([1]!f_return($A282,"1",$D$1,$B$1)-3)/ABS([1]!f_risk_maxdownside($A282,$D$1,$B$1)),"-")</f>
        <v>-</v>
      </c>
      <c r="Y282" s="2" t="str">
        <f t="shared" si="43"/>
        <v>-</v>
      </c>
      <c r="Z282" s="2" t="str">
        <f t="shared" si="44"/>
        <v>-</v>
      </c>
      <c r="AA282" s="2" t="str">
        <f t="shared" si="45"/>
        <v>-</v>
      </c>
      <c r="AB282" s="2" t="str">
        <f t="shared" si="46"/>
        <v>-</v>
      </c>
      <c r="AC282" s="2" t="str">
        <f t="shared" si="47"/>
        <v>-</v>
      </c>
      <c r="AD282" s="2" t="str">
        <f t="shared" si="48"/>
        <v>-</v>
      </c>
    </row>
    <row r="283" spans="1:30" hidden="1" x14ac:dyDescent="0.2">
      <c r="A283" s="1" t="s">
        <v>513</v>
      </c>
      <c r="B283" s="1" t="s">
        <v>514</v>
      </c>
      <c r="C283" s="2">
        <f>[1]!f_netasset_total(A283,$B$1,100000000)</f>
        <v>1.9042718944999999</v>
      </c>
      <c r="D283" s="2" t="str">
        <f>TEXT([1]!f_info_setupdate(A283),"YYYYmmdd")</f>
        <v>20210316</v>
      </c>
      <c r="E283" s="3">
        <v>20210316</v>
      </c>
      <c r="F283" s="3"/>
      <c r="G283" s="3"/>
      <c r="H283" s="2" t="str">
        <f>IF(AND($E283&lt;$C$1,$C283&gt;10),[1]!f_return_1y($A283,"0",$B$1),"-")</f>
        <v>-</v>
      </c>
      <c r="I283" s="2" t="str">
        <f>IF(AND($E283&lt;$D$1,$C283&gt;10),[1]!f_return_2y($A283,"0",$B$1),"-")</f>
        <v>-</v>
      </c>
      <c r="J283" s="2" t="str">
        <f t="shared" si="34"/>
        <v>-</v>
      </c>
      <c r="K283" s="2" t="str">
        <f t="shared" si="35"/>
        <v>-</v>
      </c>
      <c r="L283" s="2" t="str">
        <f t="shared" si="36"/>
        <v>-</v>
      </c>
      <c r="M283" s="2" t="str">
        <f>IF(AND($E283&lt;$C$1,$C283&gt;10),[1]!f_risk_maxdownside($A283,$C$1,$B$1),"-")</f>
        <v>-</v>
      </c>
      <c r="N283" s="2" t="str">
        <f>IF(AND($E283&lt;$D$1,$C283&gt;10),[1]!f_risk_maxdownside($A283,$D$1,$B$1),"-")</f>
        <v>-</v>
      </c>
      <c r="O283" s="2" t="str">
        <f t="shared" si="37"/>
        <v>-</v>
      </c>
      <c r="P283" s="2" t="str">
        <f t="shared" si="38"/>
        <v>-</v>
      </c>
      <c r="Q283" s="2" t="str">
        <f t="shared" si="39"/>
        <v>-</v>
      </c>
      <c r="R283" s="2" t="str">
        <f>IF(AND($E283&lt;$C$1,$C283&gt;10),([1]!f_return($A283,"1",$C$1,$B$1)-3)/[1]!f_risk_stdevyearly($A283,C$1,$B$1,1,1),"-")</f>
        <v>-</v>
      </c>
      <c r="S283" s="2" t="str">
        <f>IF(AND($E283&lt;$D$1,$C283&gt;10),([1]!f_return($A283,"1",$D$1,$B$1)-3)/[1]!f_risk_stdevyearly($A283,D$1,$B$1,1,1),"-")</f>
        <v>-</v>
      </c>
      <c r="T283" s="2" t="str">
        <f t="shared" si="40"/>
        <v>-</v>
      </c>
      <c r="U283" s="2" t="str">
        <f t="shared" si="41"/>
        <v>-</v>
      </c>
      <c r="V283" s="2" t="str">
        <f t="shared" si="42"/>
        <v>-</v>
      </c>
      <c r="W283" s="2" t="str">
        <f>IF(AND($E283&lt;$C$1,$C283&gt;10),([1]!f_return($A283,"1",$C$1,$B$1)-3)/ABS([1]!f_risk_maxdownside($A283,$C$1,$B$1)),"-")</f>
        <v>-</v>
      </c>
      <c r="X283" s="2" t="str">
        <f>IF(AND($E283&lt;$D$1,$C283&gt;10),([1]!f_return($A283,"1",$D$1,$B$1)-3)/ABS([1]!f_risk_maxdownside($A283,$D$1,$B$1)),"-")</f>
        <v>-</v>
      </c>
      <c r="Y283" s="2" t="str">
        <f t="shared" si="43"/>
        <v>-</v>
      </c>
      <c r="Z283" s="2" t="str">
        <f t="shared" si="44"/>
        <v>-</v>
      </c>
      <c r="AA283" s="2" t="str">
        <f t="shared" si="45"/>
        <v>-</v>
      </c>
      <c r="AB283" s="2" t="str">
        <f t="shared" si="46"/>
        <v>-</v>
      </c>
      <c r="AC283" s="2" t="str">
        <f t="shared" si="47"/>
        <v>-</v>
      </c>
      <c r="AD283" s="2" t="str">
        <f t="shared" si="48"/>
        <v>-</v>
      </c>
    </row>
    <row r="284" spans="1:30" hidden="1" x14ac:dyDescent="0.2">
      <c r="A284" s="1" t="s">
        <v>355</v>
      </c>
      <c r="B284" s="1" t="s">
        <v>356</v>
      </c>
      <c r="C284" s="2">
        <f>[1]!f_netasset_total(A284,$B$1,100000000)</f>
        <v>1.8174511175999999</v>
      </c>
      <c r="D284" s="2" t="str">
        <f>TEXT([1]!f_info_setupdate(A284),"YYYYmmdd")</f>
        <v>20190611</v>
      </c>
      <c r="E284" s="3">
        <v>20190611</v>
      </c>
      <c r="F284" s="3"/>
      <c r="G284" s="3"/>
      <c r="H284" s="2" t="str">
        <f>IF(AND($E284&lt;$C$1,$C284&gt;10),[1]!f_return_1y($A284,"0",$B$1),"-")</f>
        <v>-</v>
      </c>
      <c r="I284" s="2" t="str">
        <f>IF(AND($E284&lt;$D$1,$C284&gt;10),[1]!f_return_2y($A284,"0",$B$1),"-")</f>
        <v>-</v>
      </c>
      <c r="J284" s="2" t="str">
        <f t="shared" si="34"/>
        <v>-</v>
      </c>
      <c r="K284" s="2" t="str">
        <f t="shared" si="35"/>
        <v>-</v>
      </c>
      <c r="L284" s="2" t="str">
        <f t="shared" si="36"/>
        <v>-</v>
      </c>
      <c r="M284" s="2" t="str">
        <f>IF(AND($E284&lt;$C$1,$C284&gt;10),[1]!f_risk_maxdownside($A284,$C$1,$B$1),"-")</f>
        <v>-</v>
      </c>
      <c r="N284" s="2" t="str">
        <f>IF(AND($E284&lt;$D$1,$C284&gt;10),[1]!f_risk_maxdownside($A284,$D$1,$B$1),"-")</f>
        <v>-</v>
      </c>
      <c r="O284" s="2" t="str">
        <f t="shared" si="37"/>
        <v>-</v>
      </c>
      <c r="P284" s="2" t="str">
        <f t="shared" si="38"/>
        <v>-</v>
      </c>
      <c r="Q284" s="2" t="str">
        <f t="shared" si="39"/>
        <v>-</v>
      </c>
      <c r="R284" s="2" t="str">
        <f>IF(AND($E284&lt;$C$1,$C284&gt;10),([1]!f_return($A284,"1",$C$1,$B$1)-3)/[1]!f_risk_stdevyearly($A284,C$1,$B$1,1,1),"-")</f>
        <v>-</v>
      </c>
      <c r="S284" s="2" t="str">
        <f>IF(AND($E284&lt;$D$1,$C284&gt;10),([1]!f_return($A284,"1",$D$1,$B$1)-3)/[1]!f_risk_stdevyearly($A284,D$1,$B$1,1,1),"-")</f>
        <v>-</v>
      </c>
      <c r="T284" s="2" t="str">
        <f t="shared" si="40"/>
        <v>-</v>
      </c>
      <c r="U284" s="2" t="str">
        <f t="shared" si="41"/>
        <v>-</v>
      </c>
      <c r="V284" s="2" t="str">
        <f t="shared" si="42"/>
        <v>-</v>
      </c>
      <c r="W284" s="2" t="str">
        <f>IF(AND($E284&lt;$C$1,$C284&gt;10),([1]!f_return($A284,"1",$C$1,$B$1)-3)/ABS([1]!f_risk_maxdownside($A284,$C$1,$B$1)),"-")</f>
        <v>-</v>
      </c>
      <c r="X284" s="2" t="str">
        <f>IF(AND($E284&lt;$D$1,$C284&gt;10),([1]!f_return($A284,"1",$D$1,$B$1)-3)/ABS([1]!f_risk_maxdownside($A284,$D$1,$B$1)),"-")</f>
        <v>-</v>
      </c>
      <c r="Y284" s="2" t="str">
        <f t="shared" si="43"/>
        <v>-</v>
      </c>
      <c r="Z284" s="2" t="str">
        <f t="shared" si="44"/>
        <v>-</v>
      </c>
      <c r="AA284" s="2" t="str">
        <f t="shared" si="45"/>
        <v>-</v>
      </c>
      <c r="AB284" s="2" t="str">
        <f t="shared" si="46"/>
        <v>-</v>
      </c>
      <c r="AC284" s="2" t="str">
        <f t="shared" si="47"/>
        <v>-</v>
      </c>
      <c r="AD284" s="2" t="str">
        <f t="shared" si="48"/>
        <v>-</v>
      </c>
    </row>
    <row r="285" spans="1:30" hidden="1" x14ac:dyDescent="0.2">
      <c r="A285" s="1" t="s">
        <v>327</v>
      </c>
      <c r="B285" s="1" t="s">
        <v>328</v>
      </c>
      <c r="C285" s="2">
        <f>[1]!f_netasset_total(A285,$B$1,100000000)</f>
        <v>1.7562452997</v>
      </c>
      <c r="D285" s="2" t="str">
        <f>TEXT([1]!f_info_setupdate(A285),"YYYYmmdd")</f>
        <v>20180809</v>
      </c>
      <c r="E285" s="3">
        <v>20180809</v>
      </c>
      <c r="F285" s="3"/>
      <c r="G285" s="3"/>
      <c r="H285" s="2" t="str">
        <f>IF(AND($E285&lt;$C$1,$C285&gt;10),[1]!f_return_1y($A285,"0",$B$1),"-")</f>
        <v>-</v>
      </c>
      <c r="I285" s="2" t="str">
        <f>IF(AND($E285&lt;$D$1,$C285&gt;10),[1]!f_return_2y($A285,"0",$B$1),"-")</f>
        <v>-</v>
      </c>
      <c r="J285" s="2" t="str">
        <f t="shared" si="34"/>
        <v>-</v>
      </c>
      <c r="K285" s="2" t="str">
        <f t="shared" si="35"/>
        <v>-</v>
      </c>
      <c r="L285" s="2" t="str">
        <f t="shared" si="36"/>
        <v>-</v>
      </c>
      <c r="M285" s="2" t="str">
        <f>IF(AND($E285&lt;$C$1,$C285&gt;10),[1]!f_risk_maxdownside($A285,$C$1,$B$1),"-")</f>
        <v>-</v>
      </c>
      <c r="N285" s="2" t="str">
        <f>IF(AND($E285&lt;$D$1,$C285&gt;10),[1]!f_risk_maxdownside($A285,$D$1,$B$1),"-")</f>
        <v>-</v>
      </c>
      <c r="O285" s="2" t="str">
        <f t="shared" si="37"/>
        <v>-</v>
      </c>
      <c r="P285" s="2" t="str">
        <f t="shared" si="38"/>
        <v>-</v>
      </c>
      <c r="Q285" s="2" t="str">
        <f t="shared" si="39"/>
        <v>-</v>
      </c>
      <c r="R285" s="2" t="str">
        <f>IF(AND($E285&lt;$C$1,$C285&gt;10),([1]!f_return($A285,"1",$C$1,$B$1)-3)/[1]!f_risk_stdevyearly($A285,C$1,$B$1,1,1),"-")</f>
        <v>-</v>
      </c>
      <c r="S285" s="2" t="str">
        <f>IF(AND($E285&lt;$D$1,$C285&gt;10),([1]!f_return($A285,"1",$D$1,$B$1)-3)/[1]!f_risk_stdevyearly($A285,D$1,$B$1,1,1),"-")</f>
        <v>-</v>
      </c>
      <c r="T285" s="2" t="str">
        <f t="shared" si="40"/>
        <v>-</v>
      </c>
      <c r="U285" s="2" t="str">
        <f t="shared" si="41"/>
        <v>-</v>
      </c>
      <c r="V285" s="2" t="str">
        <f t="shared" si="42"/>
        <v>-</v>
      </c>
      <c r="W285" s="2" t="str">
        <f>IF(AND($E285&lt;$C$1,$C285&gt;10),([1]!f_return($A285,"1",$C$1,$B$1)-3)/ABS([1]!f_risk_maxdownside($A285,$C$1,$B$1)),"-")</f>
        <v>-</v>
      </c>
      <c r="X285" s="2" t="str">
        <f>IF(AND($E285&lt;$D$1,$C285&gt;10),([1]!f_return($A285,"1",$D$1,$B$1)-3)/ABS([1]!f_risk_maxdownside($A285,$D$1,$B$1)),"-")</f>
        <v>-</v>
      </c>
      <c r="Y285" s="2" t="str">
        <f t="shared" si="43"/>
        <v>-</v>
      </c>
      <c r="Z285" s="2" t="str">
        <f t="shared" si="44"/>
        <v>-</v>
      </c>
      <c r="AA285" s="2" t="str">
        <f t="shared" si="45"/>
        <v>-</v>
      </c>
      <c r="AB285" s="2" t="str">
        <f t="shared" si="46"/>
        <v>-</v>
      </c>
      <c r="AC285" s="2" t="str">
        <f t="shared" si="47"/>
        <v>-</v>
      </c>
      <c r="AD285" s="2" t="str">
        <f t="shared" si="48"/>
        <v>-</v>
      </c>
    </row>
    <row r="286" spans="1:30" hidden="1" x14ac:dyDescent="0.2">
      <c r="A286" s="1" t="s">
        <v>437</v>
      </c>
      <c r="B286" s="1" t="s">
        <v>438</v>
      </c>
      <c r="C286" s="2">
        <f>[1]!f_netasset_total(A286,$B$1,100000000)</f>
        <v>1.7234350338</v>
      </c>
      <c r="D286" s="2" t="str">
        <f>TEXT([1]!f_info_setupdate(A286),"YYYYmmdd")</f>
        <v>20200804</v>
      </c>
      <c r="E286" s="3">
        <v>20200804</v>
      </c>
      <c r="F286" s="3"/>
      <c r="G286" s="3"/>
      <c r="H286" s="2" t="str">
        <f>IF(AND($E286&lt;$C$1,$C286&gt;10),[1]!f_return_1y($A286,"0",$B$1),"-")</f>
        <v>-</v>
      </c>
      <c r="I286" s="2" t="str">
        <f>IF(AND($E286&lt;$D$1,$C286&gt;10),[1]!f_return_2y($A286,"0",$B$1),"-")</f>
        <v>-</v>
      </c>
      <c r="J286" s="2" t="str">
        <f t="shared" si="34"/>
        <v>-</v>
      </c>
      <c r="K286" s="2" t="str">
        <f t="shared" si="35"/>
        <v>-</v>
      </c>
      <c r="L286" s="2" t="str">
        <f t="shared" si="36"/>
        <v>-</v>
      </c>
      <c r="M286" s="2" t="str">
        <f>IF(AND($E286&lt;$C$1,$C286&gt;10),[1]!f_risk_maxdownside($A286,$C$1,$B$1),"-")</f>
        <v>-</v>
      </c>
      <c r="N286" s="2" t="str">
        <f>IF(AND($E286&lt;$D$1,$C286&gt;10),[1]!f_risk_maxdownside($A286,$D$1,$B$1),"-")</f>
        <v>-</v>
      </c>
      <c r="O286" s="2" t="str">
        <f t="shared" si="37"/>
        <v>-</v>
      </c>
      <c r="P286" s="2" t="str">
        <f t="shared" si="38"/>
        <v>-</v>
      </c>
      <c r="Q286" s="2" t="str">
        <f t="shared" si="39"/>
        <v>-</v>
      </c>
      <c r="R286" s="2" t="str">
        <f>IF(AND($E286&lt;$C$1,$C286&gt;10),([1]!f_return($A286,"1",$C$1,$B$1)-3)/[1]!f_risk_stdevyearly($A286,C$1,$B$1,1,1),"-")</f>
        <v>-</v>
      </c>
      <c r="S286" s="2" t="str">
        <f>IF(AND($E286&lt;$D$1,$C286&gt;10),([1]!f_return($A286,"1",$D$1,$B$1)-3)/[1]!f_risk_stdevyearly($A286,D$1,$B$1,1,1),"-")</f>
        <v>-</v>
      </c>
      <c r="T286" s="2" t="str">
        <f t="shared" si="40"/>
        <v>-</v>
      </c>
      <c r="U286" s="2" t="str">
        <f t="shared" si="41"/>
        <v>-</v>
      </c>
      <c r="V286" s="2" t="str">
        <f t="shared" si="42"/>
        <v>-</v>
      </c>
      <c r="W286" s="2" t="str">
        <f>IF(AND($E286&lt;$C$1,$C286&gt;10),([1]!f_return($A286,"1",$C$1,$B$1)-3)/ABS([1]!f_risk_maxdownside($A286,$C$1,$B$1)),"-")</f>
        <v>-</v>
      </c>
      <c r="X286" s="2" t="str">
        <f>IF(AND($E286&lt;$D$1,$C286&gt;10),([1]!f_return($A286,"1",$D$1,$B$1)-3)/ABS([1]!f_risk_maxdownside($A286,$D$1,$B$1)),"-")</f>
        <v>-</v>
      </c>
      <c r="Y286" s="2" t="str">
        <f t="shared" si="43"/>
        <v>-</v>
      </c>
      <c r="Z286" s="2" t="str">
        <f t="shared" si="44"/>
        <v>-</v>
      </c>
      <c r="AA286" s="2" t="str">
        <f t="shared" si="45"/>
        <v>-</v>
      </c>
      <c r="AB286" s="2" t="str">
        <f t="shared" si="46"/>
        <v>-</v>
      </c>
      <c r="AC286" s="2" t="str">
        <f t="shared" si="47"/>
        <v>-</v>
      </c>
      <c r="AD286" s="2" t="str">
        <f t="shared" si="48"/>
        <v>-</v>
      </c>
    </row>
    <row r="287" spans="1:30" hidden="1" x14ac:dyDescent="0.2">
      <c r="A287" s="1" t="s">
        <v>399</v>
      </c>
      <c r="B287" s="1" t="s">
        <v>400</v>
      </c>
      <c r="C287" s="2">
        <f>[1]!f_netasset_total(A287,$B$1,100000000)</f>
        <v>1.7130353083000001</v>
      </c>
      <c r="D287" s="2" t="str">
        <f>TEXT([1]!f_info_setupdate(A287),"YYYYmmdd")</f>
        <v>20200305</v>
      </c>
      <c r="E287" s="3">
        <v>20200305</v>
      </c>
      <c r="F287" s="3"/>
      <c r="G287" s="3"/>
      <c r="H287" s="2" t="str">
        <f>IF(AND($E287&lt;$C$1,$C287&gt;10),[1]!f_return_1y($A287,"0",$B$1),"-")</f>
        <v>-</v>
      </c>
      <c r="I287" s="2" t="str">
        <f>IF(AND($E287&lt;$D$1,$C287&gt;10),[1]!f_return_2y($A287,"0",$B$1),"-")</f>
        <v>-</v>
      </c>
      <c r="J287" s="2" t="str">
        <f t="shared" si="34"/>
        <v>-</v>
      </c>
      <c r="K287" s="2" t="str">
        <f t="shared" si="35"/>
        <v>-</v>
      </c>
      <c r="L287" s="2" t="str">
        <f t="shared" si="36"/>
        <v>-</v>
      </c>
      <c r="M287" s="2" t="str">
        <f>IF(AND($E287&lt;$C$1,$C287&gt;10),[1]!f_risk_maxdownside($A287,$C$1,$B$1),"-")</f>
        <v>-</v>
      </c>
      <c r="N287" s="2" t="str">
        <f>IF(AND($E287&lt;$D$1,$C287&gt;10),[1]!f_risk_maxdownside($A287,$D$1,$B$1),"-")</f>
        <v>-</v>
      </c>
      <c r="O287" s="2" t="str">
        <f t="shared" si="37"/>
        <v>-</v>
      </c>
      <c r="P287" s="2" t="str">
        <f t="shared" si="38"/>
        <v>-</v>
      </c>
      <c r="Q287" s="2" t="str">
        <f t="shared" si="39"/>
        <v>-</v>
      </c>
      <c r="R287" s="2" t="str">
        <f>IF(AND($E287&lt;$C$1,$C287&gt;10),([1]!f_return($A287,"1",$C$1,$B$1)-3)/[1]!f_risk_stdevyearly($A287,C$1,$B$1,1,1),"-")</f>
        <v>-</v>
      </c>
      <c r="S287" s="2" t="str">
        <f>IF(AND($E287&lt;$D$1,$C287&gt;10),([1]!f_return($A287,"1",$D$1,$B$1)-3)/[1]!f_risk_stdevyearly($A287,D$1,$B$1,1,1),"-")</f>
        <v>-</v>
      </c>
      <c r="T287" s="2" t="str">
        <f t="shared" si="40"/>
        <v>-</v>
      </c>
      <c r="U287" s="2" t="str">
        <f t="shared" si="41"/>
        <v>-</v>
      </c>
      <c r="V287" s="2" t="str">
        <f t="shared" si="42"/>
        <v>-</v>
      </c>
      <c r="W287" s="2" t="str">
        <f>IF(AND($E287&lt;$C$1,$C287&gt;10),([1]!f_return($A287,"1",$C$1,$B$1)-3)/ABS([1]!f_risk_maxdownside($A287,$C$1,$B$1)),"-")</f>
        <v>-</v>
      </c>
      <c r="X287" s="2" t="str">
        <f>IF(AND($E287&lt;$D$1,$C287&gt;10),([1]!f_return($A287,"1",$D$1,$B$1)-3)/ABS([1]!f_risk_maxdownside($A287,$D$1,$B$1)),"-")</f>
        <v>-</v>
      </c>
      <c r="Y287" s="2" t="str">
        <f t="shared" si="43"/>
        <v>-</v>
      </c>
      <c r="Z287" s="2" t="str">
        <f t="shared" si="44"/>
        <v>-</v>
      </c>
      <c r="AA287" s="2" t="str">
        <f t="shared" si="45"/>
        <v>-</v>
      </c>
      <c r="AB287" s="2" t="str">
        <f t="shared" si="46"/>
        <v>-</v>
      </c>
      <c r="AC287" s="2" t="str">
        <f t="shared" si="47"/>
        <v>-</v>
      </c>
      <c r="AD287" s="2" t="str">
        <f t="shared" si="48"/>
        <v>-</v>
      </c>
    </row>
    <row r="288" spans="1:30" hidden="1" x14ac:dyDescent="0.2">
      <c r="A288" s="1" t="s">
        <v>223</v>
      </c>
      <c r="B288" s="1" t="s">
        <v>224</v>
      </c>
      <c r="C288" s="2">
        <f>[1]!f_netasset_total(A288,$B$1,100000000)</f>
        <v>1.6868348393999999</v>
      </c>
      <c r="D288" s="2" t="str">
        <f>TEXT([1]!f_info_setupdate(A288),"YYYYmmdd")</f>
        <v>20161207</v>
      </c>
      <c r="E288" s="3">
        <v>20161207</v>
      </c>
      <c r="F288" s="3"/>
      <c r="G288" s="3"/>
      <c r="H288" s="2" t="str">
        <f>IF(AND($E288&lt;$C$1,$C288&gt;10),[1]!f_return_1y($A288,"0",$B$1),"-")</f>
        <v>-</v>
      </c>
      <c r="I288" s="2" t="str">
        <f>IF(AND($E288&lt;$D$1,$C288&gt;10),[1]!f_return_2y($A288,"0",$B$1),"-")</f>
        <v>-</v>
      </c>
      <c r="J288" s="2" t="str">
        <f t="shared" si="34"/>
        <v>-</v>
      </c>
      <c r="K288" s="2" t="str">
        <f t="shared" si="35"/>
        <v>-</v>
      </c>
      <c r="L288" s="2" t="str">
        <f t="shared" si="36"/>
        <v>-</v>
      </c>
      <c r="M288" s="2" t="str">
        <f>IF(AND($E288&lt;$C$1,$C288&gt;10),[1]!f_risk_maxdownside($A288,$C$1,$B$1),"-")</f>
        <v>-</v>
      </c>
      <c r="N288" s="2" t="str">
        <f>IF(AND($E288&lt;$D$1,$C288&gt;10),[1]!f_risk_maxdownside($A288,$D$1,$B$1),"-")</f>
        <v>-</v>
      </c>
      <c r="O288" s="2" t="str">
        <f t="shared" si="37"/>
        <v>-</v>
      </c>
      <c r="P288" s="2" t="str">
        <f t="shared" si="38"/>
        <v>-</v>
      </c>
      <c r="Q288" s="2" t="str">
        <f t="shared" si="39"/>
        <v>-</v>
      </c>
      <c r="R288" s="2" t="str">
        <f>IF(AND($E288&lt;$C$1,$C288&gt;10),([1]!f_return($A288,"1",$C$1,$B$1)-3)/[1]!f_risk_stdevyearly($A288,C$1,$B$1,1,1),"-")</f>
        <v>-</v>
      </c>
      <c r="S288" s="2" t="str">
        <f>IF(AND($E288&lt;$D$1,$C288&gt;10),([1]!f_return($A288,"1",$D$1,$B$1)-3)/[1]!f_risk_stdevyearly($A288,D$1,$B$1,1,1),"-")</f>
        <v>-</v>
      </c>
      <c r="T288" s="2" t="str">
        <f t="shared" si="40"/>
        <v>-</v>
      </c>
      <c r="U288" s="2" t="str">
        <f t="shared" si="41"/>
        <v>-</v>
      </c>
      <c r="V288" s="2" t="str">
        <f t="shared" si="42"/>
        <v>-</v>
      </c>
      <c r="W288" s="2" t="str">
        <f>IF(AND($E288&lt;$C$1,$C288&gt;10),([1]!f_return($A288,"1",$C$1,$B$1)-3)/ABS([1]!f_risk_maxdownside($A288,$C$1,$B$1)),"-")</f>
        <v>-</v>
      </c>
      <c r="X288" s="2" t="str">
        <f>IF(AND($E288&lt;$D$1,$C288&gt;10),([1]!f_return($A288,"1",$D$1,$B$1)-3)/ABS([1]!f_risk_maxdownside($A288,$D$1,$B$1)),"-")</f>
        <v>-</v>
      </c>
      <c r="Y288" s="2" t="str">
        <f t="shared" si="43"/>
        <v>-</v>
      </c>
      <c r="Z288" s="2" t="str">
        <f t="shared" si="44"/>
        <v>-</v>
      </c>
      <c r="AA288" s="2" t="str">
        <f t="shared" si="45"/>
        <v>-</v>
      </c>
      <c r="AB288" s="2" t="str">
        <f t="shared" si="46"/>
        <v>-</v>
      </c>
      <c r="AC288" s="2" t="str">
        <f t="shared" si="47"/>
        <v>-</v>
      </c>
      <c r="AD288" s="2" t="str">
        <f t="shared" si="48"/>
        <v>-</v>
      </c>
    </row>
    <row r="289" spans="1:30" hidden="1" x14ac:dyDescent="0.2">
      <c r="A289" s="1" t="s">
        <v>415</v>
      </c>
      <c r="B289" s="1" t="s">
        <v>416</v>
      </c>
      <c r="C289" s="2">
        <f>[1]!f_netasset_total(A289,$B$1,100000000)</f>
        <v>1.6642181081999998</v>
      </c>
      <c r="D289" s="2" t="str">
        <f>TEXT([1]!f_info_setupdate(A289),"YYYYmmdd")</f>
        <v>20200226</v>
      </c>
      <c r="E289" s="3">
        <v>20200226</v>
      </c>
      <c r="F289" s="3"/>
      <c r="G289" s="3"/>
      <c r="H289" s="2" t="str">
        <f>IF(AND($E289&lt;$C$1,$C289&gt;10),[1]!f_return_1y($A289,"0",$B$1),"-")</f>
        <v>-</v>
      </c>
      <c r="I289" s="2" t="str">
        <f>IF(AND($E289&lt;$D$1,$C289&gt;10),[1]!f_return_2y($A289,"0",$B$1),"-")</f>
        <v>-</v>
      </c>
      <c r="J289" s="2" t="str">
        <f t="shared" si="34"/>
        <v>-</v>
      </c>
      <c r="K289" s="2" t="str">
        <f t="shared" si="35"/>
        <v>-</v>
      </c>
      <c r="L289" s="2" t="str">
        <f t="shared" si="36"/>
        <v>-</v>
      </c>
      <c r="M289" s="2" t="str">
        <f>IF(AND($E289&lt;$C$1,$C289&gt;10),[1]!f_risk_maxdownside($A289,$C$1,$B$1),"-")</f>
        <v>-</v>
      </c>
      <c r="N289" s="2" t="str">
        <f>IF(AND($E289&lt;$D$1,$C289&gt;10),[1]!f_risk_maxdownside($A289,$D$1,$B$1),"-")</f>
        <v>-</v>
      </c>
      <c r="O289" s="2" t="str">
        <f t="shared" si="37"/>
        <v>-</v>
      </c>
      <c r="P289" s="2" t="str">
        <f t="shared" si="38"/>
        <v>-</v>
      </c>
      <c r="Q289" s="2" t="str">
        <f t="shared" si="39"/>
        <v>-</v>
      </c>
      <c r="R289" s="2" t="str">
        <f>IF(AND($E289&lt;$C$1,$C289&gt;10),([1]!f_return($A289,"1",$C$1,$B$1)-3)/[1]!f_risk_stdevyearly($A289,C$1,$B$1,1,1),"-")</f>
        <v>-</v>
      </c>
      <c r="S289" s="2" t="str">
        <f>IF(AND($E289&lt;$D$1,$C289&gt;10),([1]!f_return($A289,"1",$D$1,$B$1)-3)/[1]!f_risk_stdevyearly($A289,D$1,$B$1,1,1),"-")</f>
        <v>-</v>
      </c>
      <c r="T289" s="2" t="str">
        <f t="shared" si="40"/>
        <v>-</v>
      </c>
      <c r="U289" s="2" t="str">
        <f t="shared" si="41"/>
        <v>-</v>
      </c>
      <c r="V289" s="2" t="str">
        <f t="shared" si="42"/>
        <v>-</v>
      </c>
      <c r="W289" s="2" t="str">
        <f>IF(AND($E289&lt;$C$1,$C289&gt;10),([1]!f_return($A289,"1",$C$1,$B$1)-3)/ABS([1]!f_risk_maxdownside($A289,$C$1,$B$1)),"-")</f>
        <v>-</v>
      </c>
      <c r="X289" s="2" t="str">
        <f>IF(AND($E289&lt;$D$1,$C289&gt;10),([1]!f_return($A289,"1",$D$1,$B$1)-3)/ABS([1]!f_risk_maxdownside($A289,$D$1,$B$1)),"-")</f>
        <v>-</v>
      </c>
      <c r="Y289" s="2" t="str">
        <f t="shared" si="43"/>
        <v>-</v>
      </c>
      <c r="Z289" s="2" t="str">
        <f t="shared" si="44"/>
        <v>-</v>
      </c>
      <c r="AA289" s="2" t="str">
        <f t="shared" si="45"/>
        <v>-</v>
      </c>
      <c r="AB289" s="2" t="str">
        <f t="shared" si="46"/>
        <v>-</v>
      </c>
      <c r="AC289" s="2" t="str">
        <f t="shared" si="47"/>
        <v>-</v>
      </c>
      <c r="AD289" s="2" t="str">
        <f t="shared" si="48"/>
        <v>-</v>
      </c>
    </row>
    <row r="290" spans="1:30" hidden="1" x14ac:dyDescent="0.2">
      <c r="A290" s="1" t="s">
        <v>597</v>
      </c>
      <c r="B290" s="1" t="s">
        <v>598</v>
      </c>
      <c r="C290" s="2">
        <f>[1]!f_netasset_total(A290,$B$1,100000000)</f>
        <v>1.6442490996000001</v>
      </c>
      <c r="D290" s="2" t="str">
        <f>TEXT([1]!f_info_setupdate(A290),"YYYYmmdd")</f>
        <v>20110622</v>
      </c>
      <c r="E290" s="3">
        <v>20110622</v>
      </c>
      <c r="F290" s="3"/>
      <c r="G290" s="3"/>
      <c r="H290" s="2" t="str">
        <f>IF(AND($E290&lt;$C$1,$C290&gt;10),[1]!f_return_1y($A290,"0",$B$1),"-")</f>
        <v>-</v>
      </c>
      <c r="I290" s="2" t="str">
        <f>IF(AND($E290&lt;$D$1,$C290&gt;10),[1]!f_return_2y($A290,"0",$B$1),"-")</f>
        <v>-</v>
      </c>
      <c r="J290" s="2" t="str">
        <f t="shared" si="34"/>
        <v>-</v>
      </c>
      <c r="K290" s="2" t="str">
        <f t="shared" si="35"/>
        <v>-</v>
      </c>
      <c r="L290" s="2" t="str">
        <f t="shared" si="36"/>
        <v>-</v>
      </c>
      <c r="M290" s="2" t="str">
        <f>IF(AND($E290&lt;$C$1,$C290&gt;10),[1]!f_risk_maxdownside($A290,$C$1,$B$1),"-")</f>
        <v>-</v>
      </c>
      <c r="N290" s="2" t="str">
        <f>IF(AND($E290&lt;$D$1,$C290&gt;10),[1]!f_risk_maxdownside($A290,$D$1,$B$1),"-")</f>
        <v>-</v>
      </c>
      <c r="O290" s="2" t="str">
        <f t="shared" si="37"/>
        <v>-</v>
      </c>
      <c r="P290" s="2" t="str">
        <f t="shared" si="38"/>
        <v>-</v>
      </c>
      <c r="Q290" s="2" t="str">
        <f t="shared" si="39"/>
        <v>-</v>
      </c>
      <c r="R290" s="2" t="str">
        <f>IF(AND($E290&lt;$C$1,$C290&gt;10),([1]!f_return($A290,"1",$C$1,$B$1)-3)/[1]!f_risk_stdevyearly($A290,C$1,$B$1,1,1),"-")</f>
        <v>-</v>
      </c>
      <c r="S290" s="2" t="str">
        <f>IF(AND($E290&lt;$D$1,$C290&gt;10),([1]!f_return($A290,"1",$D$1,$B$1)-3)/[1]!f_risk_stdevyearly($A290,D$1,$B$1,1,1),"-")</f>
        <v>-</v>
      </c>
      <c r="T290" s="2" t="str">
        <f t="shared" si="40"/>
        <v>-</v>
      </c>
      <c r="U290" s="2" t="str">
        <f t="shared" si="41"/>
        <v>-</v>
      </c>
      <c r="V290" s="2" t="str">
        <f t="shared" si="42"/>
        <v>-</v>
      </c>
      <c r="W290" s="2" t="str">
        <f>IF(AND($E290&lt;$C$1,$C290&gt;10),([1]!f_return($A290,"1",$C$1,$B$1)-3)/ABS([1]!f_risk_maxdownside($A290,$C$1,$B$1)),"-")</f>
        <v>-</v>
      </c>
      <c r="X290" s="2" t="str">
        <f>IF(AND($E290&lt;$D$1,$C290&gt;10),([1]!f_return($A290,"1",$D$1,$B$1)-3)/ABS([1]!f_risk_maxdownside($A290,$D$1,$B$1)),"-")</f>
        <v>-</v>
      </c>
      <c r="Y290" s="2" t="str">
        <f t="shared" si="43"/>
        <v>-</v>
      </c>
      <c r="Z290" s="2" t="str">
        <f t="shared" si="44"/>
        <v>-</v>
      </c>
      <c r="AA290" s="2" t="str">
        <f t="shared" si="45"/>
        <v>-</v>
      </c>
      <c r="AB290" s="2" t="str">
        <f t="shared" si="46"/>
        <v>-</v>
      </c>
      <c r="AC290" s="2" t="str">
        <f t="shared" si="47"/>
        <v>-</v>
      </c>
      <c r="AD290" s="2" t="str">
        <f t="shared" si="48"/>
        <v>-</v>
      </c>
    </row>
    <row r="291" spans="1:30" hidden="1" x14ac:dyDescent="0.2">
      <c r="A291" s="1" t="s">
        <v>9</v>
      </c>
      <c r="B291" s="1" t="s">
        <v>10</v>
      </c>
      <c r="C291" s="2">
        <f>[1]!f_netasset_total(A291,$B$1,100000000)</f>
        <v>1.6292945415</v>
      </c>
      <c r="D291" s="2" t="str">
        <f>TEXT([1]!f_info_setupdate(A291),"YYYYmmdd")</f>
        <v>20130320</v>
      </c>
      <c r="E291" s="3">
        <v>20130320</v>
      </c>
      <c r="F291" s="3"/>
      <c r="G291" s="3"/>
      <c r="H291" s="2" t="str">
        <f>IF(AND($E291&lt;$C$1,$C291&gt;10),[1]!f_return_1y($A291,"0",$B$1),"-")</f>
        <v>-</v>
      </c>
      <c r="I291" s="2" t="str">
        <f>IF(AND($E291&lt;$D$1,$C291&gt;10),[1]!f_return_2y($A291,"0",$B$1),"-")</f>
        <v>-</v>
      </c>
      <c r="J291" s="2" t="str">
        <f t="shared" si="34"/>
        <v>-</v>
      </c>
      <c r="K291" s="2" t="str">
        <f t="shared" si="35"/>
        <v>-</v>
      </c>
      <c r="L291" s="2" t="str">
        <f t="shared" si="36"/>
        <v>-</v>
      </c>
      <c r="M291" s="2" t="str">
        <f>IF(AND($E291&lt;$C$1,$C291&gt;10),[1]!f_risk_maxdownside($A291,$C$1,$B$1),"-")</f>
        <v>-</v>
      </c>
      <c r="N291" s="2" t="str">
        <f>IF(AND($E291&lt;$D$1,$C291&gt;10),[1]!f_risk_maxdownside($A291,$D$1,$B$1),"-")</f>
        <v>-</v>
      </c>
      <c r="O291" s="2" t="str">
        <f t="shared" si="37"/>
        <v>-</v>
      </c>
      <c r="P291" s="2" t="str">
        <f t="shared" si="38"/>
        <v>-</v>
      </c>
      <c r="Q291" s="2" t="str">
        <f t="shared" si="39"/>
        <v>-</v>
      </c>
      <c r="R291" s="2" t="str">
        <f>IF(AND($E291&lt;$C$1,$C291&gt;10),([1]!f_return($A291,"1",$C$1,$B$1)-3)/[1]!f_risk_stdevyearly($A291,C$1,$B$1,1,1),"-")</f>
        <v>-</v>
      </c>
      <c r="S291" s="2" t="str">
        <f>IF(AND($E291&lt;$D$1,$C291&gt;10),([1]!f_return($A291,"1",$D$1,$B$1)-3)/[1]!f_risk_stdevyearly($A291,D$1,$B$1,1,1),"-")</f>
        <v>-</v>
      </c>
      <c r="T291" s="2" t="str">
        <f t="shared" si="40"/>
        <v>-</v>
      </c>
      <c r="U291" s="2" t="str">
        <f t="shared" si="41"/>
        <v>-</v>
      </c>
      <c r="V291" s="2" t="str">
        <f t="shared" si="42"/>
        <v>-</v>
      </c>
      <c r="W291" s="2" t="str">
        <f>IF(AND($E291&lt;$C$1,$C291&gt;10),([1]!f_return($A291,"1",$C$1,$B$1)-3)/ABS([1]!f_risk_maxdownside($A291,$C$1,$B$1)),"-")</f>
        <v>-</v>
      </c>
      <c r="X291" s="2" t="str">
        <f>IF(AND($E291&lt;$D$1,$C291&gt;10),([1]!f_return($A291,"1",$D$1,$B$1)-3)/ABS([1]!f_risk_maxdownside($A291,$D$1,$B$1)),"-")</f>
        <v>-</v>
      </c>
      <c r="Y291" s="2" t="str">
        <f t="shared" si="43"/>
        <v>-</v>
      </c>
      <c r="Z291" s="2" t="str">
        <f t="shared" si="44"/>
        <v>-</v>
      </c>
      <c r="AA291" s="2" t="str">
        <f t="shared" si="45"/>
        <v>-</v>
      </c>
      <c r="AB291" s="2" t="str">
        <f t="shared" si="46"/>
        <v>-</v>
      </c>
      <c r="AC291" s="2" t="str">
        <f t="shared" si="47"/>
        <v>-</v>
      </c>
      <c r="AD291" s="2" t="str">
        <f t="shared" si="48"/>
        <v>-</v>
      </c>
    </row>
    <row r="292" spans="1:30" hidden="1" x14ac:dyDescent="0.2">
      <c r="A292" s="1" t="s">
        <v>417</v>
      </c>
      <c r="B292" s="1" t="s">
        <v>418</v>
      </c>
      <c r="C292" s="2">
        <f>[1]!f_netasset_total(A292,$B$1,100000000)</f>
        <v>1.6064506165999999</v>
      </c>
      <c r="D292" s="2" t="str">
        <f>TEXT([1]!f_info_setupdate(A292),"YYYYmmdd")</f>
        <v>20200520</v>
      </c>
      <c r="E292" s="3">
        <v>20200520</v>
      </c>
      <c r="F292" s="3"/>
      <c r="G292" s="3"/>
      <c r="H292" s="2" t="str">
        <f>IF(AND($E292&lt;$C$1,$C292&gt;10),[1]!f_return_1y($A292,"0",$B$1),"-")</f>
        <v>-</v>
      </c>
      <c r="I292" s="2" t="str">
        <f>IF(AND($E292&lt;$D$1,$C292&gt;10),[1]!f_return_2y($A292,"0",$B$1),"-")</f>
        <v>-</v>
      </c>
      <c r="J292" s="2" t="str">
        <f t="shared" si="34"/>
        <v>-</v>
      </c>
      <c r="K292" s="2" t="str">
        <f t="shared" si="35"/>
        <v>-</v>
      </c>
      <c r="L292" s="2" t="str">
        <f t="shared" si="36"/>
        <v>-</v>
      </c>
      <c r="M292" s="2" t="str">
        <f>IF(AND($E292&lt;$C$1,$C292&gt;10),[1]!f_risk_maxdownside($A292,$C$1,$B$1),"-")</f>
        <v>-</v>
      </c>
      <c r="N292" s="2" t="str">
        <f>IF(AND($E292&lt;$D$1,$C292&gt;10),[1]!f_risk_maxdownside($A292,$D$1,$B$1),"-")</f>
        <v>-</v>
      </c>
      <c r="O292" s="2" t="str">
        <f t="shared" si="37"/>
        <v>-</v>
      </c>
      <c r="P292" s="2" t="str">
        <f t="shared" si="38"/>
        <v>-</v>
      </c>
      <c r="Q292" s="2" t="str">
        <f t="shared" si="39"/>
        <v>-</v>
      </c>
      <c r="R292" s="2" t="str">
        <f>IF(AND($E292&lt;$C$1,$C292&gt;10),([1]!f_return($A292,"1",$C$1,$B$1)-3)/[1]!f_risk_stdevyearly($A292,C$1,$B$1,1,1),"-")</f>
        <v>-</v>
      </c>
      <c r="S292" s="2" t="str">
        <f>IF(AND($E292&lt;$D$1,$C292&gt;10),([1]!f_return($A292,"1",$D$1,$B$1)-3)/[1]!f_risk_stdevyearly($A292,D$1,$B$1,1,1),"-")</f>
        <v>-</v>
      </c>
      <c r="T292" s="2" t="str">
        <f t="shared" si="40"/>
        <v>-</v>
      </c>
      <c r="U292" s="2" t="str">
        <f t="shared" si="41"/>
        <v>-</v>
      </c>
      <c r="V292" s="2" t="str">
        <f t="shared" si="42"/>
        <v>-</v>
      </c>
      <c r="W292" s="2" t="str">
        <f>IF(AND($E292&lt;$C$1,$C292&gt;10),([1]!f_return($A292,"1",$C$1,$B$1)-3)/ABS([1]!f_risk_maxdownside($A292,$C$1,$B$1)),"-")</f>
        <v>-</v>
      </c>
      <c r="X292" s="2" t="str">
        <f>IF(AND($E292&lt;$D$1,$C292&gt;10),([1]!f_return($A292,"1",$D$1,$B$1)-3)/ABS([1]!f_risk_maxdownside($A292,$D$1,$B$1)),"-")</f>
        <v>-</v>
      </c>
      <c r="Y292" s="2" t="str">
        <f t="shared" si="43"/>
        <v>-</v>
      </c>
      <c r="Z292" s="2" t="str">
        <f t="shared" si="44"/>
        <v>-</v>
      </c>
      <c r="AA292" s="2" t="str">
        <f t="shared" si="45"/>
        <v>-</v>
      </c>
      <c r="AB292" s="2" t="str">
        <f t="shared" si="46"/>
        <v>-</v>
      </c>
      <c r="AC292" s="2" t="str">
        <f t="shared" si="47"/>
        <v>-</v>
      </c>
      <c r="AD292" s="2" t="str">
        <f t="shared" si="48"/>
        <v>-</v>
      </c>
    </row>
    <row r="293" spans="1:30" hidden="1" x14ac:dyDescent="0.2">
      <c r="A293" s="1" t="s">
        <v>451</v>
      </c>
      <c r="B293" s="1" t="s">
        <v>452</v>
      </c>
      <c r="C293" s="2">
        <f>[1]!f_netasset_total(A293,$B$1,100000000)</f>
        <v>1.5358553491</v>
      </c>
      <c r="D293" s="2" t="str">
        <f>TEXT([1]!f_info_setupdate(A293),"YYYYmmdd")</f>
        <v>20200930</v>
      </c>
      <c r="E293" s="3">
        <v>20200930</v>
      </c>
      <c r="F293" s="3"/>
      <c r="G293" s="3"/>
      <c r="H293" s="2" t="str">
        <f>IF(AND($E293&lt;$C$1,$C293&gt;10),[1]!f_return_1y($A293,"0",$B$1),"-")</f>
        <v>-</v>
      </c>
      <c r="I293" s="2" t="str">
        <f>IF(AND($E293&lt;$D$1,$C293&gt;10),[1]!f_return_2y($A293,"0",$B$1),"-")</f>
        <v>-</v>
      </c>
      <c r="J293" s="2" t="str">
        <f t="shared" si="34"/>
        <v>-</v>
      </c>
      <c r="K293" s="2" t="str">
        <f t="shared" si="35"/>
        <v>-</v>
      </c>
      <c r="L293" s="2" t="str">
        <f t="shared" si="36"/>
        <v>-</v>
      </c>
      <c r="M293" s="2" t="str">
        <f>IF(AND($E293&lt;$C$1,$C293&gt;10),[1]!f_risk_maxdownside($A293,$C$1,$B$1),"-")</f>
        <v>-</v>
      </c>
      <c r="N293" s="2" t="str">
        <f>IF(AND($E293&lt;$D$1,$C293&gt;10),[1]!f_risk_maxdownside($A293,$D$1,$B$1),"-")</f>
        <v>-</v>
      </c>
      <c r="O293" s="2" t="str">
        <f t="shared" si="37"/>
        <v>-</v>
      </c>
      <c r="P293" s="2" t="str">
        <f t="shared" si="38"/>
        <v>-</v>
      </c>
      <c r="Q293" s="2" t="str">
        <f t="shared" si="39"/>
        <v>-</v>
      </c>
      <c r="R293" s="2" t="str">
        <f>IF(AND($E293&lt;$C$1,$C293&gt;10),([1]!f_return($A293,"1",$C$1,$B$1)-3)/[1]!f_risk_stdevyearly($A293,C$1,$B$1,1,1),"-")</f>
        <v>-</v>
      </c>
      <c r="S293" s="2" t="str">
        <f>IF(AND($E293&lt;$D$1,$C293&gt;10),([1]!f_return($A293,"1",$D$1,$B$1)-3)/[1]!f_risk_stdevyearly($A293,D$1,$B$1,1,1),"-")</f>
        <v>-</v>
      </c>
      <c r="T293" s="2" t="str">
        <f t="shared" si="40"/>
        <v>-</v>
      </c>
      <c r="U293" s="2" t="str">
        <f t="shared" si="41"/>
        <v>-</v>
      </c>
      <c r="V293" s="2" t="str">
        <f t="shared" si="42"/>
        <v>-</v>
      </c>
      <c r="W293" s="2" t="str">
        <f>IF(AND($E293&lt;$C$1,$C293&gt;10),([1]!f_return($A293,"1",$C$1,$B$1)-3)/ABS([1]!f_risk_maxdownside($A293,$C$1,$B$1)),"-")</f>
        <v>-</v>
      </c>
      <c r="X293" s="2" t="str">
        <f>IF(AND($E293&lt;$D$1,$C293&gt;10),([1]!f_return($A293,"1",$D$1,$B$1)-3)/ABS([1]!f_risk_maxdownside($A293,$D$1,$B$1)),"-")</f>
        <v>-</v>
      </c>
      <c r="Y293" s="2" t="str">
        <f t="shared" si="43"/>
        <v>-</v>
      </c>
      <c r="Z293" s="2" t="str">
        <f t="shared" si="44"/>
        <v>-</v>
      </c>
      <c r="AA293" s="2" t="str">
        <f t="shared" si="45"/>
        <v>-</v>
      </c>
      <c r="AB293" s="2" t="str">
        <f t="shared" si="46"/>
        <v>-</v>
      </c>
      <c r="AC293" s="2" t="str">
        <f t="shared" si="47"/>
        <v>-</v>
      </c>
      <c r="AD293" s="2" t="str">
        <f t="shared" si="48"/>
        <v>-</v>
      </c>
    </row>
    <row r="294" spans="1:30" hidden="1" x14ac:dyDescent="0.2">
      <c r="A294" s="1" t="s">
        <v>281</v>
      </c>
      <c r="B294" s="1" t="s">
        <v>282</v>
      </c>
      <c r="C294" s="2">
        <f>[1]!f_netasset_total(A294,$B$1,100000000)</f>
        <v>1.5288957584</v>
      </c>
      <c r="D294" s="2" t="str">
        <f>TEXT([1]!f_info_setupdate(A294),"YYYYmmdd")</f>
        <v>20171128</v>
      </c>
      <c r="E294" s="3">
        <v>20171128</v>
      </c>
      <c r="F294" s="3"/>
      <c r="G294" s="3"/>
      <c r="H294" s="2" t="str">
        <f>IF(AND($E294&lt;$C$1,$C294&gt;10),[1]!f_return_1y($A294,"0",$B$1),"-")</f>
        <v>-</v>
      </c>
      <c r="I294" s="2" t="str">
        <f>IF(AND($E294&lt;$D$1,$C294&gt;10),[1]!f_return_2y($A294,"0",$B$1),"-")</f>
        <v>-</v>
      </c>
      <c r="J294" s="2" t="str">
        <f t="shared" si="34"/>
        <v>-</v>
      </c>
      <c r="K294" s="2" t="str">
        <f t="shared" si="35"/>
        <v>-</v>
      </c>
      <c r="L294" s="2" t="str">
        <f t="shared" si="36"/>
        <v>-</v>
      </c>
      <c r="M294" s="2" t="str">
        <f>IF(AND($E294&lt;$C$1,$C294&gt;10),[1]!f_risk_maxdownside($A294,$C$1,$B$1),"-")</f>
        <v>-</v>
      </c>
      <c r="N294" s="2" t="str">
        <f>IF(AND($E294&lt;$D$1,$C294&gt;10),[1]!f_risk_maxdownside($A294,$D$1,$B$1),"-")</f>
        <v>-</v>
      </c>
      <c r="O294" s="2" t="str">
        <f t="shared" si="37"/>
        <v>-</v>
      </c>
      <c r="P294" s="2" t="str">
        <f t="shared" si="38"/>
        <v>-</v>
      </c>
      <c r="Q294" s="2" t="str">
        <f t="shared" si="39"/>
        <v>-</v>
      </c>
      <c r="R294" s="2" t="str">
        <f>IF(AND($E294&lt;$C$1,$C294&gt;10),([1]!f_return($A294,"1",$C$1,$B$1)-3)/[1]!f_risk_stdevyearly($A294,C$1,$B$1,1,1),"-")</f>
        <v>-</v>
      </c>
      <c r="S294" s="2" t="str">
        <f>IF(AND($E294&lt;$D$1,$C294&gt;10),([1]!f_return($A294,"1",$D$1,$B$1)-3)/[1]!f_risk_stdevyearly($A294,D$1,$B$1,1,1),"-")</f>
        <v>-</v>
      </c>
      <c r="T294" s="2" t="str">
        <f t="shared" si="40"/>
        <v>-</v>
      </c>
      <c r="U294" s="2" t="str">
        <f t="shared" si="41"/>
        <v>-</v>
      </c>
      <c r="V294" s="2" t="str">
        <f t="shared" si="42"/>
        <v>-</v>
      </c>
      <c r="W294" s="2" t="str">
        <f>IF(AND($E294&lt;$C$1,$C294&gt;10),([1]!f_return($A294,"1",$C$1,$B$1)-3)/ABS([1]!f_risk_maxdownside($A294,$C$1,$B$1)),"-")</f>
        <v>-</v>
      </c>
      <c r="X294" s="2" t="str">
        <f>IF(AND($E294&lt;$D$1,$C294&gt;10),([1]!f_return($A294,"1",$D$1,$B$1)-3)/ABS([1]!f_risk_maxdownside($A294,$D$1,$B$1)),"-")</f>
        <v>-</v>
      </c>
      <c r="Y294" s="2" t="str">
        <f t="shared" si="43"/>
        <v>-</v>
      </c>
      <c r="Z294" s="2" t="str">
        <f t="shared" si="44"/>
        <v>-</v>
      </c>
      <c r="AA294" s="2" t="str">
        <f t="shared" si="45"/>
        <v>-</v>
      </c>
      <c r="AB294" s="2" t="str">
        <f t="shared" si="46"/>
        <v>-</v>
      </c>
      <c r="AC294" s="2" t="str">
        <f t="shared" si="47"/>
        <v>-</v>
      </c>
      <c r="AD294" s="2" t="str">
        <f t="shared" si="48"/>
        <v>-</v>
      </c>
    </row>
    <row r="295" spans="1:30" hidden="1" x14ac:dyDescent="0.2">
      <c r="A295" s="1" t="s">
        <v>569</v>
      </c>
      <c r="B295" s="1" t="s">
        <v>570</v>
      </c>
      <c r="C295" s="2">
        <f>[1]!f_netasset_total(A295,$B$1,100000000)</f>
        <v>1.4713443349999999</v>
      </c>
      <c r="D295" s="2" t="str">
        <f>TEXT([1]!f_info_setupdate(A295),"YYYYmmdd")</f>
        <v>20210811</v>
      </c>
      <c r="E295" s="3">
        <v>20210811</v>
      </c>
      <c r="F295" s="3"/>
      <c r="G295" s="3"/>
      <c r="H295" s="2" t="str">
        <f>IF(AND($E295&lt;$C$1,$C295&gt;10),[1]!f_return_1y($A295,"0",$B$1),"-")</f>
        <v>-</v>
      </c>
      <c r="I295" s="2" t="str">
        <f>IF(AND($E295&lt;$D$1,$C295&gt;10),[1]!f_return_2y($A295,"0",$B$1),"-")</f>
        <v>-</v>
      </c>
      <c r="J295" s="2" t="str">
        <f t="shared" si="34"/>
        <v>-</v>
      </c>
      <c r="K295" s="2" t="str">
        <f t="shared" si="35"/>
        <v>-</v>
      </c>
      <c r="L295" s="2" t="str">
        <f t="shared" si="36"/>
        <v>-</v>
      </c>
      <c r="M295" s="2" t="str">
        <f>IF(AND($E295&lt;$C$1,$C295&gt;10),[1]!f_risk_maxdownside($A295,$C$1,$B$1),"-")</f>
        <v>-</v>
      </c>
      <c r="N295" s="2" t="str">
        <f>IF(AND($E295&lt;$D$1,$C295&gt;10),[1]!f_risk_maxdownside($A295,$D$1,$B$1),"-")</f>
        <v>-</v>
      </c>
      <c r="O295" s="2" t="str">
        <f t="shared" si="37"/>
        <v>-</v>
      </c>
      <c r="P295" s="2" t="str">
        <f t="shared" si="38"/>
        <v>-</v>
      </c>
      <c r="Q295" s="2" t="str">
        <f t="shared" si="39"/>
        <v>-</v>
      </c>
      <c r="R295" s="2" t="str">
        <f>IF(AND($E295&lt;$C$1,$C295&gt;10),([1]!f_return($A295,"1",$C$1,$B$1)-3)/[1]!f_risk_stdevyearly($A295,C$1,$B$1,1,1),"-")</f>
        <v>-</v>
      </c>
      <c r="S295" s="2" t="str">
        <f>IF(AND($E295&lt;$D$1,$C295&gt;10),([1]!f_return($A295,"1",$D$1,$B$1)-3)/[1]!f_risk_stdevyearly($A295,D$1,$B$1,1,1),"-")</f>
        <v>-</v>
      </c>
      <c r="T295" s="2" t="str">
        <f t="shared" si="40"/>
        <v>-</v>
      </c>
      <c r="U295" s="2" t="str">
        <f t="shared" si="41"/>
        <v>-</v>
      </c>
      <c r="V295" s="2" t="str">
        <f t="shared" si="42"/>
        <v>-</v>
      </c>
      <c r="W295" s="2" t="str">
        <f>IF(AND($E295&lt;$C$1,$C295&gt;10),([1]!f_return($A295,"1",$C$1,$B$1)-3)/ABS([1]!f_risk_maxdownside($A295,$C$1,$B$1)),"-")</f>
        <v>-</v>
      </c>
      <c r="X295" s="2" t="str">
        <f>IF(AND($E295&lt;$D$1,$C295&gt;10),([1]!f_return($A295,"1",$D$1,$B$1)-3)/ABS([1]!f_risk_maxdownside($A295,$D$1,$B$1)),"-")</f>
        <v>-</v>
      </c>
      <c r="Y295" s="2" t="str">
        <f t="shared" si="43"/>
        <v>-</v>
      </c>
      <c r="Z295" s="2" t="str">
        <f t="shared" si="44"/>
        <v>-</v>
      </c>
      <c r="AA295" s="2" t="str">
        <f t="shared" si="45"/>
        <v>-</v>
      </c>
      <c r="AB295" s="2" t="str">
        <f t="shared" si="46"/>
        <v>-</v>
      </c>
      <c r="AC295" s="2" t="str">
        <f t="shared" si="47"/>
        <v>-</v>
      </c>
      <c r="AD295" s="2" t="str">
        <f t="shared" si="48"/>
        <v>-</v>
      </c>
    </row>
    <row r="296" spans="1:30" ht="13.5" hidden="1" x14ac:dyDescent="0.2">
      <c r="A296" s="7" t="s">
        <v>85</v>
      </c>
      <c r="B296" s="7" t="s">
        <v>86</v>
      </c>
      <c r="C296" s="2">
        <f>[1]!f_netasset_total(A296,$B$1,100000000)</f>
        <v>1.4547374900000001</v>
      </c>
      <c r="D296" s="2" t="str">
        <f>TEXT([1]!f_info_setupdate(A296),"YYYYmmdd")</f>
        <v>20150619</v>
      </c>
      <c r="E296" s="3">
        <v>20150619</v>
      </c>
      <c r="F296" s="3"/>
      <c r="G296" s="3"/>
      <c r="H296" s="2" t="str">
        <f>IF(AND($E296&lt;$C$1,$C296&gt;10),[1]!f_return_1y($A296,"0",$B$1),"-")</f>
        <v>-</v>
      </c>
      <c r="I296" s="2" t="str">
        <f>IF(AND($E296&lt;$D$1,$C296&gt;10),[1]!f_return_2y($A296,"0",$B$1),"-")</f>
        <v>-</v>
      </c>
      <c r="J296" s="2" t="str">
        <f t="shared" si="34"/>
        <v>-</v>
      </c>
      <c r="K296" s="2" t="str">
        <f t="shared" si="35"/>
        <v>-</v>
      </c>
      <c r="L296" s="2" t="str">
        <f t="shared" si="36"/>
        <v>-</v>
      </c>
      <c r="M296" s="2" t="str">
        <f>IF(AND($E296&lt;$C$1,$C296&gt;10),[1]!f_risk_maxdownside($A296,$C$1,$B$1),"-")</f>
        <v>-</v>
      </c>
      <c r="N296" s="2" t="str">
        <f>IF(AND($E296&lt;$D$1,$C296&gt;10),[1]!f_risk_maxdownside($A296,$D$1,$B$1),"-")</f>
        <v>-</v>
      </c>
      <c r="O296" s="2" t="str">
        <f t="shared" si="37"/>
        <v>-</v>
      </c>
      <c r="P296" s="2" t="str">
        <f t="shared" si="38"/>
        <v>-</v>
      </c>
      <c r="Q296" s="2" t="str">
        <f t="shared" si="39"/>
        <v>-</v>
      </c>
      <c r="R296" s="2" t="str">
        <f>IF(AND($E296&lt;$C$1,$C296&gt;10),([1]!f_return($A296,"1",$C$1,$B$1)-3)/[1]!f_risk_stdevyearly($A296,C$1,$B$1,1,1),"-")</f>
        <v>-</v>
      </c>
      <c r="S296" s="2" t="str">
        <f>IF(AND($E296&lt;$D$1,$C296&gt;10),([1]!f_return($A296,"1",$D$1,$B$1)-3)/[1]!f_risk_stdevyearly($A296,D$1,$B$1,1,1),"-")</f>
        <v>-</v>
      </c>
      <c r="T296" s="2" t="str">
        <f t="shared" si="40"/>
        <v>-</v>
      </c>
      <c r="U296" s="2" t="str">
        <f t="shared" si="41"/>
        <v>-</v>
      </c>
      <c r="V296" s="2" t="str">
        <f t="shared" si="42"/>
        <v>-</v>
      </c>
      <c r="W296" s="2" t="str">
        <f>IF(AND($E296&lt;$C$1,$C296&gt;10),([1]!f_return($A296,"1",$C$1,$B$1)-3)/ABS([1]!f_risk_maxdownside($A296,$C$1,$B$1)),"-")</f>
        <v>-</v>
      </c>
      <c r="X296" s="2" t="str">
        <f>IF(AND($E296&lt;$D$1,$C296&gt;10),([1]!f_return($A296,"1",$D$1,$B$1)-3)/ABS([1]!f_risk_maxdownside($A296,$D$1,$B$1)),"-")</f>
        <v>-</v>
      </c>
      <c r="Y296" s="2" t="str">
        <f t="shared" si="43"/>
        <v>-</v>
      </c>
      <c r="Z296" s="2" t="str">
        <f t="shared" si="44"/>
        <v>-</v>
      </c>
      <c r="AA296" s="2" t="str">
        <f t="shared" si="45"/>
        <v>-</v>
      </c>
      <c r="AB296" s="2" t="str">
        <f t="shared" si="46"/>
        <v>-</v>
      </c>
      <c r="AC296" s="2" t="str">
        <f t="shared" si="47"/>
        <v>-</v>
      </c>
      <c r="AD296" s="2" t="str">
        <f t="shared" si="48"/>
        <v>-</v>
      </c>
    </row>
    <row r="297" spans="1:30" hidden="1" x14ac:dyDescent="0.2">
      <c r="A297" s="1" t="s">
        <v>761</v>
      </c>
      <c r="B297" s="1" t="s">
        <v>762</v>
      </c>
      <c r="C297" s="2">
        <f>[1]!f_netasset_total(A297,$B$1,100000000)</f>
        <v>1.4423064793</v>
      </c>
      <c r="D297" s="2" t="str">
        <f>TEXT([1]!f_info_setupdate(A297),"YYYYmmdd")</f>
        <v>20151116</v>
      </c>
      <c r="E297" s="3">
        <v>20151116</v>
      </c>
      <c r="F297" s="3"/>
      <c r="G297" s="3"/>
      <c r="H297" s="2" t="str">
        <f>IF(AND($E297&lt;$C$1,$C297&gt;10),[1]!f_return_1y($A297,"0",$B$1),"-")</f>
        <v>-</v>
      </c>
      <c r="I297" s="2" t="str">
        <f>IF(AND($E297&lt;$D$1,$C297&gt;10),[1]!f_return_2y($A297,"0",$B$1),"-")</f>
        <v>-</v>
      </c>
      <c r="J297" s="2" t="str">
        <f t="shared" si="34"/>
        <v>-</v>
      </c>
      <c r="K297" s="2" t="str">
        <f t="shared" si="35"/>
        <v>-</v>
      </c>
      <c r="L297" s="2" t="str">
        <f t="shared" si="36"/>
        <v>-</v>
      </c>
      <c r="M297" s="2" t="str">
        <f>IF(AND($E297&lt;$C$1,$C297&gt;10),[1]!f_risk_maxdownside($A297,$C$1,$B$1),"-")</f>
        <v>-</v>
      </c>
      <c r="N297" s="2" t="str">
        <f>IF(AND($E297&lt;$D$1,$C297&gt;10),[1]!f_risk_maxdownside($A297,$D$1,$B$1),"-")</f>
        <v>-</v>
      </c>
      <c r="O297" s="2" t="str">
        <f t="shared" si="37"/>
        <v>-</v>
      </c>
      <c r="P297" s="2" t="str">
        <f t="shared" si="38"/>
        <v>-</v>
      </c>
      <c r="Q297" s="2" t="str">
        <f t="shared" si="39"/>
        <v>-</v>
      </c>
      <c r="R297" s="2" t="str">
        <f>IF(AND($E297&lt;$C$1,$C297&gt;10),([1]!f_return($A297,"1",$C$1,$B$1)-3)/[1]!f_risk_stdevyearly($A297,C$1,$B$1,1,1),"-")</f>
        <v>-</v>
      </c>
      <c r="S297" s="2" t="str">
        <f>IF(AND($E297&lt;$D$1,$C297&gt;10),([1]!f_return($A297,"1",$D$1,$B$1)-3)/[1]!f_risk_stdevyearly($A297,D$1,$B$1,1,1),"-")</f>
        <v>-</v>
      </c>
      <c r="T297" s="2" t="str">
        <f t="shared" si="40"/>
        <v>-</v>
      </c>
      <c r="U297" s="2" t="str">
        <f t="shared" si="41"/>
        <v>-</v>
      </c>
      <c r="V297" s="2" t="str">
        <f t="shared" si="42"/>
        <v>-</v>
      </c>
      <c r="W297" s="2" t="str">
        <f>IF(AND($E297&lt;$C$1,$C297&gt;10),([1]!f_return($A297,"1",$C$1,$B$1)-3)/ABS([1]!f_risk_maxdownside($A297,$C$1,$B$1)),"-")</f>
        <v>-</v>
      </c>
      <c r="X297" s="2" t="str">
        <f>IF(AND($E297&lt;$D$1,$C297&gt;10),([1]!f_return($A297,"1",$D$1,$B$1)-3)/ABS([1]!f_risk_maxdownside($A297,$D$1,$B$1)),"-")</f>
        <v>-</v>
      </c>
      <c r="Y297" s="2" t="str">
        <f t="shared" si="43"/>
        <v>-</v>
      </c>
      <c r="Z297" s="2" t="str">
        <f t="shared" si="44"/>
        <v>-</v>
      </c>
      <c r="AA297" s="2" t="str">
        <f t="shared" si="45"/>
        <v>-</v>
      </c>
      <c r="AB297" s="2" t="str">
        <f t="shared" si="46"/>
        <v>-</v>
      </c>
      <c r="AC297" s="2" t="str">
        <f t="shared" si="47"/>
        <v>-</v>
      </c>
      <c r="AD297" s="2" t="str">
        <f t="shared" si="48"/>
        <v>-</v>
      </c>
    </row>
    <row r="298" spans="1:30" ht="13.5" hidden="1" x14ac:dyDescent="0.2">
      <c r="A298" s="7" t="s">
        <v>71</v>
      </c>
      <c r="B298" s="7" t="s">
        <v>72</v>
      </c>
      <c r="C298" s="2">
        <f>[1]!f_netasset_total(A298,$B$1,100000000)</f>
        <v>1.4421345446</v>
      </c>
      <c r="D298" s="2" t="str">
        <f>TEXT([1]!f_info_setupdate(A298),"YYYYmmdd")</f>
        <v>20120911</v>
      </c>
      <c r="E298" s="3">
        <v>20120911</v>
      </c>
      <c r="F298" s="3"/>
      <c r="G298" s="3"/>
      <c r="H298" s="2" t="str">
        <f>IF(AND($E298&lt;$C$1,$C298&gt;10),[1]!f_return_1y($A298,"0",$B$1),"-")</f>
        <v>-</v>
      </c>
      <c r="I298" s="2" t="str">
        <f>IF(AND($E298&lt;$D$1,$C298&gt;10),[1]!f_return_2y($A298,"0",$B$1),"-")</f>
        <v>-</v>
      </c>
      <c r="J298" s="2" t="str">
        <f t="shared" si="34"/>
        <v>-</v>
      </c>
      <c r="K298" s="2" t="str">
        <f t="shared" si="35"/>
        <v>-</v>
      </c>
      <c r="L298" s="2" t="str">
        <f t="shared" si="36"/>
        <v>-</v>
      </c>
      <c r="M298" s="2" t="str">
        <f>IF(AND($E298&lt;$C$1,$C298&gt;10),[1]!f_risk_maxdownside($A298,$C$1,$B$1),"-")</f>
        <v>-</v>
      </c>
      <c r="N298" s="2" t="str">
        <f>IF(AND($E298&lt;$D$1,$C298&gt;10),[1]!f_risk_maxdownside($A298,$D$1,$B$1),"-")</f>
        <v>-</v>
      </c>
      <c r="O298" s="2" t="str">
        <f t="shared" si="37"/>
        <v>-</v>
      </c>
      <c r="P298" s="2" t="str">
        <f t="shared" si="38"/>
        <v>-</v>
      </c>
      <c r="Q298" s="2" t="str">
        <f t="shared" si="39"/>
        <v>-</v>
      </c>
      <c r="R298" s="2" t="str">
        <f>IF(AND($E298&lt;$C$1,$C298&gt;10),([1]!f_return($A298,"1",$C$1,$B$1)-3)/[1]!f_risk_stdevyearly($A298,C$1,$B$1,1,1),"-")</f>
        <v>-</v>
      </c>
      <c r="S298" s="2" t="str">
        <f>IF(AND($E298&lt;$D$1,$C298&gt;10),([1]!f_return($A298,"1",$D$1,$B$1)-3)/[1]!f_risk_stdevyearly($A298,D$1,$B$1,1,1),"-")</f>
        <v>-</v>
      </c>
      <c r="T298" s="2" t="str">
        <f t="shared" si="40"/>
        <v>-</v>
      </c>
      <c r="U298" s="2" t="str">
        <f t="shared" si="41"/>
        <v>-</v>
      </c>
      <c r="V298" s="2" t="str">
        <f t="shared" si="42"/>
        <v>-</v>
      </c>
      <c r="W298" s="2" t="str">
        <f>IF(AND($E298&lt;$C$1,$C298&gt;10),([1]!f_return($A298,"1",$C$1,$B$1)-3)/ABS([1]!f_risk_maxdownside($A298,$C$1,$B$1)),"-")</f>
        <v>-</v>
      </c>
      <c r="X298" s="2" t="str">
        <f>IF(AND($E298&lt;$D$1,$C298&gt;10),([1]!f_return($A298,"1",$D$1,$B$1)-3)/ABS([1]!f_risk_maxdownside($A298,$D$1,$B$1)),"-")</f>
        <v>-</v>
      </c>
      <c r="Y298" s="2" t="str">
        <f t="shared" si="43"/>
        <v>-</v>
      </c>
      <c r="Z298" s="2" t="str">
        <f t="shared" si="44"/>
        <v>-</v>
      </c>
      <c r="AA298" s="2" t="str">
        <f t="shared" si="45"/>
        <v>-</v>
      </c>
      <c r="AB298" s="2" t="str">
        <f t="shared" si="46"/>
        <v>-</v>
      </c>
      <c r="AC298" s="2" t="str">
        <f t="shared" si="47"/>
        <v>-</v>
      </c>
      <c r="AD298" s="2" t="str">
        <f t="shared" si="48"/>
        <v>-</v>
      </c>
    </row>
    <row r="299" spans="1:30" hidden="1" x14ac:dyDescent="0.2">
      <c r="A299" s="1" t="s">
        <v>387</v>
      </c>
      <c r="B299" s="1" t="s">
        <v>388</v>
      </c>
      <c r="C299" s="2">
        <f>[1]!f_netasset_total(A299,$B$1,100000000)</f>
        <v>1.4336840280000001</v>
      </c>
      <c r="D299" s="2" t="str">
        <f>TEXT([1]!f_info_setupdate(A299),"YYYYmmdd")</f>
        <v>20200421</v>
      </c>
      <c r="E299" s="3">
        <v>20200421</v>
      </c>
      <c r="F299" s="3"/>
      <c r="G299" s="3"/>
      <c r="H299" s="2" t="str">
        <f>IF(AND($E299&lt;$C$1,$C299&gt;10),[1]!f_return_1y($A299,"0",$B$1),"-")</f>
        <v>-</v>
      </c>
      <c r="I299" s="2" t="str">
        <f>IF(AND($E299&lt;$D$1,$C299&gt;10),[1]!f_return_2y($A299,"0",$B$1),"-")</f>
        <v>-</v>
      </c>
      <c r="J299" s="2" t="str">
        <f t="shared" si="34"/>
        <v>-</v>
      </c>
      <c r="K299" s="2" t="str">
        <f t="shared" si="35"/>
        <v>-</v>
      </c>
      <c r="L299" s="2" t="str">
        <f t="shared" si="36"/>
        <v>-</v>
      </c>
      <c r="M299" s="2" t="str">
        <f>IF(AND($E299&lt;$C$1,$C299&gt;10),[1]!f_risk_maxdownside($A299,$C$1,$B$1),"-")</f>
        <v>-</v>
      </c>
      <c r="N299" s="2" t="str">
        <f>IF(AND($E299&lt;$D$1,$C299&gt;10),[1]!f_risk_maxdownside($A299,$D$1,$B$1),"-")</f>
        <v>-</v>
      </c>
      <c r="O299" s="2" t="str">
        <f t="shared" si="37"/>
        <v>-</v>
      </c>
      <c r="P299" s="2" t="str">
        <f t="shared" si="38"/>
        <v>-</v>
      </c>
      <c r="Q299" s="2" t="str">
        <f t="shared" si="39"/>
        <v>-</v>
      </c>
      <c r="R299" s="2" t="str">
        <f>IF(AND($E299&lt;$C$1,$C299&gt;10),([1]!f_return($A299,"1",$C$1,$B$1)-3)/[1]!f_risk_stdevyearly($A299,C$1,$B$1,1,1),"-")</f>
        <v>-</v>
      </c>
      <c r="S299" s="2" t="str">
        <f>IF(AND($E299&lt;$D$1,$C299&gt;10),([1]!f_return($A299,"1",$D$1,$B$1)-3)/[1]!f_risk_stdevyearly($A299,D$1,$B$1,1,1),"-")</f>
        <v>-</v>
      </c>
      <c r="T299" s="2" t="str">
        <f t="shared" si="40"/>
        <v>-</v>
      </c>
      <c r="U299" s="2" t="str">
        <f t="shared" si="41"/>
        <v>-</v>
      </c>
      <c r="V299" s="2" t="str">
        <f t="shared" si="42"/>
        <v>-</v>
      </c>
      <c r="W299" s="2" t="str">
        <f>IF(AND($E299&lt;$C$1,$C299&gt;10),([1]!f_return($A299,"1",$C$1,$B$1)-3)/ABS([1]!f_risk_maxdownside($A299,$C$1,$B$1)),"-")</f>
        <v>-</v>
      </c>
      <c r="X299" s="2" t="str">
        <f>IF(AND($E299&lt;$D$1,$C299&gt;10),([1]!f_return($A299,"1",$D$1,$B$1)-3)/ABS([1]!f_risk_maxdownside($A299,$D$1,$B$1)),"-")</f>
        <v>-</v>
      </c>
      <c r="Y299" s="2" t="str">
        <f t="shared" si="43"/>
        <v>-</v>
      </c>
      <c r="Z299" s="2" t="str">
        <f t="shared" si="44"/>
        <v>-</v>
      </c>
      <c r="AA299" s="2" t="str">
        <f t="shared" si="45"/>
        <v>-</v>
      </c>
      <c r="AB299" s="2" t="str">
        <f t="shared" si="46"/>
        <v>-</v>
      </c>
      <c r="AC299" s="2" t="str">
        <f t="shared" si="47"/>
        <v>-</v>
      </c>
      <c r="AD299" s="2" t="str">
        <f t="shared" si="48"/>
        <v>-</v>
      </c>
    </row>
    <row r="300" spans="1:30" hidden="1" x14ac:dyDescent="0.2">
      <c r="A300" s="1" t="s">
        <v>827</v>
      </c>
      <c r="B300" s="1" t="s">
        <v>828</v>
      </c>
      <c r="C300" s="2">
        <f>[1]!f_netasset_total(A300,$B$1,100000000)</f>
        <v>1.3975399891999998</v>
      </c>
      <c r="D300" s="2" t="str">
        <f>TEXT([1]!f_info_setupdate(A300),"YYYYmmdd")</f>
        <v>20190925</v>
      </c>
      <c r="E300" s="3">
        <v>20190925</v>
      </c>
      <c r="F300" s="3"/>
      <c r="G300" s="3"/>
      <c r="H300" s="2" t="str">
        <f>IF(AND($E300&lt;$C$1,$C300&gt;10),[1]!f_return_1y($A300,"0",$B$1),"-")</f>
        <v>-</v>
      </c>
      <c r="I300" s="2" t="str">
        <f>IF(AND($E300&lt;$D$1,$C300&gt;10),[1]!f_return_2y($A300,"0",$B$1),"-")</f>
        <v>-</v>
      </c>
      <c r="J300" s="2" t="str">
        <f t="shared" si="34"/>
        <v>-</v>
      </c>
      <c r="K300" s="2" t="str">
        <f t="shared" si="35"/>
        <v>-</v>
      </c>
      <c r="L300" s="2" t="str">
        <f t="shared" si="36"/>
        <v>-</v>
      </c>
      <c r="M300" s="2" t="str">
        <f>IF(AND($E300&lt;$C$1,$C300&gt;10),[1]!f_risk_maxdownside($A300,$C$1,$B$1),"-")</f>
        <v>-</v>
      </c>
      <c r="N300" s="2" t="str">
        <f>IF(AND($E300&lt;$D$1,$C300&gt;10),[1]!f_risk_maxdownside($A300,$D$1,$B$1),"-")</f>
        <v>-</v>
      </c>
      <c r="O300" s="2" t="str">
        <f t="shared" si="37"/>
        <v>-</v>
      </c>
      <c r="P300" s="2" t="str">
        <f t="shared" si="38"/>
        <v>-</v>
      </c>
      <c r="Q300" s="2" t="str">
        <f t="shared" si="39"/>
        <v>-</v>
      </c>
      <c r="R300" s="2" t="str">
        <f>IF(AND($E300&lt;$C$1,$C300&gt;10),([1]!f_return($A300,"1",$C$1,$B$1)-3)/[1]!f_risk_stdevyearly($A300,C$1,$B$1,1,1),"-")</f>
        <v>-</v>
      </c>
      <c r="S300" s="2" t="str">
        <f>IF(AND($E300&lt;$D$1,$C300&gt;10),([1]!f_return($A300,"1",$D$1,$B$1)-3)/[1]!f_risk_stdevyearly($A300,D$1,$B$1,1,1),"-")</f>
        <v>-</v>
      </c>
      <c r="T300" s="2" t="str">
        <f t="shared" si="40"/>
        <v>-</v>
      </c>
      <c r="U300" s="2" t="str">
        <f t="shared" si="41"/>
        <v>-</v>
      </c>
      <c r="V300" s="2" t="str">
        <f t="shared" si="42"/>
        <v>-</v>
      </c>
      <c r="W300" s="2" t="str">
        <f>IF(AND($E300&lt;$C$1,$C300&gt;10),([1]!f_return($A300,"1",$C$1,$B$1)-3)/ABS([1]!f_risk_maxdownside($A300,$C$1,$B$1)),"-")</f>
        <v>-</v>
      </c>
      <c r="X300" s="2" t="str">
        <f>IF(AND($E300&lt;$D$1,$C300&gt;10),([1]!f_return($A300,"1",$D$1,$B$1)-3)/ABS([1]!f_risk_maxdownside($A300,$D$1,$B$1)),"-")</f>
        <v>-</v>
      </c>
      <c r="Y300" s="2" t="str">
        <f t="shared" si="43"/>
        <v>-</v>
      </c>
      <c r="Z300" s="2" t="str">
        <f t="shared" si="44"/>
        <v>-</v>
      </c>
      <c r="AA300" s="2" t="str">
        <f t="shared" si="45"/>
        <v>-</v>
      </c>
      <c r="AB300" s="2" t="str">
        <f t="shared" si="46"/>
        <v>-</v>
      </c>
      <c r="AC300" s="2" t="str">
        <f t="shared" si="47"/>
        <v>-</v>
      </c>
      <c r="AD300" s="2" t="str">
        <f t="shared" si="48"/>
        <v>-</v>
      </c>
    </row>
    <row r="301" spans="1:30" ht="13.5" hidden="1" x14ac:dyDescent="0.2">
      <c r="A301" s="7" t="s">
        <v>181</v>
      </c>
      <c r="B301" s="7" t="s">
        <v>182</v>
      </c>
      <c r="C301" s="2">
        <f>[1]!f_netasset_total(A301,$B$1,100000000)</f>
        <v>1.3810105766999998</v>
      </c>
      <c r="D301" s="2" t="str">
        <f>TEXT([1]!f_info_setupdate(A301),"YYYYmmdd")</f>
        <v>20160920</v>
      </c>
      <c r="E301" s="3">
        <v>20160920</v>
      </c>
      <c r="F301" s="3"/>
      <c r="G301" s="3"/>
      <c r="H301" s="2" t="str">
        <f>IF(AND($E301&lt;$C$1,$C301&gt;10),[1]!f_return_1y($A301,"0",$B$1),"-")</f>
        <v>-</v>
      </c>
      <c r="I301" s="2" t="str">
        <f>IF(AND($E301&lt;$D$1,$C301&gt;10),[1]!f_return_2y($A301,"0",$B$1),"-")</f>
        <v>-</v>
      </c>
      <c r="J301" s="2" t="str">
        <f t="shared" si="34"/>
        <v>-</v>
      </c>
      <c r="K301" s="2" t="str">
        <f t="shared" si="35"/>
        <v>-</v>
      </c>
      <c r="L301" s="2" t="str">
        <f t="shared" si="36"/>
        <v>-</v>
      </c>
      <c r="M301" s="2" t="str">
        <f>IF(AND($E301&lt;$C$1,$C301&gt;10),[1]!f_risk_maxdownside($A301,$C$1,$B$1),"-")</f>
        <v>-</v>
      </c>
      <c r="N301" s="2" t="str">
        <f>IF(AND($E301&lt;$D$1,$C301&gt;10),[1]!f_risk_maxdownside($A301,$D$1,$B$1),"-")</f>
        <v>-</v>
      </c>
      <c r="O301" s="2" t="str">
        <f t="shared" si="37"/>
        <v>-</v>
      </c>
      <c r="P301" s="2" t="str">
        <f t="shared" si="38"/>
        <v>-</v>
      </c>
      <c r="Q301" s="2" t="str">
        <f t="shared" si="39"/>
        <v>-</v>
      </c>
      <c r="R301" s="2" t="str">
        <f>IF(AND($E301&lt;$C$1,$C301&gt;10),([1]!f_return($A301,"1",$C$1,$B$1)-3)/[1]!f_risk_stdevyearly($A301,C$1,$B$1,1,1),"-")</f>
        <v>-</v>
      </c>
      <c r="S301" s="2" t="str">
        <f>IF(AND($E301&lt;$D$1,$C301&gt;10),([1]!f_return($A301,"1",$D$1,$B$1)-3)/[1]!f_risk_stdevyearly($A301,D$1,$B$1,1,1),"-")</f>
        <v>-</v>
      </c>
      <c r="T301" s="2" t="str">
        <f t="shared" si="40"/>
        <v>-</v>
      </c>
      <c r="U301" s="2" t="str">
        <f t="shared" si="41"/>
        <v>-</v>
      </c>
      <c r="V301" s="2" t="str">
        <f t="shared" si="42"/>
        <v>-</v>
      </c>
      <c r="W301" s="2" t="str">
        <f>IF(AND($E301&lt;$C$1,$C301&gt;10),([1]!f_return($A301,"1",$C$1,$B$1)-3)/ABS([1]!f_risk_maxdownside($A301,$C$1,$B$1)),"-")</f>
        <v>-</v>
      </c>
      <c r="X301" s="2" t="str">
        <f>IF(AND($E301&lt;$D$1,$C301&gt;10),([1]!f_return($A301,"1",$D$1,$B$1)-3)/ABS([1]!f_risk_maxdownside($A301,$D$1,$B$1)),"-")</f>
        <v>-</v>
      </c>
      <c r="Y301" s="2" t="str">
        <f t="shared" si="43"/>
        <v>-</v>
      </c>
      <c r="Z301" s="2" t="str">
        <f t="shared" si="44"/>
        <v>-</v>
      </c>
      <c r="AA301" s="2" t="str">
        <f t="shared" si="45"/>
        <v>-</v>
      </c>
      <c r="AB301" s="2" t="str">
        <f t="shared" si="46"/>
        <v>-</v>
      </c>
      <c r="AC301" s="2" t="str">
        <f t="shared" si="47"/>
        <v>-</v>
      </c>
      <c r="AD301" s="2" t="str">
        <f t="shared" si="48"/>
        <v>-</v>
      </c>
    </row>
    <row r="302" spans="1:30" hidden="1" x14ac:dyDescent="0.2">
      <c r="A302" s="1" t="s">
        <v>775</v>
      </c>
      <c r="B302" s="1" t="s">
        <v>776</v>
      </c>
      <c r="C302" s="2">
        <f>[1]!f_netasset_total(A302,$B$1,100000000)</f>
        <v>1.3341399078</v>
      </c>
      <c r="D302" s="2" t="str">
        <f>TEXT([1]!f_info_setupdate(A302),"YYYYmmdd")</f>
        <v>20060523</v>
      </c>
      <c r="E302" s="3">
        <v>20060523</v>
      </c>
      <c r="F302" s="3"/>
      <c r="G302" s="3"/>
      <c r="H302" s="2" t="str">
        <f>IF(AND($E302&lt;$C$1,$C302&gt;10),[1]!f_return_1y($A302,"0",$B$1),"-")</f>
        <v>-</v>
      </c>
      <c r="I302" s="2" t="str">
        <f>IF(AND($E302&lt;$D$1,$C302&gt;10),[1]!f_return_2y($A302,"0",$B$1),"-")</f>
        <v>-</v>
      </c>
      <c r="J302" s="2" t="str">
        <f t="shared" si="34"/>
        <v>-</v>
      </c>
      <c r="K302" s="2" t="str">
        <f t="shared" si="35"/>
        <v>-</v>
      </c>
      <c r="L302" s="2" t="str">
        <f t="shared" si="36"/>
        <v>-</v>
      </c>
      <c r="M302" s="2" t="str">
        <f>IF(AND($E302&lt;$C$1,$C302&gt;10),[1]!f_risk_maxdownside($A302,$C$1,$B$1),"-")</f>
        <v>-</v>
      </c>
      <c r="N302" s="2" t="str">
        <f>IF(AND($E302&lt;$D$1,$C302&gt;10),[1]!f_risk_maxdownside($A302,$D$1,$B$1),"-")</f>
        <v>-</v>
      </c>
      <c r="O302" s="2" t="str">
        <f t="shared" si="37"/>
        <v>-</v>
      </c>
      <c r="P302" s="2" t="str">
        <f t="shared" si="38"/>
        <v>-</v>
      </c>
      <c r="Q302" s="2" t="str">
        <f t="shared" si="39"/>
        <v>-</v>
      </c>
      <c r="R302" s="2" t="str">
        <f>IF(AND($E302&lt;$C$1,$C302&gt;10),([1]!f_return($A302,"1",$C$1,$B$1)-3)/[1]!f_risk_stdevyearly($A302,C$1,$B$1,1,1),"-")</f>
        <v>-</v>
      </c>
      <c r="S302" s="2" t="str">
        <f>IF(AND($E302&lt;$D$1,$C302&gt;10),([1]!f_return($A302,"1",$D$1,$B$1)-3)/[1]!f_risk_stdevyearly($A302,D$1,$B$1,1,1),"-")</f>
        <v>-</v>
      </c>
      <c r="T302" s="2" t="str">
        <f t="shared" si="40"/>
        <v>-</v>
      </c>
      <c r="U302" s="2" t="str">
        <f t="shared" si="41"/>
        <v>-</v>
      </c>
      <c r="V302" s="2" t="str">
        <f t="shared" si="42"/>
        <v>-</v>
      </c>
      <c r="W302" s="2" t="str">
        <f>IF(AND($E302&lt;$C$1,$C302&gt;10),([1]!f_return($A302,"1",$C$1,$B$1)-3)/ABS([1]!f_risk_maxdownside($A302,$C$1,$B$1)),"-")</f>
        <v>-</v>
      </c>
      <c r="X302" s="2" t="str">
        <f>IF(AND($E302&lt;$D$1,$C302&gt;10),([1]!f_return($A302,"1",$D$1,$B$1)-3)/ABS([1]!f_risk_maxdownside($A302,$D$1,$B$1)),"-")</f>
        <v>-</v>
      </c>
      <c r="Y302" s="2" t="str">
        <f t="shared" si="43"/>
        <v>-</v>
      </c>
      <c r="Z302" s="2" t="str">
        <f t="shared" si="44"/>
        <v>-</v>
      </c>
      <c r="AA302" s="2" t="str">
        <f t="shared" si="45"/>
        <v>-</v>
      </c>
      <c r="AB302" s="2" t="str">
        <f t="shared" si="46"/>
        <v>-</v>
      </c>
      <c r="AC302" s="2" t="str">
        <f t="shared" si="47"/>
        <v>-</v>
      </c>
      <c r="AD302" s="2" t="str">
        <f t="shared" si="48"/>
        <v>-</v>
      </c>
    </row>
    <row r="303" spans="1:30" ht="13.5" hidden="1" x14ac:dyDescent="0.2">
      <c r="A303" s="7" t="s">
        <v>161</v>
      </c>
      <c r="B303" s="7" t="s">
        <v>162</v>
      </c>
      <c r="C303" s="2">
        <f>[1]!f_netasset_total(A303,$B$1,100000000)</f>
        <v>1.3126429309000001</v>
      </c>
      <c r="D303" s="2" t="str">
        <f>TEXT([1]!f_info_setupdate(A303),"YYYYmmdd")</f>
        <v>20170120</v>
      </c>
      <c r="E303" s="3">
        <v>20170120</v>
      </c>
      <c r="F303" s="3"/>
      <c r="G303" s="3"/>
      <c r="H303" s="2" t="str">
        <f>IF(AND($E303&lt;$C$1,$C303&gt;10),[1]!f_return_1y($A303,"0",$B$1),"-")</f>
        <v>-</v>
      </c>
      <c r="I303" s="2" t="str">
        <f>IF(AND($E303&lt;$D$1,$C303&gt;10),[1]!f_return_2y($A303,"0",$B$1),"-")</f>
        <v>-</v>
      </c>
      <c r="J303" s="2" t="str">
        <f t="shared" si="34"/>
        <v>-</v>
      </c>
      <c r="K303" s="2" t="str">
        <f t="shared" si="35"/>
        <v>-</v>
      </c>
      <c r="L303" s="2" t="str">
        <f t="shared" si="36"/>
        <v>-</v>
      </c>
      <c r="M303" s="2" t="str">
        <f>IF(AND($E303&lt;$C$1,$C303&gt;10),[1]!f_risk_maxdownside($A303,$C$1,$B$1),"-")</f>
        <v>-</v>
      </c>
      <c r="N303" s="2" t="str">
        <f>IF(AND($E303&lt;$D$1,$C303&gt;10),[1]!f_risk_maxdownside($A303,$D$1,$B$1),"-")</f>
        <v>-</v>
      </c>
      <c r="O303" s="2" t="str">
        <f t="shared" si="37"/>
        <v>-</v>
      </c>
      <c r="P303" s="2" t="str">
        <f t="shared" si="38"/>
        <v>-</v>
      </c>
      <c r="Q303" s="2" t="str">
        <f t="shared" si="39"/>
        <v>-</v>
      </c>
      <c r="R303" s="2" t="str">
        <f>IF(AND($E303&lt;$C$1,$C303&gt;10),([1]!f_return($A303,"1",$C$1,$B$1)-3)/[1]!f_risk_stdevyearly($A303,C$1,$B$1,1,1),"-")</f>
        <v>-</v>
      </c>
      <c r="S303" s="2" t="str">
        <f>IF(AND($E303&lt;$D$1,$C303&gt;10),([1]!f_return($A303,"1",$D$1,$B$1)-3)/[1]!f_risk_stdevyearly($A303,D$1,$B$1,1,1),"-")</f>
        <v>-</v>
      </c>
      <c r="T303" s="2" t="str">
        <f t="shared" si="40"/>
        <v>-</v>
      </c>
      <c r="U303" s="2" t="str">
        <f t="shared" si="41"/>
        <v>-</v>
      </c>
      <c r="V303" s="2" t="str">
        <f t="shared" si="42"/>
        <v>-</v>
      </c>
      <c r="W303" s="2" t="str">
        <f>IF(AND($E303&lt;$C$1,$C303&gt;10),([1]!f_return($A303,"1",$C$1,$B$1)-3)/ABS([1]!f_risk_maxdownside($A303,$C$1,$B$1)),"-")</f>
        <v>-</v>
      </c>
      <c r="X303" s="2" t="str">
        <f>IF(AND($E303&lt;$D$1,$C303&gt;10),([1]!f_return($A303,"1",$D$1,$B$1)-3)/ABS([1]!f_risk_maxdownside($A303,$D$1,$B$1)),"-")</f>
        <v>-</v>
      </c>
      <c r="Y303" s="2" t="str">
        <f t="shared" si="43"/>
        <v>-</v>
      </c>
      <c r="Z303" s="2" t="str">
        <f t="shared" si="44"/>
        <v>-</v>
      </c>
      <c r="AA303" s="2" t="str">
        <f t="shared" si="45"/>
        <v>-</v>
      </c>
      <c r="AB303" s="2" t="str">
        <f t="shared" si="46"/>
        <v>-</v>
      </c>
      <c r="AC303" s="2" t="str">
        <f t="shared" si="47"/>
        <v>-</v>
      </c>
      <c r="AD303" s="2" t="str">
        <f t="shared" si="48"/>
        <v>-</v>
      </c>
    </row>
    <row r="304" spans="1:30" ht="13.5" hidden="1" x14ac:dyDescent="0.2">
      <c r="A304" s="7" t="s">
        <v>165</v>
      </c>
      <c r="B304" s="7" t="s">
        <v>166</v>
      </c>
      <c r="C304" s="2">
        <f>[1]!f_netasset_total(A304,$B$1,100000000)</f>
        <v>1.3116538809</v>
      </c>
      <c r="D304" s="2" t="str">
        <f>TEXT([1]!f_info_setupdate(A304),"YYYYmmdd")</f>
        <v>20161108</v>
      </c>
      <c r="E304" s="3">
        <v>20161108</v>
      </c>
      <c r="F304" s="3"/>
      <c r="G304" s="3"/>
      <c r="H304" s="2" t="str">
        <f>IF(AND($E304&lt;$C$1,$C304&gt;10),[1]!f_return_1y($A304,"0",$B$1),"-")</f>
        <v>-</v>
      </c>
      <c r="I304" s="2" t="str">
        <f>IF(AND($E304&lt;$D$1,$C304&gt;10),[1]!f_return_2y($A304,"0",$B$1),"-")</f>
        <v>-</v>
      </c>
      <c r="J304" s="2" t="str">
        <f t="shared" si="34"/>
        <v>-</v>
      </c>
      <c r="K304" s="2" t="str">
        <f t="shared" si="35"/>
        <v>-</v>
      </c>
      <c r="L304" s="2" t="str">
        <f t="shared" si="36"/>
        <v>-</v>
      </c>
      <c r="M304" s="2" t="str">
        <f>IF(AND($E304&lt;$C$1,$C304&gt;10),[1]!f_risk_maxdownside($A304,$C$1,$B$1),"-")</f>
        <v>-</v>
      </c>
      <c r="N304" s="2" t="str">
        <f>IF(AND($E304&lt;$D$1,$C304&gt;10),[1]!f_risk_maxdownside($A304,$D$1,$B$1),"-")</f>
        <v>-</v>
      </c>
      <c r="O304" s="2" t="str">
        <f t="shared" si="37"/>
        <v>-</v>
      </c>
      <c r="P304" s="2" t="str">
        <f t="shared" si="38"/>
        <v>-</v>
      </c>
      <c r="Q304" s="2" t="str">
        <f t="shared" si="39"/>
        <v>-</v>
      </c>
      <c r="R304" s="2" t="str">
        <f>IF(AND($E304&lt;$C$1,$C304&gt;10),([1]!f_return($A304,"1",$C$1,$B$1)-3)/[1]!f_risk_stdevyearly($A304,C$1,$B$1,1,1),"-")</f>
        <v>-</v>
      </c>
      <c r="S304" s="2" t="str">
        <f>IF(AND($E304&lt;$D$1,$C304&gt;10),([1]!f_return($A304,"1",$D$1,$B$1)-3)/[1]!f_risk_stdevyearly($A304,D$1,$B$1,1,1),"-")</f>
        <v>-</v>
      </c>
      <c r="T304" s="2" t="str">
        <f t="shared" si="40"/>
        <v>-</v>
      </c>
      <c r="U304" s="2" t="str">
        <f t="shared" si="41"/>
        <v>-</v>
      </c>
      <c r="V304" s="2" t="str">
        <f t="shared" si="42"/>
        <v>-</v>
      </c>
      <c r="W304" s="2" t="str">
        <f>IF(AND($E304&lt;$C$1,$C304&gt;10),([1]!f_return($A304,"1",$C$1,$B$1)-3)/ABS([1]!f_risk_maxdownside($A304,$C$1,$B$1)),"-")</f>
        <v>-</v>
      </c>
      <c r="X304" s="2" t="str">
        <f>IF(AND($E304&lt;$D$1,$C304&gt;10),([1]!f_return($A304,"1",$D$1,$B$1)-3)/ABS([1]!f_risk_maxdownside($A304,$D$1,$B$1)),"-")</f>
        <v>-</v>
      </c>
      <c r="Y304" s="2" t="str">
        <f t="shared" si="43"/>
        <v>-</v>
      </c>
      <c r="Z304" s="2" t="str">
        <f t="shared" si="44"/>
        <v>-</v>
      </c>
      <c r="AA304" s="2" t="str">
        <f t="shared" si="45"/>
        <v>-</v>
      </c>
      <c r="AB304" s="2" t="str">
        <f t="shared" si="46"/>
        <v>-</v>
      </c>
      <c r="AC304" s="2" t="str">
        <f t="shared" si="47"/>
        <v>-</v>
      </c>
      <c r="AD304" s="2" t="str">
        <f t="shared" si="48"/>
        <v>-</v>
      </c>
    </row>
    <row r="305" spans="1:30" hidden="1" x14ac:dyDescent="0.2">
      <c r="A305" s="1" t="s">
        <v>207</v>
      </c>
      <c r="B305" s="1" t="s">
        <v>208</v>
      </c>
      <c r="C305" s="2">
        <f>[1]!f_netasset_total(A305,$B$1,100000000)</f>
        <v>1.2872286371999999</v>
      </c>
      <c r="D305" s="2" t="str">
        <f>TEXT([1]!f_info_setupdate(A305),"YYYYmmdd")</f>
        <v>20161107</v>
      </c>
      <c r="E305" s="3">
        <v>20161107</v>
      </c>
      <c r="F305" s="3"/>
      <c r="G305" s="3"/>
      <c r="H305" s="2" t="str">
        <f>IF(AND($E305&lt;$C$1,$C305&gt;10),[1]!f_return_1y($A305,"0",$B$1),"-")</f>
        <v>-</v>
      </c>
      <c r="I305" s="2" t="str">
        <f>IF(AND($E305&lt;$D$1,$C305&gt;10),[1]!f_return_2y($A305,"0",$B$1),"-")</f>
        <v>-</v>
      </c>
      <c r="J305" s="2" t="str">
        <f t="shared" si="34"/>
        <v>-</v>
      </c>
      <c r="K305" s="2" t="str">
        <f t="shared" si="35"/>
        <v>-</v>
      </c>
      <c r="L305" s="2" t="str">
        <f t="shared" si="36"/>
        <v>-</v>
      </c>
      <c r="M305" s="2" t="str">
        <f>IF(AND($E305&lt;$C$1,$C305&gt;10),[1]!f_risk_maxdownside($A305,$C$1,$B$1),"-")</f>
        <v>-</v>
      </c>
      <c r="N305" s="2" t="str">
        <f>IF(AND($E305&lt;$D$1,$C305&gt;10),[1]!f_risk_maxdownside($A305,$D$1,$B$1),"-")</f>
        <v>-</v>
      </c>
      <c r="O305" s="2" t="str">
        <f t="shared" si="37"/>
        <v>-</v>
      </c>
      <c r="P305" s="2" t="str">
        <f t="shared" si="38"/>
        <v>-</v>
      </c>
      <c r="Q305" s="2" t="str">
        <f t="shared" si="39"/>
        <v>-</v>
      </c>
      <c r="R305" s="2" t="str">
        <f>IF(AND($E305&lt;$C$1,$C305&gt;10),([1]!f_return($A305,"1",$C$1,$B$1)-3)/[1]!f_risk_stdevyearly($A305,C$1,$B$1,1,1),"-")</f>
        <v>-</v>
      </c>
      <c r="S305" s="2" t="str">
        <f>IF(AND($E305&lt;$D$1,$C305&gt;10),([1]!f_return($A305,"1",$D$1,$B$1)-3)/[1]!f_risk_stdevyearly($A305,D$1,$B$1,1,1),"-")</f>
        <v>-</v>
      </c>
      <c r="T305" s="2" t="str">
        <f t="shared" si="40"/>
        <v>-</v>
      </c>
      <c r="U305" s="2" t="str">
        <f t="shared" si="41"/>
        <v>-</v>
      </c>
      <c r="V305" s="2" t="str">
        <f t="shared" si="42"/>
        <v>-</v>
      </c>
      <c r="W305" s="2" t="str">
        <f>IF(AND($E305&lt;$C$1,$C305&gt;10),([1]!f_return($A305,"1",$C$1,$B$1)-3)/ABS([1]!f_risk_maxdownside($A305,$C$1,$B$1)),"-")</f>
        <v>-</v>
      </c>
      <c r="X305" s="2" t="str">
        <f>IF(AND($E305&lt;$D$1,$C305&gt;10),([1]!f_return($A305,"1",$D$1,$B$1)-3)/ABS([1]!f_risk_maxdownside($A305,$D$1,$B$1)),"-")</f>
        <v>-</v>
      </c>
      <c r="Y305" s="2" t="str">
        <f t="shared" si="43"/>
        <v>-</v>
      </c>
      <c r="Z305" s="2" t="str">
        <f t="shared" si="44"/>
        <v>-</v>
      </c>
      <c r="AA305" s="2" t="str">
        <f t="shared" si="45"/>
        <v>-</v>
      </c>
      <c r="AB305" s="2" t="str">
        <f t="shared" si="46"/>
        <v>-</v>
      </c>
      <c r="AC305" s="2" t="str">
        <f t="shared" si="47"/>
        <v>-</v>
      </c>
      <c r="AD305" s="2" t="str">
        <f t="shared" si="48"/>
        <v>-</v>
      </c>
    </row>
    <row r="306" spans="1:30" hidden="1" x14ac:dyDescent="0.2">
      <c r="A306" s="1" t="s">
        <v>811</v>
      </c>
      <c r="B306" s="1" t="s">
        <v>812</v>
      </c>
      <c r="C306" s="2">
        <f>[1]!f_netasset_total(A306,$B$1,100000000)</f>
        <v>1.2743404508</v>
      </c>
      <c r="D306" s="2" t="str">
        <f>TEXT([1]!f_info_setupdate(A306),"YYYYmmdd")</f>
        <v>20210830</v>
      </c>
      <c r="E306" s="3">
        <v>20210830</v>
      </c>
      <c r="F306" s="3"/>
      <c r="G306" s="3"/>
      <c r="H306" s="2" t="str">
        <f>IF(AND($E306&lt;$C$1,$C306&gt;10),[1]!f_return_1y($A306,"0",$B$1),"-")</f>
        <v>-</v>
      </c>
      <c r="I306" s="2" t="str">
        <f>IF(AND($E306&lt;$D$1,$C306&gt;10),[1]!f_return_2y($A306,"0",$B$1),"-")</f>
        <v>-</v>
      </c>
      <c r="J306" s="2" t="str">
        <f t="shared" si="34"/>
        <v>-</v>
      </c>
      <c r="K306" s="2" t="str">
        <f t="shared" si="35"/>
        <v>-</v>
      </c>
      <c r="L306" s="2" t="str">
        <f t="shared" si="36"/>
        <v>-</v>
      </c>
      <c r="M306" s="2" t="str">
        <f>IF(AND($E306&lt;$C$1,$C306&gt;10),[1]!f_risk_maxdownside($A306,$C$1,$B$1),"-")</f>
        <v>-</v>
      </c>
      <c r="N306" s="2" t="str">
        <f>IF(AND($E306&lt;$D$1,$C306&gt;10),[1]!f_risk_maxdownside($A306,$D$1,$B$1),"-")</f>
        <v>-</v>
      </c>
      <c r="O306" s="2" t="str">
        <f t="shared" si="37"/>
        <v>-</v>
      </c>
      <c r="P306" s="2" t="str">
        <f t="shared" si="38"/>
        <v>-</v>
      </c>
      <c r="Q306" s="2" t="str">
        <f t="shared" si="39"/>
        <v>-</v>
      </c>
      <c r="R306" s="2" t="str">
        <f>IF(AND($E306&lt;$C$1,$C306&gt;10),([1]!f_return($A306,"1",$C$1,$B$1)-3)/[1]!f_risk_stdevyearly($A306,C$1,$B$1,1,1),"-")</f>
        <v>-</v>
      </c>
      <c r="S306" s="2" t="str">
        <f>IF(AND($E306&lt;$D$1,$C306&gt;10),([1]!f_return($A306,"1",$D$1,$B$1)-3)/[1]!f_risk_stdevyearly($A306,D$1,$B$1,1,1),"-")</f>
        <v>-</v>
      </c>
      <c r="T306" s="2" t="str">
        <f t="shared" si="40"/>
        <v>-</v>
      </c>
      <c r="U306" s="2" t="str">
        <f t="shared" si="41"/>
        <v>-</v>
      </c>
      <c r="V306" s="2" t="str">
        <f t="shared" si="42"/>
        <v>-</v>
      </c>
      <c r="W306" s="2" t="str">
        <f>IF(AND($E306&lt;$C$1,$C306&gt;10),([1]!f_return($A306,"1",$C$1,$B$1)-3)/ABS([1]!f_risk_maxdownside($A306,$C$1,$B$1)),"-")</f>
        <v>-</v>
      </c>
      <c r="X306" s="2" t="str">
        <f>IF(AND($E306&lt;$D$1,$C306&gt;10),([1]!f_return($A306,"1",$D$1,$B$1)-3)/ABS([1]!f_risk_maxdownside($A306,$D$1,$B$1)),"-")</f>
        <v>-</v>
      </c>
      <c r="Y306" s="2" t="str">
        <f t="shared" si="43"/>
        <v>-</v>
      </c>
      <c r="Z306" s="2" t="str">
        <f t="shared" si="44"/>
        <v>-</v>
      </c>
      <c r="AA306" s="2" t="str">
        <f t="shared" si="45"/>
        <v>-</v>
      </c>
      <c r="AB306" s="2" t="str">
        <f t="shared" si="46"/>
        <v>-</v>
      </c>
      <c r="AC306" s="2" t="str">
        <f t="shared" si="47"/>
        <v>-</v>
      </c>
      <c r="AD306" s="2" t="str">
        <f t="shared" si="48"/>
        <v>-</v>
      </c>
    </row>
    <row r="307" spans="1:30" hidden="1" x14ac:dyDescent="0.2">
      <c r="A307" s="1" t="s">
        <v>593</v>
      </c>
      <c r="B307" s="1" t="s">
        <v>594</v>
      </c>
      <c r="C307" s="2">
        <f>[1]!f_netasset_total(A307,$B$1,100000000)</f>
        <v>1.2612579910999999</v>
      </c>
      <c r="D307" s="2" t="str">
        <f>TEXT([1]!f_info_setupdate(A307),"YYYYmmdd")</f>
        <v>20121226</v>
      </c>
      <c r="E307" s="3">
        <v>20121226</v>
      </c>
      <c r="F307" s="3"/>
      <c r="G307" s="3"/>
      <c r="H307" s="2" t="str">
        <f>IF(AND($E307&lt;$C$1,$C307&gt;10),[1]!f_return_1y($A307,"0",$B$1),"-")</f>
        <v>-</v>
      </c>
      <c r="I307" s="2" t="str">
        <f>IF(AND($E307&lt;$D$1,$C307&gt;10),[1]!f_return_2y($A307,"0",$B$1),"-")</f>
        <v>-</v>
      </c>
      <c r="J307" s="2" t="str">
        <f t="shared" si="34"/>
        <v>-</v>
      </c>
      <c r="K307" s="2" t="str">
        <f t="shared" si="35"/>
        <v>-</v>
      </c>
      <c r="L307" s="2" t="str">
        <f t="shared" si="36"/>
        <v>-</v>
      </c>
      <c r="M307" s="2" t="str">
        <f>IF(AND($E307&lt;$C$1,$C307&gt;10),[1]!f_risk_maxdownside($A307,$C$1,$B$1),"-")</f>
        <v>-</v>
      </c>
      <c r="N307" s="2" t="str">
        <f>IF(AND($E307&lt;$D$1,$C307&gt;10),[1]!f_risk_maxdownside($A307,$D$1,$B$1),"-")</f>
        <v>-</v>
      </c>
      <c r="O307" s="2" t="str">
        <f t="shared" si="37"/>
        <v>-</v>
      </c>
      <c r="P307" s="2" t="str">
        <f t="shared" si="38"/>
        <v>-</v>
      </c>
      <c r="Q307" s="2" t="str">
        <f t="shared" si="39"/>
        <v>-</v>
      </c>
      <c r="R307" s="2" t="str">
        <f>IF(AND($E307&lt;$C$1,$C307&gt;10),([1]!f_return($A307,"1",$C$1,$B$1)-3)/[1]!f_risk_stdevyearly($A307,C$1,$B$1,1,1),"-")</f>
        <v>-</v>
      </c>
      <c r="S307" s="2" t="str">
        <f>IF(AND($E307&lt;$D$1,$C307&gt;10),([1]!f_return($A307,"1",$D$1,$B$1)-3)/[1]!f_risk_stdevyearly($A307,D$1,$B$1,1,1),"-")</f>
        <v>-</v>
      </c>
      <c r="T307" s="2" t="str">
        <f t="shared" si="40"/>
        <v>-</v>
      </c>
      <c r="U307" s="2" t="str">
        <f t="shared" si="41"/>
        <v>-</v>
      </c>
      <c r="V307" s="2" t="str">
        <f t="shared" si="42"/>
        <v>-</v>
      </c>
      <c r="W307" s="2" t="str">
        <f>IF(AND($E307&lt;$C$1,$C307&gt;10),([1]!f_return($A307,"1",$C$1,$B$1)-3)/ABS([1]!f_risk_maxdownside($A307,$C$1,$B$1)),"-")</f>
        <v>-</v>
      </c>
      <c r="X307" s="2" t="str">
        <f>IF(AND($E307&lt;$D$1,$C307&gt;10),([1]!f_return($A307,"1",$D$1,$B$1)-3)/ABS([1]!f_risk_maxdownside($A307,$D$1,$B$1)),"-")</f>
        <v>-</v>
      </c>
      <c r="Y307" s="2" t="str">
        <f t="shared" si="43"/>
        <v>-</v>
      </c>
      <c r="Z307" s="2" t="str">
        <f t="shared" si="44"/>
        <v>-</v>
      </c>
      <c r="AA307" s="2" t="str">
        <f t="shared" si="45"/>
        <v>-</v>
      </c>
      <c r="AB307" s="2" t="str">
        <f t="shared" si="46"/>
        <v>-</v>
      </c>
      <c r="AC307" s="2" t="str">
        <f t="shared" si="47"/>
        <v>-</v>
      </c>
      <c r="AD307" s="2" t="str">
        <f t="shared" si="48"/>
        <v>-</v>
      </c>
    </row>
    <row r="308" spans="1:30" hidden="1" x14ac:dyDescent="0.2">
      <c r="A308" s="1" t="s">
        <v>679</v>
      </c>
      <c r="B308" s="1" t="s">
        <v>680</v>
      </c>
      <c r="C308" s="2">
        <f>[1]!f_netasset_total(A308,$B$1,100000000)</f>
        <v>1.2254528133</v>
      </c>
      <c r="D308" s="2" t="str">
        <f>TEXT([1]!f_info_setupdate(A308),"YYYYmmdd")</f>
        <v>20120720</v>
      </c>
      <c r="E308" s="3">
        <v>20120720</v>
      </c>
      <c r="F308" s="3"/>
      <c r="G308" s="3"/>
      <c r="H308" s="2" t="str">
        <f>IF(AND($E308&lt;$C$1,$C308&gt;10),[1]!f_return_1y($A308,"0",$B$1),"-")</f>
        <v>-</v>
      </c>
      <c r="I308" s="2" t="str">
        <f>IF(AND($E308&lt;$D$1,$C308&gt;10),[1]!f_return_2y($A308,"0",$B$1),"-")</f>
        <v>-</v>
      </c>
      <c r="J308" s="2" t="str">
        <f t="shared" si="34"/>
        <v>-</v>
      </c>
      <c r="K308" s="2" t="str">
        <f t="shared" si="35"/>
        <v>-</v>
      </c>
      <c r="L308" s="2" t="str">
        <f t="shared" si="36"/>
        <v>-</v>
      </c>
      <c r="M308" s="2" t="str">
        <f>IF(AND($E308&lt;$C$1,$C308&gt;10),[1]!f_risk_maxdownside($A308,$C$1,$B$1),"-")</f>
        <v>-</v>
      </c>
      <c r="N308" s="2" t="str">
        <f>IF(AND($E308&lt;$D$1,$C308&gt;10),[1]!f_risk_maxdownside($A308,$D$1,$B$1),"-")</f>
        <v>-</v>
      </c>
      <c r="O308" s="2" t="str">
        <f t="shared" si="37"/>
        <v>-</v>
      </c>
      <c r="P308" s="2" t="str">
        <f t="shared" si="38"/>
        <v>-</v>
      </c>
      <c r="Q308" s="2" t="str">
        <f t="shared" si="39"/>
        <v>-</v>
      </c>
      <c r="R308" s="2" t="str">
        <f>IF(AND($E308&lt;$C$1,$C308&gt;10),([1]!f_return($A308,"1",$C$1,$B$1)-3)/[1]!f_risk_stdevyearly($A308,C$1,$B$1,1,1),"-")</f>
        <v>-</v>
      </c>
      <c r="S308" s="2" t="str">
        <f>IF(AND($E308&lt;$D$1,$C308&gt;10),([1]!f_return($A308,"1",$D$1,$B$1)-3)/[1]!f_risk_stdevyearly($A308,D$1,$B$1,1,1),"-")</f>
        <v>-</v>
      </c>
      <c r="T308" s="2" t="str">
        <f t="shared" si="40"/>
        <v>-</v>
      </c>
      <c r="U308" s="2" t="str">
        <f t="shared" si="41"/>
        <v>-</v>
      </c>
      <c r="V308" s="2" t="str">
        <f t="shared" si="42"/>
        <v>-</v>
      </c>
      <c r="W308" s="2" t="str">
        <f>IF(AND($E308&lt;$C$1,$C308&gt;10),([1]!f_return($A308,"1",$C$1,$B$1)-3)/ABS([1]!f_risk_maxdownside($A308,$C$1,$B$1)),"-")</f>
        <v>-</v>
      </c>
      <c r="X308" s="2" t="str">
        <f>IF(AND($E308&lt;$D$1,$C308&gt;10),([1]!f_return($A308,"1",$D$1,$B$1)-3)/ABS([1]!f_risk_maxdownside($A308,$D$1,$B$1)),"-")</f>
        <v>-</v>
      </c>
      <c r="Y308" s="2" t="str">
        <f t="shared" si="43"/>
        <v>-</v>
      </c>
      <c r="Z308" s="2" t="str">
        <f t="shared" si="44"/>
        <v>-</v>
      </c>
      <c r="AA308" s="2" t="str">
        <f t="shared" si="45"/>
        <v>-</v>
      </c>
      <c r="AB308" s="2" t="str">
        <f t="shared" si="46"/>
        <v>-</v>
      </c>
      <c r="AC308" s="2" t="str">
        <f t="shared" si="47"/>
        <v>-</v>
      </c>
      <c r="AD308" s="2" t="str">
        <f t="shared" si="48"/>
        <v>-</v>
      </c>
    </row>
    <row r="309" spans="1:30" hidden="1" x14ac:dyDescent="0.2">
      <c r="A309" s="1" t="s">
        <v>585</v>
      </c>
      <c r="B309" s="1" t="s">
        <v>586</v>
      </c>
      <c r="C309" s="2">
        <f>[1]!f_netasset_total(A309,$B$1,100000000)</f>
        <v>1.2252821356000001</v>
      </c>
      <c r="D309" s="2" t="str">
        <f>TEXT([1]!f_info_setupdate(A309),"YYYYmmdd")</f>
        <v>20210924</v>
      </c>
      <c r="E309" s="3">
        <v>20210924</v>
      </c>
      <c r="F309" s="3"/>
      <c r="G309" s="3"/>
      <c r="H309" s="2" t="str">
        <f>IF(AND($E309&lt;$C$1,$C309&gt;10),[1]!f_return_1y($A309,"0",$B$1),"-")</f>
        <v>-</v>
      </c>
      <c r="I309" s="2" t="str">
        <f>IF(AND($E309&lt;$D$1,$C309&gt;10),[1]!f_return_2y($A309,"0",$B$1),"-")</f>
        <v>-</v>
      </c>
      <c r="J309" s="2" t="str">
        <f t="shared" si="34"/>
        <v>-</v>
      </c>
      <c r="K309" s="2" t="str">
        <f t="shared" si="35"/>
        <v>-</v>
      </c>
      <c r="L309" s="2" t="str">
        <f t="shared" si="36"/>
        <v>-</v>
      </c>
      <c r="M309" s="2" t="str">
        <f>IF(AND($E309&lt;$C$1,$C309&gt;10),[1]!f_risk_maxdownside($A309,$C$1,$B$1),"-")</f>
        <v>-</v>
      </c>
      <c r="N309" s="2" t="str">
        <f>IF(AND($E309&lt;$D$1,$C309&gt;10),[1]!f_risk_maxdownside($A309,$D$1,$B$1),"-")</f>
        <v>-</v>
      </c>
      <c r="O309" s="2" t="str">
        <f t="shared" si="37"/>
        <v>-</v>
      </c>
      <c r="P309" s="2" t="str">
        <f t="shared" si="38"/>
        <v>-</v>
      </c>
      <c r="Q309" s="2" t="str">
        <f t="shared" si="39"/>
        <v>-</v>
      </c>
      <c r="R309" s="2" t="str">
        <f>IF(AND($E309&lt;$C$1,$C309&gt;10),([1]!f_return($A309,"1",$C$1,$B$1)-3)/[1]!f_risk_stdevyearly($A309,C$1,$B$1,1,1),"-")</f>
        <v>-</v>
      </c>
      <c r="S309" s="2" t="str">
        <f>IF(AND($E309&lt;$D$1,$C309&gt;10),([1]!f_return($A309,"1",$D$1,$B$1)-3)/[1]!f_risk_stdevyearly($A309,D$1,$B$1,1,1),"-")</f>
        <v>-</v>
      </c>
      <c r="T309" s="2" t="str">
        <f t="shared" si="40"/>
        <v>-</v>
      </c>
      <c r="U309" s="2" t="str">
        <f t="shared" si="41"/>
        <v>-</v>
      </c>
      <c r="V309" s="2" t="str">
        <f t="shared" si="42"/>
        <v>-</v>
      </c>
      <c r="W309" s="2" t="str">
        <f>IF(AND($E309&lt;$C$1,$C309&gt;10),([1]!f_return($A309,"1",$C$1,$B$1)-3)/ABS([1]!f_risk_maxdownside($A309,$C$1,$B$1)),"-")</f>
        <v>-</v>
      </c>
      <c r="X309" s="2" t="str">
        <f>IF(AND($E309&lt;$D$1,$C309&gt;10),([1]!f_return($A309,"1",$D$1,$B$1)-3)/ABS([1]!f_risk_maxdownside($A309,$D$1,$B$1)),"-")</f>
        <v>-</v>
      </c>
      <c r="Y309" s="2" t="str">
        <f t="shared" si="43"/>
        <v>-</v>
      </c>
      <c r="Z309" s="2" t="str">
        <f t="shared" si="44"/>
        <v>-</v>
      </c>
      <c r="AA309" s="2" t="str">
        <f t="shared" si="45"/>
        <v>-</v>
      </c>
      <c r="AB309" s="2" t="str">
        <f t="shared" si="46"/>
        <v>-</v>
      </c>
      <c r="AC309" s="2" t="str">
        <f t="shared" si="47"/>
        <v>-</v>
      </c>
      <c r="AD309" s="2" t="str">
        <f t="shared" si="48"/>
        <v>-</v>
      </c>
    </row>
    <row r="310" spans="1:30" ht="13.5" hidden="1" x14ac:dyDescent="0.2">
      <c r="A310" s="7" t="s">
        <v>159</v>
      </c>
      <c r="B310" s="7" t="s">
        <v>160</v>
      </c>
      <c r="C310" s="2">
        <f>[1]!f_netasset_total(A310,$B$1,100000000)</f>
        <v>1.2109811467</v>
      </c>
      <c r="D310" s="2" t="str">
        <f>TEXT([1]!f_info_setupdate(A310),"YYYYmmdd")</f>
        <v>20160824</v>
      </c>
      <c r="E310" s="3">
        <v>20160824</v>
      </c>
      <c r="F310" s="3"/>
      <c r="G310" s="3"/>
      <c r="H310" s="2" t="str">
        <f>IF(AND($E310&lt;$C$1,$C310&gt;10),[1]!f_return_1y($A310,"0",$B$1),"-")</f>
        <v>-</v>
      </c>
      <c r="I310" s="2" t="str">
        <f>IF(AND($E310&lt;$D$1,$C310&gt;10),[1]!f_return_2y($A310,"0",$B$1),"-")</f>
        <v>-</v>
      </c>
      <c r="J310" s="2" t="str">
        <f t="shared" si="34"/>
        <v>-</v>
      </c>
      <c r="K310" s="2" t="str">
        <f t="shared" si="35"/>
        <v>-</v>
      </c>
      <c r="L310" s="2" t="str">
        <f t="shared" si="36"/>
        <v>-</v>
      </c>
      <c r="M310" s="2" t="str">
        <f>IF(AND($E310&lt;$C$1,$C310&gt;10),[1]!f_risk_maxdownside($A310,$C$1,$B$1),"-")</f>
        <v>-</v>
      </c>
      <c r="N310" s="2" t="str">
        <f>IF(AND($E310&lt;$D$1,$C310&gt;10),[1]!f_risk_maxdownside($A310,$D$1,$B$1),"-")</f>
        <v>-</v>
      </c>
      <c r="O310" s="2" t="str">
        <f t="shared" si="37"/>
        <v>-</v>
      </c>
      <c r="P310" s="2" t="str">
        <f t="shared" si="38"/>
        <v>-</v>
      </c>
      <c r="Q310" s="2" t="str">
        <f t="shared" si="39"/>
        <v>-</v>
      </c>
      <c r="R310" s="2" t="str">
        <f>IF(AND($E310&lt;$C$1,$C310&gt;10),([1]!f_return($A310,"1",$C$1,$B$1)-3)/[1]!f_risk_stdevyearly($A310,C$1,$B$1,1,1),"-")</f>
        <v>-</v>
      </c>
      <c r="S310" s="2" t="str">
        <f>IF(AND($E310&lt;$D$1,$C310&gt;10),([1]!f_return($A310,"1",$D$1,$B$1)-3)/[1]!f_risk_stdevyearly($A310,D$1,$B$1,1,1),"-")</f>
        <v>-</v>
      </c>
      <c r="T310" s="2" t="str">
        <f t="shared" si="40"/>
        <v>-</v>
      </c>
      <c r="U310" s="2" t="str">
        <f t="shared" si="41"/>
        <v>-</v>
      </c>
      <c r="V310" s="2" t="str">
        <f t="shared" si="42"/>
        <v>-</v>
      </c>
      <c r="W310" s="2" t="str">
        <f>IF(AND($E310&lt;$C$1,$C310&gt;10),([1]!f_return($A310,"1",$C$1,$B$1)-3)/ABS([1]!f_risk_maxdownside($A310,$C$1,$B$1)),"-")</f>
        <v>-</v>
      </c>
      <c r="X310" s="2" t="str">
        <f>IF(AND($E310&lt;$D$1,$C310&gt;10),([1]!f_return($A310,"1",$D$1,$B$1)-3)/ABS([1]!f_risk_maxdownside($A310,$D$1,$B$1)),"-")</f>
        <v>-</v>
      </c>
      <c r="Y310" s="2" t="str">
        <f t="shared" si="43"/>
        <v>-</v>
      </c>
      <c r="Z310" s="2" t="str">
        <f t="shared" si="44"/>
        <v>-</v>
      </c>
      <c r="AA310" s="2" t="str">
        <f t="shared" si="45"/>
        <v>-</v>
      </c>
      <c r="AB310" s="2" t="str">
        <f t="shared" si="46"/>
        <v>-</v>
      </c>
      <c r="AC310" s="2" t="str">
        <f t="shared" si="47"/>
        <v>-</v>
      </c>
      <c r="AD310" s="2" t="str">
        <f t="shared" si="48"/>
        <v>-</v>
      </c>
    </row>
    <row r="311" spans="1:30" hidden="1" x14ac:dyDescent="0.2">
      <c r="A311" s="1" t="s">
        <v>803</v>
      </c>
      <c r="B311" s="1" t="s">
        <v>804</v>
      </c>
      <c r="C311" s="2">
        <f>[1]!f_netasset_total(A311,$B$1,100000000)</f>
        <v>1.1622726276000002</v>
      </c>
      <c r="D311" s="2" t="str">
        <f>TEXT([1]!f_info_setupdate(A311),"YYYYmmdd")</f>
        <v>20120713</v>
      </c>
      <c r="E311" s="3">
        <v>20120713</v>
      </c>
      <c r="F311" s="3"/>
      <c r="G311" s="3"/>
      <c r="H311" s="2" t="str">
        <f>IF(AND($E311&lt;$C$1,$C311&gt;10),[1]!f_return_1y($A311,"0",$B$1),"-")</f>
        <v>-</v>
      </c>
      <c r="I311" s="2" t="str">
        <f>IF(AND($E311&lt;$D$1,$C311&gt;10),[1]!f_return_2y($A311,"0",$B$1),"-")</f>
        <v>-</v>
      </c>
      <c r="J311" s="2" t="str">
        <f t="shared" si="34"/>
        <v>-</v>
      </c>
      <c r="K311" s="2" t="str">
        <f t="shared" si="35"/>
        <v>-</v>
      </c>
      <c r="L311" s="2" t="str">
        <f t="shared" si="36"/>
        <v>-</v>
      </c>
      <c r="M311" s="2" t="str">
        <f>IF(AND($E311&lt;$C$1,$C311&gt;10),[1]!f_risk_maxdownside($A311,$C$1,$B$1),"-")</f>
        <v>-</v>
      </c>
      <c r="N311" s="2" t="str">
        <f>IF(AND($E311&lt;$D$1,$C311&gt;10),[1]!f_risk_maxdownside($A311,$D$1,$B$1),"-")</f>
        <v>-</v>
      </c>
      <c r="O311" s="2" t="str">
        <f t="shared" si="37"/>
        <v>-</v>
      </c>
      <c r="P311" s="2" t="str">
        <f t="shared" si="38"/>
        <v>-</v>
      </c>
      <c r="Q311" s="2" t="str">
        <f t="shared" si="39"/>
        <v>-</v>
      </c>
      <c r="R311" s="2" t="str">
        <f>IF(AND($E311&lt;$C$1,$C311&gt;10),([1]!f_return($A311,"1",$C$1,$B$1)-3)/[1]!f_risk_stdevyearly($A311,C$1,$B$1,1,1),"-")</f>
        <v>-</v>
      </c>
      <c r="S311" s="2" t="str">
        <f>IF(AND($E311&lt;$D$1,$C311&gt;10),([1]!f_return($A311,"1",$D$1,$B$1)-3)/[1]!f_risk_stdevyearly($A311,D$1,$B$1,1,1),"-")</f>
        <v>-</v>
      </c>
      <c r="T311" s="2" t="str">
        <f t="shared" si="40"/>
        <v>-</v>
      </c>
      <c r="U311" s="2" t="str">
        <f t="shared" si="41"/>
        <v>-</v>
      </c>
      <c r="V311" s="2" t="str">
        <f t="shared" si="42"/>
        <v>-</v>
      </c>
      <c r="W311" s="2" t="str">
        <f>IF(AND($E311&lt;$C$1,$C311&gt;10),([1]!f_return($A311,"1",$C$1,$B$1)-3)/ABS([1]!f_risk_maxdownside($A311,$C$1,$B$1)),"-")</f>
        <v>-</v>
      </c>
      <c r="X311" s="2" t="str">
        <f>IF(AND($E311&lt;$D$1,$C311&gt;10),([1]!f_return($A311,"1",$D$1,$B$1)-3)/ABS([1]!f_risk_maxdownside($A311,$D$1,$B$1)),"-")</f>
        <v>-</v>
      </c>
      <c r="Y311" s="2" t="str">
        <f t="shared" si="43"/>
        <v>-</v>
      </c>
      <c r="Z311" s="2" t="str">
        <f t="shared" si="44"/>
        <v>-</v>
      </c>
      <c r="AA311" s="2" t="str">
        <f t="shared" si="45"/>
        <v>-</v>
      </c>
      <c r="AB311" s="2" t="str">
        <f t="shared" si="46"/>
        <v>-</v>
      </c>
      <c r="AC311" s="2" t="str">
        <f t="shared" si="47"/>
        <v>-</v>
      </c>
      <c r="AD311" s="2" t="str">
        <f t="shared" si="48"/>
        <v>-</v>
      </c>
    </row>
    <row r="312" spans="1:30" hidden="1" x14ac:dyDescent="0.2">
      <c r="A312" s="1" t="s">
        <v>195</v>
      </c>
      <c r="B312" s="1" t="s">
        <v>196</v>
      </c>
      <c r="C312" s="2">
        <f>[1]!f_netasset_total(A312,$B$1,100000000)</f>
        <v>1.1373342296</v>
      </c>
      <c r="D312" s="2" t="str">
        <f>TEXT([1]!f_info_setupdate(A312),"YYYYmmdd")</f>
        <v>20161111</v>
      </c>
      <c r="E312" s="3">
        <v>20161111</v>
      </c>
      <c r="F312" s="3"/>
      <c r="G312" s="3"/>
      <c r="H312" s="2" t="str">
        <f>IF(AND($E312&lt;$C$1,$C312&gt;10),[1]!f_return_1y($A312,"0",$B$1),"-")</f>
        <v>-</v>
      </c>
      <c r="I312" s="2" t="str">
        <f>IF(AND($E312&lt;$D$1,$C312&gt;10),[1]!f_return_2y($A312,"0",$B$1),"-")</f>
        <v>-</v>
      </c>
      <c r="J312" s="2" t="str">
        <f t="shared" si="34"/>
        <v>-</v>
      </c>
      <c r="K312" s="2" t="str">
        <f t="shared" si="35"/>
        <v>-</v>
      </c>
      <c r="L312" s="2" t="str">
        <f t="shared" si="36"/>
        <v>-</v>
      </c>
      <c r="M312" s="2" t="str">
        <f>IF(AND($E312&lt;$C$1,$C312&gt;10),[1]!f_risk_maxdownside($A312,$C$1,$B$1),"-")</f>
        <v>-</v>
      </c>
      <c r="N312" s="2" t="str">
        <f>IF(AND($E312&lt;$D$1,$C312&gt;10),[1]!f_risk_maxdownside($A312,$D$1,$B$1),"-")</f>
        <v>-</v>
      </c>
      <c r="O312" s="2" t="str">
        <f t="shared" si="37"/>
        <v>-</v>
      </c>
      <c r="P312" s="2" t="str">
        <f t="shared" si="38"/>
        <v>-</v>
      </c>
      <c r="Q312" s="2" t="str">
        <f t="shared" si="39"/>
        <v>-</v>
      </c>
      <c r="R312" s="2" t="str">
        <f>IF(AND($E312&lt;$C$1,$C312&gt;10),([1]!f_return($A312,"1",$C$1,$B$1)-3)/[1]!f_risk_stdevyearly($A312,C$1,$B$1,1,1),"-")</f>
        <v>-</v>
      </c>
      <c r="S312" s="2" t="str">
        <f>IF(AND($E312&lt;$D$1,$C312&gt;10),([1]!f_return($A312,"1",$D$1,$B$1)-3)/[1]!f_risk_stdevyearly($A312,D$1,$B$1,1,1),"-")</f>
        <v>-</v>
      </c>
      <c r="T312" s="2" t="str">
        <f t="shared" si="40"/>
        <v>-</v>
      </c>
      <c r="U312" s="2" t="str">
        <f t="shared" si="41"/>
        <v>-</v>
      </c>
      <c r="V312" s="2" t="str">
        <f t="shared" si="42"/>
        <v>-</v>
      </c>
      <c r="W312" s="2" t="str">
        <f>IF(AND($E312&lt;$C$1,$C312&gt;10),([1]!f_return($A312,"1",$C$1,$B$1)-3)/ABS([1]!f_risk_maxdownside($A312,$C$1,$B$1)),"-")</f>
        <v>-</v>
      </c>
      <c r="X312" s="2" t="str">
        <f>IF(AND($E312&lt;$D$1,$C312&gt;10),([1]!f_return($A312,"1",$D$1,$B$1)-3)/ABS([1]!f_risk_maxdownside($A312,$D$1,$B$1)),"-")</f>
        <v>-</v>
      </c>
      <c r="Y312" s="2" t="str">
        <f t="shared" si="43"/>
        <v>-</v>
      </c>
      <c r="Z312" s="2" t="str">
        <f t="shared" si="44"/>
        <v>-</v>
      </c>
      <c r="AA312" s="2" t="str">
        <f t="shared" si="45"/>
        <v>-</v>
      </c>
      <c r="AB312" s="2" t="str">
        <f t="shared" si="46"/>
        <v>-</v>
      </c>
      <c r="AC312" s="2" t="str">
        <f t="shared" si="47"/>
        <v>-</v>
      </c>
      <c r="AD312" s="2" t="str">
        <f t="shared" si="48"/>
        <v>-</v>
      </c>
    </row>
    <row r="313" spans="1:30" hidden="1" x14ac:dyDescent="0.2">
      <c r="A313" s="1" t="s">
        <v>429</v>
      </c>
      <c r="B313" s="1" t="s">
        <v>430</v>
      </c>
      <c r="C313" s="2">
        <f>[1]!f_netasset_total(A313,$B$1,100000000)</f>
        <v>1.1170839073000001</v>
      </c>
      <c r="D313" s="2" t="str">
        <f>TEXT([1]!f_info_setupdate(A313),"YYYYmmdd")</f>
        <v>20200729</v>
      </c>
      <c r="E313" s="3">
        <v>20200729</v>
      </c>
      <c r="F313" s="3"/>
      <c r="G313" s="3"/>
      <c r="H313" s="2" t="str">
        <f>IF(AND($E313&lt;$C$1,$C313&gt;10),[1]!f_return_1y($A313,"0",$B$1),"-")</f>
        <v>-</v>
      </c>
      <c r="I313" s="2" t="str">
        <f>IF(AND($E313&lt;$D$1,$C313&gt;10),[1]!f_return_2y($A313,"0",$B$1),"-")</f>
        <v>-</v>
      </c>
      <c r="J313" s="2" t="str">
        <f t="shared" si="34"/>
        <v>-</v>
      </c>
      <c r="K313" s="2" t="str">
        <f t="shared" si="35"/>
        <v>-</v>
      </c>
      <c r="L313" s="2" t="str">
        <f t="shared" si="36"/>
        <v>-</v>
      </c>
      <c r="M313" s="2" t="str">
        <f>IF(AND($E313&lt;$C$1,$C313&gt;10),[1]!f_risk_maxdownside($A313,$C$1,$B$1),"-")</f>
        <v>-</v>
      </c>
      <c r="N313" s="2" t="str">
        <f>IF(AND($E313&lt;$D$1,$C313&gt;10),[1]!f_risk_maxdownside($A313,$D$1,$B$1),"-")</f>
        <v>-</v>
      </c>
      <c r="O313" s="2" t="str">
        <f t="shared" si="37"/>
        <v>-</v>
      </c>
      <c r="P313" s="2" t="str">
        <f t="shared" si="38"/>
        <v>-</v>
      </c>
      <c r="Q313" s="2" t="str">
        <f t="shared" si="39"/>
        <v>-</v>
      </c>
      <c r="R313" s="2" t="str">
        <f>IF(AND($E313&lt;$C$1,$C313&gt;10),([1]!f_return($A313,"1",$C$1,$B$1)-3)/[1]!f_risk_stdevyearly($A313,C$1,$B$1,1,1),"-")</f>
        <v>-</v>
      </c>
      <c r="S313" s="2" t="str">
        <f>IF(AND($E313&lt;$D$1,$C313&gt;10),([1]!f_return($A313,"1",$D$1,$B$1)-3)/[1]!f_risk_stdevyearly($A313,D$1,$B$1,1,1),"-")</f>
        <v>-</v>
      </c>
      <c r="T313" s="2" t="str">
        <f t="shared" si="40"/>
        <v>-</v>
      </c>
      <c r="U313" s="2" t="str">
        <f t="shared" si="41"/>
        <v>-</v>
      </c>
      <c r="V313" s="2" t="str">
        <f t="shared" si="42"/>
        <v>-</v>
      </c>
      <c r="W313" s="2" t="str">
        <f>IF(AND($E313&lt;$C$1,$C313&gt;10),([1]!f_return($A313,"1",$C$1,$B$1)-3)/ABS([1]!f_risk_maxdownside($A313,$C$1,$B$1)),"-")</f>
        <v>-</v>
      </c>
      <c r="X313" s="2" t="str">
        <f>IF(AND($E313&lt;$D$1,$C313&gt;10),([1]!f_return($A313,"1",$D$1,$B$1)-3)/ABS([1]!f_risk_maxdownside($A313,$D$1,$B$1)),"-")</f>
        <v>-</v>
      </c>
      <c r="Y313" s="2" t="str">
        <f t="shared" si="43"/>
        <v>-</v>
      </c>
      <c r="Z313" s="2" t="str">
        <f t="shared" si="44"/>
        <v>-</v>
      </c>
      <c r="AA313" s="2" t="str">
        <f t="shared" si="45"/>
        <v>-</v>
      </c>
      <c r="AB313" s="2" t="str">
        <f t="shared" si="46"/>
        <v>-</v>
      </c>
      <c r="AC313" s="2" t="str">
        <f t="shared" si="47"/>
        <v>-</v>
      </c>
      <c r="AD313" s="2" t="str">
        <f t="shared" si="48"/>
        <v>-</v>
      </c>
    </row>
    <row r="314" spans="1:30" hidden="1" x14ac:dyDescent="0.2">
      <c r="A314" s="1" t="s">
        <v>309</v>
      </c>
      <c r="B314" s="1" t="s">
        <v>310</v>
      </c>
      <c r="C314" s="2">
        <f>[1]!f_netasset_total(A314,$B$1,100000000)</f>
        <v>1.1102010440000001</v>
      </c>
      <c r="D314" s="2" t="str">
        <f>TEXT([1]!f_info_setupdate(A314),"YYYYmmdd")</f>
        <v>20190610</v>
      </c>
      <c r="E314" s="3">
        <v>20190610</v>
      </c>
      <c r="F314" s="3"/>
      <c r="G314" s="3"/>
      <c r="H314" s="2" t="str">
        <f>IF(AND($E314&lt;$C$1,$C314&gt;10),[1]!f_return_1y($A314,"0",$B$1),"-")</f>
        <v>-</v>
      </c>
      <c r="I314" s="2" t="str">
        <f>IF(AND($E314&lt;$D$1,$C314&gt;10),[1]!f_return_2y($A314,"0",$B$1),"-")</f>
        <v>-</v>
      </c>
      <c r="J314" s="2" t="str">
        <f t="shared" si="34"/>
        <v>-</v>
      </c>
      <c r="K314" s="2" t="str">
        <f t="shared" si="35"/>
        <v>-</v>
      </c>
      <c r="L314" s="2" t="str">
        <f t="shared" si="36"/>
        <v>-</v>
      </c>
      <c r="M314" s="2" t="str">
        <f>IF(AND($E314&lt;$C$1,$C314&gt;10),[1]!f_risk_maxdownside($A314,$C$1,$B$1),"-")</f>
        <v>-</v>
      </c>
      <c r="N314" s="2" t="str">
        <f>IF(AND($E314&lt;$D$1,$C314&gt;10),[1]!f_risk_maxdownside($A314,$D$1,$B$1),"-")</f>
        <v>-</v>
      </c>
      <c r="O314" s="2" t="str">
        <f t="shared" si="37"/>
        <v>-</v>
      </c>
      <c r="P314" s="2" t="str">
        <f t="shared" si="38"/>
        <v>-</v>
      </c>
      <c r="Q314" s="2" t="str">
        <f t="shared" si="39"/>
        <v>-</v>
      </c>
      <c r="R314" s="2" t="str">
        <f>IF(AND($E314&lt;$C$1,$C314&gt;10),([1]!f_return($A314,"1",$C$1,$B$1)-3)/[1]!f_risk_stdevyearly($A314,C$1,$B$1,1,1),"-")</f>
        <v>-</v>
      </c>
      <c r="S314" s="2" t="str">
        <f>IF(AND($E314&lt;$D$1,$C314&gt;10),([1]!f_return($A314,"1",$D$1,$B$1)-3)/[1]!f_risk_stdevyearly($A314,D$1,$B$1,1,1),"-")</f>
        <v>-</v>
      </c>
      <c r="T314" s="2" t="str">
        <f t="shared" si="40"/>
        <v>-</v>
      </c>
      <c r="U314" s="2" t="str">
        <f t="shared" si="41"/>
        <v>-</v>
      </c>
      <c r="V314" s="2" t="str">
        <f t="shared" si="42"/>
        <v>-</v>
      </c>
      <c r="W314" s="2" t="str">
        <f>IF(AND($E314&lt;$C$1,$C314&gt;10),([1]!f_return($A314,"1",$C$1,$B$1)-3)/ABS([1]!f_risk_maxdownside($A314,$C$1,$B$1)),"-")</f>
        <v>-</v>
      </c>
      <c r="X314" s="2" t="str">
        <f>IF(AND($E314&lt;$D$1,$C314&gt;10),([1]!f_return($A314,"1",$D$1,$B$1)-3)/ABS([1]!f_risk_maxdownside($A314,$D$1,$B$1)),"-")</f>
        <v>-</v>
      </c>
      <c r="Y314" s="2" t="str">
        <f t="shared" si="43"/>
        <v>-</v>
      </c>
      <c r="Z314" s="2" t="str">
        <f t="shared" si="44"/>
        <v>-</v>
      </c>
      <c r="AA314" s="2" t="str">
        <f t="shared" si="45"/>
        <v>-</v>
      </c>
      <c r="AB314" s="2" t="str">
        <f t="shared" si="46"/>
        <v>-</v>
      </c>
      <c r="AC314" s="2" t="str">
        <f t="shared" si="47"/>
        <v>-</v>
      </c>
      <c r="AD314" s="2" t="str">
        <f t="shared" si="48"/>
        <v>-</v>
      </c>
    </row>
    <row r="315" spans="1:30" hidden="1" x14ac:dyDescent="0.2">
      <c r="A315" s="1" t="s">
        <v>535</v>
      </c>
      <c r="B315" s="1" t="s">
        <v>536</v>
      </c>
      <c r="C315" s="2">
        <f>[1]!f_netasset_total(A315,$B$1,100000000)</f>
        <v>1.0864511578</v>
      </c>
      <c r="D315" s="2" t="str">
        <f>TEXT([1]!f_info_setupdate(A315),"YYYYmmdd")</f>
        <v>20210519</v>
      </c>
      <c r="E315" s="3">
        <v>20210519</v>
      </c>
      <c r="F315" s="3"/>
      <c r="G315" s="3"/>
      <c r="H315" s="2" t="str">
        <f>IF(AND($E315&lt;$C$1,$C315&gt;10),[1]!f_return_1y($A315,"0",$B$1),"-")</f>
        <v>-</v>
      </c>
      <c r="I315" s="2" t="str">
        <f>IF(AND($E315&lt;$D$1,$C315&gt;10),[1]!f_return_2y($A315,"0",$B$1),"-")</f>
        <v>-</v>
      </c>
      <c r="J315" s="2" t="str">
        <f t="shared" si="34"/>
        <v>-</v>
      </c>
      <c r="K315" s="2" t="str">
        <f t="shared" si="35"/>
        <v>-</v>
      </c>
      <c r="L315" s="2" t="str">
        <f t="shared" si="36"/>
        <v>-</v>
      </c>
      <c r="M315" s="2" t="str">
        <f>IF(AND($E315&lt;$C$1,$C315&gt;10),[1]!f_risk_maxdownside($A315,$C$1,$B$1),"-")</f>
        <v>-</v>
      </c>
      <c r="N315" s="2" t="str">
        <f>IF(AND($E315&lt;$D$1,$C315&gt;10),[1]!f_risk_maxdownside($A315,$D$1,$B$1),"-")</f>
        <v>-</v>
      </c>
      <c r="O315" s="2" t="str">
        <f t="shared" si="37"/>
        <v>-</v>
      </c>
      <c r="P315" s="2" t="str">
        <f t="shared" si="38"/>
        <v>-</v>
      </c>
      <c r="Q315" s="2" t="str">
        <f t="shared" si="39"/>
        <v>-</v>
      </c>
      <c r="R315" s="2" t="str">
        <f>IF(AND($E315&lt;$C$1,$C315&gt;10),([1]!f_return($A315,"1",$C$1,$B$1)-3)/[1]!f_risk_stdevyearly($A315,C$1,$B$1,1,1),"-")</f>
        <v>-</v>
      </c>
      <c r="S315" s="2" t="str">
        <f>IF(AND($E315&lt;$D$1,$C315&gt;10),([1]!f_return($A315,"1",$D$1,$B$1)-3)/[1]!f_risk_stdevyearly($A315,D$1,$B$1,1,1),"-")</f>
        <v>-</v>
      </c>
      <c r="T315" s="2" t="str">
        <f t="shared" si="40"/>
        <v>-</v>
      </c>
      <c r="U315" s="2" t="str">
        <f t="shared" si="41"/>
        <v>-</v>
      </c>
      <c r="V315" s="2" t="str">
        <f t="shared" si="42"/>
        <v>-</v>
      </c>
      <c r="W315" s="2" t="str">
        <f>IF(AND($E315&lt;$C$1,$C315&gt;10),([1]!f_return($A315,"1",$C$1,$B$1)-3)/ABS([1]!f_risk_maxdownside($A315,$C$1,$B$1)),"-")</f>
        <v>-</v>
      </c>
      <c r="X315" s="2" t="str">
        <f>IF(AND($E315&lt;$D$1,$C315&gt;10),([1]!f_return($A315,"1",$D$1,$B$1)-3)/ABS([1]!f_risk_maxdownside($A315,$D$1,$B$1)),"-")</f>
        <v>-</v>
      </c>
      <c r="Y315" s="2" t="str">
        <f t="shared" si="43"/>
        <v>-</v>
      </c>
      <c r="Z315" s="2" t="str">
        <f t="shared" si="44"/>
        <v>-</v>
      </c>
      <c r="AA315" s="2" t="str">
        <f t="shared" si="45"/>
        <v>-</v>
      </c>
      <c r="AB315" s="2" t="str">
        <f t="shared" si="46"/>
        <v>-</v>
      </c>
      <c r="AC315" s="2" t="str">
        <f t="shared" si="47"/>
        <v>-</v>
      </c>
      <c r="AD315" s="2" t="str">
        <f t="shared" si="48"/>
        <v>-</v>
      </c>
    </row>
    <row r="316" spans="1:30" hidden="1" x14ac:dyDescent="0.2">
      <c r="A316" s="1" t="s">
        <v>769</v>
      </c>
      <c r="B316" s="1" t="s">
        <v>770</v>
      </c>
      <c r="C316" s="2">
        <f>[1]!f_netasset_total(A316,$B$1,100000000)</f>
        <v>1.0534751023</v>
      </c>
      <c r="D316" s="2" t="str">
        <f>TEXT([1]!f_info_setupdate(A316),"YYYYmmdd")</f>
        <v>20090602</v>
      </c>
      <c r="E316" s="3">
        <v>20090602</v>
      </c>
      <c r="F316" s="3"/>
      <c r="G316" s="3"/>
      <c r="H316" s="2" t="str">
        <f>IF(AND($E316&lt;$C$1,$C316&gt;10),[1]!f_return_1y($A316,"0",$B$1),"-")</f>
        <v>-</v>
      </c>
      <c r="I316" s="2" t="str">
        <f>IF(AND($E316&lt;$D$1,$C316&gt;10),[1]!f_return_2y($A316,"0",$B$1),"-")</f>
        <v>-</v>
      </c>
      <c r="J316" s="2" t="str">
        <f t="shared" si="34"/>
        <v>-</v>
      </c>
      <c r="K316" s="2" t="str">
        <f t="shared" si="35"/>
        <v>-</v>
      </c>
      <c r="L316" s="2" t="str">
        <f t="shared" si="36"/>
        <v>-</v>
      </c>
      <c r="M316" s="2" t="str">
        <f>IF(AND($E316&lt;$C$1,$C316&gt;10),[1]!f_risk_maxdownside($A316,$C$1,$B$1),"-")</f>
        <v>-</v>
      </c>
      <c r="N316" s="2" t="str">
        <f>IF(AND($E316&lt;$D$1,$C316&gt;10),[1]!f_risk_maxdownside($A316,$D$1,$B$1),"-")</f>
        <v>-</v>
      </c>
      <c r="O316" s="2" t="str">
        <f t="shared" si="37"/>
        <v>-</v>
      </c>
      <c r="P316" s="2" t="str">
        <f t="shared" si="38"/>
        <v>-</v>
      </c>
      <c r="Q316" s="2" t="str">
        <f t="shared" si="39"/>
        <v>-</v>
      </c>
      <c r="R316" s="2" t="str">
        <f>IF(AND($E316&lt;$C$1,$C316&gt;10),([1]!f_return($A316,"1",$C$1,$B$1)-3)/[1]!f_risk_stdevyearly($A316,C$1,$B$1,1,1),"-")</f>
        <v>-</v>
      </c>
      <c r="S316" s="2" t="str">
        <f>IF(AND($E316&lt;$D$1,$C316&gt;10),([1]!f_return($A316,"1",$D$1,$B$1)-3)/[1]!f_risk_stdevyearly($A316,D$1,$B$1,1,1),"-")</f>
        <v>-</v>
      </c>
      <c r="T316" s="2" t="str">
        <f t="shared" si="40"/>
        <v>-</v>
      </c>
      <c r="U316" s="2" t="str">
        <f t="shared" si="41"/>
        <v>-</v>
      </c>
      <c r="V316" s="2" t="str">
        <f t="shared" si="42"/>
        <v>-</v>
      </c>
      <c r="W316" s="2" t="str">
        <f>IF(AND($E316&lt;$C$1,$C316&gt;10),([1]!f_return($A316,"1",$C$1,$B$1)-3)/ABS([1]!f_risk_maxdownside($A316,$C$1,$B$1)),"-")</f>
        <v>-</v>
      </c>
      <c r="X316" s="2" t="str">
        <f>IF(AND($E316&lt;$D$1,$C316&gt;10),([1]!f_return($A316,"1",$D$1,$B$1)-3)/ABS([1]!f_risk_maxdownside($A316,$D$1,$B$1)),"-")</f>
        <v>-</v>
      </c>
      <c r="Y316" s="2" t="str">
        <f t="shared" si="43"/>
        <v>-</v>
      </c>
      <c r="Z316" s="2" t="str">
        <f t="shared" si="44"/>
        <v>-</v>
      </c>
      <c r="AA316" s="2" t="str">
        <f t="shared" si="45"/>
        <v>-</v>
      </c>
      <c r="AB316" s="2" t="str">
        <f t="shared" si="46"/>
        <v>-</v>
      </c>
      <c r="AC316" s="2" t="str">
        <f t="shared" si="47"/>
        <v>-</v>
      </c>
      <c r="AD316" s="2" t="str">
        <f t="shared" si="48"/>
        <v>-</v>
      </c>
    </row>
    <row r="317" spans="1:30" ht="13.5" hidden="1" x14ac:dyDescent="0.2">
      <c r="A317" s="7" t="s">
        <v>173</v>
      </c>
      <c r="B317" s="7" t="s">
        <v>174</v>
      </c>
      <c r="C317" s="2">
        <f>[1]!f_netasset_total(A317,$B$1,100000000)</f>
        <v>1.0510670879000001</v>
      </c>
      <c r="D317" s="2" t="str">
        <f>TEXT([1]!f_info_setupdate(A317),"YYYYmmdd")</f>
        <v>20160719</v>
      </c>
      <c r="E317" s="3">
        <v>20160719</v>
      </c>
      <c r="F317" s="3"/>
      <c r="G317" s="3"/>
      <c r="H317" s="2" t="str">
        <f>IF(AND($E317&lt;$C$1,$C317&gt;10),[1]!f_return_1y($A317,"0",$B$1),"-")</f>
        <v>-</v>
      </c>
      <c r="I317" s="2" t="str">
        <f>IF(AND($E317&lt;$D$1,$C317&gt;10),[1]!f_return_2y($A317,"0",$B$1),"-")</f>
        <v>-</v>
      </c>
      <c r="J317" s="2" t="str">
        <f t="shared" si="34"/>
        <v>-</v>
      </c>
      <c r="K317" s="2" t="str">
        <f t="shared" si="35"/>
        <v>-</v>
      </c>
      <c r="L317" s="2" t="str">
        <f t="shared" si="36"/>
        <v>-</v>
      </c>
      <c r="M317" s="2" t="str">
        <f>IF(AND($E317&lt;$C$1,$C317&gt;10),[1]!f_risk_maxdownside($A317,$C$1,$B$1),"-")</f>
        <v>-</v>
      </c>
      <c r="N317" s="2" t="str">
        <f>IF(AND($E317&lt;$D$1,$C317&gt;10),[1]!f_risk_maxdownside($A317,$D$1,$B$1),"-")</f>
        <v>-</v>
      </c>
      <c r="O317" s="2" t="str">
        <f t="shared" si="37"/>
        <v>-</v>
      </c>
      <c r="P317" s="2" t="str">
        <f t="shared" si="38"/>
        <v>-</v>
      </c>
      <c r="Q317" s="2" t="str">
        <f t="shared" si="39"/>
        <v>-</v>
      </c>
      <c r="R317" s="2" t="str">
        <f>IF(AND($E317&lt;$C$1,$C317&gt;10),([1]!f_return($A317,"1",$C$1,$B$1)-3)/[1]!f_risk_stdevyearly($A317,C$1,$B$1,1,1),"-")</f>
        <v>-</v>
      </c>
      <c r="S317" s="2" t="str">
        <f>IF(AND($E317&lt;$D$1,$C317&gt;10),([1]!f_return($A317,"1",$D$1,$B$1)-3)/[1]!f_risk_stdevyearly($A317,D$1,$B$1,1,1),"-")</f>
        <v>-</v>
      </c>
      <c r="T317" s="2" t="str">
        <f t="shared" si="40"/>
        <v>-</v>
      </c>
      <c r="U317" s="2" t="str">
        <f t="shared" si="41"/>
        <v>-</v>
      </c>
      <c r="V317" s="2" t="str">
        <f t="shared" si="42"/>
        <v>-</v>
      </c>
      <c r="W317" s="2" t="str">
        <f>IF(AND($E317&lt;$C$1,$C317&gt;10),([1]!f_return($A317,"1",$C$1,$B$1)-3)/ABS([1]!f_risk_maxdownside($A317,$C$1,$B$1)),"-")</f>
        <v>-</v>
      </c>
      <c r="X317" s="2" t="str">
        <f>IF(AND($E317&lt;$D$1,$C317&gt;10),([1]!f_return($A317,"1",$D$1,$B$1)-3)/ABS([1]!f_risk_maxdownside($A317,$D$1,$B$1)),"-")</f>
        <v>-</v>
      </c>
      <c r="Y317" s="2" t="str">
        <f t="shared" si="43"/>
        <v>-</v>
      </c>
      <c r="Z317" s="2" t="str">
        <f t="shared" si="44"/>
        <v>-</v>
      </c>
      <c r="AA317" s="2" t="str">
        <f t="shared" si="45"/>
        <v>-</v>
      </c>
      <c r="AB317" s="2" t="str">
        <f t="shared" si="46"/>
        <v>-</v>
      </c>
      <c r="AC317" s="2" t="str">
        <f t="shared" si="47"/>
        <v>-</v>
      </c>
      <c r="AD317" s="2" t="str">
        <f t="shared" si="48"/>
        <v>-</v>
      </c>
    </row>
    <row r="318" spans="1:30" hidden="1" x14ac:dyDescent="0.2">
      <c r="A318" s="1" t="s">
        <v>689</v>
      </c>
      <c r="B318" s="1" t="s">
        <v>690</v>
      </c>
      <c r="C318" s="2">
        <f>[1]!f_netasset_total(A318,$B$1,100000000)</f>
        <v>1.0493084142</v>
      </c>
      <c r="D318" s="2" t="str">
        <f>TEXT([1]!f_info_setupdate(A318),"YYYYmmdd")</f>
        <v>20060615</v>
      </c>
      <c r="E318" s="3">
        <v>20060615</v>
      </c>
      <c r="F318" s="3"/>
      <c r="G318" s="3"/>
      <c r="H318" s="2" t="str">
        <f>IF(AND($E318&lt;$C$1,$C318&gt;10),[1]!f_return_1y($A318,"0",$B$1),"-")</f>
        <v>-</v>
      </c>
      <c r="I318" s="2" t="str">
        <f>IF(AND($E318&lt;$D$1,$C318&gt;10),[1]!f_return_2y($A318,"0",$B$1),"-")</f>
        <v>-</v>
      </c>
      <c r="J318" s="2" t="str">
        <f t="shared" si="34"/>
        <v>-</v>
      </c>
      <c r="K318" s="2" t="str">
        <f t="shared" si="35"/>
        <v>-</v>
      </c>
      <c r="L318" s="2" t="str">
        <f t="shared" si="36"/>
        <v>-</v>
      </c>
      <c r="M318" s="2" t="str">
        <f>IF(AND($E318&lt;$C$1,$C318&gt;10),[1]!f_risk_maxdownside($A318,$C$1,$B$1),"-")</f>
        <v>-</v>
      </c>
      <c r="N318" s="2" t="str">
        <f>IF(AND($E318&lt;$D$1,$C318&gt;10),[1]!f_risk_maxdownside($A318,$D$1,$B$1),"-")</f>
        <v>-</v>
      </c>
      <c r="O318" s="2" t="str">
        <f t="shared" si="37"/>
        <v>-</v>
      </c>
      <c r="P318" s="2" t="str">
        <f t="shared" si="38"/>
        <v>-</v>
      </c>
      <c r="Q318" s="2" t="str">
        <f t="shared" si="39"/>
        <v>-</v>
      </c>
      <c r="R318" s="2" t="str">
        <f>IF(AND($E318&lt;$C$1,$C318&gt;10),([1]!f_return($A318,"1",$C$1,$B$1)-3)/[1]!f_risk_stdevyearly($A318,C$1,$B$1,1,1),"-")</f>
        <v>-</v>
      </c>
      <c r="S318" s="2" t="str">
        <f>IF(AND($E318&lt;$D$1,$C318&gt;10),([1]!f_return($A318,"1",$D$1,$B$1)-3)/[1]!f_risk_stdevyearly($A318,D$1,$B$1,1,1),"-")</f>
        <v>-</v>
      </c>
      <c r="T318" s="2" t="str">
        <f t="shared" si="40"/>
        <v>-</v>
      </c>
      <c r="U318" s="2" t="str">
        <f t="shared" si="41"/>
        <v>-</v>
      </c>
      <c r="V318" s="2" t="str">
        <f t="shared" si="42"/>
        <v>-</v>
      </c>
      <c r="W318" s="2" t="str">
        <f>IF(AND($E318&lt;$C$1,$C318&gt;10),([1]!f_return($A318,"1",$C$1,$B$1)-3)/ABS([1]!f_risk_maxdownside($A318,$C$1,$B$1)),"-")</f>
        <v>-</v>
      </c>
      <c r="X318" s="2" t="str">
        <f>IF(AND($E318&lt;$D$1,$C318&gt;10),([1]!f_return($A318,"1",$D$1,$B$1)-3)/ABS([1]!f_risk_maxdownside($A318,$D$1,$B$1)),"-")</f>
        <v>-</v>
      </c>
      <c r="Y318" s="2" t="str">
        <f t="shared" si="43"/>
        <v>-</v>
      </c>
      <c r="Z318" s="2" t="str">
        <f t="shared" si="44"/>
        <v>-</v>
      </c>
      <c r="AA318" s="2" t="str">
        <f t="shared" si="45"/>
        <v>-</v>
      </c>
      <c r="AB318" s="2" t="str">
        <f t="shared" si="46"/>
        <v>-</v>
      </c>
      <c r="AC318" s="2" t="str">
        <f t="shared" si="47"/>
        <v>-</v>
      </c>
      <c r="AD318" s="2" t="str">
        <f t="shared" si="48"/>
        <v>-</v>
      </c>
    </row>
    <row r="319" spans="1:30" hidden="1" x14ac:dyDescent="0.2">
      <c r="A319" s="1" t="s">
        <v>317</v>
      </c>
      <c r="B319" s="1" t="s">
        <v>318</v>
      </c>
      <c r="C319" s="2">
        <f>[1]!f_netasset_total(A319,$B$1,100000000)</f>
        <v>1.0409054820000001</v>
      </c>
      <c r="D319" s="2" t="str">
        <f>TEXT([1]!f_info_setupdate(A319),"YYYYmmdd")</f>
        <v>20180725</v>
      </c>
      <c r="E319" s="3">
        <v>20180725</v>
      </c>
      <c r="F319" s="3"/>
      <c r="G319" s="3"/>
      <c r="H319" s="2" t="str">
        <f>IF(AND($E319&lt;$C$1,$C319&gt;10),[1]!f_return_1y($A319,"0",$B$1),"-")</f>
        <v>-</v>
      </c>
      <c r="I319" s="2" t="str">
        <f>IF(AND($E319&lt;$D$1,$C319&gt;10),[1]!f_return_2y($A319,"0",$B$1),"-")</f>
        <v>-</v>
      </c>
      <c r="J319" s="2" t="str">
        <f t="shared" si="34"/>
        <v>-</v>
      </c>
      <c r="K319" s="2" t="str">
        <f t="shared" si="35"/>
        <v>-</v>
      </c>
      <c r="L319" s="2" t="str">
        <f t="shared" si="36"/>
        <v>-</v>
      </c>
      <c r="M319" s="2" t="str">
        <f>IF(AND($E319&lt;$C$1,$C319&gt;10),[1]!f_risk_maxdownside($A319,$C$1,$B$1),"-")</f>
        <v>-</v>
      </c>
      <c r="N319" s="2" t="str">
        <f>IF(AND($E319&lt;$D$1,$C319&gt;10),[1]!f_risk_maxdownside($A319,$D$1,$B$1),"-")</f>
        <v>-</v>
      </c>
      <c r="O319" s="2" t="str">
        <f t="shared" si="37"/>
        <v>-</v>
      </c>
      <c r="P319" s="2" t="str">
        <f t="shared" si="38"/>
        <v>-</v>
      </c>
      <c r="Q319" s="2" t="str">
        <f t="shared" si="39"/>
        <v>-</v>
      </c>
      <c r="R319" s="2" t="str">
        <f>IF(AND($E319&lt;$C$1,$C319&gt;10),([1]!f_return($A319,"1",$C$1,$B$1)-3)/[1]!f_risk_stdevyearly($A319,C$1,$B$1,1,1),"-")</f>
        <v>-</v>
      </c>
      <c r="S319" s="2" t="str">
        <f>IF(AND($E319&lt;$D$1,$C319&gt;10),([1]!f_return($A319,"1",$D$1,$B$1)-3)/[1]!f_risk_stdevyearly($A319,D$1,$B$1,1,1),"-")</f>
        <v>-</v>
      </c>
      <c r="T319" s="2" t="str">
        <f t="shared" si="40"/>
        <v>-</v>
      </c>
      <c r="U319" s="2" t="str">
        <f t="shared" si="41"/>
        <v>-</v>
      </c>
      <c r="V319" s="2" t="str">
        <f t="shared" si="42"/>
        <v>-</v>
      </c>
      <c r="W319" s="2" t="str">
        <f>IF(AND($E319&lt;$C$1,$C319&gt;10),([1]!f_return($A319,"1",$C$1,$B$1)-3)/ABS([1]!f_risk_maxdownside($A319,$C$1,$B$1)),"-")</f>
        <v>-</v>
      </c>
      <c r="X319" s="2" t="str">
        <f>IF(AND($E319&lt;$D$1,$C319&gt;10),([1]!f_return($A319,"1",$D$1,$B$1)-3)/ABS([1]!f_risk_maxdownside($A319,$D$1,$B$1)),"-")</f>
        <v>-</v>
      </c>
      <c r="Y319" s="2" t="str">
        <f t="shared" si="43"/>
        <v>-</v>
      </c>
      <c r="Z319" s="2" t="str">
        <f t="shared" si="44"/>
        <v>-</v>
      </c>
      <c r="AA319" s="2" t="str">
        <f t="shared" si="45"/>
        <v>-</v>
      </c>
      <c r="AB319" s="2" t="str">
        <f t="shared" si="46"/>
        <v>-</v>
      </c>
      <c r="AC319" s="2" t="str">
        <f t="shared" si="47"/>
        <v>-</v>
      </c>
      <c r="AD319" s="2" t="str">
        <f t="shared" si="48"/>
        <v>-</v>
      </c>
    </row>
    <row r="320" spans="1:30" hidden="1" x14ac:dyDescent="0.2">
      <c r="A320" s="1" t="s">
        <v>773</v>
      </c>
      <c r="B320" s="1" t="s">
        <v>774</v>
      </c>
      <c r="C320" s="2">
        <f>[1]!f_netasset_total(A320,$B$1,100000000)</f>
        <v>1.0273383591</v>
      </c>
      <c r="D320" s="2" t="str">
        <f>TEXT([1]!f_info_setupdate(A320),"YYYYmmdd")</f>
        <v>20120529</v>
      </c>
      <c r="E320" s="3">
        <v>20120529</v>
      </c>
      <c r="F320" s="3"/>
      <c r="G320" s="3"/>
      <c r="H320" s="2" t="str">
        <f>IF(AND($E320&lt;$C$1,$C320&gt;10),[1]!f_return_1y($A320,"0",$B$1),"-")</f>
        <v>-</v>
      </c>
      <c r="I320" s="2" t="str">
        <f>IF(AND($E320&lt;$D$1,$C320&gt;10),[1]!f_return_2y($A320,"0",$B$1),"-")</f>
        <v>-</v>
      </c>
      <c r="J320" s="2" t="str">
        <f t="shared" si="34"/>
        <v>-</v>
      </c>
      <c r="K320" s="2" t="str">
        <f t="shared" si="35"/>
        <v>-</v>
      </c>
      <c r="L320" s="2" t="str">
        <f t="shared" si="36"/>
        <v>-</v>
      </c>
      <c r="M320" s="2" t="str">
        <f>IF(AND($E320&lt;$C$1,$C320&gt;10),[1]!f_risk_maxdownside($A320,$C$1,$B$1),"-")</f>
        <v>-</v>
      </c>
      <c r="N320" s="2" t="str">
        <f>IF(AND($E320&lt;$D$1,$C320&gt;10),[1]!f_risk_maxdownside($A320,$D$1,$B$1),"-")</f>
        <v>-</v>
      </c>
      <c r="O320" s="2" t="str">
        <f t="shared" si="37"/>
        <v>-</v>
      </c>
      <c r="P320" s="2" t="str">
        <f t="shared" si="38"/>
        <v>-</v>
      </c>
      <c r="Q320" s="2" t="str">
        <f t="shared" si="39"/>
        <v>-</v>
      </c>
      <c r="R320" s="2" t="str">
        <f>IF(AND($E320&lt;$C$1,$C320&gt;10),([1]!f_return($A320,"1",$C$1,$B$1)-3)/[1]!f_risk_stdevyearly($A320,C$1,$B$1,1,1),"-")</f>
        <v>-</v>
      </c>
      <c r="S320" s="2" t="str">
        <f>IF(AND($E320&lt;$D$1,$C320&gt;10),([1]!f_return($A320,"1",$D$1,$B$1)-3)/[1]!f_risk_stdevyearly($A320,D$1,$B$1,1,1),"-")</f>
        <v>-</v>
      </c>
      <c r="T320" s="2" t="str">
        <f t="shared" si="40"/>
        <v>-</v>
      </c>
      <c r="U320" s="2" t="str">
        <f t="shared" si="41"/>
        <v>-</v>
      </c>
      <c r="V320" s="2" t="str">
        <f t="shared" si="42"/>
        <v>-</v>
      </c>
      <c r="W320" s="2" t="str">
        <f>IF(AND($E320&lt;$C$1,$C320&gt;10),([1]!f_return($A320,"1",$C$1,$B$1)-3)/ABS([1]!f_risk_maxdownside($A320,$C$1,$B$1)),"-")</f>
        <v>-</v>
      </c>
      <c r="X320" s="2" t="str">
        <f>IF(AND($E320&lt;$D$1,$C320&gt;10),([1]!f_return($A320,"1",$D$1,$B$1)-3)/ABS([1]!f_risk_maxdownside($A320,$D$1,$B$1)),"-")</f>
        <v>-</v>
      </c>
      <c r="Y320" s="2" t="str">
        <f t="shared" si="43"/>
        <v>-</v>
      </c>
      <c r="Z320" s="2" t="str">
        <f t="shared" si="44"/>
        <v>-</v>
      </c>
      <c r="AA320" s="2" t="str">
        <f t="shared" si="45"/>
        <v>-</v>
      </c>
      <c r="AB320" s="2" t="str">
        <f t="shared" si="46"/>
        <v>-</v>
      </c>
      <c r="AC320" s="2" t="str">
        <f t="shared" si="47"/>
        <v>-</v>
      </c>
      <c r="AD320" s="2" t="str">
        <f t="shared" si="48"/>
        <v>-</v>
      </c>
    </row>
    <row r="321" spans="1:30" hidden="1" x14ac:dyDescent="0.2">
      <c r="A321" s="1" t="s">
        <v>793</v>
      </c>
      <c r="B321" s="1" t="s">
        <v>794</v>
      </c>
      <c r="C321" s="2">
        <f>[1]!f_netasset_total(A321,$B$1,100000000)</f>
        <v>0.98739128349999994</v>
      </c>
      <c r="D321" s="2" t="str">
        <f>TEXT([1]!f_info_setupdate(A321),"YYYYmmdd")</f>
        <v>20161117</v>
      </c>
      <c r="E321" s="3">
        <v>20161117</v>
      </c>
      <c r="F321" s="3"/>
      <c r="G321" s="3"/>
      <c r="H321" s="2" t="str">
        <f>IF(AND($E321&lt;$C$1,$C321&gt;10),[1]!f_return_1y($A321,"0",$B$1),"-")</f>
        <v>-</v>
      </c>
      <c r="I321" s="2" t="str">
        <f>IF(AND($E321&lt;$D$1,$C321&gt;10),[1]!f_return_2y($A321,"0",$B$1),"-")</f>
        <v>-</v>
      </c>
      <c r="J321" s="2" t="str">
        <f t="shared" si="34"/>
        <v>-</v>
      </c>
      <c r="K321" s="2" t="str">
        <f t="shared" si="35"/>
        <v>-</v>
      </c>
      <c r="L321" s="2" t="str">
        <f t="shared" si="36"/>
        <v>-</v>
      </c>
      <c r="M321" s="2" t="str">
        <f>IF(AND($E321&lt;$C$1,$C321&gt;10),[1]!f_risk_maxdownside($A321,$C$1,$B$1),"-")</f>
        <v>-</v>
      </c>
      <c r="N321" s="2" t="str">
        <f>IF(AND($E321&lt;$D$1,$C321&gt;10),[1]!f_risk_maxdownside($A321,$D$1,$B$1),"-")</f>
        <v>-</v>
      </c>
      <c r="O321" s="2" t="str">
        <f t="shared" si="37"/>
        <v>-</v>
      </c>
      <c r="P321" s="2" t="str">
        <f t="shared" si="38"/>
        <v>-</v>
      </c>
      <c r="Q321" s="2" t="str">
        <f t="shared" si="39"/>
        <v>-</v>
      </c>
      <c r="R321" s="2" t="str">
        <f>IF(AND($E321&lt;$C$1,$C321&gt;10),([1]!f_return($A321,"1",$C$1,$B$1)-3)/[1]!f_risk_stdevyearly($A321,C$1,$B$1,1,1),"-")</f>
        <v>-</v>
      </c>
      <c r="S321" s="2" t="str">
        <f>IF(AND($E321&lt;$D$1,$C321&gt;10),([1]!f_return($A321,"1",$D$1,$B$1)-3)/[1]!f_risk_stdevyearly($A321,D$1,$B$1,1,1),"-")</f>
        <v>-</v>
      </c>
      <c r="T321" s="2" t="str">
        <f t="shared" si="40"/>
        <v>-</v>
      </c>
      <c r="U321" s="2" t="str">
        <f t="shared" si="41"/>
        <v>-</v>
      </c>
      <c r="V321" s="2" t="str">
        <f t="shared" si="42"/>
        <v>-</v>
      </c>
      <c r="W321" s="2" t="str">
        <f>IF(AND($E321&lt;$C$1,$C321&gt;10),([1]!f_return($A321,"1",$C$1,$B$1)-3)/ABS([1]!f_risk_maxdownside($A321,$C$1,$B$1)),"-")</f>
        <v>-</v>
      </c>
      <c r="X321" s="2" t="str">
        <f>IF(AND($E321&lt;$D$1,$C321&gt;10),([1]!f_return($A321,"1",$D$1,$B$1)-3)/ABS([1]!f_risk_maxdownside($A321,$D$1,$B$1)),"-")</f>
        <v>-</v>
      </c>
      <c r="Y321" s="2" t="str">
        <f t="shared" si="43"/>
        <v>-</v>
      </c>
      <c r="Z321" s="2" t="str">
        <f t="shared" si="44"/>
        <v>-</v>
      </c>
      <c r="AA321" s="2" t="str">
        <f t="shared" si="45"/>
        <v>-</v>
      </c>
      <c r="AB321" s="2" t="str">
        <f t="shared" si="46"/>
        <v>-</v>
      </c>
      <c r="AC321" s="2" t="str">
        <f t="shared" si="47"/>
        <v>-</v>
      </c>
      <c r="AD321" s="2" t="str">
        <f t="shared" si="48"/>
        <v>-</v>
      </c>
    </row>
    <row r="322" spans="1:30" hidden="1" x14ac:dyDescent="0.2">
      <c r="A322" s="1" t="s">
        <v>19</v>
      </c>
      <c r="B322" s="1" t="s">
        <v>20</v>
      </c>
      <c r="C322" s="2">
        <f>[1]!f_netasset_total(A322,$B$1,100000000)</f>
        <v>0.97815789540000009</v>
      </c>
      <c r="D322" s="2" t="str">
        <f>TEXT([1]!f_info_setupdate(A322),"YYYYmmdd")</f>
        <v>20130604</v>
      </c>
      <c r="E322" s="3">
        <v>20130604</v>
      </c>
      <c r="F322" s="3"/>
      <c r="G322" s="3"/>
      <c r="H322" s="2" t="str">
        <f>IF(AND($E322&lt;$C$1,$C322&gt;10),[1]!f_return_1y($A322,"0",$B$1),"-")</f>
        <v>-</v>
      </c>
      <c r="I322" s="2" t="str">
        <f>IF(AND($E322&lt;$D$1,$C322&gt;10),[1]!f_return_2y($A322,"0",$B$1),"-")</f>
        <v>-</v>
      </c>
      <c r="J322" s="2" t="str">
        <f t="shared" si="34"/>
        <v>-</v>
      </c>
      <c r="K322" s="2" t="str">
        <f t="shared" si="35"/>
        <v>-</v>
      </c>
      <c r="L322" s="2" t="str">
        <f t="shared" si="36"/>
        <v>-</v>
      </c>
      <c r="M322" s="2" t="str">
        <f>IF(AND($E322&lt;$C$1,$C322&gt;10),[1]!f_risk_maxdownside($A322,$C$1,$B$1),"-")</f>
        <v>-</v>
      </c>
      <c r="N322" s="2" t="str">
        <f>IF(AND($E322&lt;$D$1,$C322&gt;10),[1]!f_risk_maxdownside($A322,$D$1,$B$1),"-")</f>
        <v>-</v>
      </c>
      <c r="O322" s="2" t="str">
        <f t="shared" si="37"/>
        <v>-</v>
      </c>
      <c r="P322" s="2" t="str">
        <f t="shared" si="38"/>
        <v>-</v>
      </c>
      <c r="Q322" s="2" t="str">
        <f t="shared" si="39"/>
        <v>-</v>
      </c>
      <c r="R322" s="2" t="str">
        <f>IF(AND($E322&lt;$C$1,$C322&gt;10),([1]!f_return($A322,"1",$C$1,$B$1)-3)/[1]!f_risk_stdevyearly($A322,C$1,$B$1,1,1),"-")</f>
        <v>-</v>
      </c>
      <c r="S322" s="2" t="str">
        <f>IF(AND($E322&lt;$D$1,$C322&gt;10),([1]!f_return($A322,"1",$D$1,$B$1)-3)/[1]!f_risk_stdevyearly($A322,D$1,$B$1,1,1),"-")</f>
        <v>-</v>
      </c>
      <c r="T322" s="2" t="str">
        <f t="shared" si="40"/>
        <v>-</v>
      </c>
      <c r="U322" s="2" t="str">
        <f t="shared" si="41"/>
        <v>-</v>
      </c>
      <c r="V322" s="2" t="str">
        <f t="shared" si="42"/>
        <v>-</v>
      </c>
      <c r="W322" s="2" t="str">
        <f>IF(AND($E322&lt;$C$1,$C322&gt;10),([1]!f_return($A322,"1",$C$1,$B$1)-3)/ABS([1]!f_risk_maxdownside($A322,$C$1,$B$1)),"-")</f>
        <v>-</v>
      </c>
      <c r="X322" s="2" t="str">
        <f>IF(AND($E322&lt;$D$1,$C322&gt;10),([1]!f_return($A322,"1",$D$1,$B$1)-3)/ABS([1]!f_risk_maxdownside($A322,$D$1,$B$1)),"-")</f>
        <v>-</v>
      </c>
      <c r="Y322" s="2" t="str">
        <f t="shared" si="43"/>
        <v>-</v>
      </c>
      <c r="Z322" s="2" t="str">
        <f t="shared" si="44"/>
        <v>-</v>
      </c>
      <c r="AA322" s="2" t="str">
        <f t="shared" si="45"/>
        <v>-</v>
      </c>
      <c r="AB322" s="2" t="str">
        <f t="shared" si="46"/>
        <v>-</v>
      </c>
      <c r="AC322" s="2" t="str">
        <f t="shared" si="47"/>
        <v>-</v>
      </c>
      <c r="AD322" s="2" t="str">
        <f t="shared" si="48"/>
        <v>-</v>
      </c>
    </row>
    <row r="323" spans="1:30" hidden="1" x14ac:dyDescent="0.2">
      <c r="A323" s="1" t="s">
        <v>323</v>
      </c>
      <c r="B323" s="1" t="s">
        <v>324</v>
      </c>
      <c r="C323" s="2">
        <f>[1]!f_netasset_total(A323,$B$1,100000000)</f>
        <v>0.97143006269999999</v>
      </c>
      <c r="D323" s="2" t="str">
        <f>TEXT([1]!f_info_setupdate(A323),"YYYYmmdd")</f>
        <v>20180725</v>
      </c>
      <c r="E323" s="3">
        <v>20180725</v>
      </c>
      <c r="F323" s="3"/>
      <c r="G323" s="3"/>
      <c r="H323" s="2" t="str">
        <f>IF(AND($E323&lt;$C$1,$C323&gt;10),[1]!f_return_1y($A323,"0",$B$1),"-")</f>
        <v>-</v>
      </c>
      <c r="I323" s="2" t="str">
        <f>IF(AND($E323&lt;$D$1,$C323&gt;10),[1]!f_return_2y($A323,"0",$B$1),"-")</f>
        <v>-</v>
      </c>
      <c r="J323" s="2" t="str">
        <f t="shared" ref="J323:J386" si="49">IF(H323&lt;&gt;"-",_xlfn.PERCENTRANK.INC(H:H,H323)*100,"-")</f>
        <v>-</v>
      </c>
      <c r="K323" s="2" t="str">
        <f t="shared" ref="K323:K386" si="50">IF(I323&lt;&gt;"-",_xlfn.PERCENTRANK.INC(I:I,I323)*100,"-")</f>
        <v>-</v>
      </c>
      <c r="L323" s="2" t="str">
        <f t="shared" ref="L323:L386" si="51">IF(AND(J323&lt;&gt;"-",K323&lt;&gt;"-"),(J323+K323)/2,"-")</f>
        <v>-</v>
      </c>
      <c r="M323" s="2" t="str">
        <f>IF(AND($E323&lt;$C$1,$C323&gt;10),[1]!f_risk_maxdownside($A323,$C$1,$B$1),"-")</f>
        <v>-</v>
      </c>
      <c r="N323" s="2" t="str">
        <f>IF(AND($E323&lt;$D$1,$C323&gt;10),[1]!f_risk_maxdownside($A323,$D$1,$B$1),"-")</f>
        <v>-</v>
      </c>
      <c r="O323" s="2" t="str">
        <f t="shared" ref="O323:O386" si="52">IF(M323&lt;&gt;"-",_xlfn.PERCENTRANK.INC(M:M,M323)*100,"-")</f>
        <v>-</v>
      </c>
      <c r="P323" s="2" t="str">
        <f t="shared" ref="P323:P386" si="53">IF(N323&lt;&gt;"-",_xlfn.PERCENTRANK.INC(N:N,N323)*100,"-")</f>
        <v>-</v>
      </c>
      <c r="Q323" s="2" t="str">
        <f t="shared" ref="Q323:Q386" si="54">IF(AND(O323&lt;&gt;"-",P323&lt;&gt;"-"),(O323+P323)/2,"-")</f>
        <v>-</v>
      </c>
      <c r="R323" s="2" t="str">
        <f>IF(AND($E323&lt;$C$1,$C323&gt;10),([1]!f_return($A323,"1",$C$1,$B$1)-3)/[1]!f_risk_stdevyearly($A323,C$1,$B$1,1,1),"-")</f>
        <v>-</v>
      </c>
      <c r="S323" s="2" t="str">
        <f>IF(AND($E323&lt;$D$1,$C323&gt;10),([1]!f_return($A323,"1",$D$1,$B$1)-3)/[1]!f_risk_stdevyearly($A323,D$1,$B$1,1,1),"-")</f>
        <v>-</v>
      </c>
      <c r="T323" s="2" t="str">
        <f t="shared" ref="T323:T386" si="55">IF(R323&lt;&gt;"-",_xlfn.PERCENTRANK.INC(R:R,R323)*100,"-")</f>
        <v>-</v>
      </c>
      <c r="U323" s="2" t="str">
        <f t="shared" ref="U323:U386" si="56">IF(S323&lt;&gt;"-",_xlfn.PERCENTRANK.INC(S:S,S323)*100,"-")</f>
        <v>-</v>
      </c>
      <c r="V323" s="2" t="str">
        <f t="shared" ref="V323:V386" si="57">IF(AND(T323&lt;&gt;"-",U323&lt;&gt;"-"),(T323+U323)/2,"-")</f>
        <v>-</v>
      </c>
      <c r="W323" s="2" t="str">
        <f>IF(AND($E323&lt;$C$1,$C323&gt;10),([1]!f_return($A323,"1",$C$1,$B$1)-3)/ABS([1]!f_risk_maxdownside($A323,$C$1,$B$1)),"-")</f>
        <v>-</v>
      </c>
      <c r="X323" s="2" t="str">
        <f>IF(AND($E323&lt;$D$1,$C323&gt;10),([1]!f_return($A323,"1",$D$1,$B$1)-3)/ABS([1]!f_risk_maxdownside($A323,$D$1,$B$1)),"-")</f>
        <v>-</v>
      </c>
      <c r="Y323" s="2" t="str">
        <f t="shared" ref="Y323:Y386" si="58">IF(W323&lt;&gt;"-",_xlfn.PERCENTRANK.INC(W:W,W323)*100,"-")</f>
        <v>-</v>
      </c>
      <c r="Z323" s="2" t="str">
        <f t="shared" ref="Z323:Z386" si="59">IF(X323&lt;&gt;"-",_xlfn.PERCENTRANK.INC(X:X,X323)*100,"-")</f>
        <v>-</v>
      </c>
      <c r="AA323" s="2" t="str">
        <f t="shared" ref="AA323:AA386" si="60">IF(AND(Y323&lt;&gt;"-",Z323&lt;&gt;"-"),(Y323+Z323)/2,"-")</f>
        <v>-</v>
      </c>
      <c r="AB323" s="2" t="str">
        <f t="shared" ref="AB323:AB386" si="61">IF(AND(L323&lt;&gt;"-",Q323&lt;&gt;"-",V323&lt;&gt;"-",AA323&lt;&gt;"-"),(L323+Q323+V323+AA323)/4,"-")</f>
        <v>-</v>
      </c>
      <c r="AC323" s="2" t="str">
        <f t="shared" ref="AC323:AC386" si="62">AB323</f>
        <v>-</v>
      </c>
      <c r="AD323" s="2" t="str">
        <f t="shared" si="48"/>
        <v>-</v>
      </c>
    </row>
    <row r="324" spans="1:30" hidden="1" x14ac:dyDescent="0.2">
      <c r="A324" s="1" t="s">
        <v>599</v>
      </c>
      <c r="B324" s="1" t="s">
        <v>600</v>
      </c>
      <c r="C324" s="2">
        <f>[1]!f_netasset_total(A324,$B$1,100000000)</f>
        <v>0.95552872040000003</v>
      </c>
      <c r="D324" s="2" t="str">
        <f>TEXT([1]!f_info_setupdate(A324),"YYYYmmdd")</f>
        <v>20120907</v>
      </c>
      <c r="E324" s="3">
        <v>20120907</v>
      </c>
      <c r="F324" s="3"/>
      <c r="G324" s="3"/>
      <c r="H324" s="2" t="str">
        <f>IF(AND($E324&lt;$C$1,$C324&gt;10),[1]!f_return_1y($A324,"0",$B$1),"-")</f>
        <v>-</v>
      </c>
      <c r="I324" s="2" t="str">
        <f>IF(AND($E324&lt;$D$1,$C324&gt;10),[1]!f_return_2y($A324,"0",$B$1),"-")</f>
        <v>-</v>
      </c>
      <c r="J324" s="2" t="str">
        <f t="shared" si="49"/>
        <v>-</v>
      </c>
      <c r="K324" s="2" t="str">
        <f t="shared" si="50"/>
        <v>-</v>
      </c>
      <c r="L324" s="2" t="str">
        <f t="shared" si="51"/>
        <v>-</v>
      </c>
      <c r="M324" s="2" t="str">
        <f>IF(AND($E324&lt;$C$1,$C324&gt;10),[1]!f_risk_maxdownside($A324,$C$1,$B$1),"-")</f>
        <v>-</v>
      </c>
      <c r="N324" s="2" t="str">
        <f>IF(AND($E324&lt;$D$1,$C324&gt;10),[1]!f_risk_maxdownside($A324,$D$1,$B$1),"-")</f>
        <v>-</v>
      </c>
      <c r="O324" s="2" t="str">
        <f t="shared" si="52"/>
        <v>-</v>
      </c>
      <c r="P324" s="2" t="str">
        <f t="shared" si="53"/>
        <v>-</v>
      </c>
      <c r="Q324" s="2" t="str">
        <f t="shared" si="54"/>
        <v>-</v>
      </c>
      <c r="R324" s="2" t="str">
        <f>IF(AND($E324&lt;$C$1,$C324&gt;10),([1]!f_return($A324,"1",$C$1,$B$1)-3)/[1]!f_risk_stdevyearly($A324,C$1,$B$1,1,1),"-")</f>
        <v>-</v>
      </c>
      <c r="S324" s="2" t="str">
        <f>IF(AND($E324&lt;$D$1,$C324&gt;10),([1]!f_return($A324,"1",$D$1,$B$1)-3)/[1]!f_risk_stdevyearly($A324,D$1,$B$1,1,1),"-")</f>
        <v>-</v>
      </c>
      <c r="T324" s="2" t="str">
        <f t="shared" si="55"/>
        <v>-</v>
      </c>
      <c r="U324" s="2" t="str">
        <f t="shared" si="56"/>
        <v>-</v>
      </c>
      <c r="V324" s="2" t="str">
        <f t="shared" si="57"/>
        <v>-</v>
      </c>
      <c r="W324" s="2" t="str">
        <f>IF(AND($E324&lt;$C$1,$C324&gt;10),([1]!f_return($A324,"1",$C$1,$B$1)-3)/ABS([1]!f_risk_maxdownside($A324,$C$1,$B$1)),"-")</f>
        <v>-</v>
      </c>
      <c r="X324" s="2" t="str">
        <f>IF(AND($E324&lt;$D$1,$C324&gt;10),([1]!f_return($A324,"1",$D$1,$B$1)-3)/ABS([1]!f_risk_maxdownside($A324,$D$1,$B$1)),"-")</f>
        <v>-</v>
      </c>
      <c r="Y324" s="2" t="str">
        <f t="shared" si="58"/>
        <v>-</v>
      </c>
      <c r="Z324" s="2" t="str">
        <f t="shared" si="59"/>
        <v>-</v>
      </c>
      <c r="AA324" s="2" t="str">
        <f t="shared" si="60"/>
        <v>-</v>
      </c>
      <c r="AB324" s="2" t="str">
        <f t="shared" si="61"/>
        <v>-</v>
      </c>
      <c r="AC324" s="2" t="str">
        <f t="shared" si="62"/>
        <v>-</v>
      </c>
      <c r="AD324" s="2" t="str">
        <f t="shared" ref="AD324:AD387" si="63">IF(AND(AB324&lt;&gt;"-",AC324&lt;&gt;"-"),$AC$1*AB324+AC324*$AD$1,"-")</f>
        <v>-</v>
      </c>
    </row>
    <row r="325" spans="1:30" hidden="1" x14ac:dyDescent="0.2">
      <c r="A325" s="1" t="s">
        <v>789</v>
      </c>
      <c r="B325" s="1" t="s">
        <v>790</v>
      </c>
      <c r="C325" s="2">
        <f>[1]!f_netasset_total(A325,$B$1,100000000)</f>
        <v>0.94374978840000001</v>
      </c>
      <c r="D325" s="2" t="str">
        <f>TEXT([1]!f_info_setupdate(A325),"YYYYmmdd")</f>
        <v>20110701</v>
      </c>
      <c r="E325" s="3">
        <v>20110701</v>
      </c>
      <c r="F325" s="3"/>
      <c r="G325" s="3"/>
      <c r="H325" s="2" t="str">
        <f>IF(AND($E325&lt;$C$1,$C325&gt;10),[1]!f_return_1y($A325,"0",$B$1),"-")</f>
        <v>-</v>
      </c>
      <c r="I325" s="2" t="str">
        <f>IF(AND($E325&lt;$D$1,$C325&gt;10),[1]!f_return_2y($A325,"0",$B$1),"-")</f>
        <v>-</v>
      </c>
      <c r="J325" s="2" t="str">
        <f t="shared" si="49"/>
        <v>-</v>
      </c>
      <c r="K325" s="2" t="str">
        <f t="shared" si="50"/>
        <v>-</v>
      </c>
      <c r="L325" s="2" t="str">
        <f t="shared" si="51"/>
        <v>-</v>
      </c>
      <c r="M325" s="2" t="str">
        <f>IF(AND($E325&lt;$C$1,$C325&gt;10),[1]!f_risk_maxdownside($A325,$C$1,$B$1),"-")</f>
        <v>-</v>
      </c>
      <c r="N325" s="2" t="str">
        <f>IF(AND($E325&lt;$D$1,$C325&gt;10),[1]!f_risk_maxdownside($A325,$D$1,$B$1),"-")</f>
        <v>-</v>
      </c>
      <c r="O325" s="2" t="str">
        <f t="shared" si="52"/>
        <v>-</v>
      </c>
      <c r="P325" s="2" t="str">
        <f t="shared" si="53"/>
        <v>-</v>
      </c>
      <c r="Q325" s="2" t="str">
        <f t="shared" si="54"/>
        <v>-</v>
      </c>
      <c r="R325" s="2" t="str">
        <f>IF(AND($E325&lt;$C$1,$C325&gt;10),([1]!f_return($A325,"1",$C$1,$B$1)-3)/[1]!f_risk_stdevyearly($A325,C$1,$B$1,1,1),"-")</f>
        <v>-</v>
      </c>
      <c r="S325" s="2" t="str">
        <f>IF(AND($E325&lt;$D$1,$C325&gt;10),([1]!f_return($A325,"1",$D$1,$B$1)-3)/[1]!f_risk_stdevyearly($A325,D$1,$B$1,1,1),"-")</f>
        <v>-</v>
      </c>
      <c r="T325" s="2" t="str">
        <f t="shared" si="55"/>
        <v>-</v>
      </c>
      <c r="U325" s="2" t="str">
        <f t="shared" si="56"/>
        <v>-</v>
      </c>
      <c r="V325" s="2" t="str">
        <f t="shared" si="57"/>
        <v>-</v>
      </c>
      <c r="W325" s="2" t="str">
        <f>IF(AND($E325&lt;$C$1,$C325&gt;10),([1]!f_return($A325,"1",$C$1,$B$1)-3)/ABS([1]!f_risk_maxdownside($A325,$C$1,$B$1)),"-")</f>
        <v>-</v>
      </c>
      <c r="X325" s="2" t="str">
        <f>IF(AND($E325&lt;$D$1,$C325&gt;10),([1]!f_return($A325,"1",$D$1,$B$1)-3)/ABS([1]!f_risk_maxdownside($A325,$D$1,$B$1)),"-")</f>
        <v>-</v>
      </c>
      <c r="Y325" s="2" t="str">
        <f t="shared" si="58"/>
        <v>-</v>
      </c>
      <c r="Z325" s="2" t="str">
        <f t="shared" si="59"/>
        <v>-</v>
      </c>
      <c r="AA325" s="2" t="str">
        <f t="shared" si="60"/>
        <v>-</v>
      </c>
      <c r="AB325" s="2" t="str">
        <f t="shared" si="61"/>
        <v>-</v>
      </c>
      <c r="AC325" s="2" t="str">
        <f t="shared" si="62"/>
        <v>-</v>
      </c>
      <c r="AD325" s="2" t="str">
        <f t="shared" si="63"/>
        <v>-</v>
      </c>
    </row>
    <row r="326" spans="1:30" hidden="1" x14ac:dyDescent="0.2">
      <c r="A326" s="1" t="s">
        <v>595</v>
      </c>
      <c r="B326" s="1" t="s">
        <v>596</v>
      </c>
      <c r="C326" s="2">
        <f>[1]!f_netasset_total(A326,$B$1,100000000)</f>
        <v>0.89548415030000006</v>
      </c>
      <c r="D326" s="2" t="str">
        <f>TEXT([1]!f_info_setupdate(A326),"YYYYmmdd")</f>
        <v>20090413</v>
      </c>
      <c r="E326" s="3">
        <v>20090413</v>
      </c>
      <c r="F326" s="3"/>
      <c r="G326" s="3"/>
      <c r="H326" s="2" t="str">
        <f>IF(AND($E326&lt;$C$1,$C326&gt;10),[1]!f_return_1y($A326,"0",$B$1),"-")</f>
        <v>-</v>
      </c>
      <c r="I326" s="2" t="str">
        <f>IF(AND($E326&lt;$D$1,$C326&gt;10),[1]!f_return_2y($A326,"0",$B$1),"-")</f>
        <v>-</v>
      </c>
      <c r="J326" s="2" t="str">
        <f t="shared" si="49"/>
        <v>-</v>
      </c>
      <c r="K326" s="2" t="str">
        <f t="shared" si="50"/>
        <v>-</v>
      </c>
      <c r="L326" s="2" t="str">
        <f t="shared" si="51"/>
        <v>-</v>
      </c>
      <c r="M326" s="2" t="str">
        <f>IF(AND($E326&lt;$C$1,$C326&gt;10),[1]!f_risk_maxdownside($A326,$C$1,$B$1),"-")</f>
        <v>-</v>
      </c>
      <c r="N326" s="2" t="str">
        <f>IF(AND($E326&lt;$D$1,$C326&gt;10),[1]!f_risk_maxdownside($A326,$D$1,$B$1),"-")</f>
        <v>-</v>
      </c>
      <c r="O326" s="2" t="str">
        <f t="shared" si="52"/>
        <v>-</v>
      </c>
      <c r="P326" s="2" t="str">
        <f t="shared" si="53"/>
        <v>-</v>
      </c>
      <c r="Q326" s="2" t="str">
        <f t="shared" si="54"/>
        <v>-</v>
      </c>
      <c r="R326" s="2" t="str">
        <f>IF(AND($E326&lt;$C$1,$C326&gt;10),([1]!f_return($A326,"1",$C$1,$B$1)-3)/[1]!f_risk_stdevyearly($A326,C$1,$B$1,1,1),"-")</f>
        <v>-</v>
      </c>
      <c r="S326" s="2" t="str">
        <f>IF(AND($E326&lt;$D$1,$C326&gt;10),([1]!f_return($A326,"1",$D$1,$B$1)-3)/[1]!f_risk_stdevyearly($A326,D$1,$B$1,1,1),"-")</f>
        <v>-</v>
      </c>
      <c r="T326" s="2" t="str">
        <f t="shared" si="55"/>
        <v>-</v>
      </c>
      <c r="U326" s="2" t="str">
        <f t="shared" si="56"/>
        <v>-</v>
      </c>
      <c r="V326" s="2" t="str">
        <f t="shared" si="57"/>
        <v>-</v>
      </c>
      <c r="W326" s="2" t="str">
        <f>IF(AND($E326&lt;$C$1,$C326&gt;10),([1]!f_return($A326,"1",$C$1,$B$1)-3)/ABS([1]!f_risk_maxdownside($A326,$C$1,$B$1)),"-")</f>
        <v>-</v>
      </c>
      <c r="X326" s="2" t="str">
        <f>IF(AND($E326&lt;$D$1,$C326&gt;10),([1]!f_return($A326,"1",$D$1,$B$1)-3)/ABS([1]!f_risk_maxdownside($A326,$D$1,$B$1)),"-")</f>
        <v>-</v>
      </c>
      <c r="Y326" s="2" t="str">
        <f t="shared" si="58"/>
        <v>-</v>
      </c>
      <c r="Z326" s="2" t="str">
        <f t="shared" si="59"/>
        <v>-</v>
      </c>
      <c r="AA326" s="2" t="str">
        <f t="shared" si="60"/>
        <v>-</v>
      </c>
      <c r="AB326" s="2" t="str">
        <f t="shared" si="61"/>
        <v>-</v>
      </c>
      <c r="AC326" s="2" t="str">
        <f t="shared" si="62"/>
        <v>-</v>
      </c>
      <c r="AD326" s="2" t="str">
        <f t="shared" si="63"/>
        <v>-</v>
      </c>
    </row>
    <row r="327" spans="1:30" hidden="1" x14ac:dyDescent="0.2">
      <c r="A327" s="1" t="s">
        <v>823</v>
      </c>
      <c r="B327" s="1" t="s">
        <v>824</v>
      </c>
      <c r="C327" s="2">
        <f>[1]!f_netasset_total(A327,$B$1,100000000)</f>
        <v>0.89526956569999994</v>
      </c>
      <c r="D327" s="2" t="str">
        <f>TEXT([1]!f_info_setupdate(A327),"YYYYmmdd")</f>
        <v>20210317</v>
      </c>
      <c r="E327" s="3">
        <v>20210317</v>
      </c>
      <c r="F327" s="3"/>
      <c r="G327" s="3"/>
      <c r="H327" s="2" t="str">
        <f>IF(AND($E327&lt;$C$1,$C327&gt;10),[1]!f_return_1y($A327,"0",$B$1),"-")</f>
        <v>-</v>
      </c>
      <c r="I327" s="2" t="str">
        <f>IF(AND($E327&lt;$D$1,$C327&gt;10),[1]!f_return_2y($A327,"0",$B$1),"-")</f>
        <v>-</v>
      </c>
      <c r="J327" s="2" t="str">
        <f t="shared" si="49"/>
        <v>-</v>
      </c>
      <c r="K327" s="2" t="str">
        <f t="shared" si="50"/>
        <v>-</v>
      </c>
      <c r="L327" s="2" t="str">
        <f t="shared" si="51"/>
        <v>-</v>
      </c>
      <c r="M327" s="2" t="str">
        <f>IF(AND($E327&lt;$C$1,$C327&gt;10),[1]!f_risk_maxdownside($A327,$C$1,$B$1),"-")</f>
        <v>-</v>
      </c>
      <c r="N327" s="2" t="str">
        <f>IF(AND($E327&lt;$D$1,$C327&gt;10),[1]!f_risk_maxdownside($A327,$D$1,$B$1),"-")</f>
        <v>-</v>
      </c>
      <c r="O327" s="2" t="str">
        <f t="shared" si="52"/>
        <v>-</v>
      </c>
      <c r="P327" s="2" t="str">
        <f t="shared" si="53"/>
        <v>-</v>
      </c>
      <c r="Q327" s="2" t="str">
        <f t="shared" si="54"/>
        <v>-</v>
      </c>
      <c r="R327" s="2" t="str">
        <f>IF(AND($E327&lt;$C$1,$C327&gt;10),([1]!f_return($A327,"1",$C$1,$B$1)-3)/[1]!f_risk_stdevyearly($A327,C$1,$B$1,1,1),"-")</f>
        <v>-</v>
      </c>
      <c r="S327" s="2" t="str">
        <f>IF(AND($E327&lt;$D$1,$C327&gt;10),([1]!f_return($A327,"1",$D$1,$B$1)-3)/[1]!f_risk_stdevyearly($A327,D$1,$B$1,1,1),"-")</f>
        <v>-</v>
      </c>
      <c r="T327" s="2" t="str">
        <f t="shared" si="55"/>
        <v>-</v>
      </c>
      <c r="U327" s="2" t="str">
        <f t="shared" si="56"/>
        <v>-</v>
      </c>
      <c r="V327" s="2" t="str">
        <f t="shared" si="57"/>
        <v>-</v>
      </c>
      <c r="W327" s="2" t="str">
        <f>IF(AND($E327&lt;$C$1,$C327&gt;10),([1]!f_return($A327,"1",$C$1,$B$1)-3)/ABS([1]!f_risk_maxdownside($A327,$C$1,$B$1)),"-")</f>
        <v>-</v>
      </c>
      <c r="X327" s="2" t="str">
        <f>IF(AND($E327&lt;$D$1,$C327&gt;10),([1]!f_return($A327,"1",$D$1,$B$1)-3)/ABS([1]!f_risk_maxdownside($A327,$D$1,$B$1)),"-")</f>
        <v>-</v>
      </c>
      <c r="Y327" s="2" t="str">
        <f t="shared" si="58"/>
        <v>-</v>
      </c>
      <c r="Z327" s="2" t="str">
        <f t="shared" si="59"/>
        <v>-</v>
      </c>
      <c r="AA327" s="2" t="str">
        <f t="shared" si="60"/>
        <v>-</v>
      </c>
      <c r="AB327" s="2" t="str">
        <f t="shared" si="61"/>
        <v>-</v>
      </c>
      <c r="AC327" s="2" t="str">
        <f t="shared" si="62"/>
        <v>-</v>
      </c>
      <c r="AD327" s="2" t="str">
        <f t="shared" si="63"/>
        <v>-</v>
      </c>
    </row>
    <row r="328" spans="1:30" hidden="1" x14ac:dyDescent="0.2">
      <c r="A328" s="1" t="s">
        <v>229</v>
      </c>
      <c r="B328" s="1" t="s">
        <v>230</v>
      </c>
      <c r="C328" s="2">
        <f>[1]!f_netasset_total(A328,$B$1,100000000)</f>
        <v>0.89007789910000001</v>
      </c>
      <c r="D328" s="2" t="str">
        <f>TEXT([1]!f_info_setupdate(A328),"YYYYmmdd")</f>
        <v>20161128</v>
      </c>
      <c r="E328" s="3">
        <v>20161128</v>
      </c>
      <c r="F328" s="3"/>
      <c r="G328" s="3"/>
      <c r="H328" s="2" t="str">
        <f>IF(AND($E328&lt;$C$1,$C328&gt;10),[1]!f_return_1y($A328,"0",$B$1),"-")</f>
        <v>-</v>
      </c>
      <c r="I328" s="2" t="str">
        <f>IF(AND($E328&lt;$D$1,$C328&gt;10),[1]!f_return_2y($A328,"0",$B$1),"-")</f>
        <v>-</v>
      </c>
      <c r="J328" s="2" t="str">
        <f t="shared" si="49"/>
        <v>-</v>
      </c>
      <c r="K328" s="2" t="str">
        <f t="shared" si="50"/>
        <v>-</v>
      </c>
      <c r="L328" s="2" t="str">
        <f t="shared" si="51"/>
        <v>-</v>
      </c>
      <c r="M328" s="2" t="str">
        <f>IF(AND($E328&lt;$C$1,$C328&gt;10),[1]!f_risk_maxdownside($A328,$C$1,$B$1),"-")</f>
        <v>-</v>
      </c>
      <c r="N328" s="2" t="str">
        <f>IF(AND($E328&lt;$D$1,$C328&gt;10),[1]!f_risk_maxdownside($A328,$D$1,$B$1),"-")</f>
        <v>-</v>
      </c>
      <c r="O328" s="2" t="str">
        <f t="shared" si="52"/>
        <v>-</v>
      </c>
      <c r="P328" s="2" t="str">
        <f t="shared" si="53"/>
        <v>-</v>
      </c>
      <c r="Q328" s="2" t="str">
        <f t="shared" si="54"/>
        <v>-</v>
      </c>
      <c r="R328" s="2" t="str">
        <f>IF(AND($E328&lt;$C$1,$C328&gt;10),([1]!f_return($A328,"1",$C$1,$B$1)-3)/[1]!f_risk_stdevyearly($A328,C$1,$B$1,1,1),"-")</f>
        <v>-</v>
      </c>
      <c r="S328" s="2" t="str">
        <f>IF(AND($E328&lt;$D$1,$C328&gt;10),([1]!f_return($A328,"1",$D$1,$B$1)-3)/[1]!f_risk_stdevyearly($A328,D$1,$B$1,1,1),"-")</f>
        <v>-</v>
      </c>
      <c r="T328" s="2" t="str">
        <f t="shared" si="55"/>
        <v>-</v>
      </c>
      <c r="U328" s="2" t="str">
        <f t="shared" si="56"/>
        <v>-</v>
      </c>
      <c r="V328" s="2" t="str">
        <f t="shared" si="57"/>
        <v>-</v>
      </c>
      <c r="W328" s="2" t="str">
        <f>IF(AND($E328&lt;$C$1,$C328&gt;10),([1]!f_return($A328,"1",$C$1,$B$1)-3)/ABS([1]!f_risk_maxdownside($A328,$C$1,$B$1)),"-")</f>
        <v>-</v>
      </c>
      <c r="X328" s="2" t="str">
        <f>IF(AND($E328&lt;$D$1,$C328&gt;10),([1]!f_return($A328,"1",$D$1,$B$1)-3)/ABS([1]!f_risk_maxdownside($A328,$D$1,$B$1)),"-")</f>
        <v>-</v>
      </c>
      <c r="Y328" s="2" t="str">
        <f t="shared" si="58"/>
        <v>-</v>
      </c>
      <c r="Z328" s="2" t="str">
        <f t="shared" si="59"/>
        <v>-</v>
      </c>
      <c r="AA328" s="2" t="str">
        <f t="shared" si="60"/>
        <v>-</v>
      </c>
      <c r="AB328" s="2" t="str">
        <f t="shared" si="61"/>
        <v>-</v>
      </c>
      <c r="AC328" s="2" t="str">
        <f t="shared" si="62"/>
        <v>-</v>
      </c>
      <c r="AD328" s="2" t="str">
        <f t="shared" si="63"/>
        <v>-</v>
      </c>
    </row>
    <row r="329" spans="1:30" hidden="1" x14ac:dyDescent="0.2">
      <c r="A329" s="1" t="s">
        <v>43</v>
      </c>
      <c r="B329" s="1" t="s">
        <v>44</v>
      </c>
      <c r="C329" s="2">
        <f>[1]!f_netasset_total(A329,$B$1,100000000)</f>
        <v>0.84938603459999995</v>
      </c>
      <c r="D329" s="2" t="str">
        <f>TEXT([1]!f_info_setupdate(A329),"YYYYmmdd")</f>
        <v>20150128</v>
      </c>
      <c r="E329" s="3">
        <v>20150128</v>
      </c>
      <c r="F329" s="3"/>
      <c r="G329" s="3"/>
      <c r="H329" s="2" t="str">
        <f>IF(AND($E329&lt;$C$1,$C329&gt;10),[1]!f_return_1y($A329,"0",$B$1),"-")</f>
        <v>-</v>
      </c>
      <c r="I329" s="2" t="str">
        <f>IF(AND($E329&lt;$D$1,$C329&gt;10),[1]!f_return_2y($A329,"0",$B$1),"-")</f>
        <v>-</v>
      </c>
      <c r="J329" s="2" t="str">
        <f t="shared" si="49"/>
        <v>-</v>
      </c>
      <c r="K329" s="2" t="str">
        <f t="shared" si="50"/>
        <v>-</v>
      </c>
      <c r="L329" s="2" t="str">
        <f t="shared" si="51"/>
        <v>-</v>
      </c>
      <c r="M329" s="2" t="str">
        <f>IF(AND($E329&lt;$C$1,$C329&gt;10),[1]!f_risk_maxdownside($A329,$C$1,$B$1),"-")</f>
        <v>-</v>
      </c>
      <c r="N329" s="2" t="str">
        <f>IF(AND($E329&lt;$D$1,$C329&gt;10),[1]!f_risk_maxdownside($A329,$D$1,$B$1),"-")</f>
        <v>-</v>
      </c>
      <c r="O329" s="2" t="str">
        <f t="shared" si="52"/>
        <v>-</v>
      </c>
      <c r="P329" s="2" t="str">
        <f t="shared" si="53"/>
        <v>-</v>
      </c>
      <c r="Q329" s="2" t="str">
        <f t="shared" si="54"/>
        <v>-</v>
      </c>
      <c r="R329" s="2" t="str">
        <f>IF(AND($E329&lt;$C$1,$C329&gt;10),([1]!f_return($A329,"1",$C$1,$B$1)-3)/[1]!f_risk_stdevyearly($A329,C$1,$B$1,1,1),"-")</f>
        <v>-</v>
      </c>
      <c r="S329" s="2" t="str">
        <f>IF(AND($E329&lt;$D$1,$C329&gt;10),([1]!f_return($A329,"1",$D$1,$B$1)-3)/[1]!f_risk_stdevyearly($A329,D$1,$B$1,1,1),"-")</f>
        <v>-</v>
      </c>
      <c r="T329" s="2" t="str">
        <f t="shared" si="55"/>
        <v>-</v>
      </c>
      <c r="U329" s="2" t="str">
        <f t="shared" si="56"/>
        <v>-</v>
      </c>
      <c r="V329" s="2" t="str">
        <f t="shared" si="57"/>
        <v>-</v>
      </c>
      <c r="W329" s="2" t="str">
        <f>IF(AND($E329&lt;$C$1,$C329&gt;10),([1]!f_return($A329,"1",$C$1,$B$1)-3)/ABS([1]!f_risk_maxdownside($A329,$C$1,$B$1)),"-")</f>
        <v>-</v>
      </c>
      <c r="X329" s="2" t="str">
        <f>IF(AND($E329&lt;$D$1,$C329&gt;10),([1]!f_return($A329,"1",$D$1,$B$1)-3)/ABS([1]!f_risk_maxdownside($A329,$D$1,$B$1)),"-")</f>
        <v>-</v>
      </c>
      <c r="Y329" s="2" t="str">
        <f t="shared" si="58"/>
        <v>-</v>
      </c>
      <c r="Z329" s="2" t="str">
        <f t="shared" si="59"/>
        <v>-</v>
      </c>
      <c r="AA329" s="2" t="str">
        <f t="shared" si="60"/>
        <v>-</v>
      </c>
      <c r="AB329" s="2" t="str">
        <f t="shared" si="61"/>
        <v>-</v>
      </c>
      <c r="AC329" s="2" t="str">
        <f t="shared" si="62"/>
        <v>-</v>
      </c>
      <c r="AD329" s="2" t="str">
        <f t="shared" si="63"/>
        <v>-</v>
      </c>
    </row>
    <row r="330" spans="1:30" hidden="1" x14ac:dyDescent="0.2">
      <c r="A330" s="1" t="s">
        <v>379</v>
      </c>
      <c r="B330" s="1" t="s">
        <v>380</v>
      </c>
      <c r="C330" s="2">
        <f>[1]!f_netasset_total(A330,$B$1,100000000)</f>
        <v>0.8315574537999999</v>
      </c>
      <c r="D330" s="2" t="str">
        <f>TEXT([1]!f_info_setupdate(A330),"YYYYmmdd")</f>
        <v>20191223</v>
      </c>
      <c r="E330" s="3">
        <v>20191223</v>
      </c>
      <c r="F330" s="3"/>
      <c r="G330" s="3"/>
      <c r="H330" s="2" t="str">
        <f>IF(AND($E330&lt;$C$1,$C330&gt;10),[1]!f_return_1y($A330,"0",$B$1),"-")</f>
        <v>-</v>
      </c>
      <c r="I330" s="2" t="str">
        <f>IF(AND($E330&lt;$D$1,$C330&gt;10),[1]!f_return_2y($A330,"0",$B$1),"-")</f>
        <v>-</v>
      </c>
      <c r="J330" s="2" t="str">
        <f t="shared" si="49"/>
        <v>-</v>
      </c>
      <c r="K330" s="2" t="str">
        <f t="shared" si="50"/>
        <v>-</v>
      </c>
      <c r="L330" s="2" t="str">
        <f t="shared" si="51"/>
        <v>-</v>
      </c>
      <c r="M330" s="2" t="str">
        <f>IF(AND($E330&lt;$C$1,$C330&gt;10),[1]!f_risk_maxdownside($A330,$C$1,$B$1),"-")</f>
        <v>-</v>
      </c>
      <c r="N330" s="2" t="str">
        <f>IF(AND($E330&lt;$D$1,$C330&gt;10),[1]!f_risk_maxdownside($A330,$D$1,$B$1),"-")</f>
        <v>-</v>
      </c>
      <c r="O330" s="2" t="str">
        <f t="shared" si="52"/>
        <v>-</v>
      </c>
      <c r="P330" s="2" t="str">
        <f t="shared" si="53"/>
        <v>-</v>
      </c>
      <c r="Q330" s="2" t="str">
        <f t="shared" si="54"/>
        <v>-</v>
      </c>
      <c r="R330" s="2" t="str">
        <f>IF(AND($E330&lt;$C$1,$C330&gt;10),([1]!f_return($A330,"1",$C$1,$B$1)-3)/[1]!f_risk_stdevyearly($A330,C$1,$B$1,1,1),"-")</f>
        <v>-</v>
      </c>
      <c r="S330" s="2" t="str">
        <f>IF(AND($E330&lt;$D$1,$C330&gt;10),([1]!f_return($A330,"1",$D$1,$B$1)-3)/[1]!f_risk_stdevyearly($A330,D$1,$B$1,1,1),"-")</f>
        <v>-</v>
      </c>
      <c r="T330" s="2" t="str">
        <f t="shared" si="55"/>
        <v>-</v>
      </c>
      <c r="U330" s="2" t="str">
        <f t="shared" si="56"/>
        <v>-</v>
      </c>
      <c r="V330" s="2" t="str">
        <f t="shared" si="57"/>
        <v>-</v>
      </c>
      <c r="W330" s="2" t="str">
        <f>IF(AND($E330&lt;$C$1,$C330&gt;10),([1]!f_return($A330,"1",$C$1,$B$1)-3)/ABS([1]!f_risk_maxdownside($A330,$C$1,$B$1)),"-")</f>
        <v>-</v>
      </c>
      <c r="X330" s="2" t="str">
        <f>IF(AND($E330&lt;$D$1,$C330&gt;10),([1]!f_return($A330,"1",$D$1,$B$1)-3)/ABS([1]!f_risk_maxdownside($A330,$D$1,$B$1)),"-")</f>
        <v>-</v>
      </c>
      <c r="Y330" s="2" t="str">
        <f t="shared" si="58"/>
        <v>-</v>
      </c>
      <c r="Z330" s="2" t="str">
        <f t="shared" si="59"/>
        <v>-</v>
      </c>
      <c r="AA330" s="2" t="str">
        <f t="shared" si="60"/>
        <v>-</v>
      </c>
      <c r="AB330" s="2" t="str">
        <f t="shared" si="61"/>
        <v>-</v>
      </c>
      <c r="AC330" s="2" t="str">
        <f t="shared" si="62"/>
        <v>-</v>
      </c>
      <c r="AD330" s="2" t="str">
        <f t="shared" si="63"/>
        <v>-</v>
      </c>
    </row>
    <row r="331" spans="1:30" hidden="1" x14ac:dyDescent="0.2">
      <c r="A331" s="1" t="s">
        <v>413</v>
      </c>
      <c r="B331" s="1" t="s">
        <v>414</v>
      </c>
      <c r="C331" s="2">
        <f>[1]!f_netasset_total(A331,$B$1,100000000)</f>
        <v>0.81739081819999992</v>
      </c>
      <c r="D331" s="2" t="str">
        <f>TEXT([1]!f_info_setupdate(A331),"YYYYmmdd")</f>
        <v>20200515</v>
      </c>
      <c r="E331" s="3">
        <v>20200515</v>
      </c>
      <c r="F331" s="3"/>
      <c r="G331" s="3"/>
      <c r="H331" s="2" t="str">
        <f>IF(AND($E331&lt;$C$1,$C331&gt;10),[1]!f_return_1y($A331,"0",$B$1),"-")</f>
        <v>-</v>
      </c>
      <c r="I331" s="2" t="str">
        <f>IF(AND($E331&lt;$D$1,$C331&gt;10),[1]!f_return_2y($A331,"0",$B$1),"-")</f>
        <v>-</v>
      </c>
      <c r="J331" s="2" t="str">
        <f t="shared" si="49"/>
        <v>-</v>
      </c>
      <c r="K331" s="2" t="str">
        <f t="shared" si="50"/>
        <v>-</v>
      </c>
      <c r="L331" s="2" t="str">
        <f t="shared" si="51"/>
        <v>-</v>
      </c>
      <c r="M331" s="2" t="str">
        <f>IF(AND($E331&lt;$C$1,$C331&gt;10),[1]!f_risk_maxdownside($A331,$C$1,$B$1),"-")</f>
        <v>-</v>
      </c>
      <c r="N331" s="2" t="str">
        <f>IF(AND($E331&lt;$D$1,$C331&gt;10),[1]!f_risk_maxdownside($A331,$D$1,$B$1),"-")</f>
        <v>-</v>
      </c>
      <c r="O331" s="2" t="str">
        <f t="shared" si="52"/>
        <v>-</v>
      </c>
      <c r="P331" s="2" t="str">
        <f t="shared" si="53"/>
        <v>-</v>
      </c>
      <c r="Q331" s="2" t="str">
        <f t="shared" si="54"/>
        <v>-</v>
      </c>
      <c r="R331" s="2" t="str">
        <f>IF(AND($E331&lt;$C$1,$C331&gt;10),([1]!f_return($A331,"1",$C$1,$B$1)-3)/[1]!f_risk_stdevyearly($A331,C$1,$B$1,1,1),"-")</f>
        <v>-</v>
      </c>
      <c r="S331" s="2" t="str">
        <f>IF(AND($E331&lt;$D$1,$C331&gt;10),([1]!f_return($A331,"1",$D$1,$B$1)-3)/[1]!f_risk_stdevyearly($A331,D$1,$B$1,1,1),"-")</f>
        <v>-</v>
      </c>
      <c r="T331" s="2" t="str">
        <f t="shared" si="55"/>
        <v>-</v>
      </c>
      <c r="U331" s="2" t="str">
        <f t="shared" si="56"/>
        <v>-</v>
      </c>
      <c r="V331" s="2" t="str">
        <f t="shared" si="57"/>
        <v>-</v>
      </c>
      <c r="W331" s="2" t="str">
        <f>IF(AND($E331&lt;$C$1,$C331&gt;10),([1]!f_return($A331,"1",$C$1,$B$1)-3)/ABS([1]!f_risk_maxdownside($A331,$C$1,$B$1)),"-")</f>
        <v>-</v>
      </c>
      <c r="X331" s="2" t="str">
        <f>IF(AND($E331&lt;$D$1,$C331&gt;10),([1]!f_return($A331,"1",$D$1,$B$1)-3)/ABS([1]!f_risk_maxdownside($A331,$D$1,$B$1)),"-")</f>
        <v>-</v>
      </c>
      <c r="Y331" s="2" t="str">
        <f t="shared" si="58"/>
        <v>-</v>
      </c>
      <c r="Z331" s="2" t="str">
        <f t="shared" si="59"/>
        <v>-</v>
      </c>
      <c r="AA331" s="2" t="str">
        <f t="shared" si="60"/>
        <v>-</v>
      </c>
      <c r="AB331" s="2" t="str">
        <f t="shared" si="61"/>
        <v>-</v>
      </c>
      <c r="AC331" s="2" t="str">
        <f t="shared" si="62"/>
        <v>-</v>
      </c>
      <c r="AD331" s="2" t="str">
        <f t="shared" si="63"/>
        <v>-</v>
      </c>
    </row>
    <row r="332" spans="1:30" hidden="1" x14ac:dyDescent="0.2">
      <c r="A332" s="1" t="s">
        <v>633</v>
      </c>
      <c r="B332" s="1" t="s">
        <v>634</v>
      </c>
      <c r="C332" s="2">
        <f>[1]!f_netasset_total(A332,$B$1,100000000)</f>
        <v>0.79383913640000003</v>
      </c>
      <c r="D332" s="2" t="str">
        <f>TEXT([1]!f_info_setupdate(A332),"YYYYmmdd")</f>
        <v>20130326</v>
      </c>
      <c r="E332" s="3">
        <v>20130326</v>
      </c>
      <c r="F332" s="3"/>
      <c r="G332" s="3"/>
      <c r="H332" s="2" t="str">
        <f>IF(AND($E332&lt;$C$1,$C332&gt;10),[1]!f_return_1y($A332,"0",$B$1),"-")</f>
        <v>-</v>
      </c>
      <c r="I332" s="2" t="str">
        <f>IF(AND($E332&lt;$D$1,$C332&gt;10),[1]!f_return_2y($A332,"0",$B$1),"-")</f>
        <v>-</v>
      </c>
      <c r="J332" s="2" t="str">
        <f t="shared" si="49"/>
        <v>-</v>
      </c>
      <c r="K332" s="2" t="str">
        <f t="shared" si="50"/>
        <v>-</v>
      </c>
      <c r="L332" s="2" t="str">
        <f t="shared" si="51"/>
        <v>-</v>
      </c>
      <c r="M332" s="2" t="str">
        <f>IF(AND($E332&lt;$C$1,$C332&gt;10),[1]!f_risk_maxdownside($A332,$C$1,$B$1),"-")</f>
        <v>-</v>
      </c>
      <c r="N332" s="2" t="str">
        <f>IF(AND($E332&lt;$D$1,$C332&gt;10),[1]!f_risk_maxdownside($A332,$D$1,$B$1),"-")</f>
        <v>-</v>
      </c>
      <c r="O332" s="2" t="str">
        <f t="shared" si="52"/>
        <v>-</v>
      </c>
      <c r="P332" s="2" t="str">
        <f t="shared" si="53"/>
        <v>-</v>
      </c>
      <c r="Q332" s="2" t="str">
        <f t="shared" si="54"/>
        <v>-</v>
      </c>
      <c r="R332" s="2" t="str">
        <f>IF(AND($E332&lt;$C$1,$C332&gt;10),([1]!f_return($A332,"1",$C$1,$B$1)-3)/[1]!f_risk_stdevyearly($A332,C$1,$B$1,1,1),"-")</f>
        <v>-</v>
      </c>
      <c r="S332" s="2" t="str">
        <f>IF(AND($E332&lt;$D$1,$C332&gt;10),([1]!f_return($A332,"1",$D$1,$B$1)-3)/[1]!f_risk_stdevyearly($A332,D$1,$B$1,1,1),"-")</f>
        <v>-</v>
      </c>
      <c r="T332" s="2" t="str">
        <f t="shared" si="55"/>
        <v>-</v>
      </c>
      <c r="U332" s="2" t="str">
        <f t="shared" si="56"/>
        <v>-</v>
      </c>
      <c r="V332" s="2" t="str">
        <f t="shared" si="57"/>
        <v>-</v>
      </c>
      <c r="W332" s="2" t="str">
        <f>IF(AND($E332&lt;$C$1,$C332&gt;10),([1]!f_return($A332,"1",$C$1,$B$1)-3)/ABS([1]!f_risk_maxdownside($A332,$C$1,$B$1)),"-")</f>
        <v>-</v>
      </c>
      <c r="X332" s="2" t="str">
        <f>IF(AND($E332&lt;$D$1,$C332&gt;10),([1]!f_return($A332,"1",$D$1,$B$1)-3)/ABS([1]!f_risk_maxdownside($A332,$D$1,$B$1)),"-")</f>
        <v>-</v>
      </c>
      <c r="Y332" s="2" t="str">
        <f t="shared" si="58"/>
        <v>-</v>
      </c>
      <c r="Z332" s="2" t="str">
        <f t="shared" si="59"/>
        <v>-</v>
      </c>
      <c r="AA332" s="2" t="str">
        <f t="shared" si="60"/>
        <v>-</v>
      </c>
      <c r="AB332" s="2" t="str">
        <f t="shared" si="61"/>
        <v>-</v>
      </c>
      <c r="AC332" s="2" t="str">
        <f t="shared" si="62"/>
        <v>-</v>
      </c>
      <c r="AD332" s="2" t="str">
        <f t="shared" si="63"/>
        <v>-</v>
      </c>
    </row>
    <row r="333" spans="1:30" hidden="1" x14ac:dyDescent="0.2">
      <c r="A333" s="1" t="s">
        <v>757</v>
      </c>
      <c r="B333" s="1" t="s">
        <v>758</v>
      </c>
      <c r="C333" s="2">
        <f>[1]!f_netasset_total(A333,$B$1,100000000)</f>
        <v>0.77164358020000001</v>
      </c>
      <c r="D333" s="2" t="str">
        <f>TEXT([1]!f_info_setupdate(A333),"YYYYmmdd")</f>
        <v>20150529</v>
      </c>
      <c r="E333" s="3">
        <v>20150529</v>
      </c>
      <c r="F333" s="3"/>
      <c r="G333" s="3"/>
      <c r="H333" s="2" t="str">
        <f>IF(AND($E333&lt;$C$1,$C333&gt;10),[1]!f_return_1y($A333,"0",$B$1),"-")</f>
        <v>-</v>
      </c>
      <c r="I333" s="2" t="str">
        <f>IF(AND($E333&lt;$D$1,$C333&gt;10),[1]!f_return_2y($A333,"0",$B$1),"-")</f>
        <v>-</v>
      </c>
      <c r="J333" s="2" t="str">
        <f t="shared" si="49"/>
        <v>-</v>
      </c>
      <c r="K333" s="2" t="str">
        <f t="shared" si="50"/>
        <v>-</v>
      </c>
      <c r="L333" s="2" t="str">
        <f t="shared" si="51"/>
        <v>-</v>
      </c>
      <c r="M333" s="2" t="str">
        <f>IF(AND($E333&lt;$C$1,$C333&gt;10),[1]!f_risk_maxdownside($A333,$C$1,$B$1),"-")</f>
        <v>-</v>
      </c>
      <c r="N333" s="2" t="str">
        <f>IF(AND($E333&lt;$D$1,$C333&gt;10),[1]!f_risk_maxdownside($A333,$D$1,$B$1),"-")</f>
        <v>-</v>
      </c>
      <c r="O333" s="2" t="str">
        <f t="shared" si="52"/>
        <v>-</v>
      </c>
      <c r="P333" s="2" t="str">
        <f t="shared" si="53"/>
        <v>-</v>
      </c>
      <c r="Q333" s="2" t="str">
        <f t="shared" si="54"/>
        <v>-</v>
      </c>
      <c r="R333" s="2" t="str">
        <f>IF(AND($E333&lt;$C$1,$C333&gt;10),([1]!f_return($A333,"1",$C$1,$B$1)-3)/[1]!f_risk_stdevyearly($A333,C$1,$B$1,1,1),"-")</f>
        <v>-</v>
      </c>
      <c r="S333" s="2" t="str">
        <f>IF(AND($E333&lt;$D$1,$C333&gt;10),([1]!f_return($A333,"1",$D$1,$B$1)-3)/[1]!f_risk_stdevyearly($A333,D$1,$B$1,1,1),"-")</f>
        <v>-</v>
      </c>
      <c r="T333" s="2" t="str">
        <f t="shared" si="55"/>
        <v>-</v>
      </c>
      <c r="U333" s="2" t="str">
        <f t="shared" si="56"/>
        <v>-</v>
      </c>
      <c r="V333" s="2" t="str">
        <f t="shared" si="57"/>
        <v>-</v>
      </c>
      <c r="W333" s="2" t="str">
        <f>IF(AND($E333&lt;$C$1,$C333&gt;10),([1]!f_return($A333,"1",$C$1,$B$1)-3)/ABS([1]!f_risk_maxdownside($A333,$C$1,$B$1)),"-")</f>
        <v>-</v>
      </c>
      <c r="X333" s="2" t="str">
        <f>IF(AND($E333&lt;$D$1,$C333&gt;10),([1]!f_return($A333,"1",$D$1,$B$1)-3)/ABS([1]!f_risk_maxdownside($A333,$D$1,$B$1)),"-")</f>
        <v>-</v>
      </c>
      <c r="Y333" s="2" t="str">
        <f t="shared" si="58"/>
        <v>-</v>
      </c>
      <c r="Z333" s="2" t="str">
        <f t="shared" si="59"/>
        <v>-</v>
      </c>
      <c r="AA333" s="2" t="str">
        <f t="shared" si="60"/>
        <v>-</v>
      </c>
      <c r="AB333" s="2" t="str">
        <f t="shared" si="61"/>
        <v>-</v>
      </c>
      <c r="AC333" s="2" t="str">
        <f t="shared" si="62"/>
        <v>-</v>
      </c>
      <c r="AD333" s="2" t="str">
        <f t="shared" si="63"/>
        <v>-</v>
      </c>
    </row>
    <row r="334" spans="1:30" hidden="1" x14ac:dyDescent="0.2">
      <c r="A334" s="1" t="s">
        <v>843</v>
      </c>
      <c r="B334" s="1" t="s">
        <v>844</v>
      </c>
      <c r="C334" s="2">
        <f>[1]!f_netasset_total(A334,$B$1,100000000)</f>
        <v>0.76787376129999996</v>
      </c>
      <c r="D334" s="2" t="str">
        <f>TEXT([1]!f_info_setupdate(A334),"YYYYmmdd")</f>
        <v>20210915</v>
      </c>
      <c r="E334" s="3">
        <v>20210915</v>
      </c>
      <c r="F334" s="3"/>
      <c r="G334" s="3"/>
      <c r="H334" s="2" t="str">
        <f>IF(AND($E334&lt;$C$1,$C334&gt;10),[1]!f_return_1y($A334,"0",$B$1),"-")</f>
        <v>-</v>
      </c>
      <c r="I334" s="2" t="str">
        <f>IF(AND($E334&lt;$D$1,$C334&gt;10),[1]!f_return_2y($A334,"0",$B$1),"-")</f>
        <v>-</v>
      </c>
      <c r="J334" s="2" t="str">
        <f t="shared" si="49"/>
        <v>-</v>
      </c>
      <c r="K334" s="2" t="str">
        <f t="shared" si="50"/>
        <v>-</v>
      </c>
      <c r="L334" s="2" t="str">
        <f t="shared" si="51"/>
        <v>-</v>
      </c>
      <c r="M334" s="2" t="str">
        <f>IF(AND($E334&lt;$C$1,$C334&gt;10),[1]!f_risk_maxdownside($A334,$C$1,$B$1),"-")</f>
        <v>-</v>
      </c>
      <c r="N334" s="2" t="str">
        <f>IF(AND($E334&lt;$D$1,$C334&gt;10),[1]!f_risk_maxdownside($A334,$D$1,$B$1),"-")</f>
        <v>-</v>
      </c>
      <c r="O334" s="2" t="str">
        <f t="shared" si="52"/>
        <v>-</v>
      </c>
      <c r="P334" s="2" t="str">
        <f t="shared" si="53"/>
        <v>-</v>
      </c>
      <c r="Q334" s="2" t="str">
        <f t="shared" si="54"/>
        <v>-</v>
      </c>
      <c r="R334" s="2" t="str">
        <f>IF(AND($E334&lt;$C$1,$C334&gt;10),([1]!f_return($A334,"1",$C$1,$B$1)-3)/[1]!f_risk_stdevyearly($A334,C$1,$B$1,1,1),"-")</f>
        <v>-</v>
      </c>
      <c r="S334" s="2" t="str">
        <f>IF(AND($E334&lt;$D$1,$C334&gt;10),([1]!f_return($A334,"1",$D$1,$B$1)-3)/[1]!f_risk_stdevyearly($A334,D$1,$B$1,1,1),"-")</f>
        <v>-</v>
      </c>
      <c r="T334" s="2" t="str">
        <f t="shared" si="55"/>
        <v>-</v>
      </c>
      <c r="U334" s="2" t="str">
        <f t="shared" si="56"/>
        <v>-</v>
      </c>
      <c r="V334" s="2" t="str">
        <f t="shared" si="57"/>
        <v>-</v>
      </c>
      <c r="W334" s="2" t="str">
        <f>IF(AND($E334&lt;$C$1,$C334&gt;10),([1]!f_return($A334,"1",$C$1,$B$1)-3)/ABS([1]!f_risk_maxdownside($A334,$C$1,$B$1)),"-")</f>
        <v>-</v>
      </c>
      <c r="X334" s="2" t="str">
        <f>IF(AND($E334&lt;$D$1,$C334&gt;10),([1]!f_return($A334,"1",$D$1,$B$1)-3)/ABS([1]!f_risk_maxdownside($A334,$D$1,$B$1)),"-")</f>
        <v>-</v>
      </c>
      <c r="Y334" s="2" t="str">
        <f t="shared" si="58"/>
        <v>-</v>
      </c>
      <c r="Z334" s="2" t="str">
        <f t="shared" si="59"/>
        <v>-</v>
      </c>
      <c r="AA334" s="2" t="str">
        <f t="shared" si="60"/>
        <v>-</v>
      </c>
      <c r="AB334" s="2" t="str">
        <f t="shared" si="61"/>
        <v>-</v>
      </c>
      <c r="AC334" s="2" t="str">
        <f t="shared" si="62"/>
        <v>-</v>
      </c>
      <c r="AD334" s="2" t="str">
        <f t="shared" si="63"/>
        <v>-</v>
      </c>
    </row>
    <row r="335" spans="1:30" hidden="1" x14ac:dyDescent="0.2">
      <c r="A335" s="1" t="s">
        <v>373</v>
      </c>
      <c r="B335" s="1" t="s">
        <v>374</v>
      </c>
      <c r="C335" s="2">
        <f>[1]!f_netasset_total(A335,$B$1,100000000)</f>
        <v>0.74820718760000005</v>
      </c>
      <c r="D335" s="2" t="str">
        <f>TEXT([1]!f_info_setupdate(A335),"YYYYmmdd")</f>
        <v>20190711</v>
      </c>
      <c r="E335" s="3">
        <v>20190711</v>
      </c>
      <c r="F335" s="3"/>
      <c r="G335" s="3"/>
      <c r="H335" s="2" t="str">
        <f>IF(AND($E335&lt;$C$1,$C335&gt;10),[1]!f_return_1y($A335,"0",$B$1),"-")</f>
        <v>-</v>
      </c>
      <c r="I335" s="2" t="str">
        <f>IF(AND($E335&lt;$D$1,$C335&gt;10),[1]!f_return_2y($A335,"0",$B$1),"-")</f>
        <v>-</v>
      </c>
      <c r="J335" s="2" t="str">
        <f t="shared" si="49"/>
        <v>-</v>
      </c>
      <c r="K335" s="2" t="str">
        <f t="shared" si="50"/>
        <v>-</v>
      </c>
      <c r="L335" s="2" t="str">
        <f t="shared" si="51"/>
        <v>-</v>
      </c>
      <c r="M335" s="2" t="str">
        <f>IF(AND($E335&lt;$C$1,$C335&gt;10),[1]!f_risk_maxdownside($A335,$C$1,$B$1),"-")</f>
        <v>-</v>
      </c>
      <c r="N335" s="2" t="str">
        <f>IF(AND($E335&lt;$D$1,$C335&gt;10),[1]!f_risk_maxdownside($A335,$D$1,$B$1),"-")</f>
        <v>-</v>
      </c>
      <c r="O335" s="2" t="str">
        <f t="shared" si="52"/>
        <v>-</v>
      </c>
      <c r="P335" s="2" t="str">
        <f t="shared" si="53"/>
        <v>-</v>
      </c>
      <c r="Q335" s="2" t="str">
        <f t="shared" si="54"/>
        <v>-</v>
      </c>
      <c r="R335" s="2" t="str">
        <f>IF(AND($E335&lt;$C$1,$C335&gt;10),([1]!f_return($A335,"1",$C$1,$B$1)-3)/[1]!f_risk_stdevyearly($A335,C$1,$B$1,1,1),"-")</f>
        <v>-</v>
      </c>
      <c r="S335" s="2" t="str">
        <f>IF(AND($E335&lt;$D$1,$C335&gt;10),([1]!f_return($A335,"1",$D$1,$B$1)-3)/[1]!f_risk_stdevyearly($A335,D$1,$B$1,1,1),"-")</f>
        <v>-</v>
      </c>
      <c r="T335" s="2" t="str">
        <f t="shared" si="55"/>
        <v>-</v>
      </c>
      <c r="U335" s="2" t="str">
        <f t="shared" si="56"/>
        <v>-</v>
      </c>
      <c r="V335" s="2" t="str">
        <f t="shared" si="57"/>
        <v>-</v>
      </c>
      <c r="W335" s="2" t="str">
        <f>IF(AND($E335&lt;$C$1,$C335&gt;10),([1]!f_return($A335,"1",$C$1,$B$1)-3)/ABS([1]!f_risk_maxdownside($A335,$C$1,$B$1)),"-")</f>
        <v>-</v>
      </c>
      <c r="X335" s="2" t="str">
        <f>IF(AND($E335&lt;$D$1,$C335&gt;10),([1]!f_return($A335,"1",$D$1,$B$1)-3)/ABS([1]!f_risk_maxdownside($A335,$D$1,$B$1)),"-")</f>
        <v>-</v>
      </c>
      <c r="Y335" s="2" t="str">
        <f t="shared" si="58"/>
        <v>-</v>
      </c>
      <c r="Z335" s="2" t="str">
        <f t="shared" si="59"/>
        <v>-</v>
      </c>
      <c r="AA335" s="2" t="str">
        <f t="shared" si="60"/>
        <v>-</v>
      </c>
      <c r="AB335" s="2" t="str">
        <f t="shared" si="61"/>
        <v>-</v>
      </c>
      <c r="AC335" s="2" t="str">
        <f t="shared" si="62"/>
        <v>-</v>
      </c>
      <c r="AD335" s="2" t="str">
        <f t="shared" si="63"/>
        <v>-</v>
      </c>
    </row>
    <row r="336" spans="1:30" hidden="1" x14ac:dyDescent="0.2">
      <c r="A336" s="1" t="s">
        <v>329</v>
      </c>
      <c r="B336" s="1" t="s">
        <v>330</v>
      </c>
      <c r="C336" s="2">
        <f>[1]!f_netasset_total(A336,$B$1,100000000)</f>
        <v>0.74444825540000004</v>
      </c>
      <c r="D336" s="2" t="str">
        <f>TEXT([1]!f_info_setupdate(A336),"YYYYmmdd")</f>
        <v>20181225</v>
      </c>
      <c r="E336" s="3">
        <v>20181225</v>
      </c>
      <c r="F336" s="3"/>
      <c r="G336" s="3"/>
      <c r="H336" s="2" t="str">
        <f>IF(AND($E336&lt;$C$1,$C336&gt;10),[1]!f_return_1y($A336,"0",$B$1),"-")</f>
        <v>-</v>
      </c>
      <c r="I336" s="2" t="str">
        <f>IF(AND($E336&lt;$D$1,$C336&gt;10),[1]!f_return_2y($A336,"0",$B$1),"-")</f>
        <v>-</v>
      </c>
      <c r="J336" s="2" t="str">
        <f t="shared" si="49"/>
        <v>-</v>
      </c>
      <c r="K336" s="2" t="str">
        <f t="shared" si="50"/>
        <v>-</v>
      </c>
      <c r="L336" s="2" t="str">
        <f t="shared" si="51"/>
        <v>-</v>
      </c>
      <c r="M336" s="2" t="str">
        <f>IF(AND($E336&lt;$C$1,$C336&gt;10),[1]!f_risk_maxdownside($A336,$C$1,$B$1),"-")</f>
        <v>-</v>
      </c>
      <c r="N336" s="2" t="str">
        <f>IF(AND($E336&lt;$D$1,$C336&gt;10),[1]!f_risk_maxdownside($A336,$D$1,$B$1),"-")</f>
        <v>-</v>
      </c>
      <c r="O336" s="2" t="str">
        <f t="shared" si="52"/>
        <v>-</v>
      </c>
      <c r="P336" s="2" t="str">
        <f t="shared" si="53"/>
        <v>-</v>
      </c>
      <c r="Q336" s="2" t="str">
        <f t="shared" si="54"/>
        <v>-</v>
      </c>
      <c r="R336" s="2" t="str">
        <f>IF(AND($E336&lt;$C$1,$C336&gt;10),([1]!f_return($A336,"1",$C$1,$B$1)-3)/[1]!f_risk_stdevyearly($A336,C$1,$B$1,1,1),"-")</f>
        <v>-</v>
      </c>
      <c r="S336" s="2" t="str">
        <f>IF(AND($E336&lt;$D$1,$C336&gt;10),([1]!f_return($A336,"1",$D$1,$B$1)-3)/[1]!f_risk_stdevyearly($A336,D$1,$B$1,1,1),"-")</f>
        <v>-</v>
      </c>
      <c r="T336" s="2" t="str">
        <f t="shared" si="55"/>
        <v>-</v>
      </c>
      <c r="U336" s="2" t="str">
        <f t="shared" si="56"/>
        <v>-</v>
      </c>
      <c r="V336" s="2" t="str">
        <f t="shared" si="57"/>
        <v>-</v>
      </c>
      <c r="W336" s="2" t="str">
        <f>IF(AND($E336&lt;$C$1,$C336&gt;10),([1]!f_return($A336,"1",$C$1,$B$1)-3)/ABS([1]!f_risk_maxdownside($A336,$C$1,$B$1)),"-")</f>
        <v>-</v>
      </c>
      <c r="X336" s="2" t="str">
        <f>IF(AND($E336&lt;$D$1,$C336&gt;10),([1]!f_return($A336,"1",$D$1,$B$1)-3)/ABS([1]!f_risk_maxdownside($A336,$D$1,$B$1)),"-")</f>
        <v>-</v>
      </c>
      <c r="Y336" s="2" t="str">
        <f t="shared" si="58"/>
        <v>-</v>
      </c>
      <c r="Z336" s="2" t="str">
        <f t="shared" si="59"/>
        <v>-</v>
      </c>
      <c r="AA336" s="2" t="str">
        <f t="shared" si="60"/>
        <v>-</v>
      </c>
      <c r="AB336" s="2" t="str">
        <f t="shared" si="61"/>
        <v>-</v>
      </c>
      <c r="AC336" s="2" t="str">
        <f t="shared" si="62"/>
        <v>-</v>
      </c>
      <c r="AD336" s="2" t="str">
        <f t="shared" si="63"/>
        <v>-</v>
      </c>
    </row>
    <row r="337" spans="1:30" hidden="1" x14ac:dyDescent="0.2">
      <c r="A337" s="1" t="s">
        <v>631</v>
      </c>
      <c r="B337" s="1" t="s">
        <v>632</v>
      </c>
      <c r="C337" s="2">
        <f>[1]!f_netasset_total(A337,$B$1,100000000)</f>
        <v>0.70213797989999993</v>
      </c>
      <c r="D337" s="2" t="str">
        <f>TEXT([1]!f_info_setupdate(A337),"YYYYmmdd")</f>
        <v>20110323</v>
      </c>
      <c r="E337" s="3">
        <v>20110323</v>
      </c>
      <c r="F337" s="3"/>
      <c r="G337" s="3"/>
      <c r="H337" s="2" t="str">
        <f>IF(AND($E337&lt;$C$1,$C337&gt;10),[1]!f_return_1y($A337,"0",$B$1),"-")</f>
        <v>-</v>
      </c>
      <c r="I337" s="2" t="str">
        <f>IF(AND($E337&lt;$D$1,$C337&gt;10),[1]!f_return_2y($A337,"0",$B$1),"-")</f>
        <v>-</v>
      </c>
      <c r="J337" s="2" t="str">
        <f t="shared" si="49"/>
        <v>-</v>
      </c>
      <c r="K337" s="2" t="str">
        <f t="shared" si="50"/>
        <v>-</v>
      </c>
      <c r="L337" s="2" t="str">
        <f t="shared" si="51"/>
        <v>-</v>
      </c>
      <c r="M337" s="2" t="str">
        <f>IF(AND($E337&lt;$C$1,$C337&gt;10),[1]!f_risk_maxdownside($A337,$C$1,$B$1),"-")</f>
        <v>-</v>
      </c>
      <c r="N337" s="2" t="str">
        <f>IF(AND($E337&lt;$D$1,$C337&gt;10),[1]!f_risk_maxdownside($A337,$D$1,$B$1),"-")</f>
        <v>-</v>
      </c>
      <c r="O337" s="2" t="str">
        <f t="shared" si="52"/>
        <v>-</v>
      </c>
      <c r="P337" s="2" t="str">
        <f t="shared" si="53"/>
        <v>-</v>
      </c>
      <c r="Q337" s="2" t="str">
        <f t="shared" si="54"/>
        <v>-</v>
      </c>
      <c r="R337" s="2" t="str">
        <f>IF(AND($E337&lt;$C$1,$C337&gt;10),([1]!f_return($A337,"1",$C$1,$B$1)-3)/[1]!f_risk_stdevyearly($A337,C$1,$B$1,1,1),"-")</f>
        <v>-</v>
      </c>
      <c r="S337" s="2" t="str">
        <f>IF(AND($E337&lt;$D$1,$C337&gt;10),([1]!f_return($A337,"1",$D$1,$B$1)-3)/[1]!f_risk_stdevyearly($A337,D$1,$B$1,1,1),"-")</f>
        <v>-</v>
      </c>
      <c r="T337" s="2" t="str">
        <f t="shared" si="55"/>
        <v>-</v>
      </c>
      <c r="U337" s="2" t="str">
        <f t="shared" si="56"/>
        <v>-</v>
      </c>
      <c r="V337" s="2" t="str">
        <f t="shared" si="57"/>
        <v>-</v>
      </c>
      <c r="W337" s="2" t="str">
        <f>IF(AND($E337&lt;$C$1,$C337&gt;10),([1]!f_return($A337,"1",$C$1,$B$1)-3)/ABS([1]!f_risk_maxdownside($A337,$C$1,$B$1)),"-")</f>
        <v>-</v>
      </c>
      <c r="X337" s="2" t="str">
        <f>IF(AND($E337&lt;$D$1,$C337&gt;10),([1]!f_return($A337,"1",$D$1,$B$1)-3)/ABS([1]!f_risk_maxdownside($A337,$D$1,$B$1)),"-")</f>
        <v>-</v>
      </c>
      <c r="Y337" s="2" t="str">
        <f t="shared" si="58"/>
        <v>-</v>
      </c>
      <c r="Z337" s="2" t="str">
        <f t="shared" si="59"/>
        <v>-</v>
      </c>
      <c r="AA337" s="2" t="str">
        <f t="shared" si="60"/>
        <v>-</v>
      </c>
      <c r="AB337" s="2" t="str">
        <f t="shared" si="61"/>
        <v>-</v>
      </c>
      <c r="AC337" s="2" t="str">
        <f t="shared" si="62"/>
        <v>-</v>
      </c>
      <c r="AD337" s="2" t="str">
        <f t="shared" si="63"/>
        <v>-</v>
      </c>
    </row>
    <row r="338" spans="1:30" hidden="1" x14ac:dyDescent="0.2">
      <c r="A338" s="1" t="s">
        <v>647</v>
      </c>
      <c r="B338" s="1" t="s">
        <v>648</v>
      </c>
      <c r="C338" s="2">
        <f>[1]!f_netasset_total(A338,$B$1,100000000)</f>
        <v>0.66505969320000002</v>
      </c>
      <c r="D338" s="2" t="str">
        <f>TEXT([1]!f_info_setupdate(A338),"YYYYmmdd")</f>
        <v>20160926</v>
      </c>
      <c r="E338" s="3">
        <v>20160926</v>
      </c>
      <c r="F338" s="3"/>
      <c r="G338" s="3"/>
      <c r="H338" s="2" t="str">
        <f>IF(AND($E338&lt;$C$1,$C338&gt;10),[1]!f_return_1y($A338,"0",$B$1),"-")</f>
        <v>-</v>
      </c>
      <c r="I338" s="2" t="str">
        <f>IF(AND($E338&lt;$D$1,$C338&gt;10),[1]!f_return_2y($A338,"0",$B$1),"-")</f>
        <v>-</v>
      </c>
      <c r="J338" s="2" t="str">
        <f t="shared" si="49"/>
        <v>-</v>
      </c>
      <c r="K338" s="2" t="str">
        <f t="shared" si="50"/>
        <v>-</v>
      </c>
      <c r="L338" s="2" t="str">
        <f t="shared" si="51"/>
        <v>-</v>
      </c>
      <c r="M338" s="2" t="str">
        <f>IF(AND($E338&lt;$C$1,$C338&gt;10),[1]!f_risk_maxdownside($A338,$C$1,$B$1),"-")</f>
        <v>-</v>
      </c>
      <c r="N338" s="2" t="str">
        <f>IF(AND($E338&lt;$D$1,$C338&gt;10),[1]!f_risk_maxdownside($A338,$D$1,$B$1),"-")</f>
        <v>-</v>
      </c>
      <c r="O338" s="2" t="str">
        <f t="shared" si="52"/>
        <v>-</v>
      </c>
      <c r="P338" s="2" t="str">
        <f t="shared" si="53"/>
        <v>-</v>
      </c>
      <c r="Q338" s="2" t="str">
        <f t="shared" si="54"/>
        <v>-</v>
      </c>
      <c r="R338" s="2" t="str">
        <f>IF(AND($E338&lt;$C$1,$C338&gt;10),([1]!f_return($A338,"1",$C$1,$B$1)-3)/[1]!f_risk_stdevyearly($A338,C$1,$B$1,1,1),"-")</f>
        <v>-</v>
      </c>
      <c r="S338" s="2" t="str">
        <f>IF(AND($E338&lt;$D$1,$C338&gt;10),([1]!f_return($A338,"1",$D$1,$B$1)-3)/[1]!f_risk_stdevyearly($A338,D$1,$B$1,1,1),"-")</f>
        <v>-</v>
      </c>
      <c r="T338" s="2" t="str">
        <f t="shared" si="55"/>
        <v>-</v>
      </c>
      <c r="U338" s="2" t="str">
        <f t="shared" si="56"/>
        <v>-</v>
      </c>
      <c r="V338" s="2" t="str">
        <f t="shared" si="57"/>
        <v>-</v>
      </c>
      <c r="W338" s="2" t="str">
        <f>IF(AND($E338&lt;$C$1,$C338&gt;10),([1]!f_return($A338,"1",$C$1,$B$1)-3)/ABS([1]!f_risk_maxdownside($A338,$C$1,$B$1)),"-")</f>
        <v>-</v>
      </c>
      <c r="X338" s="2" t="str">
        <f>IF(AND($E338&lt;$D$1,$C338&gt;10),([1]!f_return($A338,"1",$D$1,$B$1)-3)/ABS([1]!f_risk_maxdownside($A338,$D$1,$B$1)),"-")</f>
        <v>-</v>
      </c>
      <c r="Y338" s="2" t="str">
        <f t="shared" si="58"/>
        <v>-</v>
      </c>
      <c r="Z338" s="2" t="str">
        <f t="shared" si="59"/>
        <v>-</v>
      </c>
      <c r="AA338" s="2" t="str">
        <f t="shared" si="60"/>
        <v>-</v>
      </c>
      <c r="AB338" s="2" t="str">
        <f t="shared" si="61"/>
        <v>-</v>
      </c>
      <c r="AC338" s="2" t="str">
        <f t="shared" si="62"/>
        <v>-</v>
      </c>
      <c r="AD338" s="2" t="str">
        <f t="shared" si="63"/>
        <v>-</v>
      </c>
    </row>
    <row r="339" spans="1:30" ht="13.5" hidden="1" x14ac:dyDescent="0.2">
      <c r="A339" s="7" t="s">
        <v>79</v>
      </c>
      <c r="B339" s="7" t="s">
        <v>80</v>
      </c>
      <c r="C339" s="2">
        <f>[1]!f_netasset_total(A339,$B$1,100000000)</f>
        <v>0.65873141120000001</v>
      </c>
      <c r="D339" s="2" t="str">
        <f>TEXT([1]!f_info_setupdate(A339),"YYYYmmdd")</f>
        <v>20150515</v>
      </c>
      <c r="E339" s="3">
        <v>20150515</v>
      </c>
      <c r="F339" s="3"/>
      <c r="G339" s="3"/>
      <c r="H339" s="2" t="str">
        <f>IF(AND($E339&lt;$C$1,$C339&gt;10),[1]!f_return_1y($A339,"0",$B$1),"-")</f>
        <v>-</v>
      </c>
      <c r="I339" s="2" t="str">
        <f>IF(AND($E339&lt;$D$1,$C339&gt;10),[1]!f_return_2y($A339,"0",$B$1),"-")</f>
        <v>-</v>
      </c>
      <c r="J339" s="2" t="str">
        <f t="shared" si="49"/>
        <v>-</v>
      </c>
      <c r="K339" s="2" t="str">
        <f t="shared" si="50"/>
        <v>-</v>
      </c>
      <c r="L339" s="2" t="str">
        <f t="shared" si="51"/>
        <v>-</v>
      </c>
      <c r="M339" s="2" t="str">
        <f>IF(AND($E339&lt;$C$1,$C339&gt;10),[1]!f_risk_maxdownside($A339,$C$1,$B$1),"-")</f>
        <v>-</v>
      </c>
      <c r="N339" s="2" t="str">
        <f>IF(AND($E339&lt;$D$1,$C339&gt;10),[1]!f_risk_maxdownside($A339,$D$1,$B$1),"-")</f>
        <v>-</v>
      </c>
      <c r="O339" s="2" t="str">
        <f t="shared" si="52"/>
        <v>-</v>
      </c>
      <c r="P339" s="2" t="str">
        <f t="shared" si="53"/>
        <v>-</v>
      </c>
      <c r="Q339" s="2" t="str">
        <f t="shared" si="54"/>
        <v>-</v>
      </c>
      <c r="R339" s="2" t="str">
        <f>IF(AND($E339&lt;$C$1,$C339&gt;10),([1]!f_return($A339,"1",$C$1,$B$1)-3)/[1]!f_risk_stdevyearly($A339,C$1,$B$1,1,1),"-")</f>
        <v>-</v>
      </c>
      <c r="S339" s="2" t="str">
        <f>IF(AND($E339&lt;$D$1,$C339&gt;10),([1]!f_return($A339,"1",$D$1,$B$1)-3)/[1]!f_risk_stdevyearly($A339,D$1,$B$1,1,1),"-")</f>
        <v>-</v>
      </c>
      <c r="T339" s="2" t="str">
        <f t="shared" si="55"/>
        <v>-</v>
      </c>
      <c r="U339" s="2" t="str">
        <f t="shared" si="56"/>
        <v>-</v>
      </c>
      <c r="V339" s="2" t="str">
        <f t="shared" si="57"/>
        <v>-</v>
      </c>
      <c r="W339" s="2" t="str">
        <f>IF(AND($E339&lt;$C$1,$C339&gt;10),([1]!f_return($A339,"1",$C$1,$B$1)-3)/ABS([1]!f_risk_maxdownside($A339,$C$1,$B$1)),"-")</f>
        <v>-</v>
      </c>
      <c r="X339" s="2" t="str">
        <f>IF(AND($E339&lt;$D$1,$C339&gt;10),([1]!f_return($A339,"1",$D$1,$B$1)-3)/ABS([1]!f_risk_maxdownside($A339,$D$1,$B$1)),"-")</f>
        <v>-</v>
      </c>
      <c r="Y339" s="2" t="str">
        <f t="shared" si="58"/>
        <v>-</v>
      </c>
      <c r="Z339" s="2" t="str">
        <f t="shared" si="59"/>
        <v>-</v>
      </c>
      <c r="AA339" s="2" t="str">
        <f t="shared" si="60"/>
        <v>-</v>
      </c>
      <c r="AB339" s="2" t="str">
        <f t="shared" si="61"/>
        <v>-</v>
      </c>
      <c r="AC339" s="2" t="str">
        <f t="shared" si="62"/>
        <v>-</v>
      </c>
      <c r="AD339" s="2" t="str">
        <f t="shared" si="63"/>
        <v>-</v>
      </c>
    </row>
    <row r="340" spans="1:30" hidden="1" x14ac:dyDescent="0.2">
      <c r="A340" s="1" t="s">
        <v>635</v>
      </c>
      <c r="B340" s="1" t="s">
        <v>636</v>
      </c>
      <c r="C340" s="2">
        <f>[1]!f_netasset_total(A340,$B$1,100000000)</f>
        <v>0.65105417049999992</v>
      </c>
      <c r="D340" s="2" t="str">
        <f>TEXT([1]!f_info_setupdate(A340),"YYYYmmdd")</f>
        <v>20040928</v>
      </c>
      <c r="E340" s="3">
        <v>20040928</v>
      </c>
      <c r="F340" s="3"/>
      <c r="G340" s="3"/>
      <c r="H340" s="2" t="str">
        <f>IF(AND($E340&lt;$C$1,$C340&gt;10),[1]!f_return_1y($A340,"0",$B$1),"-")</f>
        <v>-</v>
      </c>
      <c r="I340" s="2" t="str">
        <f>IF(AND($E340&lt;$D$1,$C340&gt;10),[1]!f_return_2y($A340,"0",$B$1),"-")</f>
        <v>-</v>
      </c>
      <c r="J340" s="2" t="str">
        <f t="shared" si="49"/>
        <v>-</v>
      </c>
      <c r="K340" s="2" t="str">
        <f t="shared" si="50"/>
        <v>-</v>
      </c>
      <c r="L340" s="2" t="str">
        <f t="shared" si="51"/>
        <v>-</v>
      </c>
      <c r="M340" s="2" t="str">
        <f>IF(AND($E340&lt;$C$1,$C340&gt;10),[1]!f_risk_maxdownside($A340,$C$1,$B$1),"-")</f>
        <v>-</v>
      </c>
      <c r="N340" s="2" t="str">
        <f>IF(AND($E340&lt;$D$1,$C340&gt;10),[1]!f_risk_maxdownside($A340,$D$1,$B$1),"-")</f>
        <v>-</v>
      </c>
      <c r="O340" s="2" t="str">
        <f t="shared" si="52"/>
        <v>-</v>
      </c>
      <c r="P340" s="2" t="str">
        <f t="shared" si="53"/>
        <v>-</v>
      </c>
      <c r="Q340" s="2" t="str">
        <f t="shared" si="54"/>
        <v>-</v>
      </c>
      <c r="R340" s="2" t="str">
        <f>IF(AND($E340&lt;$C$1,$C340&gt;10),([1]!f_return($A340,"1",$C$1,$B$1)-3)/[1]!f_risk_stdevyearly($A340,C$1,$B$1,1,1),"-")</f>
        <v>-</v>
      </c>
      <c r="S340" s="2" t="str">
        <f>IF(AND($E340&lt;$D$1,$C340&gt;10),([1]!f_return($A340,"1",$D$1,$B$1)-3)/[1]!f_risk_stdevyearly($A340,D$1,$B$1,1,1),"-")</f>
        <v>-</v>
      </c>
      <c r="T340" s="2" t="str">
        <f t="shared" si="55"/>
        <v>-</v>
      </c>
      <c r="U340" s="2" t="str">
        <f t="shared" si="56"/>
        <v>-</v>
      </c>
      <c r="V340" s="2" t="str">
        <f t="shared" si="57"/>
        <v>-</v>
      </c>
      <c r="W340" s="2" t="str">
        <f>IF(AND($E340&lt;$C$1,$C340&gt;10),([1]!f_return($A340,"1",$C$1,$B$1)-3)/ABS([1]!f_risk_maxdownside($A340,$C$1,$B$1)),"-")</f>
        <v>-</v>
      </c>
      <c r="X340" s="2" t="str">
        <f>IF(AND($E340&lt;$D$1,$C340&gt;10),([1]!f_return($A340,"1",$D$1,$B$1)-3)/ABS([1]!f_risk_maxdownside($A340,$D$1,$B$1)),"-")</f>
        <v>-</v>
      </c>
      <c r="Y340" s="2" t="str">
        <f t="shared" si="58"/>
        <v>-</v>
      </c>
      <c r="Z340" s="2" t="str">
        <f t="shared" si="59"/>
        <v>-</v>
      </c>
      <c r="AA340" s="2" t="str">
        <f t="shared" si="60"/>
        <v>-</v>
      </c>
      <c r="AB340" s="2" t="str">
        <f t="shared" si="61"/>
        <v>-</v>
      </c>
      <c r="AC340" s="2" t="str">
        <f t="shared" si="62"/>
        <v>-</v>
      </c>
      <c r="AD340" s="2" t="str">
        <f t="shared" si="63"/>
        <v>-</v>
      </c>
    </row>
    <row r="341" spans="1:30" hidden="1" x14ac:dyDescent="0.2">
      <c r="A341" s="1" t="s">
        <v>699</v>
      </c>
      <c r="B341" s="1" t="s">
        <v>700</v>
      </c>
      <c r="C341" s="2">
        <f>[1]!f_netasset_total(A341,$B$1,100000000)</f>
        <v>0.64150079859999998</v>
      </c>
      <c r="D341" s="2" t="str">
        <f>TEXT([1]!f_info_setupdate(A341),"YYYYmmdd")</f>
        <v>20081105</v>
      </c>
      <c r="E341" s="3">
        <v>20081105</v>
      </c>
      <c r="F341" s="3"/>
      <c r="G341" s="3"/>
      <c r="H341" s="2" t="str">
        <f>IF(AND($E341&lt;$C$1,$C341&gt;10),[1]!f_return_1y($A341,"0",$B$1),"-")</f>
        <v>-</v>
      </c>
      <c r="I341" s="2" t="str">
        <f>IF(AND($E341&lt;$D$1,$C341&gt;10),[1]!f_return_2y($A341,"0",$B$1),"-")</f>
        <v>-</v>
      </c>
      <c r="J341" s="2" t="str">
        <f t="shared" si="49"/>
        <v>-</v>
      </c>
      <c r="K341" s="2" t="str">
        <f t="shared" si="50"/>
        <v>-</v>
      </c>
      <c r="L341" s="2" t="str">
        <f t="shared" si="51"/>
        <v>-</v>
      </c>
      <c r="M341" s="2" t="str">
        <f>IF(AND($E341&lt;$C$1,$C341&gt;10),[1]!f_risk_maxdownside($A341,$C$1,$B$1),"-")</f>
        <v>-</v>
      </c>
      <c r="N341" s="2" t="str">
        <f>IF(AND($E341&lt;$D$1,$C341&gt;10),[1]!f_risk_maxdownside($A341,$D$1,$B$1),"-")</f>
        <v>-</v>
      </c>
      <c r="O341" s="2" t="str">
        <f t="shared" si="52"/>
        <v>-</v>
      </c>
      <c r="P341" s="2" t="str">
        <f t="shared" si="53"/>
        <v>-</v>
      </c>
      <c r="Q341" s="2" t="str">
        <f t="shared" si="54"/>
        <v>-</v>
      </c>
      <c r="R341" s="2" t="str">
        <f>IF(AND($E341&lt;$C$1,$C341&gt;10),([1]!f_return($A341,"1",$C$1,$B$1)-3)/[1]!f_risk_stdevyearly($A341,C$1,$B$1,1,1),"-")</f>
        <v>-</v>
      </c>
      <c r="S341" s="2" t="str">
        <f>IF(AND($E341&lt;$D$1,$C341&gt;10),([1]!f_return($A341,"1",$D$1,$B$1)-3)/[1]!f_risk_stdevyearly($A341,D$1,$B$1,1,1),"-")</f>
        <v>-</v>
      </c>
      <c r="T341" s="2" t="str">
        <f t="shared" si="55"/>
        <v>-</v>
      </c>
      <c r="U341" s="2" t="str">
        <f t="shared" si="56"/>
        <v>-</v>
      </c>
      <c r="V341" s="2" t="str">
        <f t="shared" si="57"/>
        <v>-</v>
      </c>
      <c r="W341" s="2" t="str">
        <f>IF(AND($E341&lt;$C$1,$C341&gt;10),([1]!f_return($A341,"1",$C$1,$B$1)-3)/ABS([1]!f_risk_maxdownside($A341,$C$1,$B$1)),"-")</f>
        <v>-</v>
      </c>
      <c r="X341" s="2" t="str">
        <f>IF(AND($E341&lt;$D$1,$C341&gt;10),([1]!f_return($A341,"1",$D$1,$B$1)-3)/ABS([1]!f_risk_maxdownside($A341,$D$1,$B$1)),"-")</f>
        <v>-</v>
      </c>
      <c r="Y341" s="2" t="str">
        <f t="shared" si="58"/>
        <v>-</v>
      </c>
      <c r="Z341" s="2" t="str">
        <f t="shared" si="59"/>
        <v>-</v>
      </c>
      <c r="AA341" s="2" t="str">
        <f t="shared" si="60"/>
        <v>-</v>
      </c>
      <c r="AB341" s="2" t="str">
        <f t="shared" si="61"/>
        <v>-</v>
      </c>
      <c r="AC341" s="2" t="str">
        <f t="shared" si="62"/>
        <v>-</v>
      </c>
      <c r="AD341" s="2" t="str">
        <f t="shared" si="63"/>
        <v>-</v>
      </c>
    </row>
    <row r="342" spans="1:30" hidden="1" x14ac:dyDescent="0.2">
      <c r="A342" s="1" t="s">
        <v>423</v>
      </c>
      <c r="B342" s="1" t="s">
        <v>424</v>
      </c>
      <c r="C342" s="2">
        <f>[1]!f_netasset_total(A342,$B$1,100000000)</f>
        <v>0.64096403889999998</v>
      </c>
      <c r="D342" s="2" t="str">
        <f>TEXT([1]!f_info_setupdate(A342),"YYYYmmdd")</f>
        <v>20210304</v>
      </c>
      <c r="E342" s="3">
        <v>20210304</v>
      </c>
      <c r="F342" s="3"/>
      <c r="G342" s="3"/>
      <c r="H342" s="2" t="str">
        <f>IF(AND($E342&lt;$C$1,$C342&gt;10),[1]!f_return_1y($A342,"0",$B$1),"-")</f>
        <v>-</v>
      </c>
      <c r="I342" s="2" t="str">
        <f>IF(AND($E342&lt;$D$1,$C342&gt;10),[1]!f_return_2y($A342,"0",$B$1),"-")</f>
        <v>-</v>
      </c>
      <c r="J342" s="2" t="str">
        <f t="shared" si="49"/>
        <v>-</v>
      </c>
      <c r="K342" s="2" t="str">
        <f t="shared" si="50"/>
        <v>-</v>
      </c>
      <c r="L342" s="2" t="str">
        <f t="shared" si="51"/>
        <v>-</v>
      </c>
      <c r="M342" s="2" t="str">
        <f>IF(AND($E342&lt;$C$1,$C342&gt;10),[1]!f_risk_maxdownside($A342,$C$1,$B$1),"-")</f>
        <v>-</v>
      </c>
      <c r="N342" s="2" t="str">
        <f>IF(AND($E342&lt;$D$1,$C342&gt;10),[1]!f_risk_maxdownside($A342,$D$1,$B$1),"-")</f>
        <v>-</v>
      </c>
      <c r="O342" s="2" t="str">
        <f t="shared" si="52"/>
        <v>-</v>
      </c>
      <c r="P342" s="2" t="str">
        <f t="shared" si="53"/>
        <v>-</v>
      </c>
      <c r="Q342" s="2" t="str">
        <f t="shared" si="54"/>
        <v>-</v>
      </c>
      <c r="R342" s="2" t="str">
        <f>IF(AND($E342&lt;$C$1,$C342&gt;10),([1]!f_return($A342,"1",$C$1,$B$1)-3)/[1]!f_risk_stdevyearly($A342,C$1,$B$1,1,1),"-")</f>
        <v>-</v>
      </c>
      <c r="S342" s="2" t="str">
        <f>IF(AND($E342&lt;$D$1,$C342&gt;10),([1]!f_return($A342,"1",$D$1,$B$1)-3)/[1]!f_risk_stdevyearly($A342,D$1,$B$1,1,1),"-")</f>
        <v>-</v>
      </c>
      <c r="T342" s="2" t="str">
        <f t="shared" si="55"/>
        <v>-</v>
      </c>
      <c r="U342" s="2" t="str">
        <f t="shared" si="56"/>
        <v>-</v>
      </c>
      <c r="V342" s="2" t="str">
        <f t="shared" si="57"/>
        <v>-</v>
      </c>
      <c r="W342" s="2" t="str">
        <f>IF(AND($E342&lt;$C$1,$C342&gt;10),([1]!f_return($A342,"1",$C$1,$B$1)-3)/ABS([1]!f_risk_maxdownside($A342,$C$1,$B$1)),"-")</f>
        <v>-</v>
      </c>
      <c r="X342" s="2" t="str">
        <f>IF(AND($E342&lt;$D$1,$C342&gt;10),([1]!f_return($A342,"1",$D$1,$B$1)-3)/ABS([1]!f_risk_maxdownside($A342,$D$1,$B$1)),"-")</f>
        <v>-</v>
      </c>
      <c r="Y342" s="2" t="str">
        <f t="shared" si="58"/>
        <v>-</v>
      </c>
      <c r="Z342" s="2" t="str">
        <f t="shared" si="59"/>
        <v>-</v>
      </c>
      <c r="AA342" s="2" t="str">
        <f t="shared" si="60"/>
        <v>-</v>
      </c>
      <c r="AB342" s="2" t="str">
        <f t="shared" si="61"/>
        <v>-</v>
      </c>
      <c r="AC342" s="2" t="str">
        <f t="shared" si="62"/>
        <v>-</v>
      </c>
      <c r="AD342" s="2" t="str">
        <f t="shared" si="63"/>
        <v>-</v>
      </c>
    </row>
    <row r="343" spans="1:30" hidden="1" x14ac:dyDescent="0.2">
      <c r="A343" s="1" t="s">
        <v>483</v>
      </c>
      <c r="B343" s="1" t="s">
        <v>484</v>
      </c>
      <c r="C343" s="2">
        <f>[1]!f_netasset_total(A343,$B$1,100000000)</f>
        <v>0.61293421879999999</v>
      </c>
      <c r="D343" s="2" t="str">
        <f>TEXT([1]!f_info_setupdate(A343),"YYYYmmdd")</f>
        <v>20210323</v>
      </c>
      <c r="E343" s="3">
        <v>20210323</v>
      </c>
      <c r="F343" s="3"/>
      <c r="G343" s="3"/>
      <c r="H343" s="2" t="str">
        <f>IF(AND($E343&lt;$C$1,$C343&gt;10),[1]!f_return_1y($A343,"0",$B$1),"-")</f>
        <v>-</v>
      </c>
      <c r="I343" s="2" t="str">
        <f>IF(AND($E343&lt;$D$1,$C343&gt;10),[1]!f_return_2y($A343,"0",$B$1),"-")</f>
        <v>-</v>
      </c>
      <c r="J343" s="2" t="str">
        <f t="shared" si="49"/>
        <v>-</v>
      </c>
      <c r="K343" s="2" t="str">
        <f t="shared" si="50"/>
        <v>-</v>
      </c>
      <c r="L343" s="2" t="str">
        <f t="shared" si="51"/>
        <v>-</v>
      </c>
      <c r="M343" s="2" t="str">
        <f>IF(AND($E343&lt;$C$1,$C343&gt;10),[1]!f_risk_maxdownside($A343,$C$1,$B$1),"-")</f>
        <v>-</v>
      </c>
      <c r="N343" s="2" t="str">
        <f>IF(AND($E343&lt;$D$1,$C343&gt;10),[1]!f_risk_maxdownside($A343,$D$1,$B$1),"-")</f>
        <v>-</v>
      </c>
      <c r="O343" s="2" t="str">
        <f t="shared" si="52"/>
        <v>-</v>
      </c>
      <c r="P343" s="2" t="str">
        <f t="shared" si="53"/>
        <v>-</v>
      </c>
      <c r="Q343" s="2" t="str">
        <f t="shared" si="54"/>
        <v>-</v>
      </c>
      <c r="R343" s="2" t="str">
        <f>IF(AND($E343&lt;$C$1,$C343&gt;10),([1]!f_return($A343,"1",$C$1,$B$1)-3)/[1]!f_risk_stdevyearly($A343,C$1,$B$1,1,1),"-")</f>
        <v>-</v>
      </c>
      <c r="S343" s="2" t="str">
        <f>IF(AND($E343&lt;$D$1,$C343&gt;10),([1]!f_return($A343,"1",$D$1,$B$1)-3)/[1]!f_risk_stdevyearly($A343,D$1,$B$1,1,1),"-")</f>
        <v>-</v>
      </c>
      <c r="T343" s="2" t="str">
        <f t="shared" si="55"/>
        <v>-</v>
      </c>
      <c r="U343" s="2" t="str">
        <f t="shared" si="56"/>
        <v>-</v>
      </c>
      <c r="V343" s="2" t="str">
        <f t="shared" si="57"/>
        <v>-</v>
      </c>
      <c r="W343" s="2" t="str">
        <f>IF(AND($E343&lt;$C$1,$C343&gt;10),([1]!f_return($A343,"1",$C$1,$B$1)-3)/ABS([1]!f_risk_maxdownside($A343,$C$1,$B$1)),"-")</f>
        <v>-</v>
      </c>
      <c r="X343" s="2" t="str">
        <f>IF(AND($E343&lt;$D$1,$C343&gt;10),([1]!f_return($A343,"1",$D$1,$B$1)-3)/ABS([1]!f_risk_maxdownside($A343,$D$1,$B$1)),"-")</f>
        <v>-</v>
      </c>
      <c r="Y343" s="2" t="str">
        <f t="shared" si="58"/>
        <v>-</v>
      </c>
      <c r="Z343" s="2" t="str">
        <f t="shared" si="59"/>
        <v>-</v>
      </c>
      <c r="AA343" s="2" t="str">
        <f t="shared" si="60"/>
        <v>-</v>
      </c>
      <c r="AB343" s="2" t="str">
        <f t="shared" si="61"/>
        <v>-</v>
      </c>
      <c r="AC343" s="2" t="str">
        <f t="shared" si="62"/>
        <v>-</v>
      </c>
      <c r="AD343" s="2" t="str">
        <f t="shared" si="63"/>
        <v>-</v>
      </c>
    </row>
    <row r="344" spans="1:30" hidden="1" x14ac:dyDescent="0.2">
      <c r="A344" s="1" t="s">
        <v>33</v>
      </c>
      <c r="B344" s="1" t="s">
        <v>34</v>
      </c>
      <c r="C344" s="2">
        <f>[1]!f_netasset_total(A344,$B$1,100000000)</f>
        <v>0.61029864189999994</v>
      </c>
      <c r="D344" s="2" t="str">
        <f>TEXT([1]!f_info_setupdate(A344),"YYYYmmdd")</f>
        <v>20131031</v>
      </c>
      <c r="E344" s="3">
        <v>20131031</v>
      </c>
      <c r="F344" s="3"/>
      <c r="G344" s="3"/>
      <c r="H344" s="2" t="str">
        <f>IF(AND($E344&lt;$C$1,$C344&gt;10),[1]!f_return_1y($A344,"0",$B$1),"-")</f>
        <v>-</v>
      </c>
      <c r="I344" s="2" t="str">
        <f>IF(AND($E344&lt;$D$1,$C344&gt;10),[1]!f_return_2y($A344,"0",$B$1),"-")</f>
        <v>-</v>
      </c>
      <c r="J344" s="2" t="str">
        <f t="shared" si="49"/>
        <v>-</v>
      </c>
      <c r="K344" s="2" t="str">
        <f t="shared" si="50"/>
        <v>-</v>
      </c>
      <c r="L344" s="2" t="str">
        <f t="shared" si="51"/>
        <v>-</v>
      </c>
      <c r="M344" s="2" t="str">
        <f>IF(AND($E344&lt;$C$1,$C344&gt;10),[1]!f_risk_maxdownside($A344,$C$1,$B$1),"-")</f>
        <v>-</v>
      </c>
      <c r="N344" s="2" t="str">
        <f>IF(AND($E344&lt;$D$1,$C344&gt;10),[1]!f_risk_maxdownside($A344,$D$1,$B$1),"-")</f>
        <v>-</v>
      </c>
      <c r="O344" s="2" t="str">
        <f t="shared" si="52"/>
        <v>-</v>
      </c>
      <c r="P344" s="2" t="str">
        <f t="shared" si="53"/>
        <v>-</v>
      </c>
      <c r="Q344" s="2" t="str">
        <f t="shared" si="54"/>
        <v>-</v>
      </c>
      <c r="R344" s="2" t="str">
        <f>IF(AND($E344&lt;$C$1,$C344&gt;10),([1]!f_return($A344,"1",$C$1,$B$1)-3)/[1]!f_risk_stdevyearly($A344,C$1,$B$1,1,1),"-")</f>
        <v>-</v>
      </c>
      <c r="S344" s="2" t="str">
        <f>IF(AND($E344&lt;$D$1,$C344&gt;10),([1]!f_return($A344,"1",$D$1,$B$1)-3)/[1]!f_risk_stdevyearly($A344,D$1,$B$1,1,1),"-")</f>
        <v>-</v>
      </c>
      <c r="T344" s="2" t="str">
        <f t="shared" si="55"/>
        <v>-</v>
      </c>
      <c r="U344" s="2" t="str">
        <f t="shared" si="56"/>
        <v>-</v>
      </c>
      <c r="V344" s="2" t="str">
        <f t="shared" si="57"/>
        <v>-</v>
      </c>
      <c r="W344" s="2" t="str">
        <f>IF(AND($E344&lt;$C$1,$C344&gt;10),([1]!f_return($A344,"1",$C$1,$B$1)-3)/ABS([1]!f_risk_maxdownside($A344,$C$1,$B$1)),"-")</f>
        <v>-</v>
      </c>
      <c r="X344" s="2" t="str">
        <f>IF(AND($E344&lt;$D$1,$C344&gt;10),([1]!f_return($A344,"1",$D$1,$B$1)-3)/ABS([1]!f_risk_maxdownside($A344,$D$1,$B$1)),"-")</f>
        <v>-</v>
      </c>
      <c r="Y344" s="2" t="str">
        <f t="shared" si="58"/>
        <v>-</v>
      </c>
      <c r="Z344" s="2" t="str">
        <f t="shared" si="59"/>
        <v>-</v>
      </c>
      <c r="AA344" s="2" t="str">
        <f t="shared" si="60"/>
        <v>-</v>
      </c>
      <c r="AB344" s="2" t="str">
        <f t="shared" si="61"/>
        <v>-</v>
      </c>
      <c r="AC344" s="2" t="str">
        <f t="shared" si="62"/>
        <v>-</v>
      </c>
      <c r="AD344" s="2" t="str">
        <f t="shared" si="63"/>
        <v>-</v>
      </c>
    </row>
    <row r="345" spans="1:30" hidden="1" x14ac:dyDescent="0.2">
      <c r="A345" s="1" t="s">
        <v>303</v>
      </c>
      <c r="B345" s="1" t="s">
        <v>304</v>
      </c>
      <c r="C345" s="2">
        <f>[1]!f_netasset_total(A345,$B$1,100000000)</f>
        <v>0.60124772590000009</v>
      </c>
      <c r="D345" s="2" t="str">
        <f>TEXT([1]!f_info_setupdate(A345),"YYYYmmdd")</f>
        <v>20181113</v>
      </c>
      <c r="E345" s="3">
        <v>20181113</v>
      </c>
      <c r="F345" s="3"/>
      <c r="G345" s="3"/>
      <c r="H345" s="2" t="str">
        <f>IF(AND($E345&lt;$C$1,$C345&gt;10),[1]!f_return_1y($A345,"0",$B$1),"-")</f>
        <v>-</v>
      </c>
      <c r="I345" s="2" t="str">
        <f>IF(AND($E345&lt;$D$1,$C345&gt;10),[1]!f_return_2y($A345,"0",$B$1),"-")</f>
        <v>-</v>
      </c>
      <c r="J345" s="2" t="str">
        <f t="shared" si="49"/>
        <v>-</v>
      </c>
      <c r="K345" s="2" t="str">
        <f t="shared" si="50"/>
        <v>-</v>
      </c>
      <c r="L345" s="2" t="str">
        <f t="shared" si="51"/>
        <v>-</v>
      </c>
      <c r="M345" s="2" t="str">
        <f>IF(AND($E345&lt;$C$1,$C345&gt;10),[1]!f_risk_maxdownside($A345,$C$1,$B$1),"-")</f>
        <v>-</v>
      </c>
      <c r="N345" s="2" t="str">
        <f>IF(AND($E345&lt;$D$1,$C345&gt;10),[1]!f_risk_maxdownside($A345,$D$1,$B$1),"-")</f>
        <v>-</v>
      </c>
      <c r="O345" s="2" t="str">
        <f t="shared" si="52"/>
        <v>-</v>
      </c>
      <c r="P345" s="2" t="str">
        <f t="shared" si="53"/>
        <v>-</v>
      </c>
      <c r="Q345" s="2" t="str">
        <f t="shared" si="54"/>
        <v>-</v>
      </c>
      <c r="R345" s="2" t="str">
        <f>IF(AND($E345&lt;$C$1,$C345&gt;10),([1]!f_return($A345,"1",$C$1,$B$1)-3)/[1]!f_risk_stdevyearly($A345,C$1,$B$1,1,1),"-")</f>
        <v>-</v>
      </c>
      <c r="S345" s="2" t="str">
        <f>IF(AND($E345&lt;$D$1,$C345&gt;10),([1]!f_return($A345,"1",$D$1,$B$1)-3)/[1]!f_risk_stdevyearly($A345,D$1,$B$1,1,1),"-")</f>
        <v>-</v>
      </c>
      <c r="T345" s="2" t="str">
        <f t="shared" si="55"/>
        <v>-</v>
      </c>
      <c r="U345" s="2" t="str">
        <f t="shared" si="56"/>
        <v>-</v>
      </c>
      <c r="V345" s="2" t="str">
        <f t="shared" si="57"/>
        <v>-</v>
      </c>
      <c r="W345" s="2" t="str">
        <f>IF(AND($E345&lt;$C$1,$C345&gt;10),([1]!f_return($A345,"1",$C$1,$B$1)-3)/ABS([1]!f_risk_maxdownside($A345,$C$1,$B$1)),"-")</f>
        <v>-</v>
      </c>
      <c r="X345" s="2" t="str">
        <f>IF(AND($E345&lt;$D$1,$C345&gt;10),([1]!f_return($A345,"1",$D$1,$B$1)-3)/ABS([1]!f_risk_maxdownside($A345,$D$1,$B$1)),"-")</f>
        <v>-</v>
      </c>
      <c r="Y345" s="2" t="str">
        <f t="shared" si="58"/>
        <v>-</v>
      </c>
      <c r="Z345" s="2" t="str">
        <f t="shared" si="59"/>
        <v>-</v>
      </c>
      <c r="AA345" s="2" t="str">
        <f t="shared" si="60"/>
        <v>-</v>
      </c>
      <c r="AB345" s="2" t="str">
        <f t="shared" si="61"/>
        <v>-</v>
      </c>
      <c r="AC345" s="2" t="str">
        <f t="shared" si="62"/>
        <v>-</v>
      </c>
      <c r="AD345" s="2" t="str">
        <f t="shared" si="63"/>
        <v>-</v>
      </c>
    </row>
    <row r="346" spans="1:30" hidden="1" x14ac:dyDescent="0.2">
      <c r="A346" s="1" t="s">
        <v>285</v>
      </c>
      <c r="B346" s="1" t="s">
        <v>286</v>
      </c>
      <c r="C346" s="2">
        <f>[1]!f_netasset_total(A346,$B$1,100000000)</f>
        <v>0.58892150409999999</v>
      </c>
      <c r="D346" s="2" t="str">
        <f>TEXT([1]!f_info_setupdate(A346),"YYYYmmdd")</f>
        <v>20180124</v>
      </c>
      <c r="E346" s="3">
        <v>20180124</v>
      </c>
      <c r="F346" s="3"/>
      <c r="G346" s="3"/>
      <c r="H346" s="2" t="str">
        <f>IF(AND($E346&lt;$C$1,$C346&gt;10),[1]!f_return_1y($A346,"0",$B$1),"-")</f>
        <v>-</v>
      </c>
      <c r="I346" s="2" t="str">
        <f>IF(AND($E346&lt;$D$1,$C346&gt;10),[1]!f_return_2y($A346,"0",$B$1),"-")</f>
        <v>-</v>
      </c>
      <c r="J346" s="2" t="str">
        <f t="shared" si="49"/>
        <v>-</v>
      </c>
      <c r="K346" s="2" t="str">
        <f t="shared" si="50"/>
        <v>-</v>
      </c>
      <c r="L346" s="2" t="str">
        <f t="shared" si="51"/>
        <v>-</v>
      </c>
      <c r="M346" s="2" t="str">
        <f>IF(AND($E346&lt;$C$1,$C346&gt;10),[1]!f_risk_maxdownside($A346,$C$1,$B$1),"-")</f>
        <v>-</v>
      </c>
      <c r="N346" s="2" t="str">
        <f>IF(AND($E346&lt;$D$1,$C346&gt;10),[1]!f_risk_maxdownside($A346,$D$1,$B$1),"-")</f>
        <v>-</v>
      </c>
      <c r="O346" s="2" t="str">
        <f t="shared" si="52"/>
        <v>-</v>
      </c>
      <c r="P346" s="2" t="str">
        <f t="shared" si="53"/>
        <v>-</v>
      </c>
      <c r="Q346" s="2" t="str">
        <f t="shared" si="54"/>
        <v>-</v>
      </c>
      <c r="R346" s="2" t="str">
        <f>IF(AND($E346&lt;$C$1,$C346&gt;10),([1]!f_return($A346,"1",$C$1,$B$1)-3)/[1]!f_risk_stdevyearly($A346,C$1,$B$1,1,1),"-")</f>
        <v>-</v>
      </c>
      <c r="S346" s="2" t="str">
        <f>IF(AND($E346&lt;$D$1,$C346&gt;10),([1]!f_return($A346,"1",$D$1,$B$1)-3)/[1]!f_risk_stdevyearly($A346,D$1,$B$1,1,1),"-")</f>
        <v>-</v>
      </c>
      <c r="T346" s="2" t="str">
        <f t="shared" si="55"/>
        <v>-</v>
      </c>
      <c r="U346" s="2" t="str">
        <f t="shared" si="56"/>
        <v>-</v>
      </c>
      <c r="V346" s="2" t="str">
        <f t="shared" si="57"/>
        <v>-</v>
      </c>
      <c r="W346" s="2" t="str">
        <f>IF(AND($E346&lt;$C$1,$C346&gt;10),([1]!f_return($A346,"1",$C$1,$B$1)-3)/ABS([1]!f_risk_maxdownside($A346,$C$1,$B$1)),"-")</f>
        <v>-</v>
      </c>
      <c r="X346" s="2" t="str">
        <f>IF(AND($E346&lt;$D$1,$C346&gt;10),([1]!f_return($A346,"1",$D$1,$B$1)-3)/ABS([1]!f_risk_maxdownside($A346,$D$1,$B$1)),"-")</f>
        <v>-</v>
      </c>
      <c r="Y346" s="2" t="str">
        <f t="shared" si="58"/>
        <v>-</v>
      </c>
      <c r="Z346" s="2" t="str">
        <f t="shared" si="59"/>
        <v>-</v>
      </c>
      <c r="AA346" s="2" t="str">
        <f t="shared" si="60"/>
        <v>-</v>
      </c>
      <c r="AB346" s="2" t="str">
        <f t="shared" si="61"/>
        <v>-</v>
      </c>
      <c r="AC346" s="2" t="str">
        <f t="shared" si="62"/>
        <v>-</v>
      </c>
      <c r="AD346" s="2" t="str">
        <f t="shared" si="63"/>
        <v>-</v>
      </c>
    </row>
    <row r="347" spans="1:30" hidden="1" x14ac:dyDescent="0.2">
      <c r="A347" s="1" t="s">
        <v>201</v>
      </c>
      <c r="B347" s="1" t="s">
        <v>202</v>
      </c>
      <c r="C347" s="2">
        <f>[1]!f_netasset_total(A347,$B$1,100000000)</f>
        <v>0.57252798390000004</v>
      </c>
      <c r="D347" s="2" t="str">
        <f>TEXT([1]!f_info_setupdate(A347),"YYYYmmdd")</f>
        <v>20161026</v>
      </c>
      <c r="E347" s="3">
        <v>20161026</v>
      </c>
      <c r="F347" s="3"/>
      <c r="G347" s="3"/>
      <c r="H347" s="2" t="str">
        <f>IF(AND($E347&lt;$C$1,$C347&gt;10),[1]!f_return_1y($A347,"0",$B$1),"-")</f>
        <v>-</v>
      </c>
      <c r="I347" s="2" t="str">
        <f>IF(AND($E347&lt;$D$1,$C347&gt;10),[1]!f_return_2y($A347,"0",$B$1),"-")</f>
        <v>-</v>
      </c>
      <c r="J347" s="2" t="str">
        <f t="shared" si="49"/>
        <v>-</v>
      </c>
      <c r="K347" s="2" t="str">
        <f t="shared" si="50"/>
        <v>-</v>
      </c>
      <c r="L347" s="2" t="str">
        <f t="shared" si="51"/>
        <v>-</v>
      </c>
      <c r="M347" s="2" t="str">
        <f>IF(AND($E347&lt;$C$1,$C347&gt;10),[1]!f_risk_maxdownside($A347,$C$1,$B$1),"-")</f>
        <v>-</v>
      </c>
      <c r="N347" s="2" t="str">
        <f>IF(AND($E347&lt;$D$1,$C347&gt;10),[1]!f_risk_maxdownside($A347,$D$1,$B$1),"-")</f>
        <v>-</v>
      </c>
      <c r="O347" s="2" t="str">
        <f t="shared" si="52"/>
        <v>-</v>
      </c>
      <c r="P347" s="2" t="str">
        <f t="shared" si="53"/>
        <v>-</v>
      </c>
      <c r="Q347" s="2" t="str">
        <f t="shared" si="54"/>
        <v>-</v>
      </c>
      <c r="R347" s="2" t="str">
        <f>IF(AND($E347&lt;$C$1,$C347&gt;10),([1]!f_return($A347,"1",$C$1,$B$1)-3)/[1]!f_risk_stdevyearly($A347,C$1,$B$1,1,1),"-")</f>
        <v>-</v>
      </c>
      <c r="S347" s="2" t="str">
        <f>IF(AND($E347&lt;$D$1,$C347&gt;10),([1]!f_return($A347,"1",$D$1,$B$1)-3)/[1]!f_risk_stdevyearly($A347,D$1,$B$1,1,1),"-")</f>
        <v>-</v>
      </c>
      <c r="T347" s="2" t="str">
        <f t="shared" si="55"/>
        <v>-</v>
      </c>
      <c r="U347" s="2" t="str">
        <f t="shared" si="56"/>
        <v>-</v>
      </c>
      <c r="V347" s="2" t="str">
        <f t="shared" si="57"/>
        <v>-</v>
      </c>
      <c r="W347" s="2" t="str">
        <f>IF(AND($E347&lt;$C$1,$C347&gt;10),([1]!f_return($A347,"1",$C$1,$B$1)-3)/ABS([1]!f_risk_maxdownside($A347,$C$1,$B$1)),"-")</f>
        <v>-</v>
      </c>
      <c r="X347" s="2" t="str">
        <f>IF(AND($E347&lt;$D$1,$C347&gt;10),([1]!f_return($A347,"1",$D$1,$B$1)-3)/ABS([1]!f_risk_maxdownside($A347,$D$1,$B$1)),"-")</f>
        <v>-</v>
      </c>
      <c r="Y347" s="2" t="str">
        <f t="shared" si="58"/>
        <v>-</v>
      </c>
      <c r="Z347" s="2" t="str">
        <f t="shared" si="59"/>
        <v>-</v>
      </c>
      <c r="AA347" s="2" t="str">
        <f t="shared" si="60"/>
        <v>-</v>
      </c>
      <c r="AB347" s="2" t="str">
        <f t="shared" si="61"/>
        <v>-</v>
      </c>
      <c r="AC347" s="2" t="str">
        <f t="shared" si="62"/>
        <v>-</v>
      </c>
      <c r="AD347" s="2" t="str">
        <f t="shared" si="63"/>
        <v>-</v>
      </c>
    </row>
    <row r="348" spans="1:30" hidden="1" x14ac:dyDescent="0.2">
      <c r="A348" s="1" t="s">
        <v>365</v>
      </c>
      <c r="B348" s="1" t="s">
        <v>366</v>
      </c>
      <c r="C348" s="2">
        <f>[1]!f_netasset_total(A348,$B$1,100000000)</f>
        <v>0.56955476029999996</v>
      </c>
      <c r="D348" s="2" t="str">
        <f>TEXT([1]!f_info_setupdate(A348),"YYYYmmdd")</f>
        <v>20190807</v>
      </c>
      <c r="E348" s="3">
        <v>20190807</v>
      </c>
      <c r="F348" s="3"/>
      <c r="G348" s="3"/>
      <c r="H348" s="2" t="str">
        <f>IF(AND($E348&lt;$C$1,$C348&gt;10),[1]!f_return_1y($A348,"0",$B$1),"-")</f>
        <v>-</v>
      </c>
      <c r="I348" s="2" t="str">
        <f>IF(AND($E348&lt;$D$1,$C348&gt;10),[1]!f_return_2y($A348,"0",$B$1),"-")</f>
        <v>-</v>
      </c>
      <c r="J348" s="2" t="str">
        <f t="shared" si="49"/>
        <v>-</v>
      </c>
      <c r="K348" s="2" t="str">
        <f t="shared" si="50"/>
        <v>-</v>
      </c>
      <c r="L348" s="2" t="str">
        <f t="shared" si="51"/>
        <v>-</v>
      </c>
      <c r="M348" s="2" t="str">
        <f>IF(AND($E348&lt;$C$1,$C348&gt;10),[1]!f_risk_maxdownside($A348,$C$1,$B$1),"-")</f>
        <v>-</v>
      </c>
      <c r="N348" s="2" t="str">
        <f>IF(AND($E348&lt;$D$1,$C348&gt;10),[1]!f_risk_maxdownside($A348,$D$1,$B$1),"-")</f>
        <v>-</v>
      </c>
      <c r="O348" s="2" t="str">
        <f t="shared" si="52"/>
        <v>-</v>
      </c>
      <c r="P348" s="2" t="str">
        <f t="shared" si="53"/>
        <v>-</v>
      </c>
      <c r="Q348" s="2" t="str">
        <f t="shared" si="54"/>
        <v>-</v>
      </c>
      <c r="R348" s="2" t="str">
        <f>IF(AND($E348&lt;$C$1,$C348&gt;10),([1]!f_return($A348,"1",$C$1,$B$1)-3)/[1]!f_risk_stdevyearly($A348,C$1,$B$1,1,1),"-")</f>
        <v>-</v>
      </c>
      <c r="S348" s="2" t="str">
        <f>IF(AND($E348&lt;$D$1,$C348&gt;10),([1]!f_return($A348,"1",$D$1,$B$1)-3)/[1]!f_risk_stdevyearly($A348,D$1,$B$1,1,1),"-")</f>
        <v>-</v>
      </c>
      <c r="T348" s="2" t="str">
        <f t="shared" si="55"/>
        <v>-</v>
      </c>
      <c r="U348" s="2" t="str">
        <f t="shared" si="56"/>
        <v>-</v>
      </c>
      <c r="V348" s="2" t="str">
        <f t="shared" si="57"/>
        <v>-</v>
      </c>
      <c r="W348" s="2" t="str">
        <f>IF(AND($E348&lt;$C$1,$C348&gt;10),([1]!f_return($A348,"1",$C$1,$B$1)-3)/ABS([1]!f_risk_maxdownside($A348,$C$1,$B$1)),"-")</f>
        <v>-</v>
      </c>
      <c r="X348" s="2" t="str">
        <f>IF(AND($E348&lt;$D$1,$C348&gt;10),([1]!f_return($A348,"1",$D$1,$B$1)-3)/ABS([1]!f_risk_maxdownside($A348,$D$1,$B$1)),"-")</f>
        <v>-</v>
      </c>
      <c r="Y348" s="2" t="str">
        <f t="shared" si="58"/>
        <v>-</v>
      </c>
      <c r="Z348" s="2" t="str">
        <f t="shared" si="59"/>
        <v>-</v>
      </c>
      <c r="AA348" s="2" t="str">
        <f t="shared" si="60"/>
        <v>-</v>
      </c>
      <c r="AB348" s="2" t="str">
        <f t="shared" si="61"/>
        <v>-</v>
      </c>
      <c r="AC348" s="2" t="str">
        <f t="shared" si="62"/>
        <v>-</v>
      </c>
      <c r="AD348" s="2" t="str">
        <f t="shared" si="63"/>
        <v>-</v>
      </c>
    </row>
    <row r="349" spans="1:30" hidden="1" x14ac:dyDescent="0.2">
      <c r="A349" s="1" t="s">
        <v>715</v>
      </c>
      <c r="B349" s="1" t="s">
        <v>716</v>
      </c>
      <c r="C349" s="2">
        <f>[1]!f_netasset_total(A349,$B$1,100000000)</f>
        <v>0.54878157989999998</v>
      </c>
      <c r="D349" s="2" t="str">
        <f>TEXT([1]!f_info_setupdate(A349),"YYYYmmdd")</f>
        <v>20120810</v>
      </c>
      <c r="E349" s="3">
        <v>20120810</v>
      </c>
      <c r="F349" s="3"/>
      <c r="G349" s="3"/>
      <c r="H349" s="2" t="str">
        <f>IF(AND($E349&lt;$C$1,$C349&gt;10),[1]!f_return_1y($A349,"0",$B$1),"-")</f>
        <v>-</v>
      </c>
      <c r="I349" s="2" t="str">
        <f>IF(AND($E349&lt;$D$1,$C349&gt;10),[1]!f_return_2y($A349,"0",$B$1),"-")</f>
        <v>-</v>
      </c>
      <c r="J349" s="2" t="str">
        <f t="shared" si="49"/>
        <v>-</v>
      </c>
      <c r="K349" s="2" t="str">
        <f t="shared" si="50"/>
        <v>-</v>
      </c>
      <c r="L349" s="2" t="str">
        <f t="shared" si="51"/>
        <v>-</v>
      </c>
      <c r="M349" s="2" t="str">
        <f>IF(AND($E349&lt;$C$1,$C349&gt;10),[1]!f_risk_maxdownside($A349,$C$1,$B$1),"-")</f>
        <v>-</v>
      </c>
      <c r="N349" s="2" t="str">
        <f>IF(AND($E349&lt;$D$1,$C349&gt;10),[1]!f_risk_maxdownside($A349,$D$1,$B$1),"-")</f>
        <v>-</v>
      </c>
      <c r="O349" s="2" t="str">
        <f t="shared" si="52"/>
        <v>-</v>
      </c>
      <c r="P349" s="2" t="str">
        <f t="shared" si="53"/>
        <v>-</v>
      </c>
      <c r="Q349" s="2" t="str">
        <f t="shared" si="54"/>
        <v>-</v>
      </c>
      <c r="R349" s="2" t="str">
        <f>IF(AND($E349&lt;$C$1,$C349&gt;10),([1]!f_return($A349,"1",$C$1,$B$1)-3)/[1]!f_risk_stdevyearly($A349,C$1,$B$1,1,1),"-")</f>
        <v>-</v>
      </c>
      <c r="S349" s="2" t="str">
        <f>IF(AND($E349&lt;$D$1,$C349&gt;10),([1]!f_return($A349,"1",$D$1,$B$1)-3)/[1]!f_risk_stdevyearly($A349,D$1,$B$1,1,1),"-")</f>
        <v>-</v>
      </c>
      <c r="T349" s="2" t="str">
        <f t="shared" si="55"/>
        <v>-</v>
      </c>
      <c r="U349" s="2" t="str">
        <f t="shared" si="56"/>
        <v>-</v>
      </c>
      <c r="V349" s="2" t="str">
        <f t="shared" si="57"/>
        <v>-</v>
      </c>
      <c r="W349" s="2" t="str">
        <f>IF(AND($E349&lt;$C$1,$C349&gt;10),([1]!f_return($A349,"1",$C$1,$B$1)-3)/ABS([1]!f_risk_maxdownside($A349,$C$1,$B$1)),"-")</f>
        <v>-</v>
      </c>
      <c r="X349" s="2" t="str">
        <f>IF(AND($E349&lt;$D$1,$C349&gt;10),([1]!f_return($A349,"1",$D$1,$B$1)-3)/ABS([1]!f_risk_maxdownside($A349,$D$1,$B$1)),"-")</f>
        <v>-</v>
      </c>
      <c r="Y349" s="2" t="str">
        <f t="shared" si="58"/>
        <v>-</v>
      </c>
      <c r="Z349" s="2" t="str">
        <f t="shared" si="59"/>
        <v>-</v>
      </c>
      <c r="AA349" s="2" t="str">
        <f t="shared" si="60"/>
        <v>-</v>
      </c>
      <c r="AB349" s="2" t="str">
        <f t="shared" si="61"/>
        <v>-</v>
      </c>
      <c r="AC349" s="2" t="str">
        <f t="shared" si="62"/>
        <v>-</v>
      </c>
      <c r="AD349" s="2" t="str">
        <f t="shared" si="63"/>
        <v>-</v>
      </c>
    </row>
    <row r="350" spans="1:30" hidden="1" x14ac:dyDescent="0.2">
      <c r="A350" s="1" t="s">
        <v>203</v>
      </c>
      <c r="B350" s="1" t="s">
        <v>204</v>
      </c>
      <c r="C350" s="2">
        <f>[1]!f_netasset_total(A350,$B$1,100000000)</f>
        <v>0.54842233279999997</v>
      </c>
      <c r="D350" s="2" t="str">
        <f>TEXT([1]!f_info_setupdate(A350),"YYYYmmdd")</f>
        <v>20160923</v>
      </c>
      <c r="E350" s="3">
        <v>20160923</v>
      </c>
      <c r="F350" s="3"/>
      <c r="G350" s="3"/>
      <c r="H350" s="2" t="str">
        <f>IF(AND($E350&lt;$C$1,$C350&gt;10),[1]!f_return_1y($A350,"0",$B$1),"-")</f>
        <v>-</v>
      </c>
      <c r="I350" s="2" t="str">
        <f>IF(AND($E350&lt;$D$1,$C350&gt;10),[1]!f_return_2y($A350,"0",$B$1),"-")</f>
        <v>-</v>
      </c>
      <c r="J350" s="2" t="str">
        <f t="shared" si="49"/>
        <v>-</v>
      </c>
      <c r="K350" s="2" t="str">
        <f t="shared" si="50"/>
        <v>-</v>
      </c>
      <c r="L350" s="2" t="str">
        <f t="shared" si="51"/>
        <v>-</v>
      </c>
      <c r="M350" s="2" t="str">
        <f>IF(AND($E350&lt;$C$1,$C350&gt;10),[1]!f_risk_maxdownside($A350,$C$1,$B$1),"-")</f>
        <v>-</v>
      </c>
      <c r="N350" s="2" t="str">
        <f>IF(AND($E350&lt;$D$1,$C350&gt;10),[1]!f_risk_maxdownside($A350,$D$1,$B$1),"-")</f>
        <v>-</v>
      </c>
      <c r="O350" s="2" t="str">
        <f t="shared" si="52"/>
        <v>-</v>
      </c>
      <c r="P350" s="2" t="str">
        <f t="shared" si="53"/>
        <v>-</v>
      </c>
      <c r="Q350" s="2" t="str">
        <f t="shared" si="54"/>
        <v>-</v>
      </c>
      <c r="R350" s="2" t="str">
        <f>IF(AND($E350&lt;$C$1,$C350&gt;10),([1]!f_return($A350,"1",$C$1,$B$1)-3)/[1]!f_risk_stdevyearly($A350,C$1,$B$1,1,1),"-")</f>
        <v>-</v>
      </c>
      <c r="S350" s="2" t="str">
        <f>IF(AND($E350&lt;$D$1,$C350&gt;10),([1]!f_return($A350,"1",$D$1,$B$1)-3)/[1]!f_risk_stdevyearly($A350,D$1,$B$1,1,1),"-")</f>
        <v>-</v>
      </c>
      <c r="T350" s="2" t="str">
        <f t="shared" si="55"/>
        <v>-</v>
      </c>
      <c r="U350" s="2" t="str">
        <f t="shared" si="56"/>
        <v>-</v>
      </c>
      <c r="V350" s="2" t="str">
        <f t="shared" si="57"/>
        <v>-</v>
      </c>
      <c r="W350" s="2" t="str">
        <f>IF(AND($E350&lt;$C$1,$C350&gt;10),([1]!f_return($A350,"1",$C$1,$B$1)-3)/ABS([1]!f_risk_maxdownside($A350,$C$1,$B$1)),"-")</f>
        <v>-</v>
      </c>
      <c r="X350" s="2" t="str">
        <f>IF(AND($E350&lt;$D$1,$C350&gt;10),([1]!f_return($A350,"1",$D$1,$B$1)-3)/ABS([1]!f_risk_maxdownside($A350,$D$1,$B$1)),"-")</f>
        <v>-</v>
      </c>
      <c r="Y350" s="2" t="str">
        <f t="shared" si="58"/>
        <v>-</v>
      </c>
      <c r="Z350" s="2" t="str">
        <f t="shared" si="59"/>
        <v>-</v>
      </c>
      <c r="AA350" s="2" t="str">
        <f t="shared" si="60"/>
        <v>-</v>
      </c>
      <c r="AB350" s="2" t="str">
        <f t="shared" si="61"/>
        <v>-</v>
      </c>
      <c r="AC350" s="2" t="str">
        <f t="shared" si="62"/>
        <v>-</v>
      </c>
      <c r="AD350" s="2" t="str">
        <f t="shared" si="63"/>
        <v>-</v>
      </c>
    </row>
    <row r="351" spans="1:30" hidden="1" x14ac:dyDescent="0.2">
      <c r="A351" s="1" t="s">
        <v>741</v>
      </c>
      <c r="B351" s="1" t="s">
        <v>742</v>
      </c>
      <c r="C351" s="2">
        <f>[1]!f_netasset_total(A351,$B$1,100000000)</f>
        <v>0.53337966299999995</v>
      </c>
      <c r="D351" s="2" t="str">
        <f>TEXT([1]!f_info_setupdate(A351),"YYYYmmdd")</f>
        <v>20060413</v>
      </c>
      <c r="E351" s="3">
        <v>20060413</v>
      </c>
      <c r="F351" s="3"/>
      <c r="G351" s="3"/>
      <c r="H351" s="2" t="str">
        <f>IF(AND($E351&lt;$C$1,$C351&gt;10),[1]!f_return_1y($A351,"0",$B$1),"-")</f>
        <v>-</v>
      </c>
      <c r="I351" s="2" t="str">
        <f>IF(AND($E351&lt;$D$1,$C351&gt;10),[1]!f_return_2y($A351,"0",$B$1),"-")</f>
        <v>-</v>
      </c>
      <c r="J351" s="2" t="str">
        <f t="shared" si="49"/>
        <v>-</v>
      </c>
      <c r="K351" s="2" t="str">
        <f t="shared" si="50"/>
        <v>-</v>
      </c>
      <c r="L351" s="2" t="str">
        <f t="shared" si="51"/>
        <v>-</v>
      </c>
      <c r="M351" s="2" t="str">
        <f>IF(AND($E351&lt;$C$1,$C351&gt;10),[1]!f_risk_maxdownside($A351,$C$1,$B$1),"-")</f>
        <v>-</v>
      </c>
      <c r="N351" s="2" t="str">
        <f>IF(AND($E351&lt;$D$1,$C351&gt;10),[1]!f_risk_maxdownside($A351,$D$1,$B$1),"-")</f>
        <v>-</v>
      </c>
      <c r="O351" s="2" t="str">
        <f t="shared" si="52"/>
        <v>-</v>
      </c>
      <c r="P351" s="2" t="str">
        <f t="shared" si="53"/>
        <v>-</v>
      </c>
      <c r="Q351" s="2" t="str">
        <f t="shared" si="54"/>
        <v>-</v>
      </c>
      <c r="R351" s="2" t="str">
        <f>IF(AND($E351&lt;$C$1,$C351&gt;10),([1]!f_return($A351,"1",$C$1,$B$1)-3)/[1]!f_risk_stdevyearly($A351,C$1,$B$1,1,1),"-")</f>
        <v>-</v>
      </c>
      <c r="S351" s="2" t="str">
        <f>IF(AND($E351&lt;$D$1,$C351&gt;10),([1]!f_return($A351,"1",$D$1,$B$1)-3)/[1]!f_risk_stdevyearly($A351,D$1,$B$1,1,1),"-")</f>
        <v>-</v>
      </c>
      <c r="T351" s="2" t="str">
        <f t="shared" si="55"/>
        <v>-</v>
      </c>
      <c r="U351" s="2" t="str">
        <f t="shared" si="56"/>
        <v>-</v>
      </c>
      <c r="V351" s="2" t="str">
        <f t="shared" si="57"/>
        <v>-</v>
      </c>
      <c r="W351" s="2" t="str">
        <f>IF(AND($E351&lt;$C$1,$C351&gt;10),([1]!f_return($A351,"1",$C$1,$B$1)-3)/ABS([1]!f_risk_maxdownside($A351,$C$1,$B$1)),"-")</f>
        <v>-</v>
      </c>
      <c r="X351" s="2" t="str">
        <f>IF(AND($E351&lt;$D$1,$C351&gt;10),([1]!f_return($A351,"1",$D$1,$B$1)-3)/ABS([1]!f_risk_maxdownside($A351,$D$1,$B$1)),"-")</f>
        <v>-</v>
      </c>
      <c r="Y351" s="2" t="str">
        <f t="shared" si="58"/>
        <v>-</v>
      </c>
      <c r="Z351" s="2" t="str">
        <f t="shared" si="59"/>
        <v>-</v>
      </c>
      <c r="AA351" s="2" t="str">
        <f t="shared" si="60"/>
        <v>-</v>
      </c>
      <c r="AB351" s="2" t="str">
        <f t="shared" si="61"/>
        <v>-</v>
      </c>
      <c r="AC351" s="2" t="str">
        <f t="shared" si="62"/>
        <v>-</v>
      </c>
      <c r="AD351" s="2" t="str">
        <f t="shared" si="63"/>
        <v>-</v>
      </c>
    </row>
    <row r="352" spans="1:30" hidden="1" x14ac:dyDescent="0.2">
      <c r="A352" s="1" t="s">
        <v>707</v>
      </c>
      <c r="B352" s="1" t="s">
        <v>708</v>
      </c>
      <c r="C352" s="2">
        <f>[1]!f_netasset_total(A352,$B$1,100000000)</f>
        <v>0.53056636030000004</v>
      </c>
      <c r="D352" s="2" t="str">
        <f>TEXT([1]!f_info_setupdate(A352),"YYYYmmdd")</f>
        <v>20110323</v>
      </c>
      <c r="E352" s="3">
        <v>20110323</v>
      </c>
      <c r="F352" s="3"/>
      <c r="G352" s="3"/>
      <c r="H352" s="2" t="str">
        <f>IF(AND($E352&lt;$C$1,$C352&gt;10),[1]!f_return_1y($A352,"0",$B$1),"-")</f>
        <v>-</v>
      </c>
      <c r="I352" s="2" t="str">
        <f>IF(AND($E352&lt;$D$1,$C352&gt;10),[1]!f_return_2y($A352,"0",$B$1),"-")</f>
        <v>-</v>
      </c>
      <c r="J352" s="2" t="str">
        <f t="shared" si="49"/>
        <v>-</v>
      </c>
      <c r="K352" s="2" t="str">
        <f t="shared" si="50"/>
        <v>-</v>
      </c>
      <c r="L352" s="2" t="str">
        <f t="shared" si="51"/>
        <v>-</v>
      </c>
      <c r="M352" s="2" t="str">
        <f>IF(AND($E352&lt;$C$1,$C352&gt;10),[1]!f_risk_maxdownside($A352,$C$1,$B$1),"-")</f>
        <v>-</v>
      </c>
      <c r="N352" s="2" t="str">
        <f>IF(AND($E352&lt;$D$1,$C352&gt;10),[1]!f_risk_maxdownside($A352,$D$1,$B$1),"-")</f>
        <v>-</v>
      </c>
      <c r="O352" s="2" t="str">
        <f t="shared" si="52"/>
        <v>-</v>
      </c>
      <c r="P352" s="2" t="str">
        <f t="shared" si="53"/>
        <v>-</v>
      </c>
      <c r="Q352" s="2" t="str">
        <f t="shared" si="54"/>
        <v>-</v>
      </c>
      <c r="R352" s="2" t="str">
        <f>IF(AND($E352&lt;$C$1,$C352&gt;10),([1]!f_return($A352,"1",$C$1,$B$1)-3)/[1]!f_risk_stdevyearly($A352,C$1,$B$1,1,1),"-")</f>
        <v>-</v>
      </c>
      <c r="S352" s="2" t="str">
        <f>IF(AND($E352&lt;$D$1,$C352&gt;10),([1]!f_return($A352,"1",$D$1,$B$1)-3)/[1]!f_risk_stdevyearly($A352,D$1,$B$1,1,1),"-")</f>
        <v>-</v>
      </c>
      <c r="T352" s="2" t="str">
        <f t="shared" si="55"/>
        <v>-</v>
      </c>
      <c r="U352" s="2" t="str">
        <f t="shared" si="56"/>
        <v>-</v>
      </c>
      <c r="V352" s="2" t="str">
        <f t="shared" si="57"/>
        <v>-</v>
      </c>
      <c r="W352" s="2" t="str">
        <f>IF(AND($E352&lt;$C$1,$C352&gt;10),([1]!f_return($A352,"1",$C$1,$B$1)-3)/ABS([1]!f_risk_maxdownside($A352,$C$1,$B$1)),"-")</f>
        <v>-</v>
      </c>
      <c r="X352" s="2" t="str">
        <f>IF(AND($E352&lt;$D$1,$C352&gt;10),([1]!f_return($A352,"1",$D$1,$B$1)-3)/ABS([1]!f_risk_maxdownside($A352,$D$1,$B$1)),"-")</f>
        <v>-</v>
      </c>
      <c r="Y352" s="2" t="str">
        <f t="shared" si="58"/>
        <v>-</v>
      </c>
      <c r="Z352" s="2" t="str">
        <f t="shared" si="59"/>
        <v>-</v>
      </c>
      <c r="AA352" s="2" t="str">
        <f t="shared" si="60"/>
        <v>-</v>
      </c>
      <c r="AB352" s="2" t="str">
        <f t="shared" si="61"/>
        <v>-</v>
      </c>
      <c r="AC352" s="2" t="str">
        <f t="shared" si="62"/>
        <v>-</v>
      </c>
      <c r="AD352" s="2" t="str">
        <f t="shared" si="63"/>
        <v>-</v>
      </c>
    </row>
    <row r="353" spans="1:30" hidden="1" x14ac:dyDescent="0.2">
      <c r="A353" s="1" t="s">
        <v>331</v>
      </c>
      <c r="B353" s="1" t="s">
        <v>332</v>
      </c>
      <c r="C353" s="2">
        <f>[1]!f_netasset_total(A353,$B$1,100000000)</f>
        <v>0.52793549179999999</v>
      </c>
      <c r="D353" s="2" t="str">
        <f>TEXT([1]!f_info_setupdate(A353),"YYYYmmdd")</f>
        <v>20190904</v>
      </c>
      <c r="E353" s="3">
        <v>20190904</v>
      </c>
      <c r="F353" s="3"/>
      <c r="G353" s="3"/>
      <c r="H353" s="2" t="str">
        <f>IF(AND($E353&lt;$C$1,$C353&gt;10),[1]!f_return_1y($A353,"0",$B$1),"-")</f>
        <v>-</v>
      </c>
      <c r="I353" s="2" t="str">
        <f>IF(AND($E353&lt;$D$1,$C353&gt;10),[1]!f_return_2y($A353,"0",$B$1),"-")</f>
        <v>-</v>
      </c>
      <c r="J353" s="2" t="str">
        <f t="shared" si="49"/>
        <v>-</v>
      </c>
      <c r="K353" s="2" t="str">
        <f t="shared" si="50"/>
        <v>-</v>
      </c>
      <c r="L353" s="2" t="str">
        <f t="shared" si="51"/>
        <v>-</v>
      </c>
      <c r="M353" s="2" t="str">
        <f>IF(AND($E353&lt;$C$1,$C353&gt;10),[1]!f_risk_maxdownside($A353,$C$1,$B$1),"-")</f>
        <v>-</v>
      </c>
      <c r="N353" s="2" t="str">
        <f>IF(AND($E353&lt;$D$1,$C353&gt;10),[1]!f_risk_maxdownside($A353,$D$1,$B$1),"-")</f>
        <v>-</v>
      </c>
      <c r="O353" s="2" t="str">
        <f t="shared" si="52"/>
        <v>-</v>
      </c>
      <c r="P353" s="2" t="str">
        <f t="shared" si="53"/>
        <v>-</v>
      </c>
      <c r="Q353" s="2" t="str">
        <f t="shared" si="54"/>
        <v>-</v>
      </c>
      <c r="R353" s="2" t="str">
        <f>IF(AND($E353&lt;$C$1,$C353&gt;10),([1]!f_return($A353,"1",$C$1,$B$1)-3)/[1]!f_risk_stdevyearly($A353,C$1,$B$1,1,1),"-")</f>
        <v>-</v>
      </c>
      <c r="S353" s="2" t="str">
        <f>IF(AND($E353&lt;$D$1,$C353&gt;10),([1]!f_return($A353,"1",$D$1,$B$1)-3)/[1]!f_risk_stdevyearly($A353,D$1,$B$1,1,1),"-")</f>
        <v>-</v>
      </c>
      <c r="T353" s="2" t="str">
        <f t="shared" si="55"/>
        <v>-</v>
      </c>
      <c r="U353" s="2" t="str">
        <f t="shared" si="56"/>
        <v>-</v>
      </c>
      <c r="V353" s="2" t="str">
        <f t="shared" si="57"/>
        <v>-</v>
      </c>
      <c r="W353" s="2" t="str">
        <f>IF(AND($E353&lt;$C$1,$C353&gt;10),([1]!f_return($A353,"1",$C$1,$B$1)-3)/ABS([1]!f_risk_maxdownside($A353,$C$1,$B$1)),"-")</f>
        <v>-</v>
      </c>
      <c r="X353" s="2" t="str">
        <f>IF(AND($E353&lt;$D$1,$C353&gt;10),([1]!f_return($A353,"1",$D$1,$B$1)-3)/ABS([1]!f_risk_maxdownside($A353,$D$1,$B$1)),"-")</f>
        <v>-</v>
      </c>
      <c r="Y353" s="2" t="str">
        <f t="shared" si="58"/>
        <v>-</v>
      </c>
      <c r="Z353" s="2" t="str">
        <f t="shared" si="59"/>
        <v>-</v>
      </c>
      <c r="AA353" s="2" t="str">
        <f t="shared" si="60"/>
        <v>-</v>
      </c>
      <c r="AB353" s="2" t="str">
        <f t="shared" si="61"/>
        <v>-</v>
      </c>
      <c r="AC353" s="2" t="str">
        <f t="shared" si="62"/>
        <v>-</v>
      </c>
      <c r="AD353" s="2" t="str">
        <f t="shared" si="63"/>
        <v>-</v>
      </c>
    </row>
    <row r="354" spans="1:30" hidden="1" x14ac:dyDescent="0.2">
      <c r="A354" s="1" t="s">
        <v>221</v>
      </c>
      <c r="B354" s="1" t="s">
        <v>222</v>
      </c>
      <c r="C354" s="2">
        <f>[1]!f_netasset_total(A354,$B$1,100000000)</f>
        <v>0.52522545789999997</v>
      </c>
      <c r="D354" s="2" t="str">
        <f>TEXT([1]!f_info_setupdate(A354),"YYYYmmdd")</f>
        <v>20170118</v>
      </c>
      <c r="E354" s="3">
        <v>20170118</v>
      </c>
      <c r="F354" s="3"/>
      <c r="G354" s="3"/>
      <c r="H354" s="2" t="str">
        <f>IF(AND($E354&lt;$C$1,$C354&gt;10),[1]!f_return_1y($A354,"0",$B$1),"-")</f>
        <v>-</v>
      </c>
      <c r="I354" s="2" t="str">
        <f>IF(AND($E354&lt;$D$1,$C354&gt;10),[1]!f_return_2y($A354,"0",$B$1),"-")</f>
        <v>-</v>
      </c>
      <c r="J354" s="2" t="str">
        <f t="shared" si="49"/>
        <v>-</v>
      </c>
      <c r="K354" s="2" t="str">
        <f t="shared" si="50"/>
        <v>-</v>
      </c>
      <c r="L354" s="2" t="str">
        <f t="shared" si="51"/>
        <v>-</v>
      </c>
      <c r="M354" s="2" t="str">
        <f>IF(AND($E354&lt;$C$1,$C354&gt;10),[1]!f_risk_maxdownside($A354,$C$1,$B$1),"-")</f>
        <v>-</v>
      </c>
      <c r="N354" s="2" t="str">
        <f>IF(AND($E354&lt;$D$1,$C354&gt;10),[1]!f_risk_maxdownside($A354,$D$1,$B$1),"-")</f>
        <v>-</v>
      </c>
      <c r="O354" s="2" t="str">
        <f t="shared" si="52"/>
        <v>-</v>
      </c>
      <c r="P354" s="2" t="str">
        <f t="shared" si="53"/>
        <v>-</v>
      </c>
      <c r="Q354" s="2" t="str">
        <f t="shared" si="54"/>
        <v>-</v>
      </c>
      <c r="R354" s="2" t="str">
        <f>IF(AND($E354&lt;$C$1,$C354&gt;10),([1]!f_return($A354,"1",$C$1,$B$1)-3)/[1]!f_risk_stdevyearly($A354,C$1,$B$1,1,1),"-")</f>
        <v>-</v>
      </c>
      <c r="S354" s="2" t="str">
        <f>IF(AND($E354&lt;$D$1,$C354&gt;10),([1]!f_return($A354,"1",$D$1,$B$1)-3)/[1]!f_risk_stdevyearly($A354,D$1,$B$1,1,1),"-")</f>
        <v>-</v>
      </c>
      <c r="T354" s="2" t="str">
        <f t="shared" si="55"/>
        <v>-</v>
      </c>
      <c r="U354" s="2" t="str">
        <f t="shared" si="56"/>
        <v>-</v>
      </c>
      <c r="V354" s="2" t="str">
        <f t="shared" si="57"/>
        <v>-</v>
      </c>
      <c r="W354" s="2" t="str">
        <f>IF(AND($E354&lt;$C$1,$C354&gt;10),([1]!f_return($A354,"1",$C$1,$B$1)-3)/ABS([1]!f_risk_maxdownside($A354,$C$1,$B$1)),"-")</f>
        <v>-</v>
      </c>
      <c r="X354" s="2" t="str">
        <f>IF(AND($E354&lt;$D$1,$C354&gt;10),([1]!f_return($A354,"1",$D$1,$B$1)-3)/ABS([1]!f_risk_maxdownside($A354,$D$1,$B$1)),"-")</f>
        <v>-</v>
      </c>
      <c r="Y354" s="2" t="str">
        <f t="shared" si="58"/>
        <v>-</v>
      </c>
      <c r="Z354" s="2" t="str">
        <f t="shared" si="59"/>
        <v>-</v>
      </c>
      <c r="AA354" s="2" t="str">
        <f t="shared" si="60"/>
        <v>-</v>
      </c>
      <c r="AB354" s="2" t="str">
        <f t="shared" si="61"/>
        <v>-</v>
      </c>
      <c r="AC354" s="2" t="str">
        <f t="shared" si="62"/>
        <v>-</v>
      </c>
      <c r="AD354" s="2" t="str">
        <f t="shared" si="63"/>
        <v>-</v>
      </c>
    </row>
    <row r="355" spans="1:30" hidden="1" x14ac:dyDescent="0.2">
      <c r="A355" s="1" t="s">
        <v>11</v>
      </c>
      <c r="B355" s="1" t="s">
        <v>12</v>
      </c>
      <c r="C355" s="2">
        <f>[1]!f_netasset_total(A355,$B$1,100000000)</f>
        <v>0.51519544029999997</v>
      </c>
      <c r="D355" s="2" t="str">
        <f>TEXT([1]!f_info_setupdate(A355),"YYYYmmdd")</f>
        <v>20130424</v>
      </c>
      <c r="E355" s="3">
        <v>20130424</v>
      </c>
      <c r="F355" s="3"/>
      <c r="G355" s="3"/>
      <c r="H355" s="2" t="str">
        <f>IF(AND($E355&lt;$C$1,$C355&gt;10),[1]!f_return_1y($A355,"0",$B$1),"-")</f>
        <v>-</v>
      </c>
      <c r="I355" s="2" t="str">
        <f>IF(AND($E355&lt;$D$1,$C355&gt;10),[1]!f_return_2y($A355,"0",$B$1),"-")</f>
        <v>-</v>
      </c>
      <c r="J355" s="2" t="str">
        <f t="shared" si="49"/>
        <v>-</v>
      </c>
      <c r="K355" s="2" t="str">
        <f t="shared" si="50"/>
        <v>-</v>
      </c>
      <c r="L355" s="2" t="str">
        <f t="shared" si="51"/>
        <v>-</v>
      </c>
      <c r="M355" s="2" t="str">
        <f>IF(AND($E355&lt;$C$1,$C355&gt;10),[1]!f_risk_maxdownside($A355,$C$1,$B$1),"-")</f>
        <v>-</v>
      </c>
      <c r="N355" s="2" t="str">
        <f>IF(AND($E355&lt;$D$1,$C355&gt;10),[1]!f_risk_maxdownside($A355,$D$1,$B$1),"-")</f>
        <v>-</v>
      </c>
      <c r="O355" s="2" t="str">
        <f t="shared" si="52"/>
        <v>-</v>
      </c>
      <c r="P355" s="2" t="str">
        <f t="shared" si="53"/>
        <v>-</v>
      </c>
      <c r="Q355" s="2" t="str">
        <f t="shared" si="54"/>
        <v>-</v>
      </c>
      <c r="R355" s="2" t="str">
        <f>IF(AND($E355&lt;$C$1,$C355&gt;10),([1]!f_return($A355,"1",$C$1,$B$1)-3)/[1]!f_risk_stdevyearly($A355,C$1,$B$1,1,1),"-")</f>
        <v>-</v>
      </c>
      <c r="S355" s="2" t="str">
        <f>IF(AND($E355&lt;$D$1,$C355&gt;10),([1]!f_return($A355,"1",$D$1,$B$1)-3)/[1]!f_risk_stdevyearly($A355,D$1,$B$1,1,1),"-")</f>
        <v>-</v>
      </c>
      <c r="T355" s="2" t="str">
        <f t="shared" si="55"/>
        <v>-</v>
      </c>
      <c r="U355" s="2" t="str">
        <f t="shared" si="56"/>
        <v>-</v>
      </c>
      <c r="V355" s="2" t="str">
        <f t="shared" si="57"/>
        <v>-</v>
      </c>
      <c r="W355" s="2" t="str">
        <f>IF(AND($E355&lt;$C$1,$C355&gt;10),([1]!f_return($A355,"1",$C$1,$B$1)-3)/ABS([1]!f_risk_maxdownside($A355,$C$1,$B$1)),"-")</f>
        <v>-</v>
      </c>
      <c r="X355" s="2" t="str">
        <f>IF(AND($E355&lt;$D$1,$C355&gt;10),([1]!f_return($A355,"1",$D$1,$B$1)-3)/ABS([1]!f_risk_maxdownside($A355,$D$1,$B$1)),"-")</f>
        <v>-</v>
      </c>
      <c r="Y355" s="2" t="str">
        <f t="shared" si="58"/>
        <v>-</v>
      </c>
      <c r="Z355" s="2" t="str">
        <f t="shared" si="59"/>
        <v>-</v>
      </c>
      <c r="AA355" s="2" t="str">
        <f t="shared" si="60"/>
        <v>-</v>
      </c>
      <c r="AB355" s="2" t="str">
        <f t="shared" si="61"/>
        <v>-</v>
      </c>
      <c r="AC355" s="2" t="str">
        <f t="shared" si="62"/>
        <v>-</v>
      </c>
      <c r="AD355" s="2" t="str">
        <f t="shared" si="63"/>
        <v>-</v>
      </c>
    </row>
    <row r="356" spans="1:30" hidden="1" x14ac:dyDescent="0.2">
      <c r="A356" s="1" t="s">
        <v>687</v>
      </c>
      <c r="B356" s="1" t="s">
        <v>688</v>
      </c>
      <c r="C356" s="2">
        <f>[1]!f_netasset_total(A356,$B$1,100000000)</f>
        <v>0.51051016890000001</v>
      </c>
      <c r="D356" s="2" t="str">
        <f>TEXT([1]!f_info_setupdate(A356),"YYYYmmdd")</f>
        <v>20120222</v>
      </c>
      <c r="E356" s="3">
        <v>20120222</v>
      </c>
      <c r="F356" s="3"/>
      <c r="G356" s="3"/>
      <c r="H356" s="2" t="str">
        <f>IF(AND($E356&lt;$C$1,$C356&gt;10),[1]!f_return_1y($A356,"0",$B$1),"-")</f>
        <v>-</v>
      </c>
      <c r="I356" s="2" t="str">
        <f>IF(AND($E356&lt;$D$1,$C356&gt;10),[1]!f_return_2y($A356,"0",$B$1),"-")</f>
        <v>-</v>
      </c>
      <c r="J356" s="2" t="str">
        <f t="shared" si="49"/>
        <v>-</v>
      </c>
      <c r="K356" s="2" t="str">
        <f t="shared" si="50"/>
        <v>-</v>
      </c>
      <c r="L356" s="2" t="str">
        <f t="shared" si="51"/>
        <v>-</v>
      </c>
      <c r="M356" s="2" t="str">
        <f>IF(AND($E356&lt;$C$1,$C356&gt;10),[1]!f_risk_maxdownside($A356,$C$1,$B$1),"-")</f>
        <v>-</v>
      </c>
      <c r="N356" s="2" t="str">
        <f>IF(AND($E356&lt;$D$1,$C356&gt;10),[1]!f_risk_maxdownside($A356,$D$1,$B$1),"-")</f>
        <v>-</v>
      </c>
      <c r="O356" s="2" t="str">
        <f t="shared" si="52"/>
        <v>-</v>
      </c>
      <c r="P356" s="2" t="str">
        <f t="shared" si="53"/>
        <v>-</v>
      </c>
      <c r="Q356" s="2" t="str">
        <f t="shared" si="54"/>
        <v>-</v>
      </c>
      <c r="R356" s="2" t="str">
        <f>IF(AND($E356&lt;$C$1,$C356&gt;10),([1]!f_return($A356,"1",$C$1,$B$1)-3)/[1]!f_risk_stdevyearly($A356,C$1,$B$1,1,1),"-")</f>
        <v>-</v>
      </c>
      <c r="S356" s="2" t="str">
        <f>IF(AND($E356&lt;$D$1,$C356&gt;10),([1]!f_return($A356,"1",$D$1,$B$1)-3)/[1]!f_risk_stdevyearly($A356,D$1,$B$1,1,1),"-")</f>
        <v>-</v>
      </c>
      <c r="T356" s="2" t="str">
        <f t="shared" si="55"/>
        <v>-</v>
      </c>
      <c r="U356" s="2" t="str">
        <f t="shared" si="56"/>
        <v>-</v>
      </c>
      <c r="V356" s="2" t="str">
        <f t="shared" si="57"/>
        <v>-</v>
      </c>
      <c r="W356" s="2" t="str">
        <f>IF(AND($E356&lt;$C$1,$C356&gt;10),([1]!f_return($A356,"1",$C$1,$B$1)-3)/ABS([1]!f_risk_maxdownside($A356,$C$1,$B$1)),"-")</f>
        <v>-</v>
      </c>
      <c r="X356" s="2" t="str">
        <f>IF(AND($E356&lt;$D$1,$C356&gt;10),([1]!f_return($A356,"1",$D$1,$B$1)-3)/ABS([1]!f_risk_maxdownside($A356,$D$1,$B$1)),"-")</f>
        <v>-</v>
      </c>
      <c r="Y356" s="2" t="str">
        <f t="shared" si="58"/>
        <v>-</v>
      </c>
      <c r="Z356" s="2" t="str">
        <f t="shared" si="59"/>
        <v>-</v>
      </c>
      <c r="AA356" s="2" t="str">
        <f t="shared" si="60"/>
        <v>-</v>
      </c>
      <c r="AB356" s="2" t="str">
        <f t="shared" si="61"/>
        <v>-</v>
      </c>
      <c r="AC356" s="2" t="str">
        <f t="shared" si="62"/>
        <v>-</v>
      </c>
      <c r="AD356" s="2" t="str">
        <f t="shared" si="63"/>
        <v>-</v>
      </c>
    </row>
    <row r="357" spans="1:30" hidden="1" x14ac:dyDescent="0.2">
      <c r="A357" s="1" t="s">
        <v>249</v>
      </c>
      <c r="B357" s="1" t="s">
        <v>250</v>
      </c>
      <c r="C357" s="2">
        <f>[1]!f_netasset_total(A357,$B$1,100000000)</f>
        <v>0.50676465729999998</v>
      </c>
      <c r="D357" s="2" t="str">
        <f>TEXT([1]!f_info_setupdate(A357),"YYYYmmdd")</f>
        <v>20170621</v>
      </c>
      <c r="E357" s="3">
        <v>20170621</v>
      </c>
      <c r="F357" s="3"/>
      <c r="G357" s="3"/>
      <c r="H357" s="2" t="str">
        <f>IF(AND($E357&lt;$C$1,$C357&gt;10),[1]!f_return_1y($A357,"0",$B$1),"-")</f>
        <v>-</v>
      </c>
      <c r="I357" s="2" t="str">
        <f>IF(AND($E357&lt;$D$1,$C357&gt;10),[1]!f_return_2y($A357,"0",$B$1),"-")</f>
        <v>-</v>
      </c>
      <c r="J357" s="2" t="str">
        <f t="shared" si="49"/>
        <v>-</v>
      </c>
      <c r="K357" s="2" t="str">
        <f t="shared" si="50"/>
        <v>-</v>
      </c>
      <c r="L357" s="2" t="str">
        <f t="shared" si="51"/>
        <v>-</v>
      </c>
      <c r="M357" s="2" t="str">
        <f>IF(AND($E357&lt;$C$1,$C357&gt;10),[1]!f_risk_maxdownside($A357,$C$1,$B$1),"-")</f>
        <v>-</v>
      </c>
      <c r="N357" s="2" t="str">
        <f>IF(AND($E357&lt;$D$1,$C357&gt;10),[1]!f_risk_maxdownside($A357,$D$1,$B$1),"-")</f>
        <v>-</v>
      </c>
      <c r="O357" s="2" t="str">
        <f t="shared" si="52"/>
        <v>-</v>
      </c>
      <c r="P357" s="2" t="str">
        <f t="shared" si="53"/>
        <v>-</v>
      </c>
      <c r="Q357" s="2" t="str">
        <f t="shared" si="54"/>
        <v>-</v>
      </c>
      <c r="R357" s="2" t="str">
        <f>IF(AND($E357&lt;$C$1,$C357&gt;10),([1]!f_return($A357,"1",$C$1,$B$1)-3)/[1]!f_risk_stdevyearly($A357,C$1,$B$1,1,1),"-")</f>
        <v>-</v>
      </c>
      <c r="S357" s="2" t="str">
        <f>IF(AND($E357&lt;$D$1,$C357&gt;10),([1]!f_return($A357,"1",$D$1,$B$1)-3)/[1]!f_risk_stdevyearly($A357,D$1,$B$1,1,1),"-")</f>
        <v>-</v>
      </c>
      <c r="T357" s="2" t="str">
        <f t="shared" si="55"/>
        <v>-</v>
      </c>
      <c r="U357" s="2" t="str">
        <f t="shared" si="56"/>
        <v>-</v>
      </c>
      <c r="V357" s="2" t="str">
        <f t="shared" si="57"/>
        <v>-</v>
      </c>
      <c r="W357" s="2" t="str">
        <f>IF(AND($E357&lt;$C$1,$C357&gt;10),([1]!f_return($A357,"1",$C$1,$B$1)-3)/ABS([1]!f_risk_maxdownside($A357,$C$1,$B$1)),"-")</f>
        <v>-</v>
      </c>
      <c r="X357" s="2" t="str">
        <f>IF(AND($E357&lt;$D$1,$C357&gt;10),([1]!f_return($A357,"1",$D$1,$B$1)-3)/ABS([1]!f_risk_maxdownside($A357,$D$1,$B$1)),"-")</f>
        <v>-</v>
      </c>
      <c r="Y357" s="2" t="str">
        <f t="shared" si="58"/>
        <v>-</v>
      </c>
      <c r="Z357" s="2" t="str">
        <f t="shared" si="59"/>
        <v>-</v>
      </c>
      <c r="AA357" s="2" t="str">
        <f t="shared" si="60"/>
        <v>-</v>
      </c>
      <c r="AB357" s="2" t="str">
        <f t="shared" si="61"/>
        <v>-</v>
      </c>
      <c r="AC357" s="2" t="str">
        <f t="shared" si="62"/>
        <v>-</v>
      </c>
      <c r="AD357" s="2" t="str">
        <f t="shared" si="63"/>
        <v>-</v>
      </c>
    </row>
    <row r="358" spans="1:30" hidden="1" x14ac:dyDescent="0.2">
      <c r="A358" s="1" t="s">
        <v>677</v>
      </c>
      <c r="B358" s="1" t="s">
        <v>678</v>
      </c>
      <c r="C358" s="2">
        <f>[1]!f_netasset_total(A358,$B$1,100000000)</f>
        <v>0.50162617490000005</v>
      </c>
      <c r="D358" s="2" t="str">
        <f>TEXT([1]!f_info_setupdate(A358),"YYYYmmdd")</f>
        <v>20110317</v>
      </c>
      <c r="E358" s="3">
        <v>20110317</v>
      </c>
      <c r="F358" s="3"/>
      <c r="G358" s="3"/>
      <c r="H358" s="2" t="str">
        <f>IF(AND($E358&lt;$C$1,$C358&gt;10),[1]!f_return_1y($A358,"0",$B$1),"-")</f>
        <v>-</v>
      </c>
      <c r="I358" s="2" t="str">
        <f>IF(AND($E358&lt;$D$1,$C358&gt;10),[1]!f_return_2y($A358,"0",$B$1),"-")</f>
        <v>-</v>
      </c>
      <c r="J358" s="2" t="str">
        <f t="shared" si="49"/>
        <v>-</v>
      </c>
      <c r="K358" s="2" t="str">
        <f t="shared" si="50"/>
        <v>-</v>
      </c>
      <c r="L358" s="2" t="str">
        <f t="shared" si="51"/>
        <v>-</v>
      </c>
      <c r="M358" s="2" t="str">
        <f>IF(AND($E358&lt;$C$1,$C358&gt;10),[1]!f_risk_maxdownside($A358,$C$1,$B$1),"-")</f>
        <v>-</v>
      </c>
      <c r="N358" s="2" t="str">
        <f>IF(AND($E358&lt;$D$1,$C358&gt;10),[1]!f_risk_maxdownside($A358,$D$1,$B$1),"-")</f>
        <v>-</v>
      </c>
      <c r="O358" s="2" t="str">
        <f t="shared" si="52"/>
        <v>-</v>
      </c>
      <c r="P358" s="2" t="str">
        <f t="shared" si="53"/>
        <v>-</v>
      </c>
      <c r="Q358" s="2" t="str">
        <f t="shared" si="54"/>
        <v>-</v>
      </c>
      <c r="R358" s="2" t="str">
        <f>IF(AND($E358&lt;$C$1,$C358&gt;10),([1]!f_return($A358,"1",$C$1,$B$1)-3)/[1]!f_risk_stdevyearly($A358,C$1,$B$1,1,1),"-")</f>
        <v>-</v>
      </c>
      <c r="S358" s="2" t="str">
        <f>IF(AND($E358&lt;$D$1,$C358&gt;10),([1]!f_return($A358,"1",$D$1,$B$1)-3)/[1]!f_risk_stdevyearly($A358,D$1,$B$1,1,1),"-")</f>
        <v>-</v>
      </c>
      <c r="T358" s="2" t="str">
        <f t="shared" si="55"/>
        <v>-</v>
      </c>
      <c r="U358" s="2" t="str">
        <f t="shared" si="56"/>
        <v>-</v>
      </c>
      <c r="V358" s="2" t="str">
        <f t="shared" si="57"/>
        <v>-</v>
      </c>
      <c r="W358" s="2" t="str">
        <f>IF(AND($E358&lt;$C$1,$C358&gt;10),([1]!f_return($A358,"1",$C$1,$B$1)-3)/ABS([1]!f_risk_maxdownside($A358,$C$1,$B$1)),"-")</f>
        <v>-</v>
      </c>
      <c r="X358" s="2" t="str">
        <f>IF(AND($E358&lt;$D$1,$C358&gt;10),([1]!f_return($A358,"1",$D$1,$B$1)-3)/ABS([1]!f_risk_maxdownside($A358,$D$1,$B$1)),"-")</f>
        <v>-</v>
      </c>
      <c r="Y358" s="2" t="str">
        <f t="shared" si="58"/>
        <v>-</v>
      </c>
      <c r="Z358" s="2" t="str">
        <f t="shared" si="59"/>
        <v>-</v>
      </c>
      <c r="AA358" s="2" t="str">
        <f t="shared" si="60"/>
        <v>-</v>
      </c>
      <c r="AB358" s="2" t="str">
        <f t="shared" si="61"/>
        <v>-</v>
      </c>
      <c r="AC358" s="2" t="str">
        <f t="shared" si="62"/>
        <v>-</v>
      </c>
      <c r="AD358" s="2" t="str">
        <f t="shared" si="63"/>
        <v>-</v>
      </c>
    </row>
    <row r="359" spans="1:30" hidden="1" x14ac:dyDescent="0.2">
      <c r="A359" s="1" t="s">
        <v>747</v>
      </c>
      <c r="B359" s="1" t="s">
        <v>748</v>
      </c>
      <c r="C359" s="2">
        <f>[1]!f_netasset_total(A359,$B$1,100000000)</f>
        <v>0.47259792850000004</v>
      </c>
      <c r="D359" s="2" t="str">
        <f>TEXT([1]!f_info_setupdate(A359),"YYYYmmdd")</f>
        <v>20110926</v>
      </c>
      <c r="E359" s="3">
        <v>20110926</v>
      </c>
      <c r="F359" s="3"/>
      <c r="G359" s="3"/>
      <c r="H359" s="2" t="str">
        <f>IF(AND($E359&lt;$C$1,$C359&gt;10),[1]!f_return_1y($A359,"0",$B$1),"-")</f>
        <v>-</v>
      </c>
      <c r="I359" s="2" t="str">
        <f>IF(AND($E359&lt;$D$1,$C359&gt;10),[1]!f_return_2y($A359,"0",$B$1),"-")</f>
        <v>-</v>
      </c>
      <c r="J359" s="2" t="str">
        <f t="shared" si="49"/>
        <v>-</v>
      </c>
      <c r="K359" s="2" t="str">
        <f t="shared" si="50"/>
        <v>-</v>
      </c>
      <c r="L359" s="2" t="str">
        <f t="shared" si="51"/>
        <v>-</v>
      </c>
      <c r="M359" s="2" t="str">
        <f>IF(AND($E359&lt;$C$1,$C359&gt;10),[1]!f_risk_maxdownside($A359,$C$1,$B$1),"-")</f>
        <v>-</v>
      </c>
      <c r="N359" s="2" t="str">
        <f>IF(AND($E359&lt;$D$1,$C359&gt;10),[1]!f_risk_maxdownside($A359,$D$1,$B$1),"-")</f>
        <v>-</v>
      </c>
      <c r="O359" s="2" t="str">
        <f t="shared" si="52"/>
        <v>-</v>
      </c>
      <c r="P359" s="2" t="str">
        <f t="shared" si="53"/>
        <v>-</v>
      </c>
      <c r="Q359" s="2" t="str">
        <f t="shared" si="54"/>
        <v>-</v>
      </c>
      <c r="R359" s="2" t="str">
        <f>IF(AND($E359&lt;$C$1,$C359&gt;10),([1]!f_return($A359,"1",$C$1,$B$1)-3)/[1]!f_risk_stdevyearly($A359,C$1,$B$1,1,1),"-")</f>
        <v>-</v>
      </c>
      <c r="S359" s="2" t="str">
        <f>IF(AND($E359&lt;$D$1,$C359&gt;10),([1]!f_return($A359,"1",$D$1,$B$1)-3)/[1]!f_risk_stdevyearly($A359,D$1,$B$1,1,1),"-")</f>
        <v>-</v>
      </c>
      <c r="T359" s="2" t="str">
        <f t="shared" si="55"/>
        <v>-</v>
      </c>
      <c r="U359" s="2" t="str">
        <f t="shared" si="56"/>
        <v>-</v>
      </c>
      <c r="V359" s="2" t="str">
        <f t="shared" si="57"/>
        <v>-</v>
      </c>
      <c r="W359" s="2" t="str">
        <f>IF(AND($E359&lt;$C$1,$C359&gt;10),([1]!f_return($A359,"1",$C$1,$B$1)-3)/ABS([1]!f_risk_maxdownside($A359,$C$1,$B$1)),"-")</f>
        <v>-</v>
      </c>
      <c r="X359" s="2" t="str">
        <f>IF(AND($E359&lt;$D$1,$C359&gt;10),([1]!f_return($A359,"1",$D$1,$B$1)-3)/ABS([1]!f_risk_maxdownside($A359,$D$1,$B$1)),"-")</f>
        <v>-</v>
      </c>
      <c r="Y359" s="2" t="str">
        <f t="shared" si="58"/>
        <v>-</v>
      </c>
      <c r="Z359" s="2" t="str">
        <f t="shared" si="59"/>
        <v>-</v>
      </c>
      <c r="AA359" s="2" t="str">
        <f t="shared" si="60"/>
        <v>-</v>
      </c>
      <c r="AB359" s="2" t="str">
        <f t="shared" si="61"/>
        <v>-</v>
      </c>
      <c r="AC359" s="2" t="str">
        <f t="shared" si="62"/>
        <v>-</v>
      </c>
      <c r="AD359" s="2" t="str">
        <f t="shared" si="63"/>
        <v>-</v>
      </c>
    </row>
    <row r="360" spans="1:30" hidden="1" x14ac:dyDescent="0.2">
      <c r="A360" s="1" t="s">
        <v>749</v>
      </c>
      <c r="B360" s="1" t="s">
        <v>750</v>
      </c>
      <c r="C360" s="2">
        <f>[1]!f_netasset_total(A360,$B$1,100000000)</f>
        <v>0.46963657619999999</v>
      </c>
      <c r="D360" s="2" t="str">
        <f>TEXT([1]!f_info_setupdate(A360),"YYYYmmdd")</f>
        <v>20130424</v>
      </c>
      <c r="E360" s="3">
        <v>20130424</v>
      </c>
      <c r="F360" s="3"/>
      <c r="G360" s="3"/>
      <c r="H360" s="2" t="str">
        <f>IF(AND($E360&lt;$C$1,$C360&gt;10),[1]!f_return_1y($A360,"0",$B$1),"-")</f>
        <v>-</v>
      </c>
      <c r="I360" s="2" t="str">
        <f>IF(AND($E360&lt;$D$1,$C360&gt;10),[1]!f_return_2y($A360,"0",$B$1),"-")</f>
        <v>-</v>
      </c>
      <c r="J360" s="2" t="str">
        <f t="shared" si="49"/>
        <v>-</v>
      </c>
      <c r="K360" s="2" t="str">
        <f t="shared" si="50"/>
        <v>-</v>
      </c>
      <c r="L360" s="2" t="str">
        <f t="shared" si="51"/>
        <v>-</v>
      </c>
      <c r="M360" s="2" t="str">
        <f>IF(AND($E360&lt;$C$1,$C360&gt;10),[1]!f_risk_maxdownside($A360,$C$1,$B$1),"-")</f>
        <v>-</v>
      </c>
      <c r="N360" s="2" t="str">
        <f>IF(AND($E360&lt;$D$1,$C360&gt;10),[1]!f_risk_maxdownside($A360,$D$1,$B$1),"-")</f>
        <v>-</v>
      </c>
      <c r="O360" s="2" t="str">
        <f t="shared" si="52"/>
        <v>-</v>
      </c>
      <c r="P360" s="2" t="str">
        <f t="shared" si="53"/>
        <v>-</v>
      </c>
      <c r="Q360" s="2" t="str">
        <f t="shared" si="54"/>
        <v>-</v>
      </c>
      <c r="R360" s="2" t="str">
        <f>IF(AND($E360&lt;$C$1,$C360&gt;10),([1]!f_return($A360,"1",$C$1,$B$1)-3)/[1]!f_risk_stdevyearly($A360,C$1,$B$1,1,1),"-")</f>
        <v>-</v>
      </c>
      <c r="S360" s="2" t="str">
        <f>IF(AND($E360&lt;$D$1,$C360&gt;10),([1]!f_return($A360,"1",$D$1,$B$1)-3)/[1]!f_risk_stdevyearly($A360,D$1,$B$1,1,1),"-")</f>
        <v>-</v>
      </c>
      <c r="T360" s="2" t="str">
        <f t="shared" si="55"/>
        <v>-</v>
      </c>
      <c r="U360" s="2" t="str">
        <f t="shared" si="56"/>
        <v>-</v>
      </c>
      <c r="V360" s="2" t="str">
        <f t="shared" si="57"/>
        <v>-</v>
      </c>
      <c r="W360" s="2" t="str">
        <f>IF(AND($E360&lt;$C$1,$C360&gt;10),([1]!f_return($A360,"1",$C$1,$B$1)-3)/ABS([1]!f_risk_maxdownside($A360,$C$1,$B$1)),"-")</f>
        <v>-</v>
      </c>
      <c r="X360" s="2" t="str">
        <f>IF(AND($E360&lt;$D$1,$C360&gt;10),([1]!f_return($A360,"1",$D$1,$B$1)-3)/ABS([1]!f_risk_maxdownside($A360,$D$1,$B$1)),"-")</f>
        <v>-</v>
      </c>
      <c r="Y360" s="2" t="str">
        <f t="shared" si="58"/>
        <v>-</v>
      </c>
      <c r="Z360" s="2" t="str">
        <f t="shared" si="59"/>
        <v>-</v>
      </c>
      <c r="AA360" s="2" t="str">
        <f t="shared" si="60"/>
        <v>-</v>
      </c>
      <c r="AB360" s="2" t="str">
        <f t="shared" si="61"/>
        <v>-</v>
      </c>
      <c r="AC360" s="2" t="str">
        <f t="shared" si="62"/>
        <v>-</v>
      </c>
      <c r="AD360" s="2" t="str">
        <f t="shared" si="63"/>
        <v>-</v>
      </c>
    </row>
    <row r="361" spans="1:30" hidden="1" x14ac:dyDescent="0.2">
      <c r="A361" s="1" t="s">
        <v>801</v>
      </c>
      <c r="B361" s="1" t="s">
        <v>802</v>
      </c>
      <c r="C361" s="2">
        <f>[1]!f_netasset_total(A361,$B$1,100000000)</f>
        <v>0.46273084560000005</v>
      </c>
      <c r="D361" s="2" t="str">
        <f>TEXT([1]!f_info_setupdate(A361),"YYYYmmdd")</f>
        <v>20120725</v>
      </c>
      <c r="E361" s="3">
        <v>20120725</v>
      </c>
      <c r="F361" s="3"/>
      <c r="G361" s="3"/>
      <c r="H361" s="2" t="str">
        <f>IF(AND($E361&lt;$C$1,$C361&gt;10),[1]!f_return_1y($A361,"0",$B$1),"-")</f>
        <v>-</v>
      </c>
      <c r="I361" s="2" t="str">
        <f>IF(AND($E361&lt;$D$1,$C361&gt;10),[1]!f_return_2y($A361,"0",$B$1),"-")</f>
        <v>-</v>
      </c>
      <c r="J361" s="2" t="str">
        <f t="shared" si="49"/>
        <v>-</v>
      </c>
      <c r="K361" s="2" t="str">
        <f t="shared" si="50"/>
        <v>-</v>
      </c>
      <c r="L361" s="2" t="str">
        <f t="shared" si="51"/>
        <v>-</v>
      </c>
      <c r="M361" s="2" t="str">
        <f>IF(AND($E361&lt;$C$1,$C361&gt;10),[1]!f_risk_maxdownside($A361,$C$1,$B$1),"-")</f>
        <v>-</v>
      </c>
      <c r="N361" s="2" t="str">
        <f>IF(AND($E361&lt;$D$1,$C361&gt;10),[1]!f_risk_maxdownside($A361,$D$1,$B$1),"-")</f>
        <v>-</v>
      </c>
      <c r="O361" s="2" t="str">
        <f t="shared" si="52"/>
        <v>-</v>
      </c>
      <c r="P361" s="2" t="str">
        <f t="shared" si="53"/>
        <v>-</v>
      </c>
      <c r="Q361" s="2" t="str">
        <f t="shared" si="54"/>
        <v>-</v>
      </c>
      <c r="R361" s="2" t="str">
        <f>IF(AND($E361&lt;$C$1,$C361&gt;10),([1]!f_return($A361,"1",$C$1,$B$1)-3)/[1]!f_risk_stdevyearly($A361,C$1,$B$1,1,1),"-")</f>
        <v>-</v>
      </c>
      <c r="S361" s="2" t="str">
        <f>IF(AND($E361&lt;$D$1,$C361&gt;10),([1]!f_return($A361,"1",$D$1,$B$1)-3)/[1]!f_risk_stdevyearly($A361,D$1,$B$1,1,1),"-")</f>
        <v>-</v>
      </c>
      <c r="T361" s="2" t="str">
        <f t="shared" si="55"/>
        <v>-</v>
      </c>
      <c r="U361" s="2" t="str">
        <f t="shared" si="56"/>
        <v>-</v>
      </c>
      <c r="V361" s="2" t="str">
        <f t="shared" si="57"/>
        <v>-</v>
      </c>
      <c r="W361" s="2" t="str">
        <f>IF(AND($E361&lt;$C$1,$C361&gt;10),([1]!f_return($A361,"1",$C$1,$B$1)-3)/ABS([1]!f_risk_maxdownside($A361,$C$1,$B$1)),"-")</f>
        <v>-</v>
      </c>
      <c r="X361" s="2" t="str">
        <f>IF(AND($E361&lt;$D$1,$C361&gt;10),([1]!f_return($A361,"1",$D$1,$B$1)-3)/ABS([1]!f_risk_maxdownside($A361,$D$1,$B$1)),"-")</f>
        <v>-</v>
      </c>
      <c r="Y361" s="2" t="str">
        <f t="shared" si="58"/>
        <v>-</v>
      </c>
      <c r="Z361" s="2" t="str">
        <f t="shared" si="59"/>
        <v>-</v>
      </c>
      <c r="AA361" s="2" t="str">
        <f t="shared" si="60"/>
        <v>-</v>
      </c>
      <c r="AB361" s="2" t="str">
        <f t="shared" si="61"/>
        <v>-</v>
      </c>
      <c r="AC361" s="2" t="str">
        <f t="shared" si="62"/>
        <v>-</v>
      </c>
      <c r="AD361" s="2" t="str">
        <f t="shared" si="63"/>
        <v>-</v>
      </c>
    </row>
    <row r="362" spans="1:30" hidden="1" x14ac:dyDescent="0.2">
      <c r="A362" s="1" t="s">
        <v>307</v>
      </c>
      <c r="B362" s="1" t="s">
        <v>308</v>
      </c>
      <c r="C362" s="2">
        <f>[1]!f_netasset_total(A362,$B$1,100000000)</f>
        <v>0.43933761840000002</v>
      </c>
      <c r="D362" s="2" t="str">
        <f>TEXT([1]!f_info_setupdate(A362),"YYYYmmdd")</f>
        <v>20180521</v>
      </c>
      <c r="E362" s="3">
        <v>20180521</v>
      </c>
      <c r="F362" s="3"/>
      <c r="G362" s="3"/>
      <c r="H362" s="2" t="str">
        <f>IF(AND($E362&lt;$C$1,$C362&gt;10),[1]!f_return_1y($A362,"0",$B$1),"-")</f>
        <v>-</v>
      </c>
      <c r="I362" s="2" t="str">
        <f>IF(AND($E362&lt;$D$1,$C362&gt;10),[1]!f_return_2y($A362,"0",$B$1),"-")</f>
        <v>-</v>
      </c>
      <c r="J362" s="2" t="str">
        <f t="shared" si="49"/>
        <v>-</v>
      </c>
      <c r="K362" s="2" t="str">
        <f t="shared" si="50"/>
        <v>-</v>
      </c>
      <c r="L362" s="2" t="str">
        <f t="shared" si="51"/>
        <v>-</v>
      </c>
      <c r="M362" s="2" t="str">
        <f>IF(AND($E362&lt;$C$1,$C362&gt;10),[1]!f_risk_maxdownside($A362,$C$1,$B$1),"-")</f>
        <v>-</v>
      </c>
      <c r="N362" s="2" t="str">
        <f>IF(AND($E362&lt;$D$1,$C362&gt;10),[1]!f_risk_maxdownside($A362,$D$1,$B$1),"-")</f>
        <v>-</v>
      </c>
      <c r="O362" s="2" t="str">
        <f t="shared" si="52"/>
        <v>-</v>
      </c>
      <c r="P362" s="2" t="str">
        <f t="shared" si="53"/>
        <v>-</v>
      </c>
      <c r="Q362" s="2" t="str">
        <f t="shared" si="54"/>
        <v>-</v>
      </c>
      <c r="R362" s="2" t="str">
        <f>IF(AND($E362&lt;$C$1,$C362&gt;10),([1]!f_return($A362,"1",$C$1,$B$1)-3)/[1]!f_risk_stdevyearly($A362,C$1,$B$1,1,1),"-")</f>
        <v>-</v>
      </c>
      <c r="S362" s="2" t="str">
        <f>IF(AND($E362&lt;$D$1,$C362&gt;10),([1]!f_return($A362,"1",$D$1,$B$1)-3)/[1]!f_risk_stdevyearly($A362,D$1,$B$1,1,1),"-")</f>
        <v>-</v>
      </c>
      <c r="T362" s="2" t="str">
        <f t="shared" si="55"/>
        <v>-</v>
      </c>
      <c r="U362" s="2" t="str">
        <f t="shared" si="56"/>
        <v>-</v>
      </c>
      <c r="V362" s="2" t="str">
        <f t="shared" si="57"/>
        <v>-</v>
      </c>
      <c r="W362" s="2" t="str">
        <f>IF(AND($E362&lt;$C$1,$C362&gt;10),([1]!f_return($A362,"1",$C$1,$B$1)-3)/ABS([1]!f_risk_maxdownside($A362,$C$1,$B$1)),"-")</f>
        <v>-</v>
      </c>
      <c r="X362" s="2" t="str">
        <f>IF(AND($E362&lt;$D$1,$C362&gt;10),([1]!f_return($A362,"1",$D$1,$B$1)-3)/ABS([1]!f_risk_maxdownside($A362,$D$1,$B$1)),"-")</f>
        <v>-</v>
      </c>
      <c r="Y362" s="2" t="str">
        <f t="shared" si="58"/>
        <v>-</v>
      </c>
      <c r="Z362" s="2" t="str">
        <f t="shared" si="59"/>
        <v>-</v>
      </c>
      <c r="AA362" s="2" t="str">
        <f t="shared" si="60"/>
        <v>-</v>
      </c>
      <c r="AB362" s="2" t="str">
        <f t="shared" si="61"/>
        <v>-</v>
      </c>
      <c r="AC362" s="2" t="str">
        <f t="shared" si="62"/>
        <v>-</v>
      </c>
      <c r="AD362" s="2" t="str">
        <f t="shared" si="63"/>
        <v>-</v>
      </c>
    </row>
    <row r="363" spans="1:30" hidden="1" x14ac:dyDescent="0.2">
      <c r="A363" s="1" t="s">
        <v>615</v>
      </c>
      <c r="B363" s="1" t="s">
        <v>616</v>
      </c>
      <c r="C363" s="2">
        <f>[1]!f_netasset_total(A363,$B$1,100000000)</f>
        <v>0.43477553630000004</v>
      </c>
      <c r="D363" s="2" t="str">
        <f>TEXT([1]!f_info_setupdate(A363),"YYYYmmdd")</f>
        <v>20111130</v>
      </c>
      <c r="E363" s="3">
        <v>20111130</v>
      </c>
      <c r="F363" s="3"/>
      <c r="G363" s="3"/>
      <c r="H363" s="2" t="str">
        <f>IF(AND($E363&lt;$C$1,$C363&gt;10),[1]!f_return_1y($A363,"0",$B$1),"-")</f>
        <v>-</v>
      </c>
      <c r="I363" s="2" t="str">
        <f>IF(AND($E363&lt;$D$1,$C363&gt;10),[1]!f_return_2y($A363,"0",$B$1),"-")</f>
        <v>-</v>
      </c>
      <c r="J363" s="2" t="str">
        <f t="shared" si="49"/>
        <v>-</v>
      </c>
      <c r="K363" s="2" t="str">
        <f t="shared" si="50"/>
        <v>-</v>
      </c>
      <c r="L363" s="2" t="str">
        <f t="shared" si="51"/>
        <v>-</v>
      </c>
      <c r="M363" s="2" t="str">
        <f>IF(AND($E363&lt;$C$1,$C363&gt;10),[1]!f_risk_maxdownside($A363,$C$1,$B$1),"-")</f>
        <v>-</v>
      </c>
      <c r="N363" s="2" t="str">
        <f>IF(AND($E363&lt;$D$1,$C363&gt;10),[1]!f_risk_maxdownside($A363,$D$1,$B$1),"-")</f>
        <v>-</v>
      </c>
      <c r="O363" s="2" t="str">
        <f t="shared" si="52"/>
        <v>-</v>
      </c>
      <c r="P363" s="2" t="str">
        <f t="shared" si="53"/>
        <v>-</v>
      </c>
      <c r="Q363" s="2" t="str">
        <f t="shared" si="54"/>
        <v>-</v>
      </c>
      <c r="R363" s="2" t="str">
        <f>IF(AND($E363&lt;$C$1,$C363&gt;10),([1]!f_return($A363,"1",$C$1,$B$1)-3)/[1]!f_risk_stdevyearly($A363,C$1,$B$1,1,1),"-")</f>
        <v>-</v>
      </c>
      <c r="S363" s="2" t="str">
        <f>IF(AND($E363&lt;$D$1,$C363&gt;10),([1]!f_return($A363,"1",$D$1,$B$1)-3)/[1]!f_risk_stdevyearly($A363,D$1,$B$1,1,1),"-")</f>
        <v>-</v>
      </c>
      <c r="T363" s="2" t="str">
        <f t="shared" si="55"/>
        <v>-</v>
      </c>
      <c r="U363" s="2" t="str">
        <f t="shared" si="56"/>
        <v>-</v>
      </c>
      <c r="V363" s="2" t="str">
        <f t="shared" si="57"/>
        <v>-</v>
      </c>
      <c r="W363" s="2" t="str">
        <f>IF(AND($E363&lt;$C$1,$C363&gt;10),([1]!f_return($A363,"1",$C$1,$B$1)-3)/ABS([1]!f_risk_maxdownside($A363,$C$1,$B$1)),"-")</f>
        <v>-</v>
      </c>
      <c r="X363" s="2" t="str">
        <f>IF(AND($E363&lt;$D$1,$C363&gt;10),([1]!f_return($A363,"1",$D$1,$B$1)-3)/ABS([1]!f_risk_maxdownside($A363,$D$1,$B$1)),"-")</f>
        <v>-</v>
      </c>
      <c r="Y363" s="2" t="str">
        <f t="shared" si="58"/>
        <v>-</v>
      </c>
      <c r="Z363" s="2" t="str">
        <f t="shared" si="59"/>
        <v>-</v>
      </c>
      <c r="AA363" s="2" t="str">
        <f t="shared" si="60"/>
        <v>-</v>
      </c>
      <c r="AB363" s="2" t="str">
        <f t="shared" si="61"/>
        <v>-</v>
      </c>
      <c r="AC363" s="2" t="str">
        <f t="shared" si="62"/>
        <v>-</v>
      </c>
      <c r="AD363" s="2" t="str">
        <f t="shared" si="63"/>
        <v>-</v>
      </c>
    </row>
    <row r="364" spans="1:30" hidden="1" x14ac:dyDescent="0.2">
      <c r="A364" s="1" t="s">
        <v>695</v>
      </c>
      <c r="B364" s="1" t="s">
        <v>696</v>
      </c>
      <c r="C364" s="2">
        <f>[1]!f_netasset_total(A364,$B$1,100000000)</f>
        <v>0.39472820840000006</v>
      </c>
      <c r="D364" s="2" t="str">
        <f>TEXT([1]!f_info_setupdate(A364),"YYYYmmdd")</f>
        <v>20090527</v>
      </c>
      <c r="E364" s="3">
        <v>20090527</v>
      </c>
      <c r="F364" s="3"/>
      <c r="G364" s="3"/>
      <c r="H364" s="2" t="str">
        <f>IF(AND($E364&lt;$C$1,$C364&gt;10),[1]!f_return_1y($A364,"0",$B$1),"-")</f>
        <v>-</v>
      </c>
      <c r="I364" s="2" t="str">
        <f>IF(AND($E364&lt;$D$1,$C364&gt;10),[1]!f_return_2y($A364,"0",$B$1),"-")</f>
        <v>-</v>
      </c>
      <c r="J364" s="2" t="str">
        <f t="shared" si="49"/>
        <v>-</v>
      </c>
      <c r="K364" s="2" t="str">
        <f t="shared" si="50"/>
        <v>-</v>
      </c>
      <c r="L364" s="2" t="str">
        <f t="shared" si="51"/>
        <v>-</v>
      </c>
      <c r="M364" s="2" t="str">
        <f>IF(AND($E364&lt;$C$1,$C364&gt;10),[1]!f_risk_maxdownside($A364,$C$1,$B$1),"-")</f>
        <v>-</v>
      </c>
      <c r="N364" s="2" t="str">
        <f>IF(AND($E364&lt;$D$1,$C364&gt;10),[1]!f_risk_maxdownside($A364,$D$1,$B$1),"-")</f>
        <v>-</v>
      </c>
      <c r="O364" s="2" t="str">
        <f t="shared" si="52"/>
        <v>-</v>
      </c>
      <c r="P364" s="2" t="str">
        <f t="shared" si="53"/>
        <v>-</v>
      </c>
      <c r="Q364" s="2" t="str">
        <f t="shared" si="54"/>
        <v>-</v>
      </c>
      <c r="R364" s="2" t="str">
        <f>IF(AND($E364&lt;$C$1,$C364&gt;10),([1]!f_return($A364,"1",$C$1,$B$1)-3)/[1]!f_risk_stdevyearly($A364,C$1,$B$1,1,1),"-")</f>
        <v>-</v>
      </c>
      <c r="S364" s="2" t="str">
        <f>IF(AND($E364&lt;$D$1,$C364&gt;10),([1]!f_return($A364,"1",$D$1,$B$1)-3)/[1]!f_risk_stdevyearly($A364,D$1,$B$1,1,1),"-")</f>
        <v>-</v>
      </c>
      <c r="T364" s="2" t="str">
        <f t="shared" si="55"/>
        <v>-</v>
      </c>
      <c r="U364" s="2" t="str">
        <f t="shared" si="56"/>
        <v>-</v>
      </c>
      <c r="V364" s="2" t="str">
        <f t="shared" si="57"/>
        <v>-</v>
      </c>
      <c r="W364" s="2" t="str">
        <f>IF(AND($E364&lt;$C$1,$C364&gt;10),([1]!f_return($A364,"1",$C$1,$B$1)-3)/ABS([1]!f_risk_maxdownside($A364,$C$1,$B$1)),"-")</f>
        <v>-</v>
      </c>
      <c r="X364" s="2" t="str">
        <f>IF(AND($E364&lt;$D$1,$C364&gt;10),([1]!f_return($A364,"1",$D$1,$B$1)-3)/ABS([1]!f_risk_maxdownside($A364,$D$1,$B$1)),"-")</f>
        <v>-</v>
      </c>
      <c r="Y364" s="2" t="str">
        <f t="shared" si="58"/>
        <v>-</v>
      </c>
      <c r="Z364" s="2" t="str">
        <f t="shared" si="59"/>
        <v>-</v>
      </c>
      <c r="AA364" s="2" t="str">
        <f t="shared" si="60"/>
        <v>-</v>
      </c>
      <c r="AB364" s="2" t="str">
        <f t="shared" si="61"/>
        <v>-</v>
      </c>
      <c r="AC364" s="2" t="str">
        <f t="shared" si="62"/>
        <v>-</v>
      </c>
      <c r="AD364" s="2" t="str">
        <f t="shared" si="63"/>
        <v>-</v>
      </c>
    </row>
    <row r="365" spans="1:30" hidden="1" x14ac:dyDescent="0.2">
      <c r="A365" s="1" t="s">
        <v>361</v>
      </c>
      <c r="B365" s="1" t="s">
        <v>362</v>
      </c>
      <c r="C365" s="2">
        <f>[1]!f_netasset_total(A365,$B$1,100000000)</f>
        <v>0.38672936539999997</v>
      </c>
      <c r="D365" s="2" t="str">
        <f>TEXT([1]!f_info_setupdate(A365),"YYYYmmdd")</f>
        <v>20190411</v>
      </c>
      <c r="E365" s="3">
        <v>20190411</v>
      </c>
      <c r="F365" s="3"/>
      <c r="G365" s="3"/>
      <c r="H365" s="2" t="str">
        <f>IF(AND($E365&lt;$C$1,$C365&gt;10),[1]!f_return_1y($A365,"0",$B$1),"-")</f>
        <v>-</v>
      </c>
      <c r="I365" s="2" t="str">
        <f>IF(AND($E365&lt;$D$1,$C365&gt;10),[1]!f_return_2y($A365,"0",$B$1),"-")</f>
        <v>-</v>
      </c>
      <c r="J365" s="2" t="str">
        <f t="shared" si="49"/>
        <v>-</v>
      </c>
      <c r="K365" s="2" t="str">
        <f t="shared" si="50"/>
        <v>-</v>
      </c>
      <c r="L365" s="2" t="str">
        <f t="shared" si="51"/>
        <v>-</v>
      </c>
      <c r="M365" s="2" t="str">
        <f>IF(AND($E365&lt;$C$1,$C365&gt;10),[1]!f_risk_maxdownside($A365,$C$1,$B$1),"-")</f>
        <v>-</v>
      </c>
      <c r="N365" s="2" t="str">
        <f>IF(AND($E365&lt;$D$1,$C365&gt;10),[1]!f_risk_maxdownside($A365,$D$1,$B$1),"-")</f>
        <v>-</v>
      </c>
      <c r="O365" s="2" t="str">
        <f t="shared" si="52"/>
        <v>-</v>
      </c>
      <c r="P365" s="2" t="str">
        <f t="shared" si="53"/>
        <v>-</v>
      </c>
      <c r="Q365" s="2" t="str">
        <f t="shared" si="54"/>
        <v>-</v>
      </c>
      <c r="R365" s="2" t="str">
        <f>IF(AND($E365&lt;$C$1,$C365&gt;10),([1]!f_return($A365,"1",$C$1,$B$1)-3)/[1]!f_risk_stdevyearly($A365,C$1,$B$1,1,1),"-")</f>
        <v>-</v>
      </c>
      <c r="S365" s="2" t="str">
        <f>IF(AND($E365&lt;$D$1,$C365&gt;10),([1]!f_return($A365,"1",$D$1,$B$1)-3)/[1]!f_risk_stdevyearly($A365,D$1,$B$1,1,1),"-")</f>
        <v>-</v>
      </c>
      <c r="T365" s="2" t="str">
        <f t="shared" si="55"/>
        <v>-</v>
      </c>
      <c r="U365" s="2" t="str">
        <f t="shared" si="56"/>
        <v>-</v>
      </c>
      <c r="V365" s="2" t="str">
        <f t="shared" si="57"/>
        <v>-</v>
      </c>
      <c r="W365" s="2" t="str">
        <f>IF(AND($E365&lt;$C$1,$C365&gt;10),([1]!f_return($A365,"1",$C$1,$B$1)-3)/ABS([1]!f_risk_maxdownside($A365,$C$1,$B$1)),"-")</f>
        <v>-</v>
      </c>
      <c r="X365" s="2" t="str">
        <f>IF(AND($E365&lt;$D$1,$C365&gt;10),([1]!f_return($A365,"1",$D$1,$B$1)-3)/ABS([1]!f_risk_maxdownside($A365,$D$1,$B$1)),"-")</f>
        <v>-</v>
      </c>
      <c r="Y365" s="2" t="str">
        <f t="shared" si="58"/>
        <v>-</v>
      </c>
      <c r="Z365" s="2" t="str">
        <f t="shared" si="59"/>
        <v>-</v>
      </c>
      <c r="AA365" s="2" t="str">
        <f t="shared" si="60"/>
        <v>-</v>
      </c>
      <c r="AB365" s="2" t="str">
        <f t="shared" si="61"/>
        <v>-</v>
      </c>
      <c r="AC365" s="2" t="str">
        <f t="shared" si="62"/>
        <v>-</v>
      </c>
      <c r="AD365" s="2" t="str">
        <f t="shared" si="63"/>
        <v>-</v>
      </c>
    </row>
    <row r="366" spans="1:30" hidden="1" x14ac:dyDescent="0.2">
      <c r="A366" s="1" t="s">
        <v>205</v>
      </c>
      <c r="B366" s="1" t="s">
        <v>206</v>
      </c>
      <c r="C366" s="2">
        <f>[1]!f_netasset_total(A366,$B$1,100000000)</f>
        <v>0.37569092469999998</v>
      </c>
      <c r="D366" s="2" t="str">
        <f>TEXT([1]!f_info_setupdate(A366),"YYYYmmdd")</f>
        <v>20160929</v>
      </c>
      <c r="E366" s="3">
        <v>20160929</v>
      </c>
      <c r="F366" s="3"/>
      <c r="G366" s="3"/>
      <c r="H366" s="2" t="str">
        <f>IF(AND($E366&lt;$C$1,$C366&gt;10),[1]!f_return_1y($A366,"0",$B$1),"-")</f>
        <v>-</v>
      </c>
      <c r="I366" s="2" t="str">
        <f>IF(AND($E366&lt;$D$1,$C366&gt;10),[1]!f_return_2y($A366,"0",$B$1),"-")</f>
        <v>-</v>
      </c>
      <c r="J366" s="2" t="str">
        <f t="shared" si="49"/>
        <v>-</v>
      </c>
      <c r="K366" s="2" t="str">
        <f t="shared" si="50"/>
        <v>-</v>
      </c>
      <c r="L366" s="2" t="str">
        <f t="shared" si="51"/>
        <v>-</v>
      </c>
      <c r="M366" s="2" t="str">
        <f>IF(AND($E366&lt;$C$1,$C366&gt;10),[1]!f_risk_maxdownside($A366,$C$1,$B$1),"-")</f>
        <v>-</v>
      </c>
      <c r="N366" s="2" t="str">
        <f>IF(AND($E366&lt;$D$1,$C366&gt;10),[1]!f_risk_maxdownside($A366,$D$1,$B$1),"-")</f>
        <v>-</v>
      </c>
      <c r="O366" s="2" t="str">
        <f t="shared" si="52"/>
        <v>-</v>
      </c>
      <c r="P366" s="2" t="str">
        <f t="shared" si="53"/>
        <v>-</v>
      </c>
      <c r="Q366" s="2" t="str">
        <f t="shared" si="54"/>
        <v>-</v>
      </c>
      <c r="R366" s="2" t="str">
        <f>IF(AND($E366&lt;$C$1,$C366&gt;10),([1]!f_return($A366,"1",$C$1,$B$1)-3)/[1]!f_risk_stdevyearly($A366,C$1,$B$1,1,1),"-")</f>
        <v>-</v>
      </c>
      <c r="S366" s="2" t="str">
        <f>IF(AND($E366&lt;$D$1,$C366&gt;10),([1]!f_return($A366,"1",$D$1,$B$1)-3)/[1]!f_risk_stdevyearly($A366,D$1,$B$1,1,1),"-")</f>
        <v>-</v>
      </c>
      <c r="T366" s="2" t="str">
        <f t="shared" si="55"/>
        <v>-</v>
      </c>
      <c r="U366" s="2" t="str">
        <f t="shared" si="56"/>
        <v>-</v>
      </c>
      <c r="V366" s="2" t="str">
        <f t="shared" si="57"/>
        <v>-</v>
      </c>
      <c r="W366" s="2" t="str">
        <f>IF(AND($E366&lt;$C$1,$C366&gt;10),([1]!f_return($A366,"1",$C$1,$B$1)-3)/ABS([1]!f_risk_maxdownside($A366,$C$1,$B$1)),"-")</f>
        <v>-</v>
      </c>
      <c r="X366" s="2" t="str">
        <f>IF(AND($E366&lt;$D$1,$C366&gt;10),([1]!f_return($A366,"1",$D$1,$B$1)-3)/ABS([1]!f_risk_maxdownside($A366,$D$1,$B$1)),"-")</f>
        <v>-</v>
      </c>
      <c r="Y366" s="2" t="str">
        <f t="shared" si="58"/>
        <v>-</v>
      </c>
      <c r="Z366" s="2" t="str">
        <f t="shared" si="59"/>
        <v>-</v>
      </c>
      <c r="AA366" s="2" t="str">
        <f t="shared" si="60"/>
        <v>-</v>
      </c>
      <c r="AB366" s="2" t="str">
        <f t="shared" si="61"/>
        <v>-</v>
      </c>
      <c r="AC366" s="2" t="str">
        <f t="shared" si="62"/>
        <v>-</v>
      </c>
      <c r="AD366" s="2" t="str">
        <f t="shared" si="63"/>
        <v>-</v>
      </c>
    </row>
    <row r="367" spans="1:30" hidden="1" x14ac:dyDescent="0.2">
      <c r="A367" s="1" t="s">
        <v>573</v>
      </c>
      <c r="B367" s="1" t="s">
        <v>574</v>
      </c>
      <c r="C367" s="2">
        <f>[1]!f_netasset_total(A367,$B$1,100000000)</f>
        <v>0.37103663219999999</v>
      </c>
      <c r="D367" s="2" t="str">
        <f>TEXT([1]!f_info_setupdate(A367),"YYYYmmdd")</f>
        <v>20210924</v>
      </c>
      <c r="E367" s="3">
        <v>20210924</v>
      </c>
      <c r="F367" s="3"/>
      <c r="G367" s="3"/>
      <c r="H367" s="2" t="str">
        <f>IF(AND($E367&lt;$C$1,$C367&gt;10),[1]!f_return_1y($A367,"0",$B$1),"-")</f>
        <v>-</v>
      </c>
      <c r="I367" s="2" t="str">
        <f>IF(AND($E367&lt;$D$1,$C367&gt;10),[1]!f_return_2y($A367,"0",$B$1),"-")</f>
        <v>-</v>
      </c>
      <c r="J367" s="2" t="str">
        <f t="shared" si="49"/>
        <v>-</v>
      </c>
      <c r="K367" s="2" t="str">
        <f t="shared" si="50"/>
        <v>-</v>
      </c>
      <c r="L367" s="2" t="str">
        <f t="shared" si="51"/>
        <v>-</v>
      </c>
      <c r="M367" s="2" t="str">
        <f>IF(AND($E367&lt;$C$1,$C367&gt;10),[1]!f_risk_maxdownside($A367,$C$1,$B$1),"-")</f>
        <v>-</v>
      </c>
      <c r="N367" s="2" t="str">
        <f>IF(AND($E367&lt;$D$1,$C367&gt;10),[1]!f_risk_maxdownside($A367,$D$1,$B$1),"-")</f>
        <v>-</v>
      </c>
      <c r="O367" s="2" t="str">
        <f t="shared" si="52"/>
        <v>-</v>
      </c>
      <c r="P367" s="2" t="str">
        <f t="shared" si="53"/>
        <v>-</v>
      </c>
      <c r="Q367" s="2" t="str">
        <f t="shared" si="54"/>
        <v>-</v>
      </c>
      <c r="R367" s="2" t="str">
        <f>IF(AND($E367&lt;$C$1,$C367&gt;10),([1]!f_return($A367,"1",$C$1,$B$1)-3)/[1]!f_risk_stdevyearly($A367,C$1,$B$1,1,1),"-")</f>
        <v>-</v>
      </c>
      <c r="S367" s="2" t="str">
        <f>IF(AND($E367&lt;$D$1,$C367&gt;10),([1]!f_return($A367,"1",$D$1,$B$1)-3)/[1]!f_risk_stdevyearly($A367,D$1,$B$1,1,1),"-")</f>
        <v>-</v>
      </c>
      <c r="T367" s="2" t="str">
        <f t="shared" si="55"/>
        <v>-</v>
      </c>
      <c r="U367" s="2" t="str">
        <f t="shared" si="56"/>
        <v>-</v>
      </c>
      <c r="V367" s="2" t="str">
        <f t="shared" si="57"/>
        <v>-</v>
      </c>
      <c r="W367" s="2" t="str">
        <f>IF(AND($E367&lt;$C$1,$C367&gt;10),([1]!f_return($A367,"1",$C$1,$B$1)-3)/ABS([1]!f_risk_maxdownside($A367,$C$1,$B$1)),"-")</f>
        <v>-</v>
      </c>
      <c r="X367" s="2" t="str">
        <f>IF(AND($E367&lt;$D$1,$C367&gt;10),([1]!f_return($A367,"1",$D$1,$B$1)-3)/ABS([1]!f_risk_maxdownside($A367,$D$1,$B$1)),"-")</f>
        <v>-</v>
      </c>
      <c r="Y367" s="2" t="str">
        <f t="shared" si="58"/>
        <v>-</v>
      </c>
      <c r="Z367" s="2" t="str">
        <f t="shared" si="59"/>
        <v>-</v>
      </c>
      <c r="AA367" s="2" t="str">
        <f t="shared" si="60"/>
        <v>-</v>
      </c>
      <c r="AB367" s="2" t="str">
        <f t="shared" si="61"/>
        <v>-</v>
      </c>
      <c r="AC367" s="2" t="str">
        <f t="shared" si="62"/>
        <v>-</v>
      </c>
      <c r="AD367" s="2" t="str">
        <f t="shared" si="63"/>
        <v>-</v>
      </c>
    </row>
    <row r="368" spans="1:30" hidden="1" x14ac:dyDescent="0.2">
      <c r="A368" s="1" t="s">
        <v>25</v>
      </c>
      <c r="B368" s="1" t="s">
        <v>26</v>
      </c>
      <c r="C368" s="2">
        <f>[1]!f_netasset_total(A368,$B$1,100000000)</f>
        <v>0.36676512319999999</v>
      </c>
      <c r="D368" s="2" t="str">
        <f>TEXT([1]!f_info_setupdate(A368),"YYYYmmdd")</f>
        <v>20130530</v>
      </c>
      <c r="E368" s="3">
        <v>20130530</v>
      </c>
      <c r="F368" s="3"/>
      <c r="G368" s="3"/>
      <c r="H368" s="2" t="str">
        <f>IF(AND($E368&lt;$C$1,$C368&gt;10),[1]!f_return_1y($A368,"0",$B$1),"-")</f>
        <v>-</v>
      </c>
      <c r="I368" s="2" t="str">
        <f>IF(AND($E368&lt;$D$1,$C368&gt;10),[1]!f_return_2y($A368,"0",$B$1),"-")</f>
        <v>-</v>
      </c>
      <c r="J368" s="2" t="str">
        <f t="shared" si="49"/>
        <v>-</v>
      </c>
      <c r="K368" s="2" t="str">
        <f t="shared" si="50"/>
        <v>-</v>
      </c>
      <c r="L368" s="2" t="str">
        <f t="shared" si="51"/>
        <v>-</v>
      </c>
      <c r="M368" s="2" t="str">
        <f>IF(AND($E368&lt;$C$1,$C368&gt;10),[1]!f_risk_maxdownside($A368,$C$1,$B$1),"-")</f>
        <v>-</v>
      </c>
      <c r="N368" s="2" t="str">
        <f>IF(AND($E368&lt;$D$1,$C368&gt;10),[1]!f_risk_maxdownside($A368,$D$1,$B$1),"-")</f>
        <v>-</v>
      </c>
      <c r="O368" s="2" t="str">
        <f t="shared" si="52"/>
        <v>-</v>
      </c>
      <c r="P368" s="2" t="str">
        <f t="shared" si="53"/>
        <v>-</v>
      </c>
      <c r="Q368" s="2" t="str">
        <f t="shared" si="54"/>
        <v>-</v>
      </c>
      <c r="R368" s="2" t="str">
        <f>IF(AND($E368&lt;$C$1,$C368&gt;10),([1]!f_return($A368,"1",$C$1,$B$1)-3)/[1]!f_risk_stdevyearly($A368,C$1,$B$1,1,1),"-")</f>
        <v>-</v>
      </c>
      <c r="S368" s="2" t="str">
        <f>IF(AND($E368&lt;$D$1,$C368&gt;10),([1]!f_return($A368,"1",$D$1,$B$1)-3)/[1]!f_risk_stdevyearly($A368,D$1,$B$1,1,1),"-")</f>
        <v>-</v>
      </c>
      <c r="T368" s="2" t="str">
        <f t="shared" si="55"/>
        <v>-</v>
      </c>
      <c r="U368" s="2" t="str">
        <f t="shared" si="56"/>
        <v>-</v>
      </c>
      <c r="V368" s="2" t="str">
        <f t="shared" si="57"/>
        <v>-</v>
      </c>
      <c r="W368" s="2" t="str">
        <f>IF(AND($E368&lt;$C$1,$C368&gt;10),([1]!f_return($A368,"1",$C$1,$B$1)-3)/ABS([1]!f_risk_maxdownside($A368,$C$1,$B$1)),"-")</f>
        <v>-</v>
      </c>
      <c r="X368" s="2" t="str">
        <f>IF(AND($E368&lt;$D$1,$C368&gt;10),([1]!f_return($A368,"1",$D$1,$B$1)-3)/ABS([1]!f_risk_maxdownside($A368,$D$1,$B$1)),"-")</f>
        <v>-</v>
      </c>
      <c r="Y368" s="2" t="str">
        <f t="shared" si="58"/>
        <v>-</v>
      </c>
      <c r="Z368" s="2" t="str">
        <f t="shared" si="59"/>
        <v>-</v>
      </c>
      <c r="AA368" s="2" t="str">
        <f t="shared" si="60"/>
        <v>-</v>
      </c>
      <c r="AB368" s="2" t="str">
        <f t="shared" si="61"/>
        <v>-</v>
      </c>
      <c r="AC368" s="2" t="str">
        <f t="shared" si="62"/>
        <v>-</v>
      </c>
      <c r="AD368" s="2" t="str">
        <f t="shared" si="63"/>
        <v>-</v>
      </c>
    </row>
    <row r="369" spans="1:30" hidden="1" x14ac:dyDescent="0.2">
      <c r="A369" s="1" t="s">
        <v>425</v>
      </c>
      <c r="B369" s="1" t="s">
        <v>426</v>
      </c>
      <c r="C369" s="2">
        <f>[1]!f_netasset_total(A369,$B$1,100000000)</f>
        <v>0.34409361369999997</v>
      </c>
      <c r="D369" s="2" t="str">
        <f>TEXT([1]!f_info_setupdate(A369),"YYYYmmdd")</f>
        <v>20200618</v>
      </c>
      <c r="E369" s="3">
        <v>20200618</v>
      </c>
      <c r="F369" s="3"/>
      <c r="G369" s="3"/>
      <c r="H369" s="2" t="str">
        <f>IF(AND($E369&lt;$C$1,$C369&gt;10),[1]!f_return_1y($A369,"0",$B$1),"-")</f>
        <v>-</v>
      </c>
      <c r="I369" s="2" t="str">
        <f>IF(AND($E369&lt;$D$1,$C369&gt;10),[1]!f_return_2y($A369,"0",$B$1),"-")</f>
        <v>-</v>
      </c>
      <c r="J369" s="2" t="str">
        <f t="shared" si="49"/>
        <v>-</v>
      </c>
      <c r="K369" s="2" t="str">
        <f t="shared" si="50"/>
        <v>-</v>
      </c>
      <c r="L369" s="2" t="str">
        <f t="shared" si="51"/>
        <v>-</v>
      </c>
      <c r="M369" s="2" t="str">
        <f>IF(AND($E369&lt;$C$1,$C369&gt;10),[1]!f_risk_maxdownside($A369,$C$1,$B$1),"-")</f>
        <v>-</v>
      </c>
      <c r="N369" s="2" t="str">
        <f>IF(AND($E369&lt;$D$1,$C369&gt;10),[1]!f_risk_maxdownside($A369,$D$1,$B$1),"-")</f>
        <v>-</v>
      </c>
      <c r="O369" s="2" t="str">
        <f t="shared" si="52"/>
        <v>-</v>
      </c>
      <c r="P369" s="2" t="str">
        <f t="shared" si="53"/>
        <v>-</v>
      </c>
      <c r="Q369" s="2" t="str">
        <f t="shared" si="54"/>
        <v>-</v>
      </c>
      <c r="R369" s="2" t="str">
        <f>IF(AND($E369&lt;$C$1,$C369&gt;10),([1]!f_return($A369,"1",$C$1,$B$1)-3)/[1]!f_risk_stdevyearly($A369,C$1,$B$1,1,1),"-")</f>
        <v>-</v>
      </c>
      <c r="S369" s="2" t="str">
        <f>IF(AND($E369&lt;$D$1,$C369&gt;10),([1]!f_return($A369,"1",$D$1,$B$1)-3)/[1]!f_risk_stdevyearly($A369,D$1,$B$1,1,1),"-")</f>
        <v>-</v>
      </c>
      <c r="T369" s="2" t="str">
        <f t="shared" si="55"/>
        <v>-</v>
      </c>
      <c r="U369" s="2" t="str">
        <f t="shared" si="56"/>
        <v>-</v>
      </c>
      <c r="V369" s="2" t="str">
        <f t="shared" si="57"/>
        <v>-</v>
      </c>
      <c r="W369" s="2" t="str">
        <f>IF(AND($E369&lt;$C$1,$C369&gt;10),([1]!f_return($A369,"1",$C$1,$B$1)-3)/ABS([1]!f_risk_maxdownside($A369,$C$1,$B$1)),"-")</f>
        <v>-</v>
      </c>
      <c r="X369" s="2" t="str">
        <f>IF(AND($E369&lt;$D$1,$C369&gt;10),([1]!f_return($A369,"1",$D$1,$B$1)-3)/ABS([1]!f_risk_maxdownside($A369,$D$1,$B$1)),"-")</f>
        <v>-</v>
      </c>
      <c r="Y369" s="2" t="str">
        <f t="shared" si="58"/>
        <v>-</v>
      </c>
      <c r="Z369" s="2" t="str">
        <f t="shared" si="59"/>
        <v>-</v>
      </c>
      <c r="AA369" s="2" t="str">
        <f t="shared" si="60"/>
        <v>-</v>
      </c>
      <c r="AB369" s="2" t="str">
        <f t="shared" si="61"/>
        <v>-</v>
      </c>
      <c r="AC369" s="2" t="str">
        <f t="shared" si="62"/>
        <v>-</v>
      </c>
      <c r="AD369" s="2" t="str">
        <f t="shared" si="63"/>
        <v>-</v>
      </c>
    </row>
    <row r="370" spans="1:30" hidden="1" x14ac:dyDescent="0.2">
      <c r="A370" s="1" t="s">
        <v>649</v>
      </c>
      <c r="B370" s="1" t="s">
        <v>650</v>
      </c>
      <c r="C370" s="2">
        <f>[1]!f_netasset_total(A370,$B$1,100000000)</f>
        <v>0.33638664000000001</v>
      </c>
      <c r="D370" s="2" t="str">
        <f>TEXT([1]!f_info_setupdate(A370),"YYYYmmdd")</f>
        <v>20100929</v>
      </c>
      <c r="E370" s="3">
        <v>20100929</v>
      </c>
      <c r="F370" s="3"/>
      <c r="G370" s="3"/>
      <c r="H370" s="2" t="str">
        <f>IF(AND($E370&lt;$C$1,$C370&gt;10),[1]!f_return_1y($A370,"0",$B$1),"-")</f>
        <v>-</v>
      </c>
      <c r="I370" s="2" t="str">
        <f>IF(AND($E370&lt;$D$1,$C370&gt;10),[1]!f_return_2y($A370,"0",$B$1),"-")</f>
        <v>-</v>
      </c>
      <c r="J370" s="2" t="str">
        <f t="shared" si="49"/>
        <v>-</v>
      </c>
      <c r="K370" s="2" t="str">
        <f t="shared" si="50"/>
        <v>-</v>
      </c>
      <c r="L370" s="2" t="str">
        <f t="shared" si="51"/>
        <v>-</v>
      </c>
      <c r="M370" s="2" t="str">
        <f>IF(AND($E370&lt;$C$1,$C370&gt;10),[1]!f_risk_maxdownside($A370,$C$1,$B$1),"-")</f>
        <v>-</v>
      </c>
      <c r="N370" s="2" t="str">
        <f>IF(AND($E370&lt;$D$1,$C370&gt;10),[1]!f_risk_maxdownside($A370,$D$1,$B$1),"-")</f>
        <v>-</v>
      </c>
      <c r="O370" s="2" t="str">
        <f t="shared" si="52"/>
        <v>-</v>
      </c>
      <c r="P370" s="2" t="str">
        <f t="shared" si="53"/>
        <v>-</v>
      </c>
      <c r="Q370" s="2" t="str">
        <f t="shared" si="54"/>
        <v>-</v>
      </c>
      <c r="R370" s="2" t="str">
        <f>IF(AND($E370&lt;$C$1,$C370&gt;10),([1]!f_return($A370,"1",$C$1,$B$1)-3)/[1]!f_risk_stdevyearly($A370,C$1,$B$1,1,1),"-")</f>
        <v>-</v>
      </c>
      <c r="S370" s="2" t="str">
        <f>IF(AND($E370&lt;$D$1,$C370&gt;10),([1]!f_return($A370,"1",$D$1,$B$1)-3)/[1]!f_risk_stdevyearly($A370,D$1,$B$1,1,1),"-")</f>
        <v>-</v>
      </c>
      <c r="T370" s="2" t="str">
        <f t="shared" si="55"/>
        <v>-</v>
      </c>
      <c r="U370" s="2" t="str">
        <f t="shared" si="56"/>
        <v>-</v>
      </c>
      <c r="V370" s="2" t="str">
        <f t="shared" si="57"/>
        <v>-</v>
      </c>
      <c r="W370" s="2" t="str">
        <f>IF(AND($E370&lt;$C$1,$C370&gt;10),([1]!f_return($A370,"1",$C$1,$B$1)-3)/ABS([1]!f_risk_maxdownside($A370,$C$1,$B$1)),"-")</f>
        <v>-</v>
      </c>
      <c r="X370" s="2" t="str">
        <f>IF(AND($E370&lt;$D$1,$C370&gt;10),([1]!f_return($A370,"1",$D$1,$B$1)-3)/ABS([1]!f_risk_maxdownside($A370,$D$1,$B$1)),"-")</f>
        <v>-</v>
      </c>
      <c r="Y370" s="2" t="str">
        <f t="shared" si="58"/>
        <v>-</v>
      </c>
      <c r="Z370" s="2" t="str">
        <f t="shared" si="59"/>
        <v>-</v>
      </c>
      <c r="AA370" s="2" t="str">
        <f t="shared" si="60"/>
        <v>-</v>
      </c>
      <c r="AB370" s="2" t="str">
        <f t="shared" si="61"/>
        <v>-</v>
      </c>
      <c r="AC370" s="2" t="str">
        <f t="shared" si="62"/>
        <v>-</v>
      </c>
      <c r="AD370" s="2" t="str">
        <f t="shared" si="63"/>
        <v>-</v>
      </c>
    </row>
    <row r="371" spans="1:30" hidden="1" x14ac:dyDescent="0.2">
      <c r="A371" s="1" t="s">
        <v>359</v>
      </c>
      <c r="B371" s="1" t="s">
        <v>360</v>
      </c>
      <c r="C371" s="2">
        <f>[1]!f_netasset_total(A371,$B$1,100000000)</f>
        <v>0.3136721965</v>
      </c>
      <c r="D371" s="2" t="str">
        <f>TEXT([1]!f_info_setupdate(A371),"YYYYmmdd")</f>
        <v>20190415</v>
      </c>
      <c r="E371" s="3">
        <v>20190415</v>
      </c>
      <c r="F371" s="3"/>
      <c r="G371" s="3"/>
      <c r="H371" s="2" t="str">
        <f>IF(AND($E371&lt;$C$1,$C371&gt;10),[1]!f_return_1y($A371,"0",$B$1),"-")</f>
        <v>-</v>
      </c>
      <c r="I371" s="2" t="str">
        <f>IF(AND($E371&lt;$D$1,$C371&gt;10),[1]!f_return_2y($A371,"0",$B$1),"-")</f>
        <v>-</v>
      </c>
      <c r="J371" s="2" t="str">
        <f t="shared" si="49"/>
        <v>-</v>
      </c>
      <c r="K371" s="2" t="str">
        <f t="shared" si="50"/>
        <v>-</v>
      </c>
      <c r="L371" s="2" t="str">
        <f t="shared" si="51"/>
        <v>-</v>
      </c>
      <c r="M371" s="2" t="str">
        <f>IF(AND($E371&lt;$C$1,$C371&gt;10),[1]!f_risk_maxdownside($A371,$C$1,$B$1),"-")</f>
        <v>-</v>
      </c>
      <c r="N371" s="2" t="str">
        <f>IF(AND($E371&lt;$D$1,$C371&gt;10),[1]!f_risk_maxdownside($A371,$D$1,$B$1),"-")</f>
        <v>-</v>
      </c>
      <c r="O371" s="2" t="str">
        <f t="shared" si="52"/>
        <v>-</v>
      </c>
      <c r="P371" s="2" t="str">
        <f t="shared" si="53"/>
        <v>-</v>
      </c>
      <c r="Q371" s="2" t="str">
        <f t="shared" si="54"/>
        <v>-</v>
      </c>
      <c r="R371" s="2" t="str">
        <f>IF(AND($E371&lt;$C$1,$C371&gt;10),([1]!f_return($A371,"1",$C$1,$B$1)-3)/[1]!f_risk_stdevyearly($A371,C$1,$B$1,1,1),"-")</f>
        <v>-</v>
      </c>
      <c r="S371" s="2" t="str">
        <f>IF(AND($E371&lt;$D$1,$C371&gt;10),([1]!f_return($A371,"1",$D$1,$B$1)-3)/[1]!f_risk_stdevyearly($A371,D$1,$B$1,1,1),"-")</f>
        <v>-</v>
      </c>
      <c r="T371" s="2" t="str">
        <f t="shared" si="55"/>
        <v>-</v>
      </c>
      <c r="U371" s="2" t="str">
        <f t="shared" si="56"/>
        <v>-</v>
      </c>
      <c r="V371" s="2" t="str">
        <f t="shared" si="57"/>
        <v>-</v>
      </c>
      <c r="W371" s="2" t="str">
        <f>IF(AND($E371&lt;$C$1,$C371&gt;10),([1]!f_return($A371,"1",$C$1,$B$1)-3)/ABS([1]!f_risk_maxdownside($A371,$C$1,$B$1)),"-")</f>
        <v>-</v>
      </c>
      <c r="X371" s="2" t="str">
        <f>IF(AND($E371&lt;$D$1,$C371&gt;10),([1]!f_return($A371,"1",$D$1,$B$1)-3)/ABS([1]!f_risk_maxdownside($A371,$D$1,$B$1)),"-")</f>
        <v>-</v>
      </c>
      <c r="Y371" s="2" t="str">
        <f t="shared" si="58"/>
        <v>-</v>
      </c>
      <c r="Z371" s="2" t="str">
        <f t="shared" si="59"/>
        <v>-</v>
      </c>
      <c r="AA371" s="2" t="str">
        <f t="shared" si="60"/>
        <v>-</v>
      </c>
      <c r="AB371" s="2" t="str">
        <f t="shared" si="61"/>
        <v>-</v>
      </c>
      <c r="AC371" s="2" t="str">
        <f t="shared" si="62"/>
        <v>-</v>
      </c>
      <c r="AD371" s="2" t="str">
        <f t="shared" si="63"/>
        <v>-</v>
      </c>
    </row>
    <row r="372" spans="1:30" hidden="1" x14ac:dyDescent="0.2">
      <c r="A372" s="1" t="s">
        <v>755</v>
      </c>
      <c r="B372" s="1" t="s">
        <v>756</v>
      </c>
      <c r="C372" s="2">
        <f>[1]!f_netasset_total(A372,$B$1,100000000)</f>
        <v>0.31252509109999999</v>
      </c>
      <c r="D372" s="2" t="str">
        <f>TEXT([1]!f_info_setupdate(A372),"YYYYmmdd")</f>
        <v>20140128</v>
      </c>
      <c r="E372" s="3">
        <v>20140128</v>
      </c>
      <c r="F372" s="3"/>
      <c r="G372" s="3"/>
      <c r="H372" s="2" t="str">
        <f>IF(AND($E372&lt;$C$1,$C372&gt;10),[1]!f_return_1y($A372,"0",$B$1),"-")</f>
        <v>-</v>
      </c>
      <c r="I372" s="2" t="str">
        <f>IF(AND($E372&lt;$D$1,$C372&gt;10),[1]!f_return_2y($A372,"0",$B$1),"-")</f>
        <v>-</v>
      </c>
      <c r="J372" s="2" t="str">
        <f t="shared" si="49"/>
        <v>-</v>
      </c>
      <c r="K372" s="2" t="str">
        <f t="shared" si="50"/>
        <v>-</v>
      </c>
      <c r="L372" s="2" t="str">
        <f t="shared" si="51"/>
        <v>-</v>
      </c>
      <c r="M372" s="2" t="str">
        <f>IF(AND($E372&lt;$C$1,$C372&gt;10),[1]!f_risk_maxdownside($A372,$C$1,$B$1),"-")</f>
        <v>-</v>
      </c>
      <c r="N372" s="2" t="str">
        <f>IF(AND($E372&lt;$D$1,$C372&gt;10),[1]!f_risk_maxdownside($A372,$D$1,$B$1),"-")</f>
        <v>-</v>
      </c>
      <c r="O372" s="2" t="str">
        <f t="shared" si="52"/>
        <v>-</v>
      </c>
      <c r="P372" s="2" t="str">
        <f t="shared" si="53"/>
        <v>-</v>
      </c>
      <c r="Q372" s="2" t="str">
        <f t="shared" si="54"/>
        <v>-</v>
      </c>
      <c r="R372" s="2" t="str">
        <f>IF(AND($E372&lt;$C$1,$C372&gt;10),([1]!f_return($A372,"1",$C$1,$B$1)-3)/[1]!f_risk_stdevyearly($A372,C$1,$B$1,1,1),"-")</f>
        <v>-</v>
      </c>
      <c r="S372" s="2" t="str">
        <f>IF(AND($E372&lt;$D$1,$C372&gt;10),([1]!f_return($A372,"1",$D$1,$B$1)-3)/[1]!f_risk_stdevyearly($A372,D$1,$B$1,1,1),"-")</f>
        <v>-</v>
      </c>
      <c r="T372" s="2" t="str">
        <f t="shared" si="55"/>
        <v>-</v>
      </c>
      <c r="U372" s="2" t="str">
        <f t="shared" si="56"/>
        <v>-</v>
      </c>
      <c r="V372" s="2" t="str">
        <f t="shared" si="57"/>
        <v>-</v>
      </c>
      <c r="W372" s="2" t="str">
        <f>IF(AND($E372&lt;$C$1,$C372&gt;10),([1]!f_return($A372,"1",$C$1,$B$1)-3)/ABS([1]!f_risk_maxdownside($A372,$C$1,$B$1)),"-")</f>
        <v>-</v>
      </c>
      <c r="X372" s="2" t="str">
        <f>IF(AND($E372&lt;$D$1,$C372&gt;10),([1]!f_return($A372,"1",$D$1,$B$1)-3)/ABS([1]!f_risk_maxdownside($A372,$D$1,$B$1)),"-")</f>
        <v>-</v>
      </c>
      <c r="Y372" s="2" t="str">
        <f t="shared" si="58"/>
        <v>-</v>
      </c>
      <c r="Z372" s="2" t="str">
        <f t="shared" si="59"/>
        <v>-</v>
      </c>
      <c r="AA372" s="2" t="str">
        <f t="shared" si="60"/>
        <v>-</v>
      </c>
      <c r="AB372" s="2" t="str">
        <f t="shared" si="61"/>
        <v>-</v>
      </c>
      <c r="AC372" s="2" t="str">
        <f t="shared" si="62"/>
        <v>-</v>
      </c>
      <c r="AD372" s="2" t="str">
        <f t="shared" si="63"/>
        <v>-</v>
      </c>
    </row>
    <row r="373" spans="1:30" hidden="1" x14ac:dyDescent="0.2">
      <c r="A373" s="1" t="s">
        <v>403</v>
      </c>
      <c r="B373" s="1" t="s">
        <v>404</v>
      </c>
      <c r="C373" s="2">
        <f>[1]!f_netasset_total(A373,$B$1,100000000)</f>
        <v>0.30380398809999998</v>
      </c>
      <c r="D373" s="2" t="str">
        <f>TEXT([1]!f_info_setupdate(A373),"YYYYmmdd")</f>
        <v>20200423</v>
      </c>
      <c r="E373" s="3">
        <v>20200423</v>
      </c>
      <c r="F373" s="3"/>
      <c r="G373" s="3"/>
      <c r="H373" s="2" t="str">
        <f>IF(AND($E373&lt;$C$1,$C373&gt;10),[1]!f_return_1y($A373,"0",$B$1),"-")</f>
        <v>-</v>
      </c>
      <c r="I373" s="2" t="str">
        <f>IF(AND($E373&lt;$D$1,$C373&gt;10),[1]!f_return_2y($A373,"0",$B$1),"-")</f>
        <v>-</v>
      </c>
      <c r="J373" s="2" t="str">
        <f t="shared" si="49"/>
        <v>-</v>
      </c>
      <c r="K373" s="2" t="str">
        <f t="shared" si="50"/>
        <v>-</v>
      </c>
      <c r="L373" s="2" t="str">
        <f t="shared" si="51"/>
        <v>-</v>
      </c>
      <c r="M373" s="2" t="str">
        <f>IF(AND($E373&lt;$C$1,$C373&gt;10),[1]!f_risk_maxdownside($A373,$C$1,$B$1),"-")</f>
        <v>-</v>
      </c>
      <c r="N373" s="2" t="str">
        <f>IF(AND($E373&lt;$D$1,$C373&gt;10),[1]!f_risk_maxdownside($A373,$D$1,$B$1),"-")</f>
        <v>-</v>
      </c>
      <c r="O373" s="2" t="str">
        <f t="shared" si="52"/>
        <v>-</v>
      </c>
      <c r="P373" s="2" t="str">
        <f t="shared" si="53"/>
        <v>-</v>
      </c>
      <c r="Q373" s="2" t="str">
        <f t="shared" si="54"/>
        <v>-</v>
      </c>
      <c r="R373" s="2" t="str">
        <f>IF(AND($E373&lt;$C$1,$C373&gt;10),([1]!f_return($A373,"1",$C$1,$B$1)-3)/[1]!f_risk_stdevyearly($A373,C$1,$B$1,1,1),"-")</f>
        <v>-</v>
      </c>
      <c r="S373" s="2" t="str">
        <f>IF(AND($E373&lt;$D$1,$C373&gt;10),([1]!f_return($A373,"1",$D$1,$B$1)-3)/[1]!f_risk_stdevyearly($A373,D$1,$B$1,1,1),"-")</f>
        <v>-</v>
      </c>
      <c r="T373" s="2" t="str">
        <f t="shared" si="55"/>
        <v>-</v>
      </c>
      <c r="U373" s="2" t="str">
        <f t="shared" si="56"/>
        <v>-</v>
      </c>
      <c r="V373" s="2" t="str">
        <f t="shared" si="57"/>
        <v>-</v>
      </c>
      <c r="W373" s="2" t="str">
        <f>IF(AND($E373&lt;$C$1,$C373&gt;10),([1]!f_return($A373,"1",$C$1,$B$1)-3)/ABS([1]!f_risk_maxdownside($A373,$C$1,$B$1)),"-")</f>
        <v>-</v>
      </c>
      <c r="X373" s="2" t="str">
        <f>IF(AND($E373&lt;$D$1,$C373&gt;10),([1]!f_return($A373,"1",$D$1,$B$1)-3)/ABS([1]!f_risk_maxdownside($A373,$D$1,$B$1)),"-")</f>
        <v>-</v>
      </c>
      <c r="Y373" s="2" t="str">
        <f t="shared" si="58"/>
        <v>-</v>
      </c>
      <c r="Z373" s="2" t="str">
        <f t="shared" si="59"/>
        <v>-</v>
      </c>
      <c r="AA373" s="2" t="str">
        <f t="shared" si="60"/>
        <v>-</v>
      </c>
      <c r="AB373" s="2" t="str">
        <f t="shared" si="61"/>
        <v>-</v>
      </c>
      <c r="AC373" s="2" t="str">
        <f t="shared" si="62"/>
        <v>-</v>
      </c>
      <c r="AD373" s="2" t="str">
        <f t="shared" si="63"/>
        <v>-</v>
      </c>
    </row>
    <row r="374" spans="1:30" hidden="1" x14ac:dyDescent="0.2">
      <c r="A374" s="1" t="s">
        <v>197</v>
      </c>
      <c r="B374" s="1" t="s">
        <v>198</v>
      </c>
      <c r="C374" s="2">
        <f>[1]!f_netasset_total(A374,$B$1,100000000)</f>
        <v>0.27840555039999998</v>
      </c>
      <c r="D374" s="2" t="str">
        <f>TEXT([1]!f_info_setupdate(A374),"YYYYmmdd")</f>
        <v>20170328</v>
      </c>
      <c r="E374" s="3">
        <v>20170328</v>
      </c>
      <c r="F374" s="3"/>
      <c r="G374" s="3"/>
      <c r="H374" s="2" t="str">
        <f>IF(AND($E374&lt;$C$1,$C374&gt;10),[1]!f_return_1y($A374,"0",$B$1),"-")</f>
        <v>-</v>
      </c>
      <c r="I374" s="2" t="str">
        <f>IF(AND($E374&lt;$D$1,$C374&gt;10),[1]!f_return_2y($A374,"0",$B$1),"-")</f>
        <v>-</v>
      </c>
      <c r="J374" s="2" t="str">
        <f t="shared" si="49"/>
        <v>-</v>
      </c>
      <c r="K374" s="2" t="str">
        <f t="shared" si="50"/>
        <v>-</v>
      </c>
      <c r="L374" s="2" t="str">
        <f t="shared" si="51"/>
        <v>-</v>
      </c>
      <c r="M374" s="2" t="str">
        <f>IF(AND($E374&lt;$C$1,$C374&gt;10),[1]!f_risk_maxdownside($A374,$C$1,$B$1),"-")</f>
        <v>-</v>
      </c>
      <c r="N374" s="2" t="str">
        <f>IF(AND($E374&lt;$D$1,$C374&gt;10),[1]!f_risk_maxdownside($A374,$D$1,$B$1),"-")</f>
        <v>-</v>
      </c>
      <c r="O374" s="2" t="str">
        <f t="shared" si="52"/>
        <v>-</v>
      </c>
      <c r="P374" s="2" t="str">
        <f t="shared" si="53"/>
        <v>-</v>
      </c>
      <c r="Q374" s="2" t="str">
        <f t="shared" si="54"/>
        <v>-</v>
      </c>
      <c r="R374" s="2" t="str">
        <f>IF(AND($E374&lt;$C$1,$C374&gt;10),([1]!f_return($A374,"1",$C$1,$B$1)-3)/[1]!f_risk_stdevyearly($A374,C$1,$B$1,1,1),"-")</f>
        <v>-</v>
      </c>
      <c r="S374" s="2" t="str">
        <f>IF(AND($E374&lt;$D$1,$C374&gt;10),([1]!f_return($A374,"1",$D$1,$B$1)-3)/[1]!f_risk_stdevyearly($A374,D$1,$B$1,1,1),"-")</f>
        <v>-</v>
      </c>
      <c r="T374" s="2" t="str">
        <f t="shared" si="55"/>
        <v>-</v>
      </c>
      <c r="U374" s="2" t="str">
        <f t="shared" si="56"/>
        <v>-</v>
      </c>
      <c r="V374" s="2" t="str">
        <f t="shared" si="57"/>
        <v>-</v>
      </c>
      <c r="W374" s="2" t="str">
        <f>IF(AND($E374&lt;$C$1,$C374&gt;10),([1]!f_return($A374,"1",$C$1,$B$1)-3)/ABS([1]!f_risk_maxdownside($A374,$C$1,$B$1)),"-")</f>
        <v>-</v>
      </c>
      <c r="X374" s="2" t="str">
        <f>IF(AND($E374&lt;$D$1,$C374&gt;10),([1]!f_return($A374,"1",$D$1,$B$1)-3)/ABS([1]!f_risk_maxdownside($A374,$D$1,$B$1)),"-")</f>
        <v>-</v>
      </c>
      <c r="Y374" s="2" t="str">
        <f t="shared" si="58"/>
        <v>-</v>
      </c>
      <c r="Z374" s="2" t="str">
        <f t="shared" si="59"/>
        <v>-</v>
      </c>
      <c r="AA374" s="2" t="str">
        <f t="shared" si="60"/>
        <v>-</v>
      </c>
      <c r="AB374" s="2" t="str">
        <f t="shared" si="61"/>
        <v>-</v>
      </c>
      <c r="AC374" s="2" t="str">
        <f t="shared" si="62"/>
        <v>-</v>
      </c>
      <c r="AD374" s="2" t="str">
        <f t="shared" si="63"/>
        <v>-</v>
      </c>
    </row>
    <row r="375" spans="1:30" hidden="1" x14ac:dyDescent="0.2">
      <c r="A375" s="1" t="s">
        <v>515</v>
      </c>
      <c r="B375" s="1" t="s">
        <v>516</v>
      </c>
      <c r="C375" s="2">
        <f>[1]!f_netasset_total(A375,$B$1,100000000)</f>
        <v>0.2678387444</v>
      </c>
      <c r="D375" s="2" t="str">
        <f>TEXT([1]!f_info_setupdate(A375),"YYYYmmdd")</f>
        <v>20210520</v>
      </c>
      <c r="E375" s="3">
        <v>20210520</v>
      </c>
      <c r="F375" s="3"/>
      <c r="G375" s="3"/>
      <c r="H375" s="2" t="str">
        <f>IF(AND($E375&lt;$C$1,$C375&gt;10),[1]!f_return_1y($A375,"0",$B$1),"-")</f>
        <v>-</v>
      </c>
      <c r="I375" s="2" t="str">
        <f>IF(AND($E375&lt;$D$1,$C375&gt;10),[1]!f_return_2y($A375,"0",$B$1),"-")</f>
        <v>-</v>
      </c>
      <c r="J375" s="2" t="str">
        <f t="shared" si="49"/>
        <v>-</v>
      </c>
      <c r="K375" s="2" t="str">
        <f t="shared" si="50"/>
        <v>-</v>
      </c>
      <c r="L375" s="2" t="str">
        <f t="shared" si="51"/>
        <v>-</v>
      </c>
      <c r="M375" s="2" t="str">
        <f>IF(AND($E375&lt;$C$1,$C375&gt;10),[1]!f_risk_maxdownside($A375,$C$1,$B$1),"-")</f>
        <v>-</v>
      </c>
      <c r="N375" s="2" t="str">
        <f>IF(AND($E375&lt;$D$1,$C375&gt;10),[1]!f_risk_maxdownside($A375,$D$1,$B$1),"-")</f>
        <v>-</v>
      </c>
      <c r="O375" s="2" t="str">
        <f t="shared" si="52"/>
        <v>-</v>
      </c>
      <c r="P375" s="2" t="str">
        <f t="shared" si="53"/>
        <v>-</v>
      </c>
      <c r="Q375" s="2" t="str">
        <f t="shared" si="54"/>
        <v>-</v>
      </c>
      <c r="R375" s="2" t="str">
        <f>IF(AND($E375&lt;$C$1,$C375&gt;10),([1]!f_return($A375,"1",$C$1,$B$1)-3)/[1]!f_risk_stdevyearly($A375,C$1,$B$1,1,1),"-")</f>
        <v>-</v>
      </c>
      <c r="S375" s="2" t="str">
        <f>IF(AND($E375&lt;$D$1,$C375&gt;10),([1]!f_return($A375,"1",$D$1,$B$1)-3)/[1]!f_risk_stdevyearly($A375,D$1,$B$1,1,1),"-")</f>
        <v>-</v>
      </c>
      <c r="T375" s="2" t="str">
        <f t="shared" si="55"/>
        <v>-</v>
      </c>
      <c r="U375" s="2" t="str">
        <f t="shared" si="56"/>
        <v>-</v>
      </c>
      <c r="V375" s="2" t="str">
        <f t="shared" si="57"/>
        <v>-</v>
      </c>
      <c r="W375" s="2" t="str">
        <f>IF(AND($E375&lt;$C$1,$C375&gt;10),([1]!f_return($A375,"1",$C$1,$B$1)-3)/ABS([1]!f_risk_maxdownside($A375,$C$1,$B$1)),"-")</f>
        <v>-</v>
      </c>
      <c r="X375" s="2" t="str">
        <f>IF(AND($E375&lt;$D$1,$C375&gt;10),([1]!f_return($A375,"1",$D$1,$B$1)-3)/ABS([1]!f_risk_maxdownside($A375,$D$1,$B$1)),"-")</f>
        <v>-</v>
      </c>
      <c r="Y375" s="2" t="str">
        <f t="shared" si="58"/>
        <v>-</v>
      </c>
      <c r="Z375" s="2" t="str">
        <f t="shared" si="59"/>
        <v>-</v>
      </c>
      <c r="AA375" s="2" t="str">
        <f t="shared" si="60"/>
        <v>-</v>
      </c>
      <c r="AB375" s="2" t="str">
        <f t="shared" si="61"/>
        <v>-</v>
      </c>
      <c r="AC375" s="2" t="str">
        <f t="shared" si="62"/>
        <v>-</v>
      </c>
      <c r="AD375" s="2" t="str">
        <f t="shared" si="63"/>
        <v>-</v>
      </c>
    </row>
    <row r="376" spans="1:30" ht="13.5" hidden="1" x14ac:dyDescent="0.2">
      <c r="A376" s="7" t="s">
        <v>59</v>
      </c>
      <c r="B376" s="7" t="s">
        <v>60</v>
      </c>
      <c r="C376" s="2">
        <f>[1]!f_netasset_total(A376,$B$1,100000000)</f>
        <v>0.25410614460000003</v>
      </c>
      <c r="D376" s="2" t="str">
        <f>TEXT([1]!f_info_setupdate(A376),"YYYYmmdd")</f>
        <v>20140417</v>
      </c>
      <c r="E376" s="3">
        <v>20140417</v>
      </c>
      <c r="F376" s="3"/>
      <c r="G376" s="3"/>
      <c r="H376" s="2" t="str">
        <f>IF(AND($E376&lt;$C$1,$C376&gt;10),[1]!f_return_1y($A376,"0",$B$1),"-")</f>
        <v>-</v>
      </c>
      <c r="I376" s="2" t="str">
        <f>IF(AND($E376&lt;$D$1,$C376&gt;10),[1]!f_return_2y($A376,"0",$B$1),"-")</f>
        <v>-</v>
      </c>
      <c r="J376" s="2" t="str">
        <f t="shared" si="49"/>
        <v>-</v>
      </c>
      <c r="K376" s="2" t="str">
        <f t="shared" si="50"/>
        <v>-</v>
      </c>
      <c r="L376" s="2" t="str">
        <f t="shared" si="51"/>
        <v>-</v>
      </c>
      <c r="M376" s="2" t="str">
        <f>IF(AND($E376&lt;$C$1,$C376&gt;10),[1]!f_risk_maxdownside($A376,$C$1,$B$1),"-")</f>
        <v>-</v>
      </c>
      <c r="N376" s="2" t="str">
        <f>IF(AND($E376&lt;$D$1,$C376&gt;10),[1]!f_risk_maxdownside($A376,$D$1,$B$1),"-")</f>
        <v>-</v>
      </c>
      <c r="O376" s="2" t="str">
        <f t="shared" si="52"/>
        <v>-</v>
      </c>
      <c r="P376" s="2" t="str">
        <f t="shared" si="53"/>
        <v>-</v>
      </c>
      <c r="Q376" s="2" t="str">
        <f t="shared" si="54"/>
        <v>-</v>
      </c>
      <c r="R376" s="2" t="str">
        <f>IF(AND($E376&lt;$C$1,$C376&gt;10),([1]!f_return($A376,"1",$C$1,$B$1)-3)/[1]!f_risk_stdevyearly($A376,C$1,$B$1,1,1),"-")</f>
        <v>-</v>
      </c>
      <c r="S376" s="2" t="str">
        <f>IF(AND($E376&lt;$D$1,$C376&gt;10),([1]!f_return($A376,"1",$D$1,$B$1)-3)/[1]!f_risk_stdevyearly($A376,D$1,$B$1,1,1),"-")</f>
        <v>-</v>
      </c>
      <c r="T376" s="2" t="str">
        <f t="shared" si="55"/>
        <v>-</v>
      </c>
      <c r="U376" s="2" t="str">
        <f t="shared" si="56"/>
        <v>-</v>
      </c>
      <c r="V376" s="2" t="str">
        <f t="shared" si="57"/>
        <v>-</v>
      </c>
      <c r="W376" s="2" t="str">
        <f>IF(AND($E376&lt;$C$1,$C376&gt;10),([1]!f_return($A376,"1",$C$1,$B$1)-3)/ABS([1]!f_risk_maxdownside($A376,$C$1,$B$1)),"-")</f>
        <v>-</v>
      </c>
      <c r="X376" s="2" t="str">
        <f>IF(AND($E376&lt;$D$1,$C376&gt;10),([1]!f_return($A376,"1",$D$1,$B$1)-3)/ABS([1]!f_risk_maxdownside($A376,$D$1,$B$1)),"-")</f>
        <v>-</v>
      </c>
      <c r="Y376" s="2" t="str">
        <f t="shared" si="58"/>
        <v>-</v>
      </c>
      <c r="Z376" s="2" t="str">
        <f t="shared" si="59"/>
        <v>-</v>
      </c>
      <c r="AA376" s="2" t="str">
        <f t="shared" si="60"/>
        <v>-</v>
      </c>
      <c r="AB376" s="2" t="str">
        <f t="shared" si="61"/>
        <v>-</v>
      </c>
      <c r="AC376" s="2" t="str">
        <f t="shared" si="62"/>
        <v>-</v>
      </c>
      <c r="AD376" s="2" t="str">
        <f t="shared" si="63"/>
        <v>-</v>
      </c>
    </row>
    <row r="377" spans="1:30" hidden="1" x14ac:dyDescent="0.2">
      <c r="A377" s="1" t="s">
        <v>257</v>
      </c>
      <c r="B377" s="1" t="s">
        <v>258</v>
      </c>
      <c r="C377" s="2">
        <f>[1]!f_netasset_total(A377,$B$1,100000000)</f>
        <v>0.2451804169</v>
      </c>
      <c r="D377" s="2" t="str">
        <f>TEXT([1]!f_info_setupdate(A377),"YYYYmmdd")</f>
        <v>20190612</v>
      </c>
      <c r="E377" s="3">
        <v>20190612</v>
      </c>
      <c r="F377" s="3"/>
      <c r="G377" s="3"/>
      <c r="H377" s="2" t="str">
        <f>IF(AND($E377&lt;$C$1,$C377&gt;10),[1]!f_return_1y($A377,"0",$B$1),"-")</f>
        <v>-</v>
      </c>
      <c r="I377" s="2" t="str">
        <f>IF(AND($E377&lt;$D$1,$C377&gt;10),[1]!f_return_2y($A377,"0",$B$1),"-")</f>
        <v>-</v>
      </c>
      <c r="J377" s="2" t="str">
        <f t="shared" si="49"/>
        <v>-</v>
      </c>
      <c r="K377" s="2" t="str">
        <f t="shared" si="50"/>
        <v>-</v>
      </c>
      <c r="L377" s="2" t="str">
        <f t="shared" si="51"/>
        <v>-</v>
      </c>
      <c r="M377" s="2" t="str">
        <f>IF(AND($E377&lt;$C$1,$C377&gt;10),[1]!f_risk_maxdownside($A377,$C$1,$B$1),"-")</f>
        <v>-</v>
      </c>
      <c r="N377" s="2" t="str">
        <f>IF(AND($E377&lt;$D$1,$C377&gt;10),[1]!f_risk_maxdownside($A377,$D$1,$B$1),"-")</f>
        <v>-</v>
      </c>
      <c r="O377" s="2" t="str">
        <f t="shared" si="52"/>
        <v>-</v>
      </c>
      <c r="P377" s="2" t="str">
        <f t="shared" si="53"/>
        <v>-</v>
      </c>
      <c r="Q377" s="2" t="str">
        <f t="shared" si="54"/>
        <v>-</v>
      </c>
      <c r="R377" s="2" t="str">
        <f>IF(AND($E377&lt;$C$1,$C377&gt;10),([1]!f_return($A377,"1",$C$1,$B$1)-3)/[1]!f_risk_stdevyearly($A377,C$1,$B$1,1,1),"-")</f>
        <v>-</v>
      </c>
      <c r="S377" s="2" t="str">
        <f>IF(AND($E377&lt;$D$1,$C377&gt;10),([1]!f_return($A377,"1",$D$1,$B$1)-3)/[1]!f_risk_stdevyearly($A377,D$1,$B$1,1,1),"-")</f>
        <v>-</v>
      </c>
      <c r="T377" s="2" t="str">
        <f t="shared" si="55"/>
        <v>-</v>
      </c>
      <c r="U377" s="2" t="str">
        <f t="shared" si="56"/>
        <v>-</v>
      </c>
      <c r="V377" s="2" t="str">
        <f t="shared" si="57"/>
        <v>-</v>
      </c>
      <c r="W377" s="2" t="str">
        <f>IF(AND($E377&lt;$C$1,$C377&gt;10),([1]!f_return($A377,"1",$C$1,$B$1)-3)/ABS([1]!f_risk_maxdownside($A377,$C$1,$B$1)),"-")</f>
        <v>-</v>
      </c>
      <c r="X377" s="2" t="str">
        <f>IF(AND($E377&lt;$D$1,$C377&gt;10),([1]!f_return($A377,"1",$D$1,$B$1)-3)/ABS([1]!f_risk_maxdownside($A377,$D$1,$B$1)),"-")</f>
        <v>-</v>
      </c>
      <c r="Y377" s="2" t="str">
        <f t="shared" si="58"/>
        <v>-</v>
      </c>
      <c r="Z377" s="2" t="str">
        <f t="shared" si="59"/>
        <v>-</v>
      </c>
      <c r="AA377" s="2" t="str">
        <f t="shared" si="60"/>
        <v>-</v>
      </c>
      <c r="AB377" s="2" t="str">
        <f t="shared" si="61"/>
        <v>-</v>
      </c>
      <c r="AC377" s="2" t="str">
        <f t="shared" si="62"/>
        <v>-</v>
      </c>
      <c r="AD377" s="2" t="str">
        <f t="shared" si="63"/>
        <v>-</v>
      </c>
    </row>
    <row r="378" spans="1:30" hidden="1" x14ac:dyDescent="0.2">
      <c r="A378" s="1" t="s">
        <v>739</v>
      </c>
      <c r="B378" s="1" t="s">
        <v>740</v>
      </c>
      <c r="C378" s="2">
        <f>[1]!f_netasset_total(A378,$B$1,100000000)</f>
        <v>0.23883251180000001</v>
      </c>
      <c r="D378" s="2" t="str">
        <f>TEXT([1]!f_info_setupdate(A378),"YYYYmmdd")</f>
        <v>20150608</v>
      </c>
      <c r="E378" s="3">
        <v>20150608</v>
      </c>
      <c r="F378" s="3"/>
      <c r="G378" s="3"/>
      <c r="H378" s="2" t="str">
        <f>IF(AND($E378&lt;$C$1,$C378&gt;10),[1]!f_return_1y($A378,"0",$B$1),"-")</f>
        <v>-</v>
      </c>
      <c r="I378" s="2" t="str">
        <f>IF(AND($E378&lt;$D$1,$C378&gt;10),[1]!f_return_2y($A378,"0",$B$1),"-")</f>
        <v>-</v>
      </c>
      <c r="J378" s="2" t="str">
        <f t="shared" si="49"/>
        <v>-</v>
      </c>
      <c r="K378" s="2" t="str">
        <f t="shared" si="50"/>
        <v>-</v>
      </c>
      <c r="L378" s="2" t="str">
        <f t="shared" si="51"/>
        <v>-</v>
      </c>
      <c r="M378" s="2" t="str">
        <f>IF(AND($E378&lt;$C$1,$C378&gt;10),[1]!f_risk_maxdownside($A378,$C$1,$B$1),"-")</f>
        <v>-</v>
      </c>
      <c r="N378" s="2" t="str">
        <f>IF(AND($E378&lt;$D$1,$C378&gt;10),[1]!f_risk_maxdownside($A378,$D$1,$B$1),"-")</f>
        <v>-</v>
      </c>
      <c r="O378" s="2" t="str">
        <f t="shared" si="52"/>
        <v>-</v>
      </c>
      <c r="P378" s="2" t="str">
        <f t="shared" si="53"/>
        <v>-</v>
      </c>
      <c r="Q378" s="2" t="str">
        <f t="shared" si="54"/>
        <v>-</v>
      </c>
      <c r="R378" s="2" t="str">
        <f>IF(AND($E378&lt;$C$1,$C378&gt;10),([1]!f_return($A378,"1",$C$1,$B$1)-3)/[1]!f_risk_stdevyearly($A378,C$1,$B$1,1,1),"-")</f>
        <v>-</v>
      </c>
      <c r="S378" s="2" t="str">
        <f>IF(AND($E378&lt;$D$1,$C378&gt;10),([1]!f_return($A378,"1",$D$1,$B$1)-3)/[1]!f_risk_stdevyearly($A378,D$1,$B$1,1,1),"-")</f>
        <v>-</v>
      </c>
      <c r="T378" s="2" t="str">
        <f t="shared" si="55"/>
        <v>-</v>
      </c>
      <c r="U378" s="2" t="str">
        <f t="shared" si="56"/>
        <v>-</v>
      </c>
      <c r="V378" s="2" t="str">
        <f t="shared" si="57"/>
        <v>-</v>
      </c>
      <c r="W378" s="2" t="str">
        <f>IF(AND($E378&lt;$C$1,$C378&gt;10),([1]!f_return($A378,"1",$C$1,$B$1)-3)/ABS([1]!f_risk_maxdownside($A378,$C$1,$B$1)),"-")</f>
        <v>-</v>
      </c>
      <c r="X378" s="2" t="str">
        <f>IF(AND($E378&lt;$D$1,$C378&gt;10),([1]!f_return($A378,"1",$D$1,$B$1)-3)/ABS([1]!f_risk_maxdownside($A378,$D$1,$B$1)),"-")</f>
        <v>-</v>
      </c>
      <c r="Y378" s="2" t="str">
        <f t="shared" si="58"/>
        <v>-</v>
      </c>
      <c r="Z378" s="2" t="str">
        <f t="shared" si="59"/>
        <v>-</v>
      </c>
      <c r="AA378" s="2" t="str">
        <f t="shared" si="60"/>
        <v>-</v>
      </c>
      <c r="AB378" s="2" t="str">
        <f t="shared" si="61"/>
        <v>-</v>
      </c>
      <c r="AC378" s="2" t="str">
        <f t="shared" si="62"/>
        <v>-</v>
      </c>
      <c r="AD378" s="2" t="str">
        <f t="shared" si="63"/>
        <v>-</v>
      </c>
    </row>
    <row r="379" spans="1:30" ht="13.5" hidden="1" x14ac:dyDescent="0.2">
      <c r="A379" s="7" t="s">
        <v>177</v>
      </c>
      <c r="B379" s="7" t="s">
        <v>178</v>
      </c>
      <c r="C379" s="2">
        <f>[1]!f_netasset_total(A379,$B$1,100000000)</f>
        <v>0.2186817693</v>
      </c>
      <c r="D379" s="2" t="str">
        <f>TEXT([1]!f_info_setupdate(A379),"YYYYmmdd")</f>
        <v>20160721</v>
      </c>
      <c r="E379" s="3">
        <v>20160721</v>
      </c>
      <c r="F379" s="3"/>
      <c r="G379" s="3"/>
      <c r="H379" s="2" t="str">
        <f>IF(AND($E379&lt;$C$1,$C379&gt;10),[1]!f_return_1y($A379,"0",$B$1),"-")</f>
        <v>-</v>
      </c>
      <c r="I379" s="2" t="str">
        <f>IF(AND($E379&lt;$D$1,$C379&gt;10),[1]!f_return_2y($A379,"0",$B$1),"-")</f>
        <v>-</v>
      </c>
      <c r="J379" s="2" t="str">
        <f t="shared" si="49"/>
        <v>-</v>
      </c>
      <c r="K379" s="2" t="str">
        <f t="shared" si="50"/>
        <v>-</v>
      </c>
      <c r="L379" s="2" t="str">
        <f t="shared" si="51"/>
        <v>-</v>
      </c>
      <c r="M379" s="2" t="str">
        <f>IF(AND($E379&lt;$C$1,$C379&gt;10),[1]!f_risk_maxdownside($A379,$C$1,$B$1),"-")</f>
        <v>-</v>
      </c>
      <c r="N379" s="2" t="str">
        <f>IF(AND($E379&lt;$D$1,$C379&gt;10),[1]!f_risk_maxdownside($A379,$D$1,$B$1),"-")</f>
        <v>-</v>
      </c>
      <c r="O379" s="2" t="str">
        <f t="shared" si="52"/>
        <v>-</v>
      </c>
      <c r="P379" s="2" t="str">
        <f t="shared" si="53"/>
        <v>-</v>
      </c>
      <c r="Q379" s="2" t="str">
        <f t="shared" si="54"/>
        <v>-</v>
      </c>
      <c r="R379" s="2" t="str">
        <f>IF(AND($E379&lt;$C$1,$C379&gt;10),([1]!f_return($A379,"1",$C$1,$B$1)-3)/[1]!f_risk_stdevyearly($A379,C$1,$B$1,1,1),"-")</f>
        <v>-</v>
      </c>
      <c r="S379" s="2" t="str">
        <f>IF(AND($E379&lt;$D$1,$C379&gt;10),([1]!f_return($A379,"1",$D$1,$B$1)-3)/[1]!f_risk_stdevyearly($A379,D$1,$B$1,1,1),"-")</f>
        <v>-</v>
      </c>
      <c r="T379" s="2" t="str">
        <f t="shared" si="55"/>
        <v>-</v>
      </c>
      <c r="U379" s="2" t="str">
        <f t="shared" si="56"/>
        <v>-</v>
      </c>
      <c r="V379" s="2" t="str">
        <f t="shared" si="57"/>
        <v>-</v>
      </c>
      <c r="W379" s="2" t="str">
        <f>IF(AND($E379&lt;$C$1,$C379&gt;10),([1]!f_return($A379,"1",$C$1,$B$1)-3)/ABS([1]!f_risk_maxdownside($A379,$C$1,$B$1)),"-")</f>
        <v>-</v>
      </c>
      <c r="X379" s="2" t="str">
        <f>IF(AND($E379&lt;$D$1,$C379&gt;10),([1]!f_return($A379,"1",$D$1,$B$1)-3)/ABS([1]!f_risk_maxdownside($A379,$D$1,$B$1)),"-")</f>
        <v>-</v>
      </c>
      <c r="Y379" s="2" t="str">
        <f t="shared" si="58"/>
        <v>-</v>
      </c>
      <c r="Z379" s="2" t="str">
        <f t="shared" si="59"/>
        <v>-</v>
      </c>
      <c r="AA379" s="2" t="str">
        <f t="shared" si="60"/>
        <v>-</v>
      </c>
      <c r="AB379" s="2" t="str">
        <f t="shared" si="61"/>
        <v>-</v>
      </c>
      <c r="AC379" s="2" t="str">
        <f t="shared" si="62"/>
        <v>-</v>
      </c>
      <c r="AD379" s="2" t="str">
        <f t="shared" si="63"/>
        <v>-</v>
      </c>
    </row>
    <row r="380" spans="1:30" hidden="1" x14ac:dyDescent="0.2">
      <c r="A380" s="1" t="s">
        <v>219</v>
      </c>
      <c r="B380" s="1" t="s">
        <v>220</v>
      </c>
      <c r="C380" s="2">
        <f>[1]!f_netasset_total(A380,$B$1,100000000)</f>
        <v>0.18617896329999997</v>
      </c>
      <c r="D380" s="2" t="str">
        <f>TEXT([1]!f_info_setupdate(A380),"YYYYmmdd")</f>
        <v>20161018</v>
      </c>
      <c r="E380" s="3">
        <v>20161018</v>
      </c>
      <c r="F380" s="3"/>
      <c r="G380" s="3"/>
      <c r="H380" s="2" t="str">
        <f>IF(AND($E380&lt;$C$1,$C380&gt;10),[1]!f_return_1y($A380,"0",$B$1),"-")</f>
        <v>-</v>
      </c>
      <c r="I380" s="2" t="str">
        <f>IF(AND($E380&lt;$D$1,$C380&gt;10),[1]!f_return_2y($A380,"0",$B$1),"-")</f>
        <v>-</v>
      </c>
      <c r="J380" s="2" t="str">
        <f t="shared" si="49"/>
        <v>-</v>
      </c>
      <c r="K380" s="2" t="str">
        <f t="shared" si="50"/>
        <v>-</v>
      </c>
      <c r="L380" s="2" t="str">
        <f t="shared" si="51"/>
        <v>-</v>
      </c>
      <c r="M380" s="2" t="str">
        <f>IF(AND($E380&lt;$C$1,$C380&gt;10),[1]!f_risk_maxdownside($A380,$C$1,$B$1),"-")</f>
        <v>-</v>
      </c>
      <c r="N380" s="2" t="str">
        <f>IF(AND($E380&lt;$D$1,$C380&gt;10),[1]!f_risk_maxdownside($A380,$D$1,$B$1),"-")</f>
        <v>-</v>
      </c>
      <c r="O380" s="2" t="str">
        <f t="shared" si="52"/>
        <v>-</v>
      </c>
      <c r="P380" s="2" t="str">
        <f t="shared" si="53"/>
        <v>-</v>
      </c>
      <c r="Q380" s="2" t="str">
        <f t="shared" si="54"/>
        <v>-</v>
      </c>
      <c r="R380" s="2" t="str">
        <f>IF(AND($E380&lt;$C$1,$C380&gt;10),([1]!f_return($A380,"1",$C$1,$B$1)-3)/[1]!f_risk_stdevyearly($A380,C$1,$B$1,1,1),"-")</f>
        <v>-</v>
      </c>
      <c r="S380" s="2" t="str">
        <f>IF(AND($E380&lt;$D$1,$C380&gt;10),([1]!f_return($A380,"1",$D$1,$B$1)-3)/[1]!f_risk_stdevyearly($A380,D$1,$B$1,1,1),"-")</f>
        <v>-</v>
      </c>
      <c r="T380" s="2" t="str">
        <f t="shared" si="55"/>
        <v>-</v>
      </c>
      <c r="U380" s="2" t="str">
        <f t="shared" si="56"/>
        <v>-</v>
      </c>
      <c r="V380" s="2" t="str">
        <f t="shared" si="57"/>
        <v>-</v>
      </c>
      <c r="W380" s="2" t="str">
        <f>IF(AND($E380&lt;$C$1,$C380&gt;10),([1]!f_return($A380,"1",$C$1,$B$1)-3)/ABS([1]!f_risk_maxdownside($A380,$C$1,$B$1)),"-")</f>
        <v>-</v>
      </c>
      <c r="X380" s="2" t="str">
        <f>IF(AND($E380&lt;$D$1,$C380&gt;10),([1]!f_return($A380,"1",$D$1,$B$1)-3)/ABS([1]!f_risk_maxdownside($A380,$D$1,$B$1)),"-")</f>
        <v>-</v>
      </c>
      <c r="Y380" s="2" t="str">
        <f t="shared" si="58"/>
        <v>-</v>
      </c>
      <c r="Z380" s="2" t="str">
        <f t="shared" si="59"/>
        <v>-</v>
      </c>
      <c r="AA380" s="2" t="str">
        <f t="shared" si="60"/>
        <v>-</v>
      </c>
      <c r="AB380" s="2" t="str">
        <f t="shared" si="61"/>
        <v>-</v>
      </c>
      <c r="AC380" s="2" t="str">
        <f t="shared" si="62"/>
        <v>-</v>
      </c>
      <c r="AD380" s="2" t="str">
        <f t="shared" si="63"/>
        <v>-</v>
      </c>
    </row>
    <row r="381" spans="1:30" hidden="1" x14ac:dyDescent="0.2">
      <c r="A381" s="1" t="s">
        <v>397</v>
      </c>
      <c r="B381" s="1" t="s">
        <v>398</v>
      </c>
      <c r="C381" s="2">
        <f>[1]!f_netasset_total(A381,$B$1,100000000)</f>
        <v>0.18127212000000001</v>
      </c>
      <c r="D381" s="2" t="str">
        <f>TEXT([1]!f_info_setupdate(A381),"YYYYmmdd")</f>
        <v>20200120</v>
      </c>
      <c r="E381" s="3">
        <v>20200120</v>
      </c>
      <c r="F381" s="3"/>
      <c r="G381" s="3"/>
      <c r="H381" s="2" t="str">
        <f>IF(AND($E381&lt;$C$1,$C381&gt;10),[1]!f_return_1y($A381,"0",$B$1),"-")</f>
        <v>-</v>
      </c>
      <c r="I381" s="2" t="str">
        <f>IF(AND($E381&lt;$D$1,$C381&gt;10),[1]!f_return_2y($A381,"0",$B$1),"-")</f>
        <v>-</v>
      </c>
      <c r="J381" s="2" t="str">
        <f t="shared" si="49"/>
        <v>-</v>
      </c>
      <c r="K381" s="2" t="str">
        <f t="shared" si="50"/>
        <v>-</v>
      </c>
      <c r="L381" s="2" t="str">
        <f t="shared" si="51"/>
        <v>-</v>
      </c>
      <c r="M381" s="2" t="str">
        <f>IF(AND($E381&lt;$C$1,$C381&gt;10),[1]!f_risk_maxdownside($A381,$C$1,$B$1),"-")</f>
        <v>-</v>
      </c>
      <c r="N381" s="2" t="str">
        <f>IF(AND($E381&lt;$D$1,$C381&gt;10),[1]!f_risk_maxdownside($A381,$D$1,$B$1),"-")</f>
        <v>-</v>
      </c>
      <c r="O381" s="2" t="str">
        <f t="shared" si="52"/>
        <v>-</v>
      </c>
      <c r="P381" s="2" t="str">
        <f t="shared" si="53"/>
        <v>-</v>
      </c>
      <c r="Q381" s="2" t="str">
        <f t="shared" si="54"/>
        <v>-</v>
      </c>
      <c r="R381" s="2" t="str">
        <f>IF(AND($E381&lt;$C$1,$C381&gt;10),([1]!f_return($A381,"1",$C$1,$B$1)-3)/[1]!f_risk_stdevyearly($A381,C$1,$B$1,1,1),"-")</f>
        <v>-</v>
      </c>
      <c r="S381" s="2" t="str">
        <f>IF(AND($E381&lt;$D$1,$C381&gt;10),([1]!f_return($A381,"1",$D$1,$B$1)-3)/[1]!f_risk_stdevyearly($A381,D$1,$B$1,1,1),"-")</f>
        <v>-</v>
      </c>
      <c r="T381" s="2" t="str">
        <f t="shared" si="55"/>
        <v>-</v>
      </c>
      <c r="U381" s="2" t="str">
        <f t="shared" si="56"/>
        <v>-</v>
      </c>
      <c r="V381" s="2" t="str">
        <f t="shared" si="57"/>
        <v>-</v>
      </c>
      <c r="W381" s="2" t="str">
        <f>IF(AND($E381&lt;$C$1,$C381&gt;10),([1]!f_return($A381,"1",$C$1,$B$1)-3)/ABS([1]!f_risk_maxdownside($A381,$C$1,$B$1)),"-")</f>
        <v>-</v>
      </c>
      <c r="X381" s="2" t="str">
        <f>IF(AND($E381&lt;$D$1,$C381&gt;10),([1]!f_return($A381,"1",$D$1,$B$1)-3)/ABS([1]!f_risk_maxdownside($A381,$D$1,$B$1)),"-")</f>
        <v>-</v>
      </c>
      <c r="Y381" s="2" t="str">
        <f t="shared" si="58"/>
        <v>-</v>
      </c>
      <c r="Z381" s="2" t="str">
        <f t="shared" si="59"/>
        <v>-</v>
      </c>
      <c r="AA381" s="2" t="str">
        <f t="shared" si="60"/>
        <v>-</v>
      </c>
      <c r="AB381" s="2" t="str">
        <f t="shared" si="61"/>
        <v>-</v>
      </c>
      <c r="AC381" s="2" t="str">
        <f t="shared" si="62"/>
        <v>-</v>
      </c>
      <c r="AD381" s="2" t="str">
        <f t="shared" si="63"/>
        <v>-</v>
      </c>
    </row>
    <row r="382" spans="1:30" hidden="1" x14ac:dyDescent="0.2">
      <c r="A382" s="1" t="s">
        <v>685</v>
      </c>
      <c r="B382" s="1" t="s">
        <v>686</v>
      </c>
      <c r="C382" s="2">
        <f>[1]!f_netasset_total(A382,$B$1,100000000)</f>
        <v>0.17933379370000002</v>
      </c>
      <c r="D382" s="2" t="str">
        <f>TEXT([1]!f_info_setupdate(A382),"YYYYmmdd")</f>
        <v>20090217</v>
      </c>
      <c r="E382" s="3">
        <v>20090217</v>
      </c>
      <c r="F382" s="3"/>
      <c r="G382" s="3"/>
      <c r="H382" s="2" t="str">
        <f>IF(AND($E382&lt;$C$1,$C382&gt;10),[1]!f_return_1y($A382,"0",$B$1),"-")</f>
        <v>-</v>
      </c>
      <c r="I382" s="2" t="str">
        <f>IF(AND($E382&lt;$D$1,$C382&gt;10),[1]!f_return_2y($A382,"0",$B$1),"-")</f>
        <v>-</v>
      </c>
      <c r="J382" s="2" t="str">
        <f t="shared" si="49"/>
        <v>-</v>
      </c>
      <c r="K382" s="2" t="str">
        <f t="shared" si="50"/>
        <v>-</v>
      </c>
      <c r="L382" s="2" t="str">
        <f t="shared" si="51"/>
        <v>-</v>
      </c>
      <c r="M382" s="2" t="str">
        <f>IF(AND($E382&lt;$C$1,$C382&gt;10),[1]!f_risk_maxdownside($A382,$C$1,$B$1),"-")</f>
        <v>-</v>
      </c>
      <c r="N382" s="2" t="str">
        <f>IF(AND($E382&lt;$D$1,$C382&gt;10),[1]!f_risk_maxdownside($A382,$D$1,$B$1),"-")</f>
        <v>-</v>
      </c>
      <c r="O382" s="2" t="str">
        <f t="shared" si="52"/>
        <v>-</v>
      </c>
      <c r="P382" s="2" t="str">
        <f t="shared" si="53"/>
        <v>-</v>
      </c>
      <c r="Q382" s="2" t="str">
        <f t="shared" si="54"/>
        <v>-</v>
      </c>
      <c r="R382" s="2" t="str">
        <f>IF(AND($E382&lt;$C$1,$C382&gt;10),([1]!f_return($A382,"1",$C$1,$B$1)-3)/[1]!f_risk_stdevyearly($A382,C$1,$B$1,1,1),"-")</f>
        <v>-</v>
      </c>
      <c r="S382" s="2" t="str">
        <f>IF(AND($E382&lt;$D$1,$C382&gt;10),([1]!f_return($A382,"1",$D$1,$B$1)-3)/[1]!f_risk_stdevyearly($A382,D$1,$B$1,1,1),"-")</f>
        <v>-</v>
      </c>
      <c r="T382" s="2" t="str">
        <f t="shared" si="55"/>
        <v>-</v>
      </c>
      <c r="U382" s="2" t="str">
        <f t="shared" si="56"/>
        <v>-</v>
      </c>
      <c r="V382" s="2" t="str">
        <f t="shared" si="57"/>
        <v>-</v>
      </c>
      <c r="W382" s="2" t="str">
        <f>IF(AND($E382&lt;$C$1,$C382&gt;10),([1]!f_return($A382,"1",$C$1,$B$1)-3)/ABS([1]!f_risk_maxdownside($A382,$C$1,$B$1)),"-")</f>
        <v>-</v>
      </c>
      <c r="X382" s="2" t="str">
        <f>IF(AND($E382&lt;$D$1,$C382&gt;10),([1]!f_return($A382,"1",$D$1,$B$1)-3)/ABS([1]!f_risk_maxdownside($A382,$D$1,$B$1)),"-")</f>
        <v>-</v>
      </c>
      <c r="Y382" s="2" t="str">
        <f t="shared" si="58"/>
        <v>-</v>
      </c>
      <c r="Z382" s="2" t="str">
        <f t="shared" si="59"/>
        <v>-</v>
      </c>
      <c r="AA382" s="2" t="str">
        <f t="shared" si="60"/>
        <v>-</v>
      </c>
      <c r="AB382" s="2" t="str">
        <f t="shared" si="61"/>
        <v>-</v>
      </c>
      <c r="AC382" s="2" t="str">
        <f t="shared" si="62"/>
        <v>-</v>
      </c>
      <c r="AD382" s="2" t="str">
        <f t="shared" si="63"/>
        <v>-</v>
      </c>
    </row>
    <row r="383" spans="1:30" hidden="1" x14ac:dyDescent="0.2">
      <c r="A383" s="1" t="s">
        <v>55</v>
      </c>
      <c r="B383" s="1" t="s">
        <v>56</v>
      </c>
      <c r="C383" s="2">
        <f>[1]!f_netasset_total(A383,$B$1,100000000)</f>
        <v>0.17606772760000003</v>
      </c>
      <c r="D383" s="2" t="str">
        <f>TEXT([1]!f_info_setupdate(A383),"YYYYmmdd")</f>
        <v>20141114</v>
      </c>
      <c r="E383" s="3">
        <v>20141114</v>
      </c>
      <c r="F383" s="3"/>
      <c r="G383" s="3"/>
      <c r="H383" s="2" t="str">
        <f>IF(AND($E383&lt;$C$1,$C383&gt;10),[1]!f_return_1y($A383,"0",$B$1),"-")</f>
        <v>-</v>
      </c>
      <c r="I383" s="2" t="str">
        <f>IF(AND($E383&lt;$D$1,$C383&gt;10),[1]!f_return_2y($A383,"0",$B$1),"-")</f>
        <v>-</v>
      </c>
      <c r="J383" s="2" t="str">
        <f t="shared" si="49"/>
        <v>-</v>
      </c>
      <c r="K383" s="2" t="str">
        <f t="shared" si="50"/>
        <v>-</v>
      </c>
      <c r="L383" s="2" t="str">
        <f t="shared" si="51"/>
        <v>-</v>
      </c>
      <c r="M383" s="2" t="str">
        <f>IF(AND($E383&lt;$C$1,$C383&gt;10),[1]!f_risk_maxdownside($A383,$C$1,$B$1),"-")</f>
        <v>-</v>
      </c>
      <c r="N383" s="2" t="str">
        <f>IF(AND($E383&lt;$D$1,$C383&gt;10),[1]!f_risk_maxdownside($A383,$D$1,$B$1),"-")</f>
        <v>-</v>
      </c>
      <c r="O383" s="2" t="str">
        <f t="shared" si="52"/>
        <v>-</v>
      </c>
      <c r="P383" s="2" t="str">
        <f t="shared" si="53"/>
        <v>-</v>
      </c>
      <c r="Q383" s="2" t="str">
        <f t="shared" si="54"/>
        <v>-</v>
      </c>
      <c r="R383" s="2" t="str">
        <f>IF(AND($E383&lt;$C$1,$C383&gt;10),([1]!f_return($A383,"1",$C$1,$B$1)-3)/[1]!f_risk_stdevyearly($A383,C$1,$B$1,1,1),"-")</f>
        <v>-</v>
      </c>
      <c r="S383" s="2" t="str">
        <f>IF(AND($E383&lt;$D$1,$C383&gt;10),([1]!f_return($A383,"1",$D$1,$B$1)-3)/[1]!f_risk_stdevyearly($A383,D$1,$B$1,1,1),"-")</f>
        <v>-</v>
      </c>
      <c r="T383" s="2" t="str">
        <f t="shared" si="55"/>
        <v>-</v>
      </c>
      <c r="U383" s="2" t="str">
        <f t="shared" si="56"/>
        <v>-</v>
      </c>
      <c r="V383" s="2" t="str">
        <f t="shared" si="57"/>
        <v>-</v>
      </c>
      <c r="W383" s="2" t="str">
        <f>IF(AND($E383&lt;$C$1,$C383&gt;10),([1]!f_return($A383,"1",$C$1,$B$1)-3)/ABS([1]!f_risk_maxdownside($A383,$C$1,$B$1)),"-")</f>
        <v>-</v>
      </c>
      <c r="X383" s="2" t="str">
        <f>IF(AND($E383&lt;$D$1,$C383&gt;10),([1]!f_return($A383,"1",$D$1,$B$1)-3)/ABS([1]!f_risk_maxdownside($A383,$D$1,$B$1)),"-")</f>
        <v>-</v>
      </c>
      <c r="Y383" s="2" t="str">
        <f t="shared" si="58"/>
        <v>-</v>
      </c>
      <c r="Z383" s="2" t="str">
        <f t="shared" si="59"/>
        <v>-</v>
      </c>
      <c r="AA383" s="2" t="str">
        <f t="shared" si="60"/>
        <v>-</v>
      </c>
      <c r="AB383" s="2" t="str">
        <f t="shared" si="61"/>
        <v>-</v>
      </c>
      <c r="AC383" s="2" t="str">
        <f t="shared" si="62"/>
        <v>-</v>
      </c>
      <c r="AD383" s="2" t="str">
        <f t="shared" si="63"/>
        <v>-</v>
      </c>
    </row>
    <row r="384" spans="1:30" hidden="1" x14ac:dyDescent="0.2">
      <c r="A384" s="1" t="s">
        <v>295</v>
      </c>
      <c r="B384" s="1" t="s">
        <v>296</v>
      </c>
      <c r="C384" s="2">
        <f>[1]!f_netasset_total(A384,$B$1,100000000)</f>
        <v>0.15816081060000001</v>
      </c>
      <c r="D384" s="2" t="str">
        <f>TEXT([1]!f_info_setupdate(A384),"YYYYmmdd")</f>
        <v>20200901</v>
      </c>
      <c r="E384" s="3">
        <v>20200901</v>
      </c>
      <c r="F384" s="3"/>
      <c r="G384" s="3"/>
      <c r="H384" s="2" t="str">
        <f>IF(AND($E384&lt;$C$1,$C384&gt;10),[1]!f_return_1y($A384,"0",$B$1),"-")</f>
        <v>-</v>
      </c>
      <c r="I384" s="2" t="str">
        <f>IF(AND($E384&lt;$D$1,$C384&gt;10),[1]!f_return_2y($A384,"0",$B$1),"-")</f>
        <v>-</v>
      </c>
      <c r="J384" s="2" t="str">
        <f t="shared" si="49"/>
        <v>-</v>
      </c>
      <c r="K384" s="2" t="str">
        <f t="shared" si="50"/>
        <v>-</v>
      </c>
      <c r="L384" s="2" t="str">
        <f t="shared" si="51"/>
        <v>-</v>
      </c>
      <c r="M384" s="2" t="str">
        <f>IF(AND($E384&lt;$C$1,$C384&gt;10),[1]!f_risk_maxdownside($A384,$C$1,$B$1),"-")</f>
        <v>-</v>
      </c>
      <c r="N384" s="2" t="str">
        <f>IF(AND($E384&lt;$D$1,$C384&gt;10),[1]!f_risk_maxdownside($A384,$D$1,$B$1),"-")</f>
        <v>-</v>
      </c>
      <c r="O384" s="2" t="str">
        <f t="shared" si="52"/>
        <v>-</v>
      </c>
      <c r="P384" s="2" t="str">
        <f t="shared" si="53"/>
        <v>-</v>
      </c>
      <c r="Q384" s="2" t="str">
        <f t="shared" si="54"/>
        <v>-</v>
      </c>
      <c r="R384" s="2" t="str">
        <f>IF(AND($E384&lt;$C$1,$C384&gt;10),([1]!f_return($A384,"1",$C$1,$B$1)-3)/[1]!f_risk_stdevyearly($A384,C$1,$B$1,1,1),"-")</f>
        <v>-</v>
      </c>
      <c r="S384" s="2" t="str">
        <f>IF(AND($E384&lt;$D$1,$C384&gt;10),([1]!f_return($A384,"1",$D$1,$B$1)-3)/[1]!f_risk_stdevyearly($A384,D$1,$B$1,1,1),"-")</f>
        <v>-</v>
      </c>
      <c r="T384" s="2" t="str">
        <f t="shared" si="55"/>
        <v>-</v>
      </c>
      <c r="U384" s="2" t="str">
        <f t="shared" si="56"/>
        <v>-</v>
      </c>
      <c r="V384" s="2" t="str">
        <f t="shared" si="57"/>
        <v>-</v>
      </c>
      <c r="W384" s="2" t="str">
        <f>IF(AND($E384&lt;$C$1,$C384&gt;10),([1]!f_return($A384,"1",$C$1,$B$1)-3)/ABS([1]!f_risk_maxdownside($A384,$C$1,$B$1)),"-")</f>
        <v>-</v>
      </c>
      <c r="X384" s="2" t="str">
        <f>IF(AND($E384&lt;$D$1,$C384&gt;10),([1]!f_return($A384,"1",$D$1,$B$1)-3)/ABS([1]!f_risk_maxdownside($A384,$D$1,$B$1)),"-")</f>
        <v>-</v>
      </c>
      <c r="Y384" s="2" t="str">
        <f t="shared" si="58"/>
        <v>-</v>
      </c>
      <c r="Z384" s="2" t="str">
        <f t="shared" si="59"/>
        <v>-</v>
      </c>
      <c r="AA384" s="2" t="str">
        <f t="shared" si="60"/>
        <v>-</v>
      </c>
      <c r="AB384" s="2" t="str">
        <f t="shared" si="61"/>
        <v>-</v>
      </c>
      <c r="AC384" s="2" t="str">
        <f t="shared" si="62"/>
        <v>-</v>
      </c>
      <c r="AD384" s="2" t="str">
        <f t="shared" si="63"/>
        <v>-</v>
      </c>
    </row>
    <row r="385" spans="1:30" ht="13.5" hidden="1" x14ac:dyDescent="0.2">
      <c r="A385" s="7" t="s">
        <v>89</v>
      </c>
      <c r="B385" s="7" t="s">
        <v>90</v>
      </c>
      <c r="C385" s="2">
        <f>[1]!f_netasset_total(A385,$B$1,100000000)</f>
        <v>0.1462989941</v>
      </c>
      <c r="D385" s="2" t="str">
        <f>TEXT([1]!f_info_setupdate(A385),"YYYYmmdd")</f>
        <v>20151020</v>
      </c>
      <c r="E385" s="3">
        <v>20151020</v>
      </c>
      <c r="F385" s="3"/>
      <c r="G385" s="3"/>
      <c r="H385" s="2" t="str">
        <f>IF(AND($E385&lt;$C$1,$C385&gt;10),[1]!f_return_1y($A385,"0",$B$1),"-")</f>
        <v>-</v>
      </c>
      <c r="I385" s="2" t="str">
        <f>IF(AND($E385&lt;$D$1,$C385&gt;10),[1]!f_return_2y($A385,"0",$B$1),"-")</f>
        <v>-</v>
      </c>
      <c r="J385" s="2" t="str">
        <f t="shared" si="49"/>
        <v>-</v>
      </c>
      <c r="K385" s="2" t="str">
        <f t="shared" si="50"/>
        <v>-</v>
      </c>
      <c r="L385" s="2" t="str">
        <f t="shared" si="51"/>
        <v>-</v>
      </c>
      <c r="M385" s="2" t="str">
        <f>IF(AND($E385&lt;$C$1,$C385&gt;10),[1]!f_risk_maxdownside($A385,$C$1,$B$1),"-")</f>
        <v>-</v>
      </c>
      <c r="N385" s="2" t="str">
        <f>IF(AND($E385&lt;$D$1,$C385&gt;10),[1]!f_risk_maxdownside($A385,$D$1,$B$1),"-")</f>
        <v>-</v>
      </c>
      <c r="O385" s="2" t="str">
        <f t="shared" si="52"/>
        <v>-</v>
      </c>
      <c r="P385" s="2" t="str">
        <f t="shared" si="53"/>
        <v>-</v>
      </c>
      <c r="Q385" s="2" t="str">
        <f t="shared" si="54"/>
        <v>-</v>
      </c>
      <c r="R385" s="2" t="str">
        <f>IF(AND($E385&lt;$C$1,$C385&gt;10),([1]!f_return($A385,"1",$C$1,$B$1)-3)/[1]!f_risk_stdevyearly($A385,C$1,$B$1,1,1),"-")</f>
        <v>-</v>
      </c>
      <c r="S385" s="2" t="str">
        <f>IF(AND($E385&lt;$D$1,$C385&gt;10),([1]!f_return($A385,"1",$D$1,$B$1)-3)/[1]!f_risk_stdevyearly($A385,D$1,$B$1,1,1),"-")</f>
        <v>-</v>
      </c>
      <c r="T385" s="2" t="str">
        <f t="shared" si="55"/>
        <v>-</v>
      </c>
      <c r="U385" s="2" t="str">
        <f t="shared" si="56"/>
        <v>-</v>
      </c>
      <c r="V385" s="2" t="str">
        <f t="shared" si="57"/>
        <v>-</v>
      </c>
      <c r="W385" s="2" t="str">
        <f>IF(AND($E385&lt;$C$1,$C385&gt;10),([1]!f_return($A385,"1",$C$1,$B$1)-3)/ABS([1]!f_risk_maxdownside($A385,$C$1,$B$1)),"-")</f>
        <v>-</v>
      </c>
      <c r="X385" s="2" t="str">
        <f>IF(AND($E385&lt;$D$1,$C385&gt;10),([1]!f_return($A385,"1",$D$1,$B$1)-3)/ABS([1]!f_risk_maxdownside($A385,$D$1,$B$1)),"-")</f>
        <v>-</v>
      </c>
      <c r="Y385" s="2" t="str">
        <f t="shared" si="58"/>
        <v>-</v>
      </c>
      <c r="Z385" s="2" t="str">
        <f t="shared" si="59"/>
        <v>-</v>
      </c>
      <c r="AA385" s="2" t="str">
        <f t="shared" si="60"/>
        <v>-</v>
      </c>
      <c r="AB385" s="2" t="str">
        <f t="shared" si="61"/>
        <v>-</v>
      </c>
      <c r="AC385" s="2" t="str">
        <f t="shared" si="62"/>
        <v>-</v>
      </c>
      <c r="AD385" s="2" t="str">
        <f t="shared" si="63"/>
        <v>-</v>
      </c>
    </row>
    <row r="386" spans="1:30" ht="13.5" hidden="1" x14ac:dyDescent="0.2">
      <c r="A386" s="7" t="s">
        <v>65</v>
      </c>
      <c r="B386" s="7" t="s">
        <v>66</v>
      </c>
      <c r="C386" s="2">
        <f>[1]!f_netasset_total(A386,$B$1,100000000)</f>
        <v>0.14512096900000002</v>
      </c>
      <c r="D386" s="2" t="str">
        <f>TEXT([1]!f_info_setupdate(A386),"YYYYmmdd")</f>
        <v>20141202</v>
      </c>
      <c r="E386" s="3">
        <v>20141202</v>
      </c>
      <c r="F386" s="3"/>
      <c r="G386" s="3"/>
      <c r="H386" s="2" t="str">
        <f>IF(AND($E386&lt;$C$1,$C386&gt;10),[1]!f_return_1y($A386,"0",$B$1),"-")</f>
        <v>-</v>
      </c>
      <c r="I386" s="2" t="str">
        <f>IF(AND($E386&lt;$D$1,$C386&gt;10),[1]!f_return_2y($A386,"0",$B$1),"-")</f>
        <v>-</v>
      </c>
      <c r="J386" s="2" t="str">
        <f t="shared" si="49"/>
        <v>-</v>
      </c>
      <c r="K386" s="2" t="str">
        <f t="shared" si="50"/>
        <v>-</v>
      </c>
      <c r="L386" s="2" t="str">
        <f t="shared" si="51"/>
        <v>-</v>
      </c>
      <c r="M386" s="2" t="str">
        <f>IF(AND($E386&lt;$C$1,$C386&gt;10),[1]!f_risk_maxdownside($A386,$C$1,$B$1),"-")</f>
        <v>-</v>
      </c>
      <c r="N386" s="2" t="str">
        <f>IF(AND($E386&lt;$D$1,$C386&gt;10),[1]!f_risk_maxdownside($A386,$D$1,$B$1),"-")</f>
        <v>-</v>
      </c>
      <c r="O386" s="2" t="str">
        <f t="shared" si="52"/>
        <v>-</v>
      </c>
      <c r="P386" s="2" t="str">
        <f t="shared" si="53"/>
        <v>-</v>
      </c>
      <c r="Q386" s="2" t="str">
        <f t="shared" si="54"/>
        <v>-</v>
      </c>
      <c r="R386" s="2" t="str">
        <f>IF(AND($E386&lt;$C$1,$C386&gt;10),([1]!f_return($A386,"1",$C$1,$B$1)-3)/[1]!f_risk_stdevyearly($A386,C$1,$B$1,1,1),"-")</f>
        <v>-</v>
      </c>
      <c r="S386" s="2" t="str">
        <f>IF(AND($E386&lt;$D$1,$C386&gt;10),([1]!f_return($A386,"1",$D$1,$B$1)-3)/[1]!f_risk_stdevyearly($A386,D$1,$B$1,1,1),"-")</f>
        <v>-</v>
      </c>
      <c r="T386" s="2" t="str">
        <f t="shared" si="55"/>
        <v>-</v>
      </c>
      <c r="U386" s="2" t="str">
        <f t="shared" si="56"/>
        <v>-</v>
      </c>
      <c r="V386" s="2" t="str">
        <f t="shared" si="57"/>
        <v>-</v>
      </c>
      <c r="W386" s="2" t="str">
        <f>IF(AND($E386&lt;$C$1,$C386&gt;10),([1]!f_return($A386,"1",$C$1,$B$1)-3)/ABS([1]!f_risk_maxdownside($A386,$C$1,$B$1)),"-")</f>
        <v>-</v>
      </c>
      <c r="X386" s="2" t="str">
        <f>IF(AND($E386&lt;$D$1,$C386&gt;10),([1]!f_return($A386,"1",$D$1,$B$1)-3)/ABS([1]!f_risk_maxdownside($A386,$D$1,$B$1)),"-")</f>
        <v>-</v>
      </c>
      <c r="Y386" s="2" t="str">
        <f t="shared" si="58"/>
        <v>-</v>
      </c>
      <c r="Z386" s="2" t="str">
        <f t="shared" si="59"/>
        <v>-</v>
      </c>
      <c r="AA386" s="2" t="str">
        <f t="shared" si="60"/>
        <v>-</v>
      </c>
      <c r="AB386" s="2" t="str">
        <f t="shared" si="61"/>
        <v>-</v>
      </c>
      <c r="AC386" s="2" t="str">
        <f t="shared" si="62"/>
        <v>-</v>
      </c>
      <c r="AD386" s="2" t="str">
        <f t="shared" si="63"/>
        <v>-</v>
      </c>
    </row>
    <row r="387" spans="1:30" hidden="1" x14ac:dyDescent="0.2">
      <c r="A387" s="1" t="s">
        <v>347</v>
      </c>
      <c r="B387" s="1" t="s">
        <v>348</v>
      </c>
      <c r="C387" s="2">
        <f>[1]!f_netasset_total(A387,$B$1,100000000)</f>
        <v>0.1414950401</v>
      </c>
      <c r="D387" s="2" t="str">
        <f>TEXT([1]!f_info_setupdate(A387),"YYYYmmdd")</f>
        <v>20190326</v>
      </c>
      <c r="E387" s="3">
        <v>20190326</v>
      </c>
      <c r="F387" s="3"/>
      <c r="G387" s="3"/>
      <c r="H387" s="2" t="str">
        <f>IF(AND($E387&lt;$C$1,$C387&gt;10),[1]!f_return_1y($A387,"0",$B$1),"-")</f>
        <v>-</v>
      </c>
      <c r="I387" s="2" t="str">
        <f>IF(AND($E387&lt;$D$1,$C387&gt;10),[1]!f_return_2y($A387,"0",$B$1),"-")</f>
        <v>-</v>
      </c>
      <c r="J387" s="2" t="str">
        <f t="shared" ref="J387:J424" si="64">IF(H387&lt;&gt;"-",_xlfn.PERCENTRANK.INC(H:H,H387)*100,"-")</f>
        <v>-</v>
      </c>
      <c r="K387" s="2" t="str">
        <f t="shared" ref="K387:K424" si="65">IF(I387&lt;&gt;"-",_xlfn.PERCENTRANK.INC(I:I,I387)*100,"-")</f>
        <v>-</v>
      </c>
      <c r="L387" s="2" t="str">
        <f t="shared" ref="L387:L424" si="66">IF(AND(J387&lt;&gt;"-",K387&lt;&gt;"-"),(J387+K387)/2,"-")</f>
        <v>-</v>
      </c>
      <c r="M387" s="2" t="str">
        <f>IF(AND($E387&lt;$C$1,$C387&gt;10),[1]!f_risk_maxdownside($A387,$C$1,$B$1),"-")</f>
        <v>-</v>
      </c>
      <c r="N387" s="2" t="str">
        <f>IF(AND($E387&lt;$D$1,$C387&gt;10),[1]!f_risk_maxdownside($A387,$D$1,$B$1),"-")</f>
        <v>-</v>
      </c>
      <c r="O387" s="2" t="str">
        <f t="shared" ref="O387:O424" si="67">IF(M387&lt;&gt;"-",_xlfn.PERCENTRANK.INC(M:M,M387)*100,"-")</f>
        <v>-</v>
      </c>
      <c r="P387" s="2" t="str">
        <f t="shared" ref="P387:P424" si="68">IF(N387&lt;&gt;"-",_xlfn.PERCENTRANK.INC(N:N,N387)*100,"-")</f>
        <v>-</v>
      </c>
      <c r="Q387" s="2" t="str">
        <f t="shared" ref="Q387:Q424" si="69">IF(AND(O387&lt;&gt;"-",P387&lt;&gt;"-"),(O387+P387)/2,"-")</f>
        <v>-</v>
      </c>
      <c r="R387" s="2" t="str">
        <f>IF(AND($E387&lt;$C$1,$C387&gt;10),([1]!f_return($A387,"1",$C$1,$B$1)-3)/[1]!f_risk_stdevyearly($A387,C$1,$B$1,1,1),"-")</f>
        <v>-</v>
      </c>
      <c r="S387" s="2" t="str">
        <f>IF(AND($E387&lt;$D$1,$C387&gt;10),([1]!f_return($A387,"1",$D$1,$B$1)-3)/[1]!f_risk_stdevyearly($A387,D$1,$B$1,1,1),"-")</f>
        <v>-</v>
      </c>
      <c r="T387" s="2" t="str">
        <f t="shared" ref="T387:T424" si="70">IF(R387&lt;&gt;"-",_xlfn.PERCENTRANK.INC(R:R,R387)*100,"-")</f>
        <v>-</v>
      </c>
      <c r="U387" s="2" t="str">
        <f t="shared" ref="U387:U424" si="71">IF(S387&lt;&gt;"-",_xlfn.PERCENTRANK.INC(S:S,S387)*100,"-")</f>
        <v>-</v>
      </c>
      <c r="V387" s="2" t="str">
        <f t="shared" ref="V387:V424" si="72">IF(AND(T387&lt;&gt;"-",U387&lt;&gt;"-"),(T387+U387)/2,"-")</f>
        <v>-</v>
      </c>
      <c r="W387" s="2" t="str">
        <f>IF(AND($E387&lt;$C$1,$C387&gt;10),([1]!f_return($A387,"1",$C$1,$B$1)-3)/ABS([1]!f_risk_maxdownside($A387,$C$1,$B$1)),"-")</f>
        <v>-</v>
      </c>
      <c r="X387" s="2" t="str">
        <f>IF(AND($E387&lt;$D$1,$C387&gt;10),([1]!f_return($A387,"1",$D$1,$B$1)-3)/ABS([1]!f_risk_maxdownside($A387,$D$1,$B$1)),"-")</f>
        <v>-</v>
      </c>
      <c r="Y387" s="2" t="str">
        <f t="shared" ref="Y387:Y424" si="73">IF(W387&lt;&gt;"-",_xlfn.PERCENTRANK.INC(W:W,W387)*100,"-")</f>
        <v>-</v>
      </c>
      <c r="Z387" s="2" t="str">
        <f t="shared" ref="Z387:Z424" si="74">IF(X387&lt;&gt;"-",_xlfn.PERCENTRANK.INC(X:X,X387)*100,"-")</f>
        <v>-</v>
      </c>
      <c r="AA387" s="2" t="str">
        <f t="shared" ref="AA387:AA424" si="75">IF(AND(Y387&lt;&gt;"-",Z387&lt;&gt;"-"),(Y387+Z387)/2,"-")</f>
        <v>-</v>
      </c>
      <c r="AB387" s="2" t="str">
        <f t="shared" ref="AB387:AB424" si="76">IF(AND(L387&lt;&gt;"-",Q387&lt;&gt;"-",V387&lt;&gt;"-",AA387&lt;&gt;"-"),(L387+Q387+V387+AA387)/4,"-")</f>
        <v>-</v>
      </c>
      <c r="AC387" s="2" t="str">
        <f t="shared" ref="AC387:AC424" si="77">AB387</f>
        <v>-</v>
      </c>
      <c r="AD387" s="2" t="str">
        <f t="shared" si="63"/>
        <v>-</v>
      </c>
    </row>
    <row r="388" spans="1:30" hidden="1" x14ac:dyDescent="0.2">
      <c r="A388" s="1" t="s">
        <v>337</v>
      </c>
      <c r="B388" s="1" t="s">
        <v>338</v>
      </c>
      <c r="C388" s="2">
        <f>[1]!f_netasset_total(A388,$B$1,100000000)</f>
        <v>0.14057975380000001</v>
      </c>
      <c r="D388" s="2" t="str">
        <f>TEXT([1]!f_info_setupdate(A388),"YYYYmmdd")</f>
        <v>20190212</v>
      </c>
      <c r="E388" s="3">
        <v>20190212</v>
      </c>
      <c r="F388" s="3"/>
      <c r="G388" s="3"/>
      <c r="H388" s="2" t="str">
        <f>IF(AND($E388&lt;$C$1,$C388&gt;10),[1]!f_return_1y($A388,"0",$B$1),"-")</f>
        <v>-</v>
      </c>
      <c r="I388" s="2" t="str">
        <f>IF(AND($E388&lt;$D$1,$C388&gt;10),[1]!f_return_2y($A388,"0",$B$1),"-")</f>
        <v>-</v>
      </c>
      <c r="J388" s="2" t="str">
        <f t="shared" si="64"/>
        <v>-</v>
      </c>
      <c r="K388" s="2" t="str">
        <f t="shared" si="65"/>
        <v>-</v>
      </c>
      <c r="L388" s="2" t="str">
        <f t="shared" si="66"/>
        <v>-</v>
      </c>
      <c r="M388" s="2" t="str">
        <f>IF(AND($E388&lt;$C$1,$C388&gt;10),[1]!f_risk_maxdownside($A388,$C$1,$B$1),"-")</f>
        <v>-</v>
      </c>
      <c r="N388" s="2" t="str">
        <f>IF(AND($E388&lt;$D$1,$C388&gt;10),[1]!f_risk_maxdownside($A388,$D$1,$B$1),"-")</f>
        <v>-</v>
      </c>
      <c r="O388" s="2" t="str">
        <f t="shared" si="67"/>
        <v>-</v>
      </c>
      <c r="P388" s="2" t="str">
        <f t="shared" si="68"/>
        <v>-</v>
      </c>
      <c r="Q388" s="2" t="str">
        <f t="shared" si="69"/>
        <v>-</v>
      </c>
      <c r="R388" s="2" t="str">
        <f>IF(AND($E388&lt;$C$1,$C388&gt;10),([1]!f_return($A388,"1",$C$1,$B$1)-3)/[1]!f_risk_stdevyearly($A388,C$1,$B$1,1,1),"-")</f>
        <v>-</v>
      </c>
      <c r="S388" s="2" t="str">
        <f>IF(AND($E388&lt;$D$1,$C388&gt;10),([1]!f_return($A388,"1",$D$1,$B$1)-3)/[1]!f_risk_stdevyearly($A388,D$1,$B$1,1,1),"-")</f>
        <v>-</v>
      </c>
      <c r="T388" s="2" t="str">
        <f t="shared" si="70"/>
        <v>-</v>
      </c>
      <c r="U388" s="2" t="str">
        <f t="shared" si="71"/>
        <v>-</v>
      </c>
      <c r="V388" s="2" t="str">
        <f t="shared" si="72"/>
        <v>-</v>
      </c>
      <c r="W388" s="2" t="str">
        <f>IF(AND($E388&lt;$C$1,$C388&gt;10),([1]!f_return($A388,"1",$C$1,$B$1)-3)/ABS([1]!f_risk_maxdownside($A388,$C$1,$B$1)),"-")</f>
        <v>-</v>
      </c>
      <c r="X388" s="2" t="str">
        <f>IF(AND($E388&lt;$D$1,$C388&gt;10),([1]!f_return($A388,"1",$D$1,$B$1)-3)/ABS([1]!f_risk_maxdownside($A388,$D$1,$B$1)),"-")</f>
        <v>-</v>
      </c>
      <c r="Y388" s="2" t="str">
        <f t="shared" si="73"/>
        <v>-</v>
      </c>
      <c r="Z388" s="2" t="str">
        <f t="shared" si="74"/>
        <v>-</v>
      </c>
      <c r="AA388" s="2" t="str">
        <f t="shared" si="75"/>
        <v>-</v>
      </c>
      <c r="AB388" s="2" t="str">
        <f t="shared" si="76"/>
        <v>-</v>
      </c>
      <c r="AC388" s="2" t="str">
        <f t="shared" si="77"/>
        <v>-</v>
      </c>
      <c r="AD388" s="2" t="str">
        <f t="shared" ref="AD388:AD424" si="78">IF(AND(AB388&lt;&gt;"-",AC388&lt;&gt;"-"),$AC$1*AB388+AC388*$AD$1,"-")</f>
        <v>-</v>
      </c>
    </row>
    <row r="389" spans="1:30" hidden="1" x14ac:dyDescent="0.2">
      <c r="A389" s="1" t="s">
        <v>243</v>
      </c>
      <c r="B389" s="1" t="s">
        <v>244</v>
      </c>
      <c r="C389" s="2">
        <f>[1]!f_netasset_total(A389,$B$1,100000000)</f>
        <v>0.13950715999999999</v>
      </c>
      <c r="D389" s="2" t="str">
        <f>TEXT([1]!f_info_setupdate(A389),"YYYYmmdd")</f>
        <v>20171204</v>
      </c>
      <c r="E389" s="3">
        <v>20171204</v>
      </c>
      <c r="F389" s="3"/>
      <c r="G389" s="3"/>
      <c r="H389" s="2" t="str">
        <f>IF(AND($E389&lt;$C$1,$C389&gt;10),[1]!f_return_1y($A389,"0",$B$1),"-")</f>
        <v>-</v>
      </c>
      <c r="I389" s="2" t="str">
        <f>IF(AND($E389&lt;$D$1,$C389&gt;10),[1]!f_return_2y($A389,"0",$B$1),"-")</f>
        <v>-</v>
      </c>
      <c r="J389" s="2" t="str">
        <f t="shared" si="64"/>
        <v>-</v>
      </c>
      <c r="K389" s="2" t="str">
        <f t="shared" si="65"/>
        <v>-</v>
      </c>
      <c r="L389" s="2" t="str">
        <f t="shared" si="66"/>
        <v>-</v>
      </c>
      <c r="M389" s="2" t="str">
        <f>IF(AND($E389&lt;$C$1,$C389&gt;10),[1]!f_risk_maxdownside($A389,$C$1,$B$1),"-")</f>
        <v>-</v>
      </c>
      <c r="N389" s="2" t="str">
        <f>IF(AND($E389&lt;$D$1,$C389&gt;10),[1]!f_risk_maxdownside($A389,$D$1,$B$1),"-")</f>
        <v>-</v>
      </c>
      <c r="O389" s="2" t="str">
        <f t="shared" si="67"/>
        <v>-</v>
      </c>
      <c r="P389" s="2" t="str">
        <f t="shared" si="68"/>
        <v>-</v>
      </c>
      <c r="Q389" s="2" t="str">
        <f t="shared" si="69"/>
        <v>-</v>
      </c>
      <c r="R389" s="2" t="str">
        <f>IF(AND($E389&lt;$C$1,$C389&gt;10),([1]!f_return($A389,"1",$C$1,$B$1)-3)/[1]!f_risk_stdevyearly($A389,C$1,$B$1,1,1),"-")</f>
        <v>-</v>
      </c>
      <c r="S389" s="2" t="str">
        <f>IF(AND($E389&lt;$D$1,$C389&gt;10),([1]!f_return($A389,"1",$D$1,$B$1)-3)/[1]!f_risk_stdevyearly($A389,D$1,$B$1,1,1),"-")</f>
        <v>-</v>
      </c>
      <c r="T389" s="2" t="str">
        <f t="shared" si="70"/>
        <v>-</v>
      </c>
      <c r="U389" s="2" t="str">
        <f t="shared" si="71"/>
        <v>-</v>
      </c>
      <c r="V389" s="2" t="str">
        <f t="shared" si="72"/>
        <v>-</v>
      </c>
      <c r="W389" s="2" t="str">
        <f>IF(AND($E389&lt;$C$1,$C389&gt;10),([1]!f_return($A389,"1",$C$1,$B$1)-3)/ABS([1]!f_risk_maxdownside($A389,$C$1,$B$1)),"-")</f>
        <v>-</v>
      </c>
      <c r="X389" s="2" t="str">
        <f>IF(AND($E389&lt;$D$1,$C389&gt;10),([1]!f_return($A389,"1",$D$1,$B$1)-3)/ABS([1]!f_risk_maxdownside($A389,$D$1,$B$1)),"-")</f>
        <v>-</v>
      </c>
      <c r="Y389" s="2" t="str">
        <f t="shared" si="73"/>
        <v>-</v>
      </c>
      <c r="Z389" s="2" t="str">
        <f t="shared" si="74"/>
        <v>-</v>
      </c>
      <c r="AA389" s="2" t="str">
        <f t="shared" si="75"/>
        <v>-</v>
      </c>
      <c r="AB389" s="2" t="str">
        <f t="shared" si="76"/>
        <v>-</v>
      </c>
      <c r="AC389" s="2" t="str">
        <f t="shared" si="77"/>
        <v>-</v>
      </c>
      <c r="AD389" s="2" t="str">
        <f t="shared" si="78"/>
        <v>-</v>
      </c>
    </row>
    <row r="390" spans="1:30" hidden="1" x14ac:dyDescent="0.2">
      <c r="A390" s="1" t="s">
        <v>461</v>
      </c>
      <c r="B390" s="1" t="s">
        <v>462</v>
      </c>
      <c r="C390" s="2">
        <f>[1]!f_netasset_total(A390,$B$1,100000000)</f>
        <v>0.13385446349999999</v>
      </c>
      <c r="D390" s="2" t="str">
        <f>TEXT([1]!f_info_setupdate(A390),"YYYYmmdd")</f>
        <v>20210414</v>
      </c>
      <c r="E390" s="3">
        <v>20210414</v>
      </c>
      <c r="F390" s="3"/>
      <c r="G390" s="3"/>
      <c r="H390" s="2" t="str">
        <f>IF(AND($E390&lt;$C$1,$C390&gt;10),[1]!f_return_1y($A390,"0",$B$1),"-")</f>
        <v>-</v>
      </c>
      <c r="I390" s="2" t="str">
        <f>IF(AND($E390&lt;$D$1,$C390&gt;10),[1]!f_return_2y($A390,"0",$B$1),"-")</f>
        <v>-</v>
      </c>
      <c r="J390" s="2" t="str">
        <f t="shared" si="64"/>
        <v>-</v>
      </c>
      <c r="K390" s="2" t="str">
        <f t="shared" si="65"/>
        <v>-</v>
      </c>
      <c r="L390" s="2" t="str">
        <f t="shared" si="66"/>
        <v>-</v>
      </c>
      <c r="M390" s="2" t="str">
        <f>IF(AND($E390&lt;$C$1,$C390&gt;10),[1]!f_risk_maxdownside($A390,$C$1,$B$1),"-")</f>
        <v>-</v>
      </c>
      <c r="N390" s="2" t="str">
        <f>IF(AND($E390&lt;$D$1,$C390&gt;10),[1]!f_risk_maxdownside($A390,$D$1,$B$1),"-")</f>
        <v>-</v>
      </c>
      <c r="O390" s="2" t="str">
        <f t="shared" si="67"/>
        <v>-</v>
      </c>
      <c r="P390" s="2" t="str">
        <f t="shared" si="68"/>
        <v>-</v>
      </c>
      <c r="Q390" s="2" t="str">
        <f t="shared" si="69"/>
        <v>-</v>
      </c>
      <c r="R390" s="2" t="str">
        <f>IF(AND($E390&lt;$C$1,$C390&gt;10),([1]!f_return($A390,"1",$C$1,$B$1)-3)/[1]!f_risk_stdevyearly($A390,C$1,$B$1,1,1),"-")</f>
        <v>-</v>
      </c>
      <c r="S390" s="2" t="str">
        <f>IF(AND($E390&lt;$D$1,$C390&gt;10),([1]!f_return($A390,"1",$D$1,$B$1)-3)/[1]!f_risk_stdevyearly($A390,D$1,$B$1,1,1),"-")</f>
        <v>-</v>
      </c>
      <c r="T390" s="2" t="str">
        <f t="shared" si="70"/>
        <v>-</v>
      </c>
      <c r="U390" s="2" t="str">
        <f t="shared" si="71"/>
        <v>-</v>
      </c>
      <c r="V390" s="2" t="str">
        <f t="shared" si="72"/>
        <v>-</v>
      </c>
      <c r="W390" s="2" t="str">
        <f>IF(AND($E390&lt;$C$1,$C390&gt;10),([1]!f_return($A390,"1",$C$1,$B$1)-3)/ABS([1]!f_risk_maxdownside($A390,$C$1,$B$1)),"-")</f>
        <v>-</v>
      </c>
      <c r="X390" s="2" t="str">
        <f>IF(AND($E390&lt;$D$1,$C390&gt;10),([1]!f_return($A390,"1",$D$1,$B$1)-3)/ABS([1]!f_risk_maxdownside($A390,$D$1,$B$1)),"-")</f>
        <v>-</v>
      </c>
      <c r="Y390" s="2" t="str">
        <f t="shared" si="73"/>
        <v>-</v>
      </c>
      <c r="Z390" s="2" t="str">
        <f t="shared" si="74"/>
        <v>-</v>
      </c>
      <c r="AA390" s="2" t="str">
        <f t="shared" si="75"/>
        <v>-</v>
      </c>
      <c r="AB390" s="2" t="str">
        <f t="shared" si="76"/>
        <v>-</v>
      </c>
      <c r="AC390" s="2" t="str">
        <f t="shared" si="77"/>
        <v>-</v>
      </c>
      <c r="AD390" s="2" t="str">
        <f t="shared" si="78"/>
        <v>-</v>
      </c>
    </row>
    <row r="391" spans="1:30" hidden="1" x14ac:dyDescent="0.2">
      <c r="A391" s="1" t="s">
        <v>753</v>
      </c>
      <c r="B391" s="1" t="s">
        <v>754</v>
      </c>
      <c r="C391" s="2">
        <f>[1]!f_netasset_total(A391,$B$1,100000000)</f>
        <v>0.13334792980000001</v>
      </c>
      <c r="D391" s="2" t="str">
        <f>TEXT([1]!f_info_setupdate(A391),"YYYYmmdd")</f>
        <v>20130813</v>
      </c>
      <c r="E391" s="3">
        <v>20130813</v>
      </c>
      <c r="F391" s="3"/>
      <c r="G391" s="3"/>
      <c r="H391" s="2" t="str">
        <f>IF(AND($E391&lt;$C$1,$C391&gt;10),[1]!f_return_1y($A391,"0",$B$1),"-")</f>
        <v>-</v>
      </c>
      <c r="I391" s="2" t="str">
        <f>IF(AND($E391&lt;$D$1,$C391&gt;10),[1]!f_return_2y($A391,"0",$B$1),"-")</f>
        <v>-</v>
      </c>
      <c r="J391" s="2" t="str">
        <f t="shared" si="64"/>
        <v>-</v>
      </c>
      <c r="K391" s="2" t="str">
        <f t="shared" si="65"/>
        <v>-</v>
      </c>
      <c r="L391" s="2" t="str">
        <f t="shared" si="66"/>
        <v>-</v>
      </c>
      <c r="M391" s="2" t="str">
        <f>IF(AND($E391&lt;$C$1,$C391&gt;10),[1]!f_risk_maxdownside($A391,$C$1,$B$1),"-")</f>
        <v>-</v>
      </c>
      <c r="N391" s="2" t="str">
        <f>IF(AND($E391&lt;$D$1,$C391&gt;10),[1]!f_risk_maxdownside($A391,$D$1,$B$1),"-")</f>
        <v>-</v>
      </c>
      <c r="O391" s="2" t="str">
        <f t="shared" si="67"/>
        <v>-</v>
      </c>
      <c r="P391" s="2" t="str">
        <f t="shared" si="68"/>
        <v>-</v>
      </c>
      <c r="Q391" s="2" t="str">
        <f t="shared" si="69"/>
        <v>-</v>
      </c>
      <c r="R391" s="2" t="str">
        <f>IF(AND($E391&lt;$C$1,$C391&gt;10),([1]!f_return($A391,"1",$C$1,$B$1)-3)/[1]!f_risk_stdevyearly($A391,C$1,$B$1,1,1),"-")</f>
        <v>-</v>
      </c>
      <c r="S391" s="2" t="str">
        <f>IF(AND($E391&lt;$D$1,$C391&gt;10),([1]!f_return($A391,"1",$D$1,$B$1)-3)/[1]!f_risk_stdevyearly($A391,D$1,$B$1,1,1),"-")</f>
        <v>-</v>
      </c>
      <c r="T391" s="2" t="str">
        <f t="shared" si="70"/>
        <v>-</v>
      </c>
      <c r="U391" s="2" t="str">
        <f t="shared" si="71"/>
        <v>-</v>
      </c>
      <c r="V391" s="2" t="str">
        <f t="shared" si="72"/>
        <v>-</v>
      </c>
      <c r="W391" s="2" t="str">
        <f>IF(AND($E391&lt;$C$1,$C391&gt;10),([1]!f_return($A391,"1",$C$1,$B$1)-3)/ABS([1]!f_risk_maxdownside($A391,$C$1,$B$1)),"-")</f>
        <v>-</v>
      </c>
      <c r="X391" s="2" t="str">
        <f>IF(AND($E391&lt;$D$1,$C391&gt;10),([1]!f_return($A391,"1",$D$1,$B$1)-3)/ABS([1]!f_risk_maxdownside($A391,$D$1,$B$1)),"-")</f>
        <v>-</v>
      </c>
      <c r="Y391" s="2" t="str">
        <f t="shared" si="73"/>
        <v>-</v>
      </c>
      <c r="Z391" s="2" t="str">
        <f t="shared" si="74"/>
        <v>-</v>
      </c>
      <c r="AA391" s="2" t="str">
        <f t="shared" si="75"/>
        <v>-</v>
      </c>
      <c r="AB391" s="2" t="str">
        <f t="shared" si="76"/>
        <v>-</v>
      </c>
      <c r="AC391" s="2" t="str">
        <f t="shared" si="77"/>
        <v>-</v>
      </c>
      <c r="AD391" s="2" t="str">
        <f t="shared" si="78"/>
        <v>-</v>
      </c>
    </row>
    <row r="392" spans="1:30" hidden="1" x14ac:dyDescent="0.2">
      <c r="A392" s="1" t="s">
        <v>751</v>
      </c>
      <c r="B392" s="1" t="s">
        <v>752</v>
      </c>
      <c r="C392" s="2">
        <f>[1]!f_netasset_total(A392,$B$1,100000000)</f>
        <v>0.1292483995</v>
      </c>
      <c r="D392" s="2" t="str">
        <f>TEXT([1]!f_info_setupdate(A392),"YYYYmmdd")</f>
        <v>20161230</v>
      </c>
      <c r="E392" s="3">
        <v>20161230</v>
      </c>
      <c r="F392" s="3"/>
      <c r="G392" s="3"/>
      <c r="H392" s="2" t="str">
        <f>IF(AND($E392&lt;$C$1,$C392&gt;10),[1]!f_return_1y($A392,"0",$B$1),"-")</f>
        <v>-</v>
      </c>
      <c r="I392" s="2" t="str">
        <f>IF(AND($E392&lt;$D$1,$C392&gt;10),[1]!f_return_2y($A392,"0",$B$1),"-")</f>
        <v>-</v>
      </c>
      <c r="J392" s="2" t="str">
        <f t="shared" si="64"/>
        <v>-</v>
      </c>
      <c r="K392" s="2" t="str">
        <f t="shared" si="65"/>
        <v>-</v>
      </c>
      <c r="L392" s="2" t="str">
        <f t="shared" si="66"/>
        <v>-</v>
      </c>
      <c r="M392" s="2" t="str">
        <f>IF(AND($E392&lt;$C$1,$C392&gt;10),[1]!f_risk_maxdownside($A392,$C$1,$B$1),"-")</f>
        <v>-</v>
      </c>
      <c r="N392" s="2" t="str">
        <f>IF(AND($E392&lt;$D$1,$C392&gt;10),[1]!f_risk_maxdownside($A392,$D$1,$B$1),"-")</f>
        <v>-</v>
      </c>
      <c r="O392" s="2" t="str">
        <f t="shared" si="67"/>
        <v>-</v>
      </c>
      <c r="P392" s="2" t="str">
        <f t="shared" si="68"/>
        <v>-</v>
      </c>
      <c r="Q392" s="2" t="str">
        <f t="shared" si="69"/>
        <v>-</v>
      </c>
      <c r="R392" s="2" t="str">
        <f>IF(AND($E392&lt;$C$1,$C392&gt;10),([1]!f_return($A392,"1",$C$1,$B$1)-3)/[1]!f_risk_stdevyearly($A392,C$1,$B$1,1,1),"-")</f>
        <v>-</v>
      </c>
      <c r="S392" s="2" t="str">
        <f>IF(AND($E392&lt;$D$1,$C392&gt;10),([1]!f_return($A392,"1",$D$1,$B$1)-3)/[1]!f_risk_stdevyearly($A392,D$1,$B$1,1,1),"-")</f>
        <v>-</v>
      </c>
      <c r="T392" s="2" t="str">
        <f t="shared" si="70"/>
        <v>-</v>
      </c>
      <c r="U392" s="2" t="str">
        <f t="shared" si="71"/>
        <v>-</v>
      </c>
      <c r="V392" s="2" t="str">
        <f t="shared" si="72"/>
        <v>-</v>
      </c>
      <c r="W392" s="2" t="str">
        <f>IF(AND($E392&lt;$C$1,$C392&gt;10),([1]!f_return($A392,"1",$C$1,$B$1)-3)/ABS([1]!f_risk_maxdownside($A392,$C$1,$B$1)),"-")</f>
        <v>-</v>
      </c>
      <c r="X392" s="2" t="str">
        <f>IF(AND($E392&lt;$D$1,$C392&gt;10),([1]!f_return($A392,"1",$D$1,$B$1)-3)/ABS([1]!f_risk_maxdownside($A392,$D$1,$B$1)),"-")</f>
        <v>-</v>
      </c>
      <c r="Y392" s="2" t="str">
        <f t="shared" si="73"/>
        <v>-</v>
      </c>
      <c r="Z392" s="2" t="str">
        <f t="shared" si="74"/>
        <v>-</v>
      </c>
      <c r="AA392" s="2" t="str">
        <f t="shared" si="75"/>
        <v>-</v>
      </c>
      <c r="AB392" s="2" t="str">
        <f t="shared" si="76"/>
        <v>-</v>
      </c>
      <c r="AC392" s="2" t="str">
        <f t="shared" si="77"/>
        <v>-</v>
      </c>
      <c r="AD392" s="2" t="str">
        <f t="shared" si="78"/>
        <v>-</v>
      </c>
    </row>
    <row r="393" spans="1:30" hidden="1" x14ac:dyDescent="0.2">
      <c r="A393" s="1" t="s">
        <v>47</v>
      </c>
      <c r="B393" s="1" t="s">
        <v>48</v>
      </c>
      <c r="C393" s="2">
        <f>[1]!f_netasset_total(A393,$B$1,100000000)</f>
        <v>0.12479120619999999</v>
      </c>
      <c r="D393" s="2" t="str">
        <f>TEXT([1]!f_info_setupdate(A393),"YYYYmmdd")</f>
        <v>20131211</v>
      </c>
      <c r="E393" s="3">
        <v>20131211</v>
      </c>
      <c r="F393" s="3"/>
      <c r="G393" s="3"/>
      <c r="H393" s="2" t="str">
        <f>IF(AND($E393&lt;$C$1,$C393&gt;10),[1]!f_return_1y($A393,"0",$B$1),"-")</f>
        <v>-</v>
      </c>
      <c r="I393" s="2" t="str">
        <f>IF(AND($E393&lt;$D$1,$C393&gt;10),[1]!f_return_2y($A393,"0",$B$1),"-")</f>
        <v>-</v>
      </c>
      <c r="J393" s="2" t="str">
        <f t="shared" si="64"/>
        <v>-</v>
      </c>
      <c r="K393" s="2" t="str">
        <f t="shared" si="65"/>
        <v>-</v>
      </c>
      <c r="L393" s="2" t="str">
        <f t="shared" si="66"/>
        <v>-</v>
      </c>
      <c r="M393" s="2" t="str">
        <f>IF(AND($E393&lt;$C$1,$C393&gt;10),[1]!f_risk_maxdownside($A393,$C$1,$B$1),"-")</f>
        <v>-</v>
      </c>
      <c r="N393" s="2" t="str">
        <f>IF(AND($E393&lt;$D$1,$C393&gt;10),[1]!f_risk_maxdownside($A393,$D$1,$B$1),"-")</f>
        <v>-</v>
      </c>
      <c r="O393" s="2" t="str">
        <f t="shared" si="67"/>
        <v>-</v>
      </c>
      <c r="P393" s="2" t="str">
        <f t="shared" si="68"/>
        <v>-</v>
      </c>
      <c r="Q393" s="2" t="str">
        <f t="shared" si="69"/>
        <v>-</v>
      </c>
      <c r="R393" s="2" t="str">
        <f>IF(AND($E393&lt;$C$1,$C393&gt;10),([1]!f_return($A393,"1",$C$1,$B$1)-3)/[1]!f_risk_stdevyearly($A393,C$1,$B$1,1,1),"-")</f>
        <v>-</v>
      </c>
      <c r="S393" s="2" t="str">
        <f>IF(AND($E393&lt;$D$1,$C393&gt;10),([1]!f_return($A393,"1",$D$1,$B$1)-3)/[1]!f_risk_stdevyearly($A393,D$1,$B$1,1,1),"-")</f>
        <v>-</v>
      </c>
      <c r="T393" s="2" t="str">
        <f t="shared" si="70"/>
        <v>-</v>
      </c>
      <c r="U393" s="2" t="str">
        <f t="shared" si="71"/>
        <v>-</v>
      </c>
      <c r="V393" s="2" t="str">
        <f t="shared" si="72"/>
        <v>-</v>
      </c>
      <c r="W393" s="2" t="str">
        <f>IF(AND($E393&lt;$C$1,$C393&gt;10),([1]!f_return($A393,"1",$C$1,$B$1)-3)/ABS([1]!f_risk_maxdownside($A393,$C$1,$B$1)),"-")</f>
        <v>-</v>
      </c>
      <c r="X393" s="2" t="str">
        <f>IF(AND($E393&lt;$D$1,$C393&gt;10),([1]!f_return($A393,"1",$D$1,$B$1)-3)/ABS([1]!f_risk_maxdownside($A393,$D$1,$B$1)),"-")</f>
        <v>-</v>
      </c>
      <c r="Y393" s="2" t="str">
        <f t="shared" si="73"/>
        <v>-</v>
      </c>
      <c r="Z393" s="2" t="str">
        <f t="shared" si="74"/>
        <v>-</v>
      </c>
      <c r="AA393" s="2" t="str">
        <f t="shared" si="75"/>
        <v>-</v>
      </c>
      <c r="AB393" s="2" t="str">
        <f t="shared" si="76"/>
        <v>-</v>
      </c>
      <c r="AC393" s="2" t="str">
        <f t="shared" si="77"/>
        <v>-</v>
      </c>
      <c r="AD393" s="2" t="str">
        <f t="shared" si="78"/>
        <v>-</v>
      </c>
    </row>
    <row r="394" spans="1:30" hidden="1" x14ac:dyDescent="0.2">
      <c r="A394" s="1" t="s">
        <v>279</v>
      </c>
      <c r="B394" s="1" t="s">
        <v>280</v>
      </c>
      <c r="C394" s="2">
        <f>[1]!f_netasset_total(A394,$B$1,100000000)</f>
        <v>0.1072423218</v>
      </c>
      <c r="D394" s="2" t="str">
        <f>TEXT([1]!f_info_setupdate(A394),"YYYYmmdd")</f>
        <v>20180327</v>
      </c>
      <c r="E394" s="3">
        <v>20180327</v>
      </c>
      <c r="F394" s="3"/>
      <c r="G394" s="3"/>
      <c r="H394" s="2" t="str">
        <f>IF(AND($E394&lt;$C$1,$C394&gt;10),[1]!f_return_1y($A394,"0",$B$1),"-")</f>
        <v>-</v>
      </c>
      <c r="I394" s="2" t="str">
        <f>IF(AND($E394&lt;$D$1,$C394&gt;10),[1]!f_return_2y($A394,"0",$B$1),"-")</f>
        <v>-</v>
      </c>
      <c r="J394" s="2" t="str">
        <f t="shared" si="64"/>
        <v>-</v>
      </c>
      <c r="K394" s="2" t="str">
        <f t="shared" si="65"/>
        <v>-</v>
      </c>
      <c r="L394" s="2" t="str">
        <f t="shared" si="66"/>
        <v>-</v>
      </c>
      <c r="M394" s="2" t="str">
        <f>IF(AND($E394&lt;$C$1,$C394&gt;10),[1]!f_risk_maxdownside($A394,$C$1,$B$1),"-")</f>
        <v>-</v>
      </c>
      <c r="N394" s="2" t="str">
        <f>IF(AND($E394&lt;$D$1,$C394&gt;10),[1]!f_risk_maxdownside($A394,$D$1,$B$1),"-")</f>
        <v>-</v>
      </c>
      <c r="O394" s="2" t="str">
        <f t="shared" si="67"/>
        <v>-</v>
      </c>
      <c r="P394" s="2" t="str">
        <f t="shared" si="68"/>
        <v>-</v>
      </c>
      <c r="Q394" s="2" t="str">
        <f t="shared" si="69"/>
        <v>-</v>
      </c>
      <c r="R394" s="2" t="str">
        <f>IF(AND($E394&lt;$C$1,$C394&gt;10),([1]!f_return($A394,"1",$C$1,$B$1)-3)/[1]!f_risk_stdevyearly($A394,C$1,$B$1,1,1),"-")</f>
        <v>-</v>
      </c>
      <c r="S394" s="2" t="str">
        <f>IF(AND($E394&lt;$D$1,$C394&gt;10),([1]!f_return($A394,"1",$D$1,$B$1)-3)/[1]!f_risk_stdevyearly($A394,D$1,$B$1,1,1),"-")</f>
        <v>-</v>
      </c>
      <c r="T394" s="2" t="str">
        <f t="shared" si="70"/>
        <v>-</v>
      </c>
      <c r="U394" s="2" t="str">
        <f t="shared" si="71"/>
        <v>-</v>
      </c>
      <c r="V394" s="2" t="str">
        <f t="shared" si="72"/>
        <v>-</v>
      </c>
      <c r="W394" s="2" t="str">
        <f>IF(AND($E394&lt;$C$1,$C394&gt;10),([1]!f_return($A394,"1",$C$1,$B$1)-3)/ABS([1]!f_risk_maxdownside($A394,$C$1,$B$1)),"-")</f>
        <v>-</v>
      </c>
      <c r="X394" s="2" t="str">
        <f>IF(AND($E394&lt;$D$1,$C394&gt;10),([1]!f_return($A394,"1",$D$1,$B$1)-3)/ABS([1]!f_risk_maxdownside($A394,$D$1,$B$1)),"-")</f>
        <v>-</v>
      </c>
      <c r="Y394" s="2" t="str">
        <f t="shared" si="73"/>
        <v>-</v>
      </c>
      <c r="Z394" s="2" t="str">
        <f t="shared" si="74"/>
        <v>-</v>
      </c>
      <c r="AA394" s="2" t="str">
        <f t="shared" si="75"/>
        <v>-</v>
      </c>
      <c r="AB394" s="2" t="str">
        <f t="shared" si="76"/>
        <v>-</v>
      </c>
      <c r="AC394" s="2" t="str">
        <f t="shared" si="77"/>
        <v>-</v>
      </c>
      <c r="AD394" s="2" t="str">
        <f t="shared" si="78"/>
        <v>-</v>
      </c>
    </row>
    <row r="395" spans="1:30" hidden="1" x14ac:dyDescent="0.2">
      <c r="A395" s="1" t="s">
        <v>453</v>
      </c>
      <c r="B395" s="1" t="s">
        <v>454</v>
      </c>
      <c r="C395" s="2">
        <f>[1]!f_netasset_total(A395,$B$1,100000000)</f>
        <v>0.1024859212</v>
      </c>
      <c r="D395" s="2" t="str">
        <f>TEXT([1]!f_info_setupdate(A395),"YYYYmmdd")</f>
        <v>20201119</v>
      </c>
      <c r="E395" s="3">
        <v>20201119</v>
      </c>
      <c r="F395" s="3"/>
      <c r="G395" s="3"/>
      <c r="H395" s="2" t="str">
        <f>IF(AND($E395&lt;$C$1,$C395&gt;10),[1]!f_return_1y($A395,"0",$B$1),"-")</f>
        <v>-</v>
      </c>
      <c r="I395" s="2" t="str">
        <f>IF(AND($E395&lt;$D$1,$C395&gt;10),[1]!f_return_2y($A395,"0",$B$1),"-")</f>
        <v>-</v>
      </c>
      <c r="J395" s="2" t="str">
        <f t="shared" si="64"/>
        <v>-</v>
      </c>
      <c r="K395" s="2" t="str">
        <f t="shared" si="65"/>
        <v>-</v>
      </c>
      <c r="L395" s="2" t="str">
        <f t="shared" si="66"/>
        <v>-</v>
      </c>
      <c r="M395" s="2" t="str">
        <f>IF(AND($E395&lt;$C$1,$C395&gt;10),[1]!f_risk_maxdownside($A395,$C$1,$B$1),"-")</f>
        <v>-</v>
      </c>
      <c r="N395" s="2" t="str">
        <f>IF(AND($E395&lt;$D$1,$C395&gt;10),[1]!f_risk_maxdownside($A395,$D$1,$B$1),"-")</f>
        <v>-</v>
      </c>
      <c r="O395" s="2" t="str">
        <f t="shared" si="67"/>
        <v>-</v>
      </c>
      <c r="P395" s="2" t="str">
        <f t="shared" si="68"/>
        <v>-</v>
      </c>
      <c r="Q395" s="2" t="str">
        <f t="shared" si="69"/>
        <v>-</v>
      </c>
      <c r="R395" s="2" t="str">
        <f>IF(AND($E395&lt;$C$1,$C395&gt;10),([1]!f_return($A395,"1",$C$1,$B$1)-3)/[1]!f_risk_stdevyearly($A395,C$1,$B$1,1,1),"-")</f>
        <v>-</v>
      </c>
      <c r="S395" s="2" t="str">
        <f>IF(AND($E395&lt;$D$1,$C395&gt;10),([1]!f_return($A395,"1",$D$1,$B$1)-3)/[1]!f_risk_stdevyearly($A395,D$1,$B$1,1,1),"-")</f>
        <v>-</v>
      </c>
      <c r="T395" s="2" t="str">
        <f t="shared" si="70"/>
        <v>-</v>
      </c>
      <c r="U395" s="2" t="str">
        <f t="shared" si="71"/>
        <v>-</v>
      </c>
      <c r="V395" s="2" t="str">
        <f t="shared" si="72"/>
        <v>-</v>
      </c>
      <c r="W395" s="2" t="str">
        <f>IF(AND($E395&lt;$C$1,$C395&gt;10),([1]!f_return($A395,"1",$C$1,$B$1)-3)/ABS([1]!f_risk_maxdownside($A395,$C$1,$B$1)),"-")</f>
        <v>-</v>
      </c>
      <c r="X395" s="2" t="str">
        <f>IF(AND($E395&lt;$D$1,$C395&gt;10),([1]!f_return($A395,"1",$D$1,$B$1)-3)/ABS([1]!f_risk_maxdownside($A395,$D$1,$B$1)),"-")</f>
        <v>-</v>
      </c>
      <c r="Y395" s="2" t="str">
        <f t="shared" si="73"/>
        <v>-</v>
      </c>
      <c r="Z395" s="2" t="str">
        <f t="shared" si="74"/>
        <v>-</v>
      </c>
      <c r="AA395" s="2" t="str">
        <f t="shared" si="75"/>
        <v>-</v>
      </c>
      <c r="AB395" s="2" t="str">
        <f t="shared" si="76"/>
        <v>-</v>
      </c>
      <c r="AC395" s="2" t="str">
        <f t="shared" si="77"/>
        <v>-</v>
      </c>
      <c r="AD395" s="2" t="str">
        <f t="shared" si="78"/>
        <v>-</v>
      </c>
    </row>
    <row r="396" spans="1:30" hidden="1" x14ac:dyDescent="0.2">
      <c r="A396" s="1" t="s">
        <v>733</v>
      </c>
      <c r="B396" s="1" t="s">
        <v>734</v>
      </c>
      <c r="C396" s="2">
        <f>[1]!f_netasset_total(A396,$B$1,100000000)</f>
        <v>9.8969640999999997E-2</v>
      </c>
      <c r="D396" s="2" t="str">
        <f>TEXT([1]!f_info_setupdate(A396),"YYYYmmdd")</f>
        <v>20081230</v>
      </c>
      <c r="E396" s="3">
        <v>20081230</v>
      </c>
      <c r="F396" s="3"/>
      <c r="G396" s="3"/>
      <c r="H396" s="2" t="str">
        <f>IF(AND($E396&lt;$C$1,$C396&gt;10),[1]!f_return_1y($A396,"0",$B$1),"-")</f>
        <v>-</v>
      </c>
      <c r="I396" s="2" t="str">
        <f>IF(AND($E396&lt;$D$1,$C396&gt;10),[1]!f_return_2y($A396,"0",$B$1),"-")</f>
        <v>-</v>
      </c>
      <c r="J396" s="2" t="str">
        <f t="shared" si="64"/>
        <v>-</v>
      </c>
      <c r="K396" s="2" t="str">
        <f t="shared" si="65"/>
        <v>-</v>
      </c>
      <c r="L396" s="2" t="str">
        <f t="shared" si="66"/>
        <v>-</v>
      </c>
      <c r="M396" s="2" t="str">
        <f>IF(AND($E396&lt;$C$1,$C396&gt;10),[1]!f_risk_maxdownside($A396,$C$1,$B$1),"-")</f>
        <v>-</v>
      </c>
      <c r="N396" s="2" t="str">
        <f>IF(AND($E396&lt;$D$1,$C396&gt;10),[1]!f_risk_maxdownside($A396,$D$1,$B$1),"-")</f>
        <v>-</v>
      </c>
      <c r="O396" s="2" t="str">
        <f t="shared" si="67"/>
        <v>-</v>
      </c>
      <c r="P396" s="2" t="str">
        <f t="shared" si="68"/>
        <v>-</v>
      </c>
      <c r="Q396" s="2" t="str">
        <f t="shared" si="69"/>
        <v>-</v>
      </c>
      <c r="R396" s="2" t="str">
        <f>IF(AND($E396&lt;$C$1,$C396&gt;10),([1]!f_return($A396,"1",$C$1,$B$1)-3)/[1]!f_risk_stdevyearly($A396,C$1,$B$1,1,1),"-")</f>
        <v>-</v>
      </c>
      <c r="S396" s="2" t="str">
        <f>IF(AND($E396&lt;$D$1,$C396&gt;10),([1]!f_return($A396,"1",$D$1,$B$1)-3)/[1]!f_risk_stdevyearly($A396,D$1,$B$1,1,1),"-")</f>
        <v>-</v>
      </c>
      <c r="T396" s="2" t="str">
        <f t="shared" si="70"/>
        <v>-</v>
      </c>
      <c r="U396" s="2" t="str">
        <f t="shared" si="71"/>
        <v>-</v>
      </c>
      <c r="V396" s="2" t="str">
        <f t="shared" si="72"/>
        <v>-</v>
      </c>
      <c r="W396" s="2" t="str">
        <f>IF(AND($E396&lt;$C$1,$C396&gt;10),([1]!f_return($A396,"1",$C$1,$B$1)-3)/ABS([1]!f_risk_maxdownside($A396,$C$1,$B$1)),"-")</f>
        <v>-</v>
      </c>
      <c r="X396" s="2" t="str">
        <f>IF(AND($E396&lt;$D$1,$C396&gt;10),([1]!f_return($A396,"1",$D$1,$B$1)-3)/ABS([1]!f_risk_maxdownside($A396,$D$1,$B$1)),"-")</f>
        <v>-</v>
      </c>
      <c r="Y396" s="2" t="str">
        <f t="shared" si="73"/>
        <v>-</v>
      </c>
      <c r="Z396" s="2" t="str">
        <f t="shared" si="74"/>
        <v>-</v>
      </c>
      <c r="AA396" s="2" t="str">
        <f t="shared" si="75"/>
        <v>-</v>
      </c>
      <c r="AB396" s="2" t="str">
        <f t="shared" si="76"/>
        <v>-</v>
      </c>
      <c r="AC396" s="2" t="str">
        <f t="shared" si="77"/>
        <v>-</v>
      </c>
      <c r="AD396" s="2" t="str">
        <f t="shared" si="78"/>
        <v>-</v>
      </c>
    </row>
    <row r="397" spans="1:30" hidden="1" x14ac:dyDescent="0.2">
      <c r="A397" s="1" t="s">
        <v>349</v>
      </c>
      <c r="B397" s="1" t="s">
        <v>350</v>
      </c>
      <c r="C397" s="2">
        <f>[1]!f_netasset_total(A397,$B$1,100000000)</f>
        <v>9.6934700299999996E-2</v>
      </c>
      <c r="D397" s="2" t="str">
        <f>TEXT([1]!f_info_setupdate(A397),"YYYYmmdd")</f>
        <v>20181225</v>
      </c>
      <c r="E397" s="3">
        <v>20181225</v>
      </c>
      <c r="F397" s="3"/>
      <c r="G397" s="3"/>
      <c r="H397" s="2" t="str">
        <f>IF(AND($E397&lt;$C$1,$C397&gt;10),[1]!f_return_1y($A397,"0",$B$1),"-")</f>
        <v>-</v>
      </c>
      <c r="I397" s="2" t="str">
        <f>IF(AND($E397&lt;$D$1,$C397&gt;10),[1]!f_return_2y($A397,"0",$B$1),"-")</f>
        <v>-</v>
      </c>
      <c r="J397" s="2" t="str">
        <f t="shared" si="64"/>
        <v>-</v>
      </c>
      <c r="K397" s="2" t="str">
        <f t="shared" si="65"/>
        <v>-</v>
      </c>
      <c r="L397" s="2" t="str">
        <f t="shared" si="66"/>
        <v>-</v>
      </c>
      <c r="M397" s="2" t="str">
        <f>IF(AND($E397&lt;$C$1,$C397&gt;10),[1]!f_risk_maxdownside($A397,$C$1,$B$1),"-")</f>
        <v>-</v>
      </c>
      <c r="N397" s="2" t="str">
        <f>IF(AND($E397&lt;$D$1,$C397&gt;10),[1]!f_risk_maxdownside($A397,$D$1,$B$1),"-")</f>
        <v>-</v>
      </c>
      <c r="O397" s="2" t="str">
        <f t="shared" si="67"/>
        <v>-</v>
      </c>
      <c r="P397" s="2" t="str">
        <f t="shared" si="68"/>
        <v>-</v>
      </c>
      <c r="Q397" s="2" t="str">
        <f t="shared" si="69"/>
        <v>-</v>
      </c>
      <c r="R397" s="2" t="str">
        <f>IF(AND($E397&lt;$C$1,$C397&gt;10),([1]!f_return($A397,"1",$C$1,$B$1)-3)/[1]!f_risk_stdevyearly($A397,C$1,$B$1,1,1),"-")</f>
        <v>-</v>
      </c>
      <c r="S397" s="2" t="str">
        <f>IF(AND($E397&lt;$D$1,$C397&gt;10),([1]!f_return($A397,"1",$D$1,$B$1)-3)/[1]!f_risk_stdevyearly($A397,D$1,$B$1,1,1),"-")</f>
        <v>-</v>
      </c>
      <c r="T397" s="2" t="str">
        <f t="shared" si="70"/>
        <v>-</v>
      </c>
      <c r="U397" s="2" t="str">
        <f t="shared" si="71"/>
        <v>-</v>
      </c>
      <c r="V397" s="2" t="str">
        <f t="shared" si="72"/>
        <v>-</v>
      </c>
      <c r="W397" s="2" t="str">
        <f>IF(AND($E397&lt;$C$1,$C397&gt;10),([1]!f_return($A397,"1",$C$1,$B$1)-3)/ABS([1]!f_risk_maxdownside($A397,$C$1,$B$1)),"-")</f>
        <v>-</v>
      </c>
      <c r="X397" s="2" t="str">
        <f>IF(AND($E397&lt;$D$1,$C397&gt;10),([1]!f_return($A397,"1",$D$1,$B$1)-3)/ABS([1]!f_risk_maxdownside($A397,$D$1,$B$1)),"-")</f>
        <v>-</v>
      </c>
      <c r="Y397" s="2" t="str">
        <f t="shared" si="73"/>
        <v>-</v>
      </c>
      <c r="Z397" s="2" t="str">
        <f t="shared" si="74"/>
        <v>-</v>
      </c>
      <c r="AA397" s="2" t="str">
        <f t="shared" si="75"/>
        <v>-</v>
      </c>
      <c r="AB397" s="2" t="str">
        <f t="shared" si="76"/>
        <v>-</v>
      </c>
      <c r="AC397" s="2" t="str">
        <f t="shared" si="77"/>
        <v>-</v>
      </c>
      <c r="AD397" s="2" t="str">
        <f t="shared" si="78"/>
        <v>-</v>
      </c>
    </row>
    <row r="398" spans="1:30" ht="13.5" hidden="1" x14ac:dyDescent="0.2">
      <c r="A398" s="7" t="s">
        <v>109</v>
      </c>
      <c r="B398" s="7" t="s">
        <v>110</v>
      </c>
      <c r="C398" s="2">
        <f>[1]!f_netasset_total(A398,$B$1,100000000)</f>
        <v>9.6022884200000005E-2</v>
      </c>
      <c r="D398" s="2" t="str">
        <f>TEXT([1]!f_info_setupdate(A398),"YYYYmmdd")</f>
        <v>20160413</v>
      </c>
      <c r="E398" s="3">
        <v>20160413</v>
      </c>
      <c r="F398" s="3"/>
      <c r="G398" s="3"/>
      <c r="H398" s="2" t="str">
        <f>IF(AND($E398&lt;$C$1,$C398&gt;10),[1]!f_return_1y($A398,"0",$B$1),"-")</f>
        <v>-</v>
      </c>
      <c r="I398" s="2" t="str">
        <f>IF(AND($E398&lt;$D$1,$C398&gt;10),[1]!f_return_2y($A398,"0",$B$1),"-")</f>
        <v>-</v>
      </c>
      <c r="J398" s="2" t="str">
        <f t="shared" si="64"/>
        <v>-</v>
      </c>
      <c r="K398" s="2" t="str">
        <f t="shared" si="65"/>
        <v>-</v>
      </c>
      <c r="L398" s="2" t="str">
        <f t="shared" si="66"/>
        <v>-</v>
      </c>
      <c r="M398" s="2" t="str">
        <f>IF(AND($E398&lt;$C$1,$C398&gt;10),[1]!f_risk_maxdownside($A398,$C$1,$B$1),"-")</f>
        <v>-</v>
      </c>
      <c r="N398" s="2" t="str">
        <f>IF(AND($E398&lt;$D$1,$C398&gt;10),[1]!f_risk_maxdownside($A398,$D$1,$B$1),"-")</f>
        <v>-</v>
      </c>
      <c r="O398" s="2" t="str">
        <f t="shared" si="67"/>
        <v>-</v>
      </c>
      <c r="P398" s="2" t="str">
        <f t="shared" si="68"/>
        <v>-</v>
      </c>
      <c r="Q398" s="2" t="str">
        <f t="shared" si="69"/>
        <v>-</v>
      </c>
      <c r="R398" s="2" t="str">
        <f>IF(AND($E398&lt;$C$1,$C398&gt;10),([1]!f_return($A398,"1",$C$1,$B$1)-3)/[1]!f_risk_stdevyearly($A398,C$1,$B$1,1,1),"-")</f>
        <v>-</v>
      </c>
      <c r="S398" s="2" t="str">
        <f>IF(AND($E398&lt;$D$1,$C398&gt;10),([1]!f_return($A398,"1",$D$1,$B$1)-3)/[1]!f_risk_stdevyearly($A398,D$1,$B$1,1,1),"-")</f>
        <v>-</v>
      </c>
      <c r="T398" s="2" t="str">
        <f t="shared" si="70"/>
        <v>-</v>
      </c>
      <c r="U398" s="2" t="str">
        <f t="shared" si="71"/>
        <v>-</v>
      </c>
      <c r="V398" s="2" t="str">
        <f t="shared" si="72"/>
        <v>-</v>
      </c>
      <c r="W398" s="2" t="str">
        <f>IF(AND($E398&lt;$C$1,$C398&gt;10),([1]!f_return($A398,"1",$C$1,$B$1)-3)/ABS([1]!f_risk_maxdownside($A398,$C$1,$B$1)),"-")</f>
        <v>-</v>
      </c>
      <c r="X398" s="2" t="str">
        <f>IF(AND($E398&lt;$D$1,$C398&gt;10),([1]!f_return($A398,"1",$D$1,$B$1)-3)/ABS([1]!f_risk_maxdownside($A398,$D$1,$B$1)),"-")</f>
        <v>-</v>
      </c>
      <c r="Y398" s="2" t="str">
        <f t="shared" si="73"/>
        <v>-</v>
      </c>
      <c r="Z398" s="2" t="str">
        <f t="shared" si="74"/>
        <v>-</v>
      </c>
      <c r="AA398" s="2" t="str">
        <f t="shared" si="75"/>
        <v>-</v>
      </c>
      <c r="AB398" s="2" t="str">
        <f t="shared" si="76"/>
        <v>-</v>
      </c>
      <c r="AC398" s="2" t="str">
        <f t="shared" si="77"/>
        <v>-</v>
      </c>
      <c r="AD398" s="2" t="str">
        <f t="shared" si="78"/>
        <v>-</v>
      </c>
    </row>
    <row r="399" spans="1:30" ht="13.5" hidden="1" x14ac:dyDescent="0.2">
      <c r="A399" s="7" t="s">
        <v>95</v>
      </c>
      <c r="B399" s="7" t="s">
        <v>96</v>
      </c>
      <c r="C399" s="2">
        <f>[1]!f_netasset_total(A399,$B$1,100000000)</f>
        <v>9.2456029100000003E-2</v>
      </c>
      <c r="D399" s="2" t="str">
        <f>TEXT([1]!f_info_setupdate(A399),"YYYYmmdd")</f>
        <v>20160126</v>
      </c>
      <c r="E399" s="3">
        <v>20160126</v>
      </c>
      <c r="F399" s="3"/>
      <c r="G399" s="3"/>
      <c r="H399" s="2" t="str">
        <f>IF(AND($E399&lt;$C$1,$C399&gt;10),[1]!f_return_1y($A399,"0",$B$1),"-")</f>
        <v>-</v>
      </c>
      <c r="I399" s="2" t="str">
        <f>IF(AND($E399&lt;$D$1,$C399&gt;10),[1]!f_return_2y($A399,"0",$B$1),"-")</f>
        <v>-</v>
      </c>
      <c r="J399" s="2" t="str">
        <f t="shared" si="64"/>
        <v>-</v>
      </c>
      <c r="K399" s="2" t="str">
        <f t="shared" si="65"/>
        <v>-</v>
      </c>
      <c r="L399" s="2" t="str">
        <f t="shared" si="66"/>
        <v>-</v>
      </c>
      <c r="M399" s="2" t="str">
        <f>IF(AND($E399&lt;$C$1,$C399&gt;10),[1]!f_risk_maxdownside($A399,$C$1,$B$1),"-")</f>
        <v>-</v>
      </c>
      <c r="N399" s="2" t="str">
        <f>IF(AND($E399&lt;$D$1,$C399&gt;10),[1]!f_risk_maxdownside($A399,$D$1,$B$1),"-")</f>
        <v>-</v>
      </c>
      <c r="O399" s="2" t="str">
        <f t="shared" si="67"/>
        <v>-</v>
      </c>
      <c r="P399" s="2" t="str">
        <f t="shared" si="68"/>
        <v>-</v>
      </c>
      <c r="Q399" s="2" t="str">
        <f t="shared" si="69"/>
        <v>-</v>
      </c>
      <c r="R399" s="2" t="str">
        <f>IF(AND($E399&lt;$C$1,$C399&gt;10),([1]!f_return($A399,"1",$C$1,$B$1)-3)/[1]!f_risk_stdevyearly($A399,C$1,$B$1,1,1),"-")</f>
        <v>-</v>
      </c>
      <c r="S399" s="2" t="str">
        <f>IF(AND($E399&lt;$D$1,$C399&gt;10),([1]!f_return($A399,"1",$D$1,$B$1)-3)/[1]!f_risk_stdevyearly($A399,D$1,$B$1,1,1),"-")</f>
        <v>-</v>
      </c>
      <c r="T399" s="2" t="str">
        <f t="shared" si="70"/>
        <v>-</v>
      </c>
      <c r="U399" s="2" t="str">
        <f t="shared" si="71"/>
        <v>-</v>
      </c>
      <c r="V399" s="2" t="str">
        <f t="shared" si="72"/>
        <v>-</v>
      </c>
      <c r="W399" s="2" t="str">
        <f>IF(AND($E399&lt;$C$1,$C399&gt;10),([1]!f_return($A399,"1",$C$1,$B$1)-3)/ABS([1]!f_risk_maxdownside($A399,$C$1,$B$1)),"-")</f>
        <v>-</v>
      </c>
      <c r="X399" s="2" t="str">
        <f>IF(AND($E399&lt;$D$1,$C399&gt;10),([1]!f_return($A399,"1",$D$1,$B$1)-3)/ABS([1]!f_risk_maxdownside($A399,$D$1,$B$1)),"-")</f>
        <v>-</v>
      </c>
      <c r="Y399" s="2" t="str">
        <f t="shared" si="73"/>
        <v>-</v>
      </c>
      <c r="Z399" s="2" t="str">
        <f t="shared" si="74"/>
        <v>-</v>
      </c>
      <c r="AA399" s="2" t="str">
        <f t="shared" si="75"/>
        <v>-</v>
      </c>
      <c r="AB399" s="2" t="str">
        <f t="shared" si="76"/>
        <v>-</v>
      </c>
      <c r="AC399" s="2" t="str">
        <f t="shared" si="77"/>
        <v>-</v>
      </c>
      <c r="AD399" s="2" t="str">
        <f t="shared" si="78"/>
        <v>-</v>
      </c>
    </row>
    <row r="400" spans="1:30" ht="13.5" hidden="1" x14ac:dyDescent="0.2">
      <c r="A400" s="7" t="s">
        <v>169</v>
      </c>
      <c r="B400" s="7" t="s">
        <v>170</v>
      </c>
      <c r="C400" s="2">
        <f>[1]!f_netasset_total(A400,$B$1,100000000)</f>
        <v>8.9265661999999996E-2</v>
      </c>
      <c r="D400" s="2" t="str">
        <f>TEXT([1]!f_info_setupdate(A400),"YYYYmmdd")</f>
        <v>20160824</v>
      </c>
      <c r="E400" s="3">
        <v>20160824</v>
      </c>
      <c r="F400" s="3"/>
      <c r="G400" s="3"/>
      <c r="H400" s="2" t="str">
        <f>IF(AND($E400&lt;$C$1,$C400&gt;10),[1]!f_return_1y($A400,"0",$B$1),"-")</f>
        <v>-</v>
      </c>
      <c r="I400" s="2" t="str">
        <f>IF(AND($E400&lt;$D$1,$C400&gt;10),[1]!f_return_2y($A400,"0",$B$1),"-")</f>
        <v>-</v>
      </c>
      <c r="J400" s="2" t="str">
        <f t="shared" si="64"/>
        <v>-</v>
      </c>
      <c r="K400" s="2" t="str">
        <f t="shared" si="65"/>
        <v>-</v>
      </c>
      <c r="L400" s="2" t="str">
        <f t="shared" si="66"/>
        <v>-</v>
      </c>
      <c r="M400" s="2" t="str">
        <f>IF(AND($E400&lt;$C$1,$C400&gt;10),[1]!f_risk_maxdownside($A400,$C$1,$B$1),"-")</f>
        <v>-</v>
      </c>
      <c r="N400" s="2" t="str">
        <f>IF(AND($E400&lt;$D$1,$C400&gt;10),[1]!f_risk_maxdownside($A400,$D$1,$B$1),"-")</f>
        <v>-</v>
      </c>
      <c r="O400" s="2" t="str">
        <f t="shared" si="67"/>
        <v>-</v>
      </c>
      <c r="P400" s="2" t="str">
        <f t="shared" si="68"/>
        <v>-</v>
      </c>
      <c r="Q400" s="2" t="str">
        <f t="shared" si="69"/>
        <v>-</v>
      </c>
      <c r="R400" s="2" t="str">
        <f>IF(AND($E400&lt;$C$1,$C400&gt;10),([1]!f_return($A400,"1",$C$1,$B$1)-3)/[1]!f_risk_stdevyearly($A400,C$1,$B$1,1,1),"-")</f>
        <v>-</v>
      </c>
      <c r="S400" s="2" t="str">
        <f>IF(AND($E400&lt;$D$1,$C400&gt;10),([1]!f_return($A400,"1",$D$1,$B$1)-3)/[1]!f_risk_stdevyearly($A400,D$1,$B$1,1,1),"-")</f>
        <v>-</v>
      </c>
      <c r="T400" s="2" t="str">
        <f t="shared" si="70"/>
        <v>-</v>
      </c>
      <c r="U400" s="2" t="str">
        <f t="shared" si="71"/>
        <v>-</v>
      </c>
      <c r="V400" s="2" t="str">
        <f t="shared" si="72"/>
        <v>-</v>
      </c>
      <c r="W400" s="2" t="str">
        <f>IF(AND($E400&lt;$C$1,$C400&gt;10),([1]!f_return($A400,"1",$C$1,$B$1)-3)/ABS([1]!f_risk_maxdownside($A400,$C$1,$B$1)),"-")</f>
        <v>-</v>
      </c>
      <c r="X400" s="2" t="str">
        <f>IF(AND($E400&lt;$D$1,$C400&gt;10),([1]!f_return($A400,"1",$D$1,$B$1)-3)/ABS([1]!f_risk_maxdownside($A400,$D$1,$B$1)),"-")</f>
        <v>-</v>
      </c>
      <c r="Y400" s="2" t="str">
        <f t="shared" si="73"/>
        <v>-</v>
      </c>
      <c r="Z400" s="2" t="str">
        <f t="shared" si="74"/>
        <v>-</v>
      </c>
      <c r="AA400" s="2" t="str">
        <f t="shared" si="75"/>
        <v>-</v>
      </c>
      <c r="AB400" s="2" t="str">
        <f t="shared" si="76"/>
        <v>-</v>
      </c>
      <c r="AC400" s="2" t="str">
        <f t="shared" si="77"/>
        <v>-</v>
      </c>
      <c r="AD400" s="2" t="str">
        <f t="shared" si="78"/>
        <v>-</v>
      </c>
    </row>
    <row r="401" spans="1:30" ht="13.5" hidden="1" x14ac:dyDescent="0.2">
      <c r="A401" s="7" t="s">
        <v>107</v>
      </c>
      <c r="B401" s="7" t="s">
        <v>108</v>
      </c>
      <c r="C401" s="2">
        <f>[1]!f_netasset_total(A401,$B$1,100000000)</f>
        <v>8.3752220299999999E-2</v>
      </c>
      <c r="D401" s="2" t="str">
        <f>TEXT([1]!f_info_setupdate(A401),"YYYYmmdd")</f>
        <v>20160323</v>
      </c>
      <c r="E401" s="3">
        <v>20160323</v>
      </c>
      <c r="F401" s="3"/>
      <c r="G401" s="3"/>
      <c r="H401" s="2" t="str">
        <f>IF(AND($E401&lt;$C$1,$C401&gt;10),[1]!f_return_1y($A401,"0",$B$1),"-")</f>
        <v>-</v>
      </c>
      <c r="I401" s="2" t="str">
        <f>IF(AND($E401&lt;$D$1,$C401&gt;10),[1]!f_return_2y($A401,"0",$B$1),"-")</f>
        <v>-</v>
      </c>
      <c r="J401" s="2" t="str">
        <f t="shared" si="64"/>
        <v>-</v>
      </c>
      <c r="K401" s="2" t="str">
        <f t="shared" si="65"/>
        <v>-</v>
      </c>
      <c r="L401" s="2" t="str">
        <f t="shared" si="66"/>
        <v>-</v>
      </c>
      <c r="M401" s="2" t="str">
        <f>IF(AND($E401&lt;$C$1,$C401&gt;10),[1]!f_risk_maxdownside($A401,$C$1,$B$1),"-")</f>
        <v>-</v>
      </c>
      <c r="N401" s="2" t="str">
        <f>IF(AND($E401&lt;$D$1,$C401&gt;10),[1]!f_risk_maxdownside($A401,$D$1,$B$1),"-")</f>
        <v>-</v>
      </c>
      <c r="O401" s="2" t="str">
        <f t="shared" si="67"/>
        <v>-</v>
      </c>
      <c r="P401" s="2" t="str">
        <f t="shared" si="68"/>
        <v>-</v>
      </c>
      <c r="Q401" s="2" t="str">
        <f t="shared" si="69"/>
        <v>-</v>
      </c>
      <c r="R401" s="2" t="str">
        <f>IF(AND($E401&lt;$C$1,$C401&gt;10),([1]!f_return($A401,"1",$C$1,$B$1)-3)/[1]!f_risk_stdevyearly($A401,C$1,$B$1,1,1),"-")</f>
        <v>-</v>
      </c>
      <c r="S401" s="2" t="str">
        <f>IF(AND($E401&lt;$D$1,$C401&gt;10),([1]!f_return($A401,"1",$D$1,$B$1)-3)/[1]!f_risk_stdevyearly($A401,D$1,$B$1,1,1),"-")</f>
        <v>-</v>
      </c>
      <c r="T401" s="2" t="str">
        <f t="shared" si="70"/>
        <v>-</v>
      </c>
      <c r="U401" s="2" t="str">
        <f t="shared" si="71"/>
        <v>-</v>
      </c>
      <c r="V401" s="2" t="str">
        <f t="shared" si="72"/>
        <v>-</v>
      </c>
      <c r="W401" s="2" t="str">
        <f>IF(AND($E401&lt;$C$1,$C401&gt;10),([1]!f_return($A401,"1",$C$1,$B$1)-3)/ABS([1]!f_risk_maxdownside($A401,$C$1,$B$1)),"-")</f>
        <v>-</v>
      </c>
      <c r="X401" s="2" t="str">
        <f>IF(AND($E401&lt;$D$1,$C401&gt;10),([1]!f_return($A401,"1",$D$1,$B$1)-3)/ABS([1]!f_risk_maxdownside($A401,$D$1,$B$1)),"-")</f>
        <v>-</v>
      </c>
      <c r="Y401" s="2" t="str">
        <f t="shared" si="73"/>
        <v>-</v>
      </c>
      <c r="Z401" s="2" t="str">
        <f t="shared" si="74"/>
        <v>-</v>
      </c>
      <c r="AA401" s="2" t="str">
        <f t="shared" si="75"/>
        <v>-</v>
      </c>
      <c r="AB401" s="2" t="str">
        <f t="shared" si="76"/>
        <v>-</v>
      </c>
      <c r="AC401" s="2" t="str">
        <f t="shared" si="77"/>
        <v>-</v>
      </c>
      <c r="AD401" s="2" t="str">
        <f t="shared" si="78"/>
        <v>-</v>
      </c>
    </row>
    <row r="402" spans="1:30" ht="13.5" hidden="1" x14ac:dyDescent="0.2">
      <c r="A402" s="7" t="s">
        <v>147</v>
      </c>
      <c r="B402" s="7" t="s">
        <v>148</v>
      </c>
      <c r="C402" s="2">
        <f>[1]!f_netasset_total(A402,$B$1,100000000)</f>
        <v>8.2418878600000009E-2</v>
      </c>
      <c r="D402" s="2" t="str">
        <f>TEXT([1]!f_info_setupdate(A402),"YYYYmmdd")</f>
        <v>20160713</v>
      </c>
      <c r="E402" s="3">
        <v>20160713</v>
      </c>
      <c r="F402" s="3"/>
      <c r="G402" s="3"/>
      <c r="H402" s="2" t="str">
        <f>IF(AND($E402&lt;$C$1,$C402&gt;10),[1]!f_return_1y($A402,"0",$B$1),"-")</f>
        <v>-</v>
      </c>
      <c r="I402" s="2" t="str">
        <f>IF(AND($E402&lt;$D$1,$C402&gt;10),[1]!f_return_2y($A402,"0",$B$1),"-")</f>
        <v>-</v>
      </c>
      <c r="J402" s="2" t="str">
        <f t="shared" si="64"/>
        <v>-</v>
      </c>
      <c r="K402" s="2" t="str">
        <f t="shared" si="65"/>
        <v>-</v>
      </c>
      <c r="L402" s="2" t="str">
        <f t="shared" si="66"/>
        <v>-</v>
      </c>
      <c r="M402" s="2" t="str">
        <f>IF(AND($E402&lt;$C$1,$C402&gt;10),[1]!f_risk_maxdownside($A402,$C$1,$B$1),"-")</f>
        <v>-</v>
      </c>
      <c r="N402" s="2" t="str">
        <f>IF(AND($E402&lt;$D$1,$C402&gt;10),[1]!f_risk_maxdownside($A402,$D$1,$B$1),"-")</f>
        <v>-</v>
      </c>
      <c r="O402" s="2" t="str">
        <f t="shared" si="67"/>
        <v>-</v>
      </c>
      <c r="P402" s="2" t="str">
        <f t="shared" si="68"/>
        <v>-</v>
      </c>
      <c r="Q402" s="2" t="str">
        <f t="shared" si="69"/>
        <v>-</v>
      </c>
      <c r="R402" s="2" t="str">
        <f>IF(AND($E402&lt;$C$1,$C402&gt;10),([1]!f_return($A402,"1",$C$1,$B$1)-3)/[1]!f_risk_stdevyearly($A402,C$1,$B$1,1,1),"-")</f>
        <v>-</v>
      </c>
      <c r="S402" s="2" t="str">
        <f>IF(AND($E402&lt;$D$1,$C402&gt;10),([1]!f_return($A402,"1",$D$1,$B$1)-3)/[1]!f_risk_stdevyearly($A402,D$1,$B$1,1,1),"-")</f>
        <v>-</v>
      </c>
      <c r="T402" s="2" t="str">
        <f t="shared" si="70"/>
        <v>-</v>
      </c>
      <c r="U402" s="2" t="str">
        <f t="shared" si="71"/>
        <v>-</v>
      </c>
      <c r="V402" s="2" t="str">
        <f t="shared" si="72"/>
        <v>-</v>
      </c>
      <c r="W402" s="2" t="str">
        <f>IF(AND($E402&lt;$C$1,$C402&gt;10),([1]!f_return($A402,"1",$C$1,$B$1)-3)/ABS([1]!f_risk_maxdownside($A402,$C$1,$B$1)),"-")</f>
        <v>-</v>
      </c>
      <c r="X402" s="2" t="str">
        <f>IF(AND($E402&lt;$D$1,$C402&gt;10),([1]!f_return($A402,"1",$D$1,$B$1)-3)/ABS([1]!f_risk_maxdownside($A402,$D$1,$B$1)),"-")</f>
        <v>-</v>
      </c>
      <c r="Y402" s="2" t="str">
        <f t="shared" si="73"/>
        <v>-</v>
      </c>
      <c r="Z402" s="2" t="str">
        <f t="shared" si="74"/>
        <v>-</v>
      </c>
      <c r="AA402" s="2" t="str">
        <f t="shared" si="75"/>
        <v>-</v>
      </c>
      <c r="AB402" s="2" t="str">
        <f t="shared" si="76"/>
        <v>-</v>
      </c>
      <c r="AC402" s="2" t="str">
        <f t="shared" si="77"/>
        <v>-</v>
      </c>
      <c r="AD402" s="2" t="str">
        <f t="shared" si="78"/>
        <v>-</v>
      </c>
    </row>
    <row r="403" spans="1:30" ht="13.5" hidden="1" x14ac:dyDescent="0.2">
      <c r="A403" s="7" t="s">
        <v>125</v>
      </c>
      <c r="B403" s="7" t="s">
        <v>126</v>
      </c>
      <c r="C403" s="2">
        <f>[1]!f_netasset_total(A403,$B$1,100000000)</f>
        <v>7.9382334599999993E-2</v>
      </c>
      <c r="D403" s="2" t="str">
        <f>TEXT([1]!f_info_setupdate(A403),"YYYYmmdd")</f>
        <v>20160525</v>
      </c>
      <c r="E403" s="3">
        <v>20160525</v>
      </c>
      <c r="F403" s="3"/>
      <c r="G403" s="3"/>
      <c r="H403" s="2" t="str">
        <f>IF(AND($E403&lt;$C$1,$C403&gt;10),[1]!f_return_1y($A403,"0",$B$1),"-")</f>
        <v>-</v>
      </c>
      <c r="I403" s="2" t="str">
        <f>IF(AND($E403&lt;$D$1,$C403&gt;10),[1]!f_return_2y($A403,"0",$B$1),"-")</f>
        <v>-</v>
      </c>
      <c r="J403" s="2" t="str">
        <f t="shared" si="64"/>
        <v>-</v>
      </c>
      <c r="K403" s="2" t="str">
        <f t="shared" si="65"/>
        <v>-</v>
      </c>
      <c r="L403" s="2" t="str">
        <f t="shared" si="66"/>
        <v>-</v>
      </c>
      <c r="M403" s="2" t="str">
        <f>IF(AND($E403&lt;$C$1,$C403&gt;10),[1]!f_risk_maxdownside($A403,$C$1,$B$1),"-")</f>
        <v>-</v>
      </c>
      <c r="N403" s="2" t="str">
        <f>IF(AND($E403&lt;$D$1,$C403&gt;10),[1]!f_risk_maxdownside($A403,$D$1,$B$1),"-")</f>
        <v>-</v>
      </c>
      <c r="O403" s="2" t="str">
        <f t="shared" si="67"/>
        <v>-</v>
      </c>
      <c r="P403" s="2" t="str">
        <f t="shared" si="68"/>
        <v>-</v>
      </c>
      <c r="Q403" s="2" t="str">
        <f t="shared" si="69"/>
        <v>-</v>
      </c>
      <c r="R403" s="2" t="str">
        <f>IF(AND($E403&lt;$C$1,$C403&gt;10),([1]!f_return($A403,"1",$C$1,$B$1)-3)/[1]!f_risk_stdevyearly($A403,C$1,$B$1,1,1),"-")</f>
        <v>-</v>
      </c>
      <c r="S403" s="2" t="str">
        <f>IF(AND($E403&lt;$D$1,$C403&gt;10),([1]!f_return($A403,"1",$D$1,$B$1)-3)/[1]!f_risk_stdevyearly($A403,D$1,$B$1,1,1),"-")</f>
        <v>-</v>
      </c>
      <c r="T403" s="2" t="str">
        <f t="shared" si="70"/>
        <v>-</v>
      </c>
      <c r="U403" s="2" t="str">
        <f t="shared" si="71"/>
        <v>-</v>
      </c>
      <c r="V403" s="2" t="str">
        <f t="shared" si="72"/>
        <v>-</v>
      </c>
      <c r="W403" s="2" t="str">
        <f>IF(AND($E403&lt;$C$1,$C403&gt;10),([1]!f_return($A403,"1",$C$1,$B$1)-3)/ABS([1]!f_risk_maxdownside($A403,$C$1,$B$1)),"-")</f>
        <v>-</v>
      </c>
      <c r="X403" s="2" t="str">
        <f>IF(AND($E403&lt;$D$1,$C403&gt;10),([1]!f_return($A403,"1",$D$1,$B$1)-3)/ABS([1]!f_risk_maxdownside($A403,$D$1,$B$1)),"-")</f>
        <v>-</v>
      </c>
      <c r="Y403" s="2" t="str">
        <f t="shared" si="73"/>
        <v>-</v>
      </c>
      <c r="Z403" s="2" t="str">
        <f t="shared" si="74"/>
        <v>-</v>
      </c>
      <c r="AA403" s="2" t="str">
        <f t="shared" si="75"/>
        <v>-</v>
      </c>
      <c r="AB403" s="2" t="str">
        <f t="shared" si="76"/>
        <v>-</v>
      </c>
      <c r="AC403" s="2" t="str">
        <f t="shared" si="77"/>
        <v>-</v>
      </c>
      <c r="AD403" s="2" t="str">
        <f t="shared" si="78"/>
        <v>-</v>
      </c>
    </row>
    <row r="404" spans="1:30" hidden="1" x14ac:dyDescent="0.2">
      <c r="A404" s="1" t="s">
        <v>411</v>
      </c>
      <c r="B404" s="1" t="s">
        <v>412</v>
      </c>
      <c r="C404" s="2">
        <f>[1]!f_netasset_total(A404,$B$1,100000000)</f>
        <v>6.9678980299999999E-2</v>
      </c>
      <c r="D404" s="2" t="str">
        <f>TEXT([1]!f_info_setupdate(A404),"YYYYmmdd")</f>
        <v>20200508</v>
      </c>
      <c r="E404" s="3">
        <v>20200508</v>
      </c>
      <c r="F404" s="3"/>
      <c r="G404" s="3"/>
      <c r="H404" s="2" t="str">
        <f>IF(AND($E404&lt;$C$1,$C404&gt;10),[1]!f_return_1y($A404,"0",$B$1),"-")</f>
        <v>-</v>
      </c>
      <c r="I404" s="2" t="str">
        <f>IF(AND($E404&lt;$D$1,$C404&gt;10),[1]!f_return_2y($A404,"0",$B$1),"-")</f>
        <v>-</v>
      </c>
      <c r="J404" s="2" t="str">
        <f t="shared" si="64"/>
        <v>-</v>
      </c>
      <c r="K404" s="2" t="str">
        <f t="shared" si="65"/>
        <v>-</v>
      </c>
      <c r="L404" s="2" t="str">
        <f t="shared" si="66"/>
        <v>-</v>
      </c>
      <c r="M404" s="2" t="str">
        <f>IF(AND($E404&lt;$C$1,$C404&gt;10),[1]!f_risk_maxdownside($A404,$C$1,$B$1),"-")</f>
        <v>-</v>
      </c>
      <c r="N404" s="2" t="str">
        <f>IF(AND($E404&lt;$D$1,$C404&gt;10),[1]!f_risk_maxdownside($A404,$D$1,$B$1),"-")</f>
        <v>-</v>
      </c>
      <c r="O404" s="2" t="str">
        <f t="shared" si="67"/>
        <v>-</v>
      </c>
      <c r="P404" s="2" t="str">
        <f t="shared" si="68"/>
        <v>-</v>
      </c>
      <c r="Q404" s="2" t="str">
        <f t="shared" si="69"/>
        <v>-</v>
      </c>
      <c r="R404" s="2" t="str">
        <f>IF(AND($E404&lt;$C$1,$C404&gt;10),([1]!f_return($A404,"1",$C$1,$B$1)-3)/[1]!f_risk_stdevyearly($A404,C$1,$B$1,1,1),"-")</f>
        <v>-</v>
      </c>
      <c r="S404" s="2" t="str">
        <f>IF(AND($E404&lt;$D$1,$C404&gt;10),([1]!f_return($A404,"1",$D$1,$B$1)-3)/[1]!f_risk_stdevyearly($A404,D$1,$B$1,1,1),"-")</f>
        <v>-</v>
      </c>
      <c r="T404" s="2" t="str">
        <f t="shared" si="70"/>
        <v>-</v>
      </c>
      <c r="U404" s="2" t="str">
        <f t="shared" si="71"/>
        <v>-</v>
      </c>
      <c r="V404" s="2" t="str">
        <f t="shared" si="72"/>
        <v>-</v>
      </c>
      <c r="W404" s="2" t="str">
        <f>IF(AND($E404&lt;$C$1,$C404&gt;10),([1]!f_return($A404,"1",$C$1,$B$1)-3)/ABS([1]!f_risk_maxdownside($A404,$C$1,$B$1)),"-")</f>
        <v>-</v>
      </c>
      <c r="X404" s="2" t="str">
        <f>IF(AND($E404&lt;$D$1,$C404&gt;10),([1]!f_return($A404,"1",$D$1,$B$1)-3)/ABS([1]!f_risk_maxdownside($A404,$D$1,$B$1)),"-")</f>
        <v>-</v>
      </c>
      <c r="Y404" s="2" t="str">
        <f t="shared" si="73"/>
        <v>-</v>
      </c>
      <c r="Z404" s="2" t="str">
        <f t="shared" si="74"/>
        <v>-</v>
      </c>
      <c r="AA404" s="2" t="str">
        <f t="shared" si="75"/>
        <v>-</v>
      </c>
      <c r="AB404" s="2" t="str">
        <f t="shared" si="76"/>
        <v>-</v>
      </c>
      <c r="AC404" s="2" t="str">
        <f t="shared" si="77"/>
        <v>-</v>
      </c>
      <c r="AD404" s="2" t="str">
        <f t="shared" si="78"/>
        <v>-</v>
      </c>
    </row>
    <row r="405" spans="1:30" ht="13.5" hidden="1" x14ac:dyDescent="0.2">
      <c r="A405" s="7" t="s">
        <v>115</v>
      </c>
      <c r="B405" s="7" t="s">
        <v>116</v>
      </c>
      <c r="C405" s="2">
        <f>[1]!f_netasset_total(A405,$B$1,100000000)</f>
        <v>6.8726711999999995E-2</v>
      </c>
      <c r="D405" s="2" t="str">
        <f>TEXT([1]!f_info_setupdate(A405),"YYYYmmdd")</f>
        <v>20170817</v>
      </c>
      <c r="E405" s="3">
        <v>20170817</v>
      </c>
      <c r="F405" s="3"/>
      <c r="G405" s="3"/>
      <c r="H405" s="2" t="str">
        <f>IF(AND($E405&lt;$C$1,$C405&gt;10),[1]!f_return_1y($A405,"0",$B$1),"-")</f>
        <v>-</v>
      </c>
      <c r="I405" s="2" t="str">
        <f>IF(AND($E405&lt;$D$1,$C405&gt;10),[1]!f_return_2y($A405,"0",$B$1),"-")</f>
        <v>-</v>
      </c>
      <c r="J405" s="2" t="str">
        <f t="shared" si="64"/>
        <v>-</v>
      </c>
      <c r="K405" s="2" t="str">
        <f t="shared" si="65"/>
        <v>-</v>
      </c>
      <c r="L405" s="2" t="str">
        <f t="shared" si="66"/>
        <v>-</v>
      </c>
      <c r="M405" s="2" t="str">
        <f>IF(AND($E405&lt;$C$1,$C405&gt;10),[1]!f_risk_maxdownside($A405,$C$1,$B$1),"-")</f>
        <v>-</v>
      </c>
      <c r="N405" s="2" t="str">
        <f>IF(AND($E405&lt;$D$1,$C405&gt;10),[1]!f_risk_maxdownside($A405,$D$1,$B$1),"-")</f>
        <v>-</v>
      </c>
      <c r="O405" s="2" t="str">
        <f t="shared" si="67"/>
        <v>-</v>
      </c>
      <c r="P405" s="2" t="str">
        <f t="shared" si="68"/>
        <v>-</v>
      </c>
      <c r="Q405" s="2" t="str">
        <f t="shared" si="69"/>
        <v>-</v>
      </c>
      <c r="R405" s="2" t="str">
        <f>IF(AND($E405&lt;$C$1,$C405&gt;10),([1]!f_return($A405,"1",$C$1,$B$1)-3)/[1]!f_risk_stdevyearly($A405,C$1,$B$1,1,1),"-")</f>
        <v>-</v>
      </c>
      <c r="S405" s="2" t="str">
        <f>IF(AND($E405&lt;$D$1,$C405&gt;10),([1]!f_return($A405,"1",$D$1,$B$1)-3)/[1]!f_risk_stdevyearly($A405,D$1,$B$1,1,1),"-")</f>
        <v>-</v>
      </c>
      <c r="T405" s="2" t="str">
        <f t="shared" si="70"/>
        <v>-</v>
      </c>
      <c r="U405" s="2" t="str">
        <f t="shared" si="71"/>
        <v>-</v>
      </c>
      <c r="V405" s="2" t="str">
        <f t="shared" si="72"/>
        <v>-</v>
      </c>
      <c r="W405" s="2" t="str">
        <f>IF(AND($E405&lt;$C$1,$C405&gt;10),([1]!f_return($A405,"1",$C$1,$B$1)-3)/ABS([1]!f_risk_maxdownside($A405,$C$1,$B$1)),"-")</f>
        <v>-</v>
      </c>
      <c r="X405" s="2" t="str">
        <f>IF(AND($E405&lt;$D$1,$C405&gt;10),([1]!f_return($A405,"1",$D$1,$B$1)-3)/ABS([1]!f_risk_maxdownside($A405,$D$1,$B$1)),"-")</f>
        <v>-</v>
      </c>
      <c r="Y405" s="2" t="str">
        <f t="shared" si="73"/>
        <v>-</v>
      </c>
      <c r="Z405" s="2" t="str">
        <f t="shared" si="74"/>
        <v>-</v>
      </c>
      <c r="AA405" s="2" t="str">
        <f t="shared" si="75"/>
        <v>-</v>
      </c>
      <c r="AB405" s="2" t="str">
        <f t="shared" si="76"/>
        <v>-</v>
      </c>
      <c r="AC405" s="2" t="str">
        <f t="shared" si="77"/>
        <v>-</v>
      </c>
      <c r="AD405" s="2" t="str">
        <f t="shared" si="78"/>
        <v>-</v>
      </c>
    </row>
    <row r="406" spans="1:30" hidden="1" x14ac:dyDescent="0.2">
      <c r="A406" s="1" t="s">
        <v>743</v>
      </c>
      <c r="B406" s="1" t="s">
        <v>744</v>
      </c>
      <c r="C406" s="2">
        <f>[1]!f_netasset_total(A406,$B$1,100000000)</f>
        <v>6.7356142499999994E-2</v>
      </c>
      <c r="D406" s="2" t="str">
        <f>TEXT([1]!f_info_setupdate(A406),"YYYYmmdd")</f>
        <v>20130717</v>
      </c>
      <c r="E406" s="3">
        <v>20130717</v>
      </c>
      <c r="F406" s="3"/>
      <c r="G406" s="3"/>
      <c r="H406" s="2" t="str">
        <f>IF(AND($E406&lt;$C$1,$C406&gt;10),[1]!f_return_1y($A406,"0",$B$1),"-")</f>
        <v>-</v>
      </c>
      <c r="I406" s="2" t="str">
        <f>IF(AND($E406&lt;$D$1,$C406&gt;10),[1]!f_return_2y($A406,"0",$B$1),"-")</f>
        <v>-</v>
      </c>
      <c r="J406" s="2" t="str">
        <f t="shared" si="64"/>
        <v>-</v>
      </c>
      <c r="K406" s="2" t="str">
        <f t="shared" si="65"/>
        <v>-</v>
      </c>
      <c r="L406" s="2" t="str">
        <f t="shared" si="66"/>
        <v>-</v>
      </c>
      <c r="M406" s="2" t="str">
        <f>IF(AND($E406&lt;$C$1,$C406&gt;10),[1]!f_risk_maxdownside($A406,$C$1,$B$1),"-")</f>
        <v>-</v>
      </c>
      <c r="N406" s="2" t="str">
        <f>IF(AND($E406&lt;$D$1,$C406&gt;10),[1]!f_risk_maxdownside($A406,$D$1,$B$1),"-")</f>
        <v>-</v>
      </c>
      <c r="O406" s="2" t="str">
        <f t="shared" si="67"/>
        <v>-</v>
      </c>
      <c r="P406" s="2" t="str">
        <f t="shared" si="68"/>
        <v>-</v>
      </c>
      <c r="Q406" s="2" t="str">
        <f t="shared" si="69"/>
        <v>-</v>
      </c>
      <c r="R406" s="2" t="str">
        <f>IF(AND($E406&lt;$C$1,$C406&gt;10),([1]!f_return($A406,"1",$C$1,$B$1)-3)/[1]!f_risk_stdevyearly($A406,C$1,$B$1,1,1),"-")</f>
        <v>-</v>
      </c>
      <c r="S406" s="2" t="str">
        <f>IF(AND($E406&lt;$D$1,$C406&gt;10),([1]!f_return($A406,"1",$D$1,$B$1)-3)/[1]!f_risk_stdevyearly($A406,D$1,$B$1,1,1),"-")</f>
        <v>-</v>
      </c>
      <c r="T406" s="2" t="str">
        <f t="shared" si="70"/>
        <v>-</v>
      </c>
      <c r="U406" s="2" t="str">
        <f t="shared" si="71"/>
        <v>-</v>
      </c>
      <c r="V406" s="2" t="str">
        <f t="shared" si="72"/>
        <v>-</v>
      </c>
      <c r="W406" s="2" t="str">
        <f>IF(AND($E406&lt;$C$1,$C406&gt;10),([1]!f_return($A406,"1",$C$1,$B$1)-3)/ABS([1]!f_risk_maxdownside($A406,$C$1,$B$1)),"-")</f>
        <v>-</v>
      </c>
      <c r="X406" s="2" t="str">
        <f>IF(AND($E406&lt;$D$1,$C406&gt;10),([1]!f_return($A406,"1",$D$1,$B$1)-3)/ABS([1]!f_risk_maxdownside($A406,$D$1,$B$1)),"-")</f>
        <v>-</v>
      </c>
      <c r="Y406" s="2" t="str">
        <f t="shared" si="73"/>
        <v>-</v>
      </c>
      <c r="Z406" s="2" t="str">
        <f t="shared" si="74"/>
        <v>-</v>
      </c>
      <c r="AA406" s="2" t="str">
        <f t="shared" si="75"/>
        <v>-</v>
      </c>
      <c r="AB406" s="2" t="str">
        <f t="shared" si="76"/>
        <v>-</v>
      </c>
      <c r="AC406" s="2" t="str">
        <f t="shared" si="77"/>
        <v>-</v>
      </c>
      <c r="AD406" s="2" t="str">
        <f t="shared" si="78"/>
        <v>-</v>
      </c>
    </row>
    <row r="407" spans="1:30" ht="13.5" hidden="1" x14ac:dyDescent="0.2">
      <c r="A407" s="7" t="s">
        <v>97</v>
      </c>
      <c r="B407" s="7" t="s">
        <v>98</v>
      </c>
      <c r="C407" s="2">
        <f>[1]!f_netasset_total(A407,$B$1,100000000)</f>
        <v>5.0534281600000001E-2</v>
      </c>
      <c r="D407" s="2" t="str">
        <f>TEXT([1]!f_info_setupdate(A407),"YYYYmmdd")</f>
        <v>20151119</v>
      </c>
      <c r="E407" s="3">
        <v>20151119</v>
      </c>
      <c r="F407" s="3"/>
      <c r="G407" s="3"/>
      <c r="H407" s="2" t="str">
        <f>IF(AND($E407&lt;$C$1,$C407&gt;10),[1]!f_return_1y($A407,"0",$B$1),"-")</f>
        <v>-</v>
      </c>
      <c r="I407" s="2" t="str">
        <f>IF(AND($E407&lt;$D$1,$C407&gt;10),[1]!f_return_2y($A407,"0",$B$1),"-")</f>
        <v>-</v>
      </c>
      <c r="J407" s="2" t="str">
        <f t="shared" si="64"/>
        <v>-</v>
      </c>
      <c r="K407" s="2" t="str">
        <f t="shared" si="65"/>
        <v>-</v>
      </c>
      <c r="L407" s="2" t="str">
        <f t="shared" si="66"/>
        <v>-</v>
      </c>
      <c r="M407" s="2" t="str">
        <f>IF(AND($E407&lt;$C$1,$C407&gt;10),[1]!f_risk_maxdownside($A407,$C$1,$B$1),"-")</f>
        <v>-</v>
      </c>
      <c r="N407" s="2" t="str">
        <f>IF(AND($E407&lt;$D$1,$C407&gt;10),[1]!f_risk_maxdownside($A407,$D$1,$B$1),"-")</f>
        <v>-</v>
      </c>
      <c r="O407" s="2" t="str">
        <f t="shared" si="67"/>
        <v>-</v>
      </c>
      <c r="P407" s="2" t="str">
        <f t="shared" si="68"/>
        <v>-</v>
      </c>
      <c r="Q407" s="2" t="str">
        <f t="shared" si="69"/>
        <v>-</v>
      </c>
      <c r="R407" s="2" t="str">
        <f>IF(AND($E407&lt;$C$1,$C407&gt;10),([1]!f_return($A407,"1",$C$1,$B$1)-3)/[1]!f_risk_stdevyearly($A407,C$1,$B$1,1,1),"-")</f>
        <v>-</v>
      </c>
      <c r="S407" s="2" t="str">
        <f>IF(AND($E407&lt;$D$1,$C407&gt;10),([1]!f_return($A407,"1",$D$1,$B$1)-3)/[1]!f_risk_stdevyearly($A407,D$1,$B$1,1,1),"-")</f>
        <v>-</v>
      </c>
      <c r="T407" s="2" t="str">
        <f t="shared" si="70"/>
        <v>-</v>
      </c>
      <c r="U407" s="2" t="str">
        <f t="shared" si="71"/>
        <v>-</v>
      </c>
      <c r="V407" s="2" t="str">
        <f t="shared" si="72"/>
        <v>-</v>
      </c>
      <c r="W407" s="2" t="str">
        <f>IF(AND($E407&lt;$C$1,$C407&gt;10),([1]!f_return($A407,"1",$C$1,$B$1)-3)/ABS([1]!f_risk_maxdownside($A407,$C$1,$B$1)),"-")</f>
        <v>-</v>
      </c>
      <c r="X407" s="2" t="str">
        <f>IF(AND($E407&lt;$D$1,$C407&gt;10),([1]!f_return($A407,"1",$D$1,$B$1)-3)/ABS([1]!f_risk_maxdownside($A407,$D$1,$B$1)),"-")</f>
        <v>-</v>
      </c>
      <c r="Y407" s="2" t="str">
        <f t="shared" si="73"/>
        <v>-</v>
      </c>
      <c r="Z407" s="2" t="str">
        <f t="shared" si="74"/>
        <v>-</v>
      </c>
      <c r="AA407" s="2" t="str">
        <f t="shared" si="75"/>
        <v>-</v>
      </c>
      <c r="AB407" s="2" t="str">
        <f t="shared" si="76"/>
        <v>-</v>
      </c>
      <c r="AC407" s="2" t="str">
        <f t="shared" si="77"/>
        <v>-</v>
      </c>
      <c r="AD407" s="2" t="str">
        <f t="shared" si="78"/>
        <v>-</v>
      </c>
    </row>
    <row r="408" spans="1:30" hidden="1" x14ac:dyDescent="0.2">
      <c r="A408" s="1" t="s">
        <v>235</v>
      </c>
      <c r="B408" s="1" t="s">
        <v>236</v>
      </c>
      <c r="C408" s="2">
        <f>[1]!f_netasset_total(A408,$B$1,100000000)</f>
        <v>5.0460668E-2</v>
      </c>
      <c r="D408" s="2" t="str">
        <f>TEXT([1]!f_info_setupdate(A408),"YYYYmmdd")</f>
        <v>20170324</v>
      </c>
      <c r="E408" s="3">
        <v>20170324</v>
      </c>
      <c r="F408" s="3"/>
      <c r="G408" s="3"/>
      <c r="H408" s="2" t="str">
        <f>IF(AND($E408&lt;$C$1,$C408&gt;10),[1]!f_return_1y($A408,"0",$B$1),"-")</f>
        <v>-</v>
      </c>
      <c r="I408" s="2" t="str">
        <f>IF(AND($E408&lt;$D$1,$C408&gt;10),[1]!f_return_2y($A408,"0",$B$1),"-")</f>
        <v>-</v>
      </c>
      <c r="J408" s="2" t="str">
        <f t="shared" si="64"/>
        <v>-</v>
      </c>
      <c r="K408" s="2" t="str">
        <f t="shared" si="65"/>
        <v>-</v>
      </c>
      <c r="L408" s="2" t="str">
        <f t="shared" si="66"/>
        <v>-</v>
      </c>
      <c r="M408" s="2" t="str">
        <f>IF(AND($E408&lt;$C$1,$C408&gt;10),[1]!f_risk_maxdownside($A408,$C$1,$B$1),"-")</f>
        <v>-</v>
      </c>
      <c r="N408" s="2" t="str">
        <f>IF(AND($E408&lt;$D$1,$C408&gt;10),[1]!f_risk_maxdownside($A408,$D$1,$B$1),"-")</f>
        <v>-</v>
      </c>
      <c r="O408" s="2" t="str">
        <f t="shared" si="67"/>
        <v>-</v>
      </c>
      <c r="P408" s="2" t="str">
        <f t="shared" si="68"/>
        <v>-</v>
      </c>
      <c r="Q408" s="2" t="str">
        <f t="shared" si="69"/>
        <v>-</v>
      </c>
      <c r="R408" s="2" t="str">
        <f>IF(AND($E408&lt;$C$1,$C408&gt;10),([1]!f_return($A408,"1",$C$1,$B$1)-3)/[1]!f_risk_stdevyearly($A408,C$1,$B$1,1,1),"-")</f>
        <v>-</v>
      </c>
      <c r="S408" s="2" t="str">
        <f>IF(AND($E408&lt;$D$1,$C408&gt;10),([1]!f_return($A408,"1",$D$1,$B$1)-3)/[1]!f_risk_stdevyearly($A408,D$1,$B$1,1,1),"-")</f>
        <v>-</v>
      </c>
      <c r="T408" s="2" t="str">
        <f t="shared" si="70"/>
        <v>-</v>
      </c>
      <c r="U408" s="2" t="str">
        <f t="shared" si="71"/>
        <v>-</v>
      </c>
      <c r="V408" s="2" t="str">
        <f t="shared" si="72"/>
        <v>-</v>
      </c>
      <c r="W408" s="2" t="str">
        <f>IF(AND($E408&lt;$C$1,$C408&gt;10),([1]!f_return($A408,"1",$C$1,$B$1)-3)/ABS([1]!f_risk_maxdownside($A408,$C$1,$B$1)),"-")</f>
        <v>-</v>
      </c>
      <c r="X408" s="2" t="str">
        <f>IF(AND($E408&lt;$D$1,$C408&gt;10),([1]!f_return($A408,"1",$D$1,$B$1)-3)/ABS([1]!f_risk_maxdownside($A408,$D$1,$B$1)),"-")</f>
        <v>-</v>
      </c>
      <c r="Y408" s="2" t="str">
        <f t="shared" si="73"/>
        <v>-</v>
      </c>
      <c r="Z408" s="2" t="str">
        <f t="shared" si="74"/>
        <v>-</v>
      </c>
      <c r="AA408" s="2" t="str">
        <f t="shared" si="75"/>
        <v>-</v>
      </c>
      <c r="AB408" s="2" t="str">
        <f t="shared" si="76"/>
        <v>-</v>
      </c>
      <c r="AC408" s="2" t="str">
        <f t="shared" si="77"/>
        <v>-</v>
      </c>
      <c r="AD408" s="2" t="str">
        <f t="shared" si="78"/>
        <v>-</v>
      </c>
    </row>
    <row r="409" spans="1:30" hidden="1" x14ac:dyDescent="0.2">
      <c r="A409" s="1" t="s">
        <v>291</v>
      </c>
      <c r="B409" s="1" t="s">
        <v>292</v>
      </c>
      <c r="C409" s="2">
        <f>[1]!f_netasset_total(A409,$B$1,100000000)</f>
        <v>3.8268594599999997E-2</v>
      </c>
      <c r="D409" s="2" t="str">
        <f>TEXT([1]!f_info_setupdate(A409),"YYYYmmdd")</f>
        <v>20180926</v>
      </c>
      <c r="E409" s="3">
        <v>20180926</v>
      </c>
      <c r="F409" s="3"/>
      <c r="G409" s="3"/>
      <c r="H409" s="2" t="str">
        <f>IF(AND($E409&lt;$C$1,$C409&gt;10),[1]!f_return_1y($A409,"0",$B$1),"-")</f>
        <v>-</v>
      </c>
      <c r="I409" s="2" t="str">
        <f>IF(AND($E409&lt;$D$1,$C409&gt;10),[1]!f_return_2y($A409,"0",$B$1),"-")</f>
        <v>-</v>
      </c>
      <c r="J409" s="2" t="str">
        <f t="shared" si="64"/>
        <v>-</v>
      </c>
      <c r="K409" s="2" t="str">
        <f t="shared" si="65"/>
        <v>-</v>
      </c>
      <c r="L409" s="2" t="str">
        <f t="shared" si="66"/>
        <v>-</v>
      </c>
      <c r="M409" s="2" t="str">
        <f>IF(AND($E409&lt;$C$1,$C409&gt;10),[1]!f_risk_maxdownside($A409,$C$1,$B$1),"-")</f>
        <v>-</v>
      </c>
      <c r="N409" s="2" t="str">
        <f>IF(AND($E409&lt;$D$1,$C409&gt;10),[1]!f_risk_maxdownside($A409,$D$1,$B$1),"-")</f>
        <v>-</v>
      </c>
      <c r="O409" s="2" t="str">
        <f t="shared" si="67"/>
        <v>-</v>
      </c>
      <c r="P409" s="2" t="str">
        <f t="shared" si="68"/>
        <v>-</v>
      </c>
      <c r="Q409" s="2" t="str">
        <f t="shared" si="69"/>
        <v>-</v>
      </c>
      <c r="R409" s="2" t="str">
        <f>IF(AND($E409&lt;$C$1,$C409&gt;10),([1]!f_return($A409,"1",$C$1,$B$1)-3)/[1]!f_risk_stdevyearly($A409,C$1,$B$1,1,1),"-")</f>
        <v>-</v>
      </c>
      <c r="S409" s="2" t="str">
        <f>IF(AND($E409&lt;$D$1,$C409&gt;10),([1]!f_return($A409,"1",$D$1,$B$1)-3)/[1]!f_risk_stdevyearly($A409,D$1,$B$1,1,1),"-")</f>
        <v>-</v>
      </c>
      <c r="T409" s="2" t="str">
        <f t="shared" si="70"/>
        <v>-</v>
      </c>
      <c r="U409" s="2" t="str">
        <f t="shared" si="71"/>
        <v>-</v>
      </c>
      <c r="V409" s="2" t="str">
        <f t="shared" si="72"/>
        <v>-</v>
      </c>
      <c r="W409" s="2" t="str">
        <f>IF(AND($E409&lt;$C$1,$C409&gt;10),([1]!f_return($A409,"1",$C$1,$B$1)-3)/ABS([1]!f_risk_maxdownside($A409,$C$1,$B$1)),"-")</f>
        <v>-</v>
      </c>
      <c r="X409" s="2" t="str">
        <f>IF(AND($E409&lt;$D$1,$C409&gt;10),([1]!f_return($A409,"1",$D$1,$B$1)-3)/ABS([1]!f_risk_maxdownside($A409,$D$1,$B$1)),"-")</f>
        <v>-</v>
      </c>
      <c r="Y409" s="2" t="str">
        <f t="shared" si="73"/>
        <v>-</v>
      </c>
      <c r="Z409" s="2" t="str">
        <f t="shared" si="74"/>
        <v>-</v>
      </c>
      <c r="AA409" s="2" t="str">
        <f t="shared" si="75"/>
        <v>-</v>
      </c>
      <c r="AB409" s="2" t="str">
        <f t="shared" si="76"/>
        <v>-</v>
      </c>
      <c r="AC409" s="2" t="str">
        <f t="shared" si="77"/>
        <v>-</v>
      </c>
      <c r="AD409" s="2" t="str">
        <f t="shared" si="78"/>
        <v>-</v>
      </c>
    </row>
    <row r="410" spans="1:30" ht="13.5" hidden="1" x14ac:dyDescent="0.2">
      <c r="A410" s="7" t="s">
        <v>155</v>
      </c>
      <c r="B410" s="7" t="s">
        <v>156</v>
      </c>
      <c r="C410" s="2">
        <f>[1]!f_netasset_total(A410,$B$1,100000000)</f>
        <v>3.2965733900000002E-2</v>
      </c>
      <c r="D410" s="2" t="str">
        <f>TEXT([1]!f_info_setupdate(A410),"YYYYmmdd")</f>
        <v>20160616</v>
      </c>
      <c r="E410" s="3">
        <v>20160616</v>
      </c>
      <c r="F410" s="3"/>
      <c r="G410" s="3"/>
      <c r="H410" s="2" t="str">
        <f>IF(AND($E410&lt;$C$1,$C410&gt;10),[1]!f_return_1y($A410,"0",$B$1),"-")</f>
        <v>-</v>
      </c>
      <c r="I410" s="2" t="str">
        <f>IF(AND($E410&lt;$D$1,$C410&gt;10),[1]!f_return_2y($A410,"0",$B$1),"-")</f>
        <v>-</v>
      </c>
      <c r="J410" s="2" t="str">
        <f t="shared" si="64"/>
        <v>-</v>
      </c>
      <c r="K410" s="2" t="str">
        <f t="shared" si="65"/>
        <v>-</v>
      </c>
      <c r="L410" s="2" t="str">
        <f t="shared" si="66"/>
        <v>-</v>
      </c>
      <c r="M410" s="2" t="str">
        <f>IF(AND($E410&lt;$C$1,$C410&gt;10),[1]!f_risk_maxdownside($A410,$C$1,$B$1),"-")</f>
        <v>-</v>
      </c>
      <c r="N410" s="2" t="str">
        <f>IF(AND($E410&lt;$D$1,$C410&gt;10),[1]!f_risk_maxdownside($A410,$D$1,$B$1),"-")</f>
        <v>-</v>
      </c>
      <c r="O410" s="2" t="str">
        <f t="shared" si="67"/>
        <v>-</v>
      </c>
      <c r="P410" s="2" t="str">
        <f t="shared" si="68"/>
        <v>-</v>
      </c>
      <c r="Q410" s="2" t="str">
        <f t="shared" si="69"/>
        <v>-</v>
      </c>
      <c r="R410" s="2" t="str">
        <f>IF(AND($E410&lt;$C$1,$C410&gt;10),([1]!f_return($A410,"1",$C$1,$B$1)-3)/[1]!f_risk_stdevyearly($A410,C$1,$B$1,1,1),"-")</f>
        <v>-</v>
      </c>
      <c r="S410" s="2" t="str">
        <f>IF(AND($E410&lt;$D$1,$C410&gt;10),([1]!f_return($A410,"1",$D$1,$B$1)-3)/[1]!f_risk_stdevyearly($A410,D$1,$B$1,1,1),"-")</f>
        <v>-</v>
      </c>
      <c r="T410" s="2" t="str">
        <f t="shared" si="70"/>
        <v>-</v>
      </c>
      <c r="U410" s="2" t="str">
        <f t="shared" si="71"/>
        <v>-</v>
      </c>
      <c r="V410" s="2" t="str">
        <f t="shared" si="72"/>
        <v>-</v>
      </c>
      <c r="W410" s="2" t="str">
        <f>IF(AND($E410&lt;$C$1,$C410&gt;10),([1]!f_return($A410,"1",$C$1,$B$1)-3)/ABS([1]!f_risk_maxdownside($A410,$C$1,$B$1)),"-")</f>
        <v>-</v>
      </c>
      <c r="X410" s="2" t="str">
        <f>IF(AND($E410&lt;$D$1,$C410&gt;10),([1]!f_return($A410,"1",$D$1,$B$1)-3)/ABS([1]!f_risk_maxdownside($A410,$D$1,$B$1)),"-")</f>
        <v>-</v>
      </c>
      <c r="Y410" s="2" t="str">
        <f t="shared" si="73"/>
        <v>-</v>
      </c>
      <c r="Z410" s="2" t="str">
        <f t="shared" si="74"/>
        <v>-</v>
      </c>
      <c r="AA410" s="2" t="str">
        <f t="shared" si="75"/>
        <v>-</v>
      </c>
      <c r="AB410" s="2" t="str">
        <f t="shared" si="76"/>
        <v>-</v>
      </c>
      <c r="AC410" s="2" t="str">
        <f t="shared" si="77"/>
        <v>-</v>
      </c>
      <c r="AD410" s="2" t="str">
        <f t="shared" si="78"/>
        <v>-</v>
      </c>
    </row>
    <row r="411" spans="1:30" hidden="1" x14ac:dyDescent="0.2">
      <c r="A411" s="1" t="s">
        <v>339</v>
      </c>
      <c r="B411" s="1" t="s">
        <v>340</v>
      </c>
      <c r="C411" s="2">
        <f>[1]!f_netasset_total(A411,$B$1,100000000)</f>
        <v>1.5128425900000001E-2</v>
      </c>
      <c r="D411" s="2" t="str">
        <f>TEXT([1]!f_info_setupdate(A411),"YYYYmmdd")</f>
        <v>20181207</v>
      </c>
      <c r="E411" s="3">
        <v>20181207</v>
      </c>
      <c r="F411" s="3"/>
      <c r="G411" s="3"/>
      <c r="H411" s="2" t="str">
        <f>IF(AND($E411&lt;$C$1,$C411&gt;10),[1]!f_return_1y($A411,"0",$B$1),"-")</f>
        <v>-</v>
      </c>
      <c r="I411" s="2" t="str">
        <f>IF(AND($E411&lt;$D$1,$C411&gt;10),[1]!f_return_2y($A411,"0",$B$1),"-")</f>
        <v>-</v>
      </c>
      <c r="J411" s="2" t="str">
        <f t="shared" si="64"/>
        <v>-</v>
      </c>
      <c r="K411" s="2" t="str">
        <f t="shared" si="65"/>
        <v>-</v>
      </c>
      <c r="L411" s="2" t="str">
        <f t="shared" si="66"/>
        <v>-</v>
      </c>
      <c r="M411" s="2" t="str">
        <f>IF(AND($E411&lt;$C$1,$C411&gt;10),[1]!f_risk_maxdownside($A411,$C$1,$B$1),"-")</f>
        <v>-</v>
      </c>
      <c r="N411" s="2" t="str">
        <f>IF(AND($E411&lt;$D$1,$C411&gt;10),[1]!f_risk_maxdownside($A411,$D$1,$B$1),"-")</f>
        <v>-</v>
      </c>
      <c r="O411" s="2" t="str">
        <f t="shared" si="67"/>
        <v>-</v>
      </c>
      <c r="P411" s="2" t="str">
        <f t="shared" si="68"/>
        <v>-</v>
      </c>
      <c r="Q411" s="2" t="str">
        <f t="shared" si="69"/>
        <v>-</v>
      </c>
      <c r="R411" s="2" t="str">
        <f>IF(AND($E411&lt;$C$1,$C411&gt;10),([1]!f_return($A411,"1",$C$1,$B$1)-3)/[1]!f_risk_stdevyearly($A411,C$1,$B$1,1,1),"-")</f>
        <v>-</v>
      </c>
      <c r="S411" s="2" t="str">
        <f>IF(AND($E411&lt;$D$1,$C411&gt;10),([1]!f_return($A411,"1",$D$1,$B$1)-3)/[1]!f_risk_stdevyearly($A411,D$1,$B$1,1,1),"-")</f>
        <v>-</v>
      </c>
      <c r="T411" s="2" t="str">
        <f t="shared" si="70"/>
        <v>-</v>
      </c>
      <c r="U411" s="2" t="str">
        <f t="shared" si="71"/>
        <v>-</v>
      </c>
      <c r="V411" s="2" t="str">
        <f t="shared" si="72"/>
        <v>-</v>
      </c>
      <c r="W411" s="2" t="str">
        <f>IF(AND($E411&lt;$C$1,$C411&gt;10),([1]!f_return($A411,"1",$C$1,$B$1)-3)/ABS([1]!f_risk_maxdownside($A411,$C$1,$B$1)),"-")</f>
        <v>-</v>
      </c>
      <c r="X411" s="2" t="str">
        <f>IF(AND($E411&lt;$D$1,$C411&gt;10),([1]!f_return($A411,"1",$D$1,$B$1)-3)/ABS([1]!f_risk_maxdownside($A411,$D$1,$B$1)),"-")</f>
        <v>-</v>
      </c>
      <c r="Y411" s="2" t="str">
        <f t="shared" si="73"/>
        <v>-</v>
      </c>
      <c r="Z411" s="2" t="str">
        <f t="shared" si="74"/>
        <v>-</v>
      </c>
      <c r="AA411" s="2" t="str">
        <f t="shared" si="75"/>
        <v>-</v>
      </c>
      <c r="AB411" s="2" t="str">
        <f t="shared" si="76"/>
        <v>-</v>
      </c>
      <c r="AC411" s="2" t="str">
        <f t="shared" si="77"/>
        <v>-</v>
      </c>
      <c r="AD411" s="2" t="str">
        <f t="shared" si="78"/>
        <v>-</v>
      </c>
    </row>
    <row r="412" spans="1:30" hidden="1" x14ac:dyDescent="0.2">
      <c r="A412" s="1" t="s">
        <v>839</v>
      </c>
      <c r="B412" s="1" t="s">
        <v>840</v>
      </c>
      <c r="C412" s="2">
        <f>[1]!f_netasset_total(A412,$B$1,100000000)</f>
        <v>0</v>
      </c>
      <c r="D412" s="2" t="str">
        <f>TEXT([1]!f_info_setupdate(A412),"YYYYmmdd")</f>
        <v>20210802</v>
      </c>
      <c r="E412" s="3">
        <v>20210802</v>
      </c>
      <c r="F412" s="3"/>
      <c r="G412" s="3"/>
      <c r="H412" s="2" t="str">
        <f>IF(AND($E412&lt;$C$1,$C412&gt;10),[1]!f_return_1y($A412,"0",$B$1),"-")</f>
        <v>-</v>
      </c>
      <c r="I412" s="2" t="str">
        <f>IF(AND($E412&lt;$D$1,$C412&gt;10),[1]!f_return_2y($A412,"0",$B$1),"-")</f>
        <v>-</v>
      </c>
      <c r="J412" s="2" t="str">
        <f t="shared" si="64"/>
        <v>-</v>
      </c>
      <c r="K412" s="2" t="str">
        <f t="shared" si="65"/>
        <v>-</v>
      </c>
      <c r="L412" s="2" t="str">
        <f t="shared" si="66"/>
        <v>-</v>
      </c>
      <c r="M412" s="2" t="str">
        <f>IF(AND($E412&lt;$C$1,$C412&gt;10),[1]!f_risk_maxdownside($A412,$C$1,$B$1),"-")</f>
        <v>-</v>
      </c>
      <c r="N412" s="2" t="str">
        <f>IF(AND($E412&lt;$D$1,$C412&gt;10),[1]!f_risk_maxdownside($A412,$D$1,$B$1),"-")</f>
        <v>-</v>
      </c>
      <c r="O412" s="2" t="str">
        <f t="shared" si="67"/>
        <v>-</v>
      </c>
      <c r="P412" s="2" t="str">
        <f t="shared" si="68"/>
        <v>-</v>
      </c>
      <c r="Q412" s="2" t="str">
        <f t="shared" si="69"/>
        <v>-</v>
      </c>
      <c r="R412" s="2" t="str">
        <f>IF(AND($E412&lt;$C$1,$C412&gt;10),([1]!f_return($A412,"1",$C$1,$B$1)-3)/[1]!f_risk_stdevyearly($A412,C$1,$B$1,1,1),"-")</f>
        <v>-</v>
      </c>
      <c r="S412" s="2" t="str">
        <f>IF(AND($E412&lt;$D$1,$C412&gt;10),([1]!f_return($A412,"1",$D$1,$B$1)-3)/[1]!f_risk_stdevyearly($A412,D$1,$B$1,1,1),"-")</f>
        <v>-</v>
      </c>
      <c r="T412" s="2" t="str">
        <f t="shared" si="70"/>
        <v>-</v>
      </c>
      <c r="U412" s="2" t="str">
        <f t="shared" si="71"/>
        <v>-</v>
      </c>
      <c r="V412" s="2" t="str">
        <f t="shared" si="72"/>
        <v>-</v>
      </c>
      <c r="W412" s="2" t="str">
        <f>IF(AND($E412&lt;$C$1,$C412&gt;10),([1]!f_return($A412,"1",$C$1,$B$1)-3)/ABS([1]!f_risk_maxdownside($A412,$C$1,$B$1)),"-")</f>
        <v>-</v>
      </c>
      <c r="X412" s="2" t="str">
        <f>IF(AND($E412&lt;$D$1,$C412&gt;10),([1]!f_return($A412,"1",$D$1,$B$1)-3)/ABS([1]!f_risk_maxdownside($A412,$D$1,$B$1)),"-")</f>
        <v>-</v>
      </c>
      <c r="Y412" s="2" t="str">
        <f t="shared" si="73"/>
        <v>-</v>
      </c>
      <c r="Z412" s="2" t="str">
        <f t="shared" si="74"/>
        <v>-</v>
      </c>
      <c r="AA412" s="2" t="str">
        <f t="shared" si="75"/>
        <v>-</v>
      </c>
      <c r="AB412" s="2" t="str">
        <f t="shared" si="76"/>
        <v>-</v>
      </c>
      <c r="AC412" s="2" t="str">
        <f t="shared" si="77"/>
        <v>-</v>
      </c>
      <c r="AD412" s="2" t="str">
        <f t="shared" si="78"/>
        <v>-</v>
      </c>
    </row>
    <row r="413" spans="1:30" hidden="1" x14ac:dyDescent="0.2">
      <c r="A413" s="1" t="s">
        <v>847</v>
      </c>
      <c r="B413" s="1" t="s">
        <v>848</v>
      </c>
      <c r="C413" s="2">
        <f>[1]!f_netasset_total(A413,$B$1,100000000)</f>
        <v>0</v>
      </c>
      <c r="D413" s="2" t="str">
        <f>TEXT([1]!f_info_setupdate(A413),"YYYYmmdd")</f>
        <v>20210816</v>
      </c>
      <c r="E413" s="3">
        <v>20210816</v>
      </c>
      <c r="F413" s="3"/>
      <c r="G413" s="3"/>
      <c r="H413" s="2" t="str">
        <f>IF(AND($E413&lt;$C$1,$C413&gt;10),[1]!f_return_1y($A413,"0",$B$1),"-")</f>
        <v>-</v>
      </c>
      <c r="I413" s="2" t="str">
        <f>IF(AND($E413&lt;$D$1,$C413&gt;10),[1]!f_return_2y($A413,"0",$B$1),"-")</f>
        <v>-</v>
      </c>
      <c r="J413" s="2" t="str">
        <f t="shared" si="64"/>
        <v>-</v>
      </c>
      <c r="K413" s="2" t="str">
        <f t="shared" si="65"/>
        <v>-</v>
      </c>
      <c r="L413" s="2" t="str">
        <f t="shared" si="66"/>
        <v>-</v>
      </c>
      <c r="M413" s="2" t="str">
        <f>IF(AND($E413&lt;$C$1,$C413&gt;10),[1]!f_risk_maxdownside($A413,$C$1,$B$1),"-")</f>
        <v>-</v>
      </c>
      <c r="N413" s="2" t="str">
        <f>IF(AND($E413&lt;$D$1,$C413&gt;10),[1]!f_risk_maxdownside($A413,$D$1,$B$1),"-")</f>
        <v>-</v>
      </c>
      <c r="O413" s="2" t="str">
        <f t="shared" si="67"/>
        <v>-</v>
      </c>
      <c r="P413" s="2" t="str">
        <f t="shared" si="68"/>
        <v>-</v>
      </c>
      <c r="Q413" s="2" t="str">
        <f t="shared" si="69"/>
        <v>-</v>
      </c>
      <c r="R413" s="2" t="str">
        <f>IF(AND($E413&lt;$C$1,$C413&gt;10),([1]!f_return($A413,"1",$C$1,$B$1)-3)/[1]!f_risk_stdevyearly($A413,C$1,$B$1,1,1),"-")</f>
        <v>-</v>
      </c>
      <c r="S413" s="2" t="str">
        <f>IF(AND($E413&lt;$D$1,$C413&gt;10),([1]!f_return($A413,"1",$D$1,$B$1)-3)/[1]!f_risk_stdevyearly($A413,D$1,$B$1,1,1),"-")</f>
        <v>-</v>
      </c>
      <c r="T413" s="2" t="str">
        <f t="shared" si="70"/>
        <v>-</v>
      </c>
      <c r="U413" s="2" t="str">
        <f t="shared" si="71"/>
        <v>-</v>
      </c>
      <c r="V413" s="2" t="str">
        <f t="shared" si="72"/>
        <v>-</v>
      </c>
      <c r="W413" s="2" t="str">
        <f>IF(AND($E413&lt;$C$1,$C413&gt;10),([1]!f_return($A413,"1",$C$1,$B$1)-3)/ABS([1]!f_risk_maxdownside($A413,$C$1,$B$1)),"-")</f>
        <v>-</v>
      </c>
      <c r="X413" s="2" t="str">
        <f>IF(AND($E413&lt;$D$1,$C413&gt;10),([1]!f_return($A413,"1",$D$1,$B$1)-3)/ABS([1]!f_risk_maxdownside($A413,$D$1,$B$1)),"-")</f>
        <v>-</v>
      </c>
      <c r="Y413" s="2" t="str">
        <f t="shared" si="73"/>
        <v>-</v>
      </c>
      <c r="Z413" s="2" t="str">
        <f t="shared" si="74"/>
        <v>-</v>
      </c>
      <c r="AA413" s="2" t="str">
        <f t="shared" si="75"/>
        <v>-</v>
      </c>
      <c r="AB413" s="2" t="str">
        <f t="shared" si="76"/>
        <v>-</v>
      </c>
      <c r="AC413" s="2" t="str">
        <f t="shared" si="77"/>
        <v>-</v>
      </c>
      <c r="AD413" s="2" t="str">
        <f t="shared" si="78"/>
        <v>-</v>
      </c>
    </row>
    <row r="414" spans="1:30" hidden="1" x14ac:dyDescent="0.2">
      <c r="A414" s="1" t="s">
        <v>807</v>
      </c>
      <c r="B414" s="1" t="s">
        <v>808</v>
      </c>
      <c r="C414" s="2">
        <f>[1]!f_netasset_total(A414,$B$1,100000000)</f>
        <v>0</v>
      </c>
      <c r="D414" s="2" t="str">
        <f>TEXT([1]!f_info_setupdate(A414),"YYYYmmdd")</f>
        <v>20210907</v>
      </c>
      <c r="E414" s="3">
        <v>20210907</v>
      </c>
      <c r="F414" s="3"/>
      <c r="G414" s="3"/>
      <c r="H414" s="2" t="str">
        <f>IF(AND($E414&lt;$C$1,$C414&gt;10),[1]!f_return_1y($A414,"0",$B$1),"-")</f>
        <v>-</v>
      </c>
      <c r="I414" s="2" t="str">
        <f>IF(AND($E414&lt;$D$1,$C414&gt;10),[1]!f_return_2y($A414,"0",$B$1),"-")</f>
        <v>-</v>
      </c>
      <c r="J414" s="2" t="str">
        <f t="shared" si="64"/>
        <v>-</v>
      </c>
      <c r="K414" s="2" t="str">
        <f t="shared" si="65"/>
        <v>-</v>
      </c>
      <c r="L414" s="2" t="str">
        <f t="shared" si="66"/>
        <v>-</v>
      </c>
      <c r="M414" s="2" t="str">
        <f>IF(AND($E414&lt;$C$1,$C414&gt;10),[1]!f_risk_maxdownside($A414,$C$1,$B$1),"-")</f>
        <v>-</v>
      </c>
      <c r="N414" s="2" t="str">
        <f>IF(AND($E414&lt;$D$1,$C414&gt;10),[1]!f_risk_maxdownside($A414,$D$1,$B$1),"-")</f>
        <v>-</v>
      </c>
      <c r="O414" s="2" t="str">
        <f t="shared" si="67"/>
        <v>-</v>
      </c>
      <c r="P414" s="2" t="str">
        <f t="shared" si="68"/>
        <v>-</v>
      </c>
      <c r="Q414" s="2" t="str">
        <f t="shared" si="69"/>
        <v>-</v>
      </c>
      <c r="R414" s="2" t="str">
        <f>IF(AND($E414&lt;$C$1,$C414&gt;10),([1]!f_return($A414,"1",$C$1,$B$1)-3)/[1]!f_risk_stdevyearly($A414,C$1,$B$1,1,1),"-")</f>
        <v>-</v>
      </c>
      <c r="S414" s="2" t="str">
        <f>IF(AND($E414&lt;$D$1,$C414&gt;10),([1]!f_return($A414,"1",$D$1,$B$1)-3)/[1]!f_risk_stdevyearly($A414,D$1,$B$1,1,1),"-")</f>
        <v>-</v>
      </c>
      <c r="T414" s="2" t="str">
        <f t="shared" si="70"/>
        <v>-</v>
      </c>
      <c r="U414" s="2" t="str">
        <f t="shared" si="71"/>
        <v>-</v>
      </c>
      <c r="V414" s="2" t="str">
        <f t="shared" si="72"/>
        <v>-</v>
      </c>
      <c r="W414" s="2" t="str">
        <f>IF(AND($E414&lt;$C$1,$C414&gt;10),([1]!f_return($A414,"1",$C$1,$B$1)-3)/ABS([1]!f_risk_maxdownside($A414,$C$1,$B$1)),"-")</f>
        <v>-</v>
      </c>
      <c r="X414" s="2" t="str">
        <f>IF(AND($E414&lt;$D$1,$C414&gt;10),([1]!f_return($A414,"1",$D$1,$B$1)-3)/ABS([1]!f_risk_maxdownside($A414,$D$1,$B$1)),"-")</f>
        <v>-</v>
      </c>
      <c r="Y414" s="2" t="str">
        <f t="shared" si="73"/>
        <v>-</v>
      </c>
      <c r="Z414" s="2" t="str">
        <f t="shared" si="74"/>
        <v>-</v>
      </c>
      <c r="AA414" s="2" t="str">
        <f t="shared" si="75"/>
        <v>-</v>
      </c>
      <c r="AB414" s="2" t="str">
        <f t="shared" si="76"/>
        <v>-</v>
      </c>
      <c r="AC414" s="2" t="str">
        <f t="shared" si="77"/>
        <v>-</v>
      </c>
      <c r="AD414" s="2" t="str">
        <f t="shared" si="78"/>
        <v>-</v>
      </c>
    </row>
    <row r="415" spans="1:30" hidden="1" x14ac:dyDescent="0.2">
      <c r="A415" s="1" t="s">
        <v>841</v>
      </c>
      <c r="B415" s="1" t="s">
        <v>842</v>
      </c>
      <c r="C415" s="2">
        <f>[1]!f_netasset_total(A415,$B$1,100000000)</f>
        <v>0</v>
      </c>
      <c r="D415" s="2" t="str">
        <f>TEXT([1]!f_info_setupdate(A415),"YYYYmmdd")</f>
        <v>20210916</v>
      </c>
      <c r="E415" s="3">
        <v>20210916</v>
      </c>
      <c r="F415" s="3"/>
      <c r="G415" s="3"/>
      <c r="H415" s="2" t="str">
        <f>IF(AND($E415&lt;$C$1,$C415&gt;10),[1]!f_return_1y($A415,"0",$B$1),"-")</f>
        <v>-</v>
      </c>
      <c r="I415" s="2" t="str">
        <f>IF(AND($E415&lt;$D$1,$C415&gt;10),[1]!f_return_2y($A415,"0",$B$1),"-")</f>
        <v>-</v>
      </c>
      <c r="J415" s="2" t="str">
        <f t="shared" si="64"/>
        <v>-</v>
      </c>
      <c r="K415" s="2" t="str">
        <f t="shared" si="65"/>
        <v>-</v>
      </c>
      <c r="L415" s="2" t="str">
        <f t="shared" si="66"/>
        <v>-</v>
      </c>
      <c r="M415" s="2" t="str">
        <f>IF(AND($E415&lt;$C$1,$C415&gt;10),[1]!f_risk_maxdownside($A415,$C$1,$B$1),"-")</f>
        <v>-</v>
      </c>
      <c r="N415" s="2" t="str">
        <f>IF(AND($E415&lt;$D$1,$C415&gt;10),[1]!f_risk_maxdownside($A415,$D$1,$B$1),"-")</f>
        <v>-</v>
      </c>
      <c r="O415" s="2" t="str">
        <f t="shared" si="67"/>
        <v>-</v>
      </c>
      <c r="P415" s="2" t="str">
        <f t="shared" si="68"/>
        <v>-</v>
      </c>
      <c r="Q415" s="2" t="str">
        <f t="shared" si="69"/>
        <v>-</v>
      </c>
      <c r="R415" s="2" t="str">
        <f>IF(AND($E415&lt;$C$1,$C415&gt;10),([1]!f_return($A415,"1",$C$1,$B$1)-3)/[1]!f_risk_stdevyearly($A415,C$1,$B$1,1,1),"-")</f>
        <v>-</v>
      </c>
      <c r="S415" s="2" t="str">
        <f>IF(AND($E415&lt;$D$1,$C415&gt;10),([1]!f_return($A415,"1",$D$1,$B$1)-3)/[1]!f_risk_stdevyearly($A415,D$1,$B$1,1,1),"-")</f>
        <v>-</v>
      </c>
      <c r="T415" s="2" t="str">
        <f t="shared" si="70"/>
        <v>-</v>
      </c>
      <c r="U415" s="2" t="str">
        <f t="shared" si="71"/>
        <v>-</v>
      </c>
      <c r="V415" s="2" t="str">
        <f t="shared" si="72"/>
        <v>-</v>
      </c>
      <c r="W415" s="2" t="str">
        <f>IF(AND($E415&lt;$C$1,$C415&gt;10),([1]!f_return($A415,"1",$C$1,$B$1)-3)/ABS([1]!f_risk_maxdownside($A415,$C$1,$B$1)),"-")</f>
        <v>-</v>
      </c>
      <c r="X415" s="2" t="str">
        <f>IF(AND($E415&lt;$D$1,$C415&gt;10),([1]!f_return($A415,"1",$D$1,$B$1)-3)/ABS([1]!f_risk_maxdownside($A415,$D$1,$B$1)),"-")</f>
        <v>-</v>
      </c>
      <c r="Y415" s="2" t="str">
        <f t="shared" si="73"/>
        <v>-</v>
      </c>
      <c r="Z415" s="2" t="str">
        <f t="shared" si="74"/>
        <v>-</v>
      </c>
      <c r="AA415" s="2" t="str">
        <f t="shared" si="75"/>
        <v>-</v>
      </c>
      <c r="AB415" s="2" t="str">
        <f t="shared" si="76"/>
        <v>-</v>
      </c>
      <c r="AC415" s="2" t="str">
        <f t="shared" si="77"/>
        <v>-</v>
      </c>
      <c r="AD415" s="2" t="str">
        <f t="shared" si="78"/>
        <v>-</v>
      </c>
    </row>
    <row r="416" spans="1:30" hidden="1" x14ac:dyDescent="0.2">
      <c r="A416" s="1" t="s">
        <v>849</v>
      </c>
      <c r="B416" s="1" t="s">
        <v>850</v>
      </c>
      <c r="C416" s="2">
        <f>[1]!f_netasset_total(A416,$B$1,100000000)</f>
        <v>0</v>
      </c>
      <c r="D416" s="2" t="str">
        <f>TEXT([1]!f_info_setupdate(A416),"YYYYmmdd")</f>
        <v>20210924</v>
      </c>
      <c r="E416" s="3">
        <v>20210924</v>
      </c>
      <c r="F416" s="3"/>
      <c r="G416" s="3"/>
      <c r="H416" s="2" t="str">
        <f>IF(AND($E416&lt;$C$1,$C416&gt;10),[1]!f_return_1y($A416,"0",$B$1),"-")</f>
        <v>-</v>
      </c>
      <c r="I416" s="2" t="str">
        <f>IF(AND($E416&lt;$D$1,$C416&gt;10),[1]!f_return_2y($A416,"0",$B$1),"-")</f>
        <v>-</v>
      </c>
      <c r="J416" s="2" t="str">
        <f t="shared" si="64"/>
        <v>-</v>
      </c>
      <c r="K416" s="2" t="str">
        <f t="shared" si="65"/>
        <v>-</v>
      </c>
      <c r="L416" s="2" t="str">
        <f t="shared" si="66"/>
        <v>-</v>
      </c>
      <c r="M416" s="2" t="str">
        <f>IF(AND($E416&lt;$C$1,$C416&gt;10),[1]!f_risk_maxdownside($A416,$C$1,$B$1),"-")</f>
        <v>-</v>
      </c>
      <c r="N416" s="2" t="str">
        <f>IF(AND($E416&lt;$D$1,$C416&gt;10),[1]!f_risk_maxdownside($A416,$D$1,$B$1),"-")</f>
        <v>-</v>
      </c>
      <c r="O416" s="2" t="str">
        <f t="shared" si="67"/>
        <v>-</v>
      </c>
      <c r="P416" s="2" t="str">
        <f t="shared" si="68"/>
        <v>-</v>
      </c>
      <c r="Q416" s="2" t="str">
        <f t="shared" si="69"/>
        <v>-</v>
      </c>
      <c r="R416" s="2" t="str">
        <f>IF(AND($E416&lt;$C$1,$C416&gt;10),([1]!f_return($A416,"1",$C$1,$B$1)-3)/[1]!f_risk_stdevyearly($A416,C$1,$B$1,1,1),"-")</f>
        <v>-</v>
      </c>
      <c r="S416" s="2" t="str">
        <f>IF(AND($E416&lt;$D$1,$C416&gt;10),([1]!f_return($A416,"1",$D$1,$B$1)-3)/[1]!f_risk_stdevyearly($A416,D$1,$B$1,1,1),"-")</f>
        <v>-</v>
      </c>
      <c r="T416" s="2" t="str">
        <f t="shared" si="70"/>
        <v>-</v>
      </c>
      <c r="U416" s="2" t="str">
        <f t="shared" si="71"/>
        <v>-</v>
      </c>
      <c r="V416" s="2" t="str">
        <f t="shared" si="72"/>
        <v>-</v>
      </c>
      <c r="W416" s="2" t="str">
        <f>IF(AND($E416&lt;$C$1,$C416&gt;10),([1]!f_return($A416,"1",$C$1,$B$1)-3)/ABS([1]!f_risk_maxdownside($A416,$C$1,$B$1)),"-")</f>
        <v>-</v>
      </c>
      <c r="X416" s="2" t="str">
        <f>IF(AND($E416&lt;$D$1,$C416&gt;10),([1]!f_return($A416,"1",$D$1,$B$1)-3)/ABS([1]!f_risk_maxdownside($A416,$D$1,$B$1)),"-")</f>
        <v>-</v>
      </c>
      <c r="Y416" s="2" t="str">
        <f t="shared" si="73"/>
        <v>-</v>
      </c>
      <c r="Z416" s="2" t="str">
        <f t="shared" si="74"/>
        <v>-</v>
      </c>
      <c r="AA416" s="2" t="str">
        <f t="shared" si="75"/>
        <v>-</v>
      </c>
      <c r="AB416" s="2" t="str">
        <f t="shared" si="76"/>
        <v>-</v>
      </c>
      <c r="AC416" s="2" t="str">
        <f t="shared" si="77"/>
        <v>-</v>
      </c>
      <c r="AD416" s="2" t="str">
        <f t="shared" si="78"/>
        <v>-</v>
      </c>
    </row>
    <row r="417" spans="1:30" hidden="1" x14ac:dyDescent="0.2">
      <c r="A417" s="1" t="s">
        <v>821</v>
      </c>
      <c r="B417" s="1" t="s">
        <v>822</v>
      </c>
      <c r="C417" s="2">
        <f>[1]!f_netasset_total(A417,$B$1,100000000)</f>
        <v>0</v>
      </c>
      <c r="D417" s="2" t="str">
        <f>TEXT([1]!f_info_setupdate(A417),"YYYYmmdd")</f>
        <v>20211014</v>
      </c>
      <c r="E417" s="3">
        <v>20211014</v>
      </c>
      <c r="F417" s="3"/>
      <c r="G417" s="3"/>
      <c r="H417" s="2" t="str">
        <f>IF(AND($E417&lt;$C$1,$C417&gt;10),[1]!f_return_1y($A417,"0",$B$1),"-")</f>
        <v>-</v>
      </c>
      <c r="I417" s="2" t="str">
        <f>IF(AND($E417&lt;$D$1,$C417&gt;10),[1]!f_return_2y($A417,"0",$B$1),"-")</f>
        <v>-</v>
      </c>
      <c r="J417" s="2" t="str">
        <f t="shared" si="64"/>
        <v>-</v>
      </c>
      <c r="K417" s="2" t="str">
        <f t="shared" si="65"/>
        <v>-</v>
      </c>
      <c r="L417" s="2" t="str">
        <f t="shared" si="66"/>
        <v>-</v>
      </c>
      <c r="M417" s="2" t="str">
        <f>IF(AND($E417&lt;$C$1,$C417&gt;10),[1]!f_risk_maxdownside($A417,$C$1,$B$1),"-")</f>
        <v>-</v>
      </c>
      <c r="N417" s="2" t="str">
        <f>IF(AND($E417&lt;$D$1,$C417&gt;10),[1]!f_risk_maxdownside($A417,$D$1,$B$1),"-")</f>
        <v>-</v>
      </c>
      <c r="O417" s="2" t="str">
        <f t="shared" si="67"/>
        <v>-</v>
      </c>
      <c r="P417" s="2" t="str">
        <f t="shared" si="68"/>
        <v>-</v>
      </c>
      <c r="Q417" s="2" t="str">
        <f t="shared" si="69"/>
        <v>-</v>
      </c>
      <c r="R417" s="2" t="str">
        <f>IF(AND($E417&lt;$C$1,$C417&gt;10),([1]!f_return($A417,"1",$C$1,$B$1)-3)/[1]!f_risk_stdevyearly($A417,C$1,$B$1,1,1),"-")</f>
        <v>-</v>
      </c>
      <c r="S417" s="2" t="str">
        <f>IF(AND($E417&lt;$D$1,$C417&gt;10),([1]!f_return($A417,"1",$D$1,$B$1)-3)/[1]!f_risk_stdevyearly($A417,D$1,$B$1,1,1),"-")</f>
        <v>-</v>
      </c>
      <c r="T417" s="2" t="str">
        <f t="shared" si="70"/>
        <v>-</v>
      </c>
      <c r="U417" s="2" t="str">
        <f t="shared" si="71"/>
        <v>-</v>
      </c>
      <c r="V417" s="2" t="str">
        <f t="shared" si="72"/>
        <v>-</v>
      </c>
      <c r="W417" s="2" t="str">
        <f>IF(AND($E417&lt;$C$1,$C417&gt;10),([1]!f_return($A417,"1",$C$1,$B$1)-3)/ABS([1]!f_risk_maxdownside($A417,$C$1,$B$1)),"-")</f>
        <v>-</v>
      </c>
      <c r="X417" s="2" t="str">
        <f>IF(AND($E417&lt;$D$1,$C417&gt;10),([1]!f_return($A417,"1",$D$1,$B$1)-3)/ABS([1]!f_risk_maxdownside($A417,$D$1,$B$1)),"-")</f>
        <v>-</v>
      </c>
      <c r="Y417" s="2" t="str">
        <f t="shared" si="73"/>
        <v>-</v>
      </c>
      <c r="Z417" s="2" t="str">
        <f t="shared" si="74"/>
        <v>-</v>
      </c>
      <c r="AA417" s="2" t="str">
        <f t="shared" si="75"/>
        <v>-</v>
      </c>
      <c r="AB417" s="2" t="str">
        <f t="shared" si="76"/>
        <v>-</v>
      </c>
      <c r="AC417" s="2" t="str">
        <f t="shared" si="77"/>
        <v>-</v>
      </c>
      <c r="AD417" s="2" t="str">
        <f t="shared" si="78"/>
        <v>-</v>
      </c>
    </row>
    <row r="418" spans="1:30" hidden="1" x14ac:dyDescent="0.2">
      <c r="A418" s="1" t="s">
        <v>845</v>
      </c>
      <c r="B418" s="1" t="s">
        <v>846</v>
      </c>
      <c r="C418" s="2">
        <f>[1]!f_netasset_total(A418,$B$1,100000000)</f>
        <v>0</v>
      </c>
      <c r="D418" s="2" t="str">
        <f>TEXT([1]!f_info_setupdate(A418),"YYYYmmdd")</f>
        <v>20211020</v>
      </c>
      <c r="E418" s="3">
        <v>20211020</v>
      </c>
      <c r="F418" s="3"/>
      <c r="G418" s="3"/>
      <c r="H418" s="2" t="str">
        <f>IF(AND($E418&lt;$C$1,$C418&gt;10),[1]!f_return_1y($A418,"0",$B$1),"-")</f>
        <v>-</v>
      </c>
      <c r="I418" s="2" t="str">
        <f>IF(AND($E418&lt;$D$1,$C418&gt;10),[1]!f_return_2y($A418,"0",$B$1),"-")</f>
        <v>-</v>
      </c>
      <c r="J418" s="2" t="str">
        <f t="shared" si="64"/>
        <v>-</v>
      </c>
      <c r="K418" s="2" t="str">
        <f t="shared" si="65"/>
        <v>-</v>
      </c>
      <c r="L418" s="2" t="str">
        <f t="shared" si="66"/>
        <v>-</v>
      </c>
      <c r="M418" s="2" t="str">
        <f>IF(AND($E418&lt;$C$1,$C418&gt;10),[1]!f_risk_maxdownside($A418,$C$1,$B$1),"-")</f>
        <v>-</v>
      </c>
      <c r="N418" s="2" t="str">
        <f>IF(AND($E418&lt;$D$1,$C418&gt;10),[1]!f_risk_maxdownside($A418,$D$1,$B$1),"-")</f>
        <v>-</v>
      </c>
      <c r="O418" s="2" t="str">
        <f t="shared" si="67"/>
        <v>-</v>
      </c>
      <c r="P418" s="2" t="str">
        <f t="shared" si="68"/>
        <v>-</v>
      </c>
      <c r="Q418" s="2" t="str">
        <f t="shared" si="69"/>
        <v>-</v>
      </c>
      <c r="R418" s="2" t="str">
        <f>IF(AND($E418&lt;$C$1,$C418&gt;10),([1]!f_return($A418,"1",$C$1,$B$1)-3)/[1]!f_risk_stdevyearly($A418,C$1,$B$1,1,1),"-")</f>
        <v>-</v>
      </c>
      <c r="S418" s="2" t="str">
        <f>IF(AND($E418&lt;$D$1,$C418&gt;10),([1]!f_return($A418,"1",$D$1,$B$1)-3)/[1]!f_risk_stdevyearly($A418,D$1,$B$1,1,1),"-")</f>
        <v>-</v>
      </c>
      <c r="T418" s="2" t="str">
        <f t="shared" si="70"/>
        <v>-</v>
      </c>
      <c r="U418" s="2" t="str">
        <f t="shared" si="71"/>
        <v>-</v>
      </c>
      <c r="V418" s="2" t="str">
        <f t="shared" si="72"/>
        <v>-</v>
      </c>
      <c r="W418" s="2" t="str">
        <f>IF(AND($E418&lt;$C$1,$C418&gt;10),([1]!f_return($A418,"1",$C$1,$B$1)-3)/ABS([1]!f_risk_maxdownside($A418,$C$1,$B$1)),"-")</f>
        <v>-</v>
      </c>
      <c r="X418" s="2" t="str">
        <f>IF(AND($E418&lt;$D$1,$C418&gt;10),([1]!f_return($A418,"1",$D$1,$B$1)-3)/ABS([1]!f_risk_maxdownside($A418,$D$1,$B$1)),"-")</f>
        <v>-</v>
      </c>
      <c r="Y418" s="2" t="str">
        <f t="shared" si="73"/>
        <v>-</v>
      </c>
      <c r="Z418" s="2" t="str">
        <f t="shared" si="74"/>
        <v>-</v>
      </c>
      <c r="AA418" s="2" t="str">
        <f t="shared" si="75"/>
        <v>-</v>
      </c>
      <c r="AB418" s="2" t="str">
        <f t="shared" si="76"/>
        <v>-</v>
      </c>
      <c r="AC418" s="2" t="str">
        <f t="shared" si="77"/>
        <v>-</v>
      </c>
      <c r="AD418" s="2" t="str">
        <f t="shared" si="78"/>
        <v>-</v>
      </c>
    </row>
    <row r="419" spans="1:30" hidden="1" x14ac:dyDescent="0.2">
      <c r="A419" s="1" t="s">
        <v>851</v>
      </c>
      <c r="B419" s="1" t="s">
        <v>852</v>
      </c>
      <c r="C419" s="2">
        <f>[1]!f_netasset_total(A419,$B$1,100000000)</f>
        <v>0</v>
      </c>
      <c r="D419" s="2" t="str">
        <f>TEXT([1]!f_info_setupdate(A419),"YYYYmmdd")</f>
        <v>20211103</v>
      </c>
      <c r="E419" s="3">
        <v>20211103</v>
      </c>
      <c r="F419" s="3"/>
      <c r="G419" s="3"/>
      <c r="H419" s="2" t="str">
        <f>IF(AND($E419&lt;$C$1,$C419&gt;10),[1]!f_return_1y($A419,"0",$B$1),"-")</f>
        <v>-</v>
      </c>
      <c r="I419" s="2" t="str">
        <f>IF(AND($E419&lt;$D$1,$C419&gt;10),[1]!f_return_2y($A419,"0",$B$1),"-")</f>
        <v>-</v>
      </c>
      <c r="J419" s="2" t="str">
        <f t="shared" si="64"/>
        <v>-</v>
      </c>
      <c r="K419" s="2" t="str">
        <f t="shared" si="65"/>
        <v>-</v>
      </c>
      <c r="L419" s="2" t="str">
        <f t="shared" si="66"/>
        <v>-</v>
      </c>
      <c r="M419" s="2" t="str">
        <f>IF(AND($E419&lt;$C$1,$C419&gt;10),[1]!f_risk_maxdownside($A419,$C$1,$B$1),"-")</f>
        <v>-</v>
      </c>
      <c r="N419" s="2" t="str">
        <f>IF(AND($E419&lt;$D$1,$C419&gt;10),[1]!f_risk_maxdownside($A419,$D$1,$B$1),"-")</f>
        <v>-</v>
      </c>
      <c r="O419" s="2" t="str">
        <f t="shared" si="67"/>
        <v>-</v>
      </c>
      <c r="P419" s="2" t="str">
        <f t="shared" si="68"/>
        <v>-</v>
      </c>
      <c r="Q419" s="2" t="str">
        <f t="shared" si="69"/>
        <v>-</v>
      </c>
      <c r="R419" s="2" t="str">
        <f>IF(AND($E419&lt;$C$1,$C419&gt;10),([1]!f_return($A419,"1",$C$1,$B$1)-3)/[1]!f_risk_stdevyearly($A419,C$1,$B$1,1,1),"-")</f>
        <v>-</v>
      </c>
      <c r="S419" s="2" t="str">
        <f>IF(AND($E419&lt;$D$1,$C419&gt;10),([1]!f_return($A419,"1",$D$1,$B$1)-3)/[1]!f_risk_stdevyearly($A419,D$1,$B$1,1,1),"-")</f>
        <v>-</v>
      </c>
      <c r="T419" s="2" t="str">
        <f t="shared" si="70"/>
        <v>-</v>
      </c>
      <c r="U419" s="2" t="str">
        <f t="shared" si="71"/>
        <v>-</v>
      </c>
      <c r="V419" s="2" t="str">
        <f t="shared" si="72"/>
        <v>-</v>
      </c>
      <c r="W419" s="2" t="str">
        <f>IF(AND($E419&lt;$C$1,$C419&gt;10),([1]!f_return($A419,"1",$C$1,$B$1)-3)/ABS([1]!f_risk_maxdownside($A419,$C$1,$B$1)),"-")</f>
        <v>-</v>
      </c>
      <c r="X419" s="2" t="str">
        <f>IF(AND($E419&lt;$D$1,$C419&gt;10),([1]!f_return($A419,"1",$D$1,$B$1)-3)/ABS([1]!f_risk_maxdownside($A419,$D$1,$B$1)),"-")</f>
        <v>-</v>
      </c>
      <c r="Y419" s="2" t="str">
        <f t="shared" si="73"/>
        <v>-</v>
      </c>
      <c r="Z419" s="2" t="str">
        <f t="shared" si="74"/>
        <v>-</v>
      </c>
      <c r="AA419" s="2" t="str">
        <f t="shared" si="75"/>
        <v>-</v>
      </c>
      <c r="AB419" s="2" t="str">
        <f t="shared" si="76"/>
        <v>-</v>
      </c>
      <c r="AC419" s="2" t="str">
        <f t="shared" si="77"/>
        <v>-</v>
      </c>
      <c r="AD419" s="2" t="str">
        <f t="shared" si="78"/>
        <v>-</v>
      </c>
    </row>
    <row r="420" spans="1:30" hidden="1" x14ac:dyDescent="0.2">
      <c r="A420" s="1" t="s">
        <v>817</v>
      </c>
      <c r="B420" s="1" t="s">
        <v>818</v>
      </c>
      <c r="C420" s="2">
        <f>[1]!f_netasset_total(A420,$B$1,100000000)</f>
        <v>0</v>
      </c>
      <c r="D420" s="2" t="str">
        <f>TEXT([1]!f_info_setupdate(A420),"YYYYmmdd")</f>
        <v>20211112</v>
      </c>
      <c r="E420" s="3">
        <v>20211112</v>
      </c>
      <c r="F420" s="3"/>
      <c r="G420" s="3"/>
      <c r="H420" s="2" t="str">
        <f>IF(AND($E420&lt;$C$1,$C420&gt;10),[1]!f_return_1y($A420,"0",$B$1),"-")</f>
        <v>-</v>
      </c>
      <c r="I420" s="2" t="str">
        <f>IF(AND($E420&lt;$D$1,$C420&gt;10),[1]!f_return_2y($A420,"0",$B$1),"-")</f>
        <v>-</v>
      </c>
      <c r="J420" s="2" t="str">
        <f t="shared" si="64"/>
        <v>-</v>
      </c>
      <c r="K420" s="2" t="str">
        <f t="shared" si="65"/>
        <v>-</v>
      </c>
      <c r="L420" s="2" t="str">
        <f t="shared" si="66"/>
        <v>-</v>
      </c>
      <c r="M420" s="2" t="str">
        <f>IF(AND($E420&lt;$C$1,$C420&gt;10),[1]!f_risk_maxdownside($A420,$C$1,$B$1),"-")</f>
        <v>-</v>
      </c>
      <c r="N420" s="2" t="str">
        <f>IF(AND($E420&lt;$D$1,$C420&gt;10),[1]!f_risk_maxdownside($A420,$D$1,$B$1),"-")</f>
        <v>-</v>
      </c>
      <c r="O420" s="2" t="str">
        <f t="shared" si="67"/>
        <v>-</v>
      </c>
      <c r="P420" s="2" t="str">
        <f t="shared" si="68"/>
        <v>-</v>
      </c>
      <c r="Q420" s="2" t="str">
        <f t="shared" si="69"/>
        <v>-</v>
      </c>
      <c r="R420" s="2" t="str">
        <f>IF(AND($E420&lt;$C$1,$C420&gt;10),([1]!f_return($A420,"1",$C$1,$B$1)-3)/[1]!f_risk_stdevyearly($A420,C$1,$B$1,1,1),"-")</f>
        <v>-</v>
      </c>
      <c r="S420" s="2" t="str">
        <f>IF(AND($E420&lt;$D$1,$C420&gt;10),([1]!f_return($A420,"1",$D$1,$B$1)-3)/[1]!f_risk_stdevyearly($A420,D$1,$B$1,1,1),"-")</f>
        <v>-</v>
      </c>
      <c r="T420" s="2" t="str">
        <f t="shared" si="70"/>
        <v>-</v>
      </c>
      <c r="U420" s="2" t="str">
        <f t="shared" si="71"/>
        <v>-</v>
      </c>
      <c r="V420" s="2" t="str">
        <f t="shared" si="72"/>
        <v>-</v>
      </c>
      <c r="W420" s="2" t="str">
        <f>IF(AND($E420&lt;$C$1,$C420&gt;10),([1]!f_return($A420,"1",$C$1,$B$1)-3)/ABS([1]!f_risk_maxdownside($A420,$C$1,$B$1)),"-")</f>
        <v>-</v>
      </c>
      <c r="X420" s="2" t="str">
        <f>IF(AND($E420&lt;$D$1,$C420&gt;10),([1]!f_return($A420,"1",$D$1,$B$1)-3)/ABS([1]!f_risk_maxdownside($A420,$D$1,$B$1)),"-")</f>
        <v>-</v>
      </c>
      <c r="Y420" s="2" t="str">
        <f t="shared" si="73"/>
        <v>-</v>
      </c>
      <c r="Z420" s="2" t="str">
        <f t="shared" si="74"/>
        <v>-</v>
      </c>
      <c r="AA420" s="2" t="str">
        <f t="shared" si="75"/>
        <v>-</v>
      </c>
      <c r="AB420" s="2" t="str">
        <f t="shared" si="76"/>
        <v>-</v>
      </c>
      <c r="AC420" s="2" t="str">
        <f t="shared" si="77"/>
        <v>-</v>
      </c>
      <c r="AD420" s="2" t="str">
        <f t="shared" si="78"/>
        <v>-</v>
      </c>
    </row>
    <row r="421" spans="1:30" hidden="1" x14ac:dyDescent="0.2">
      <c r="A421" s="1" t="s">
        <v>815</v>
      </c>
      <c r="B421" s="1" t="s">
        <v>816</v>
      </c>
      <c r="C421" s="2">
        <f>[1]!f_netasset_total(A421,$B$1,100000000)</f>
        <v>0</v>
      </c>
      <c r="D421" s="2" t="str">
        <f>TEXT([1]!f_info_setupdate(A421),"YYYYmmdd")</f>
        <v>20211118</v>
      </c>
      <c r="E421" s="3">
        <v>20211118</v>
      </c>
      <c r="F421" s="3"/>
      <c r="G421" s="3"/>
      <c r="H421" s="2" t="str">
        <f>IF(AND($E421&lt;$C$1,$C421&gt;10),[1]!f_return_1y($A421,"0",$B$1),"-")</f>
        <v>-</v>
      </c>
      <c r="I421" s="2" t="str">
        <f>IF(AND($E421&lt;$D$1,$C421&gt;10),[1]!f_return_2y($A421,"0",$B$1),"-")</f>
        <v>-</v>
      </c>
      <c r="J421" s="2" t="str">
        <f t="shared" si="64"/>
        <v>-</v>
      </c>
      <c r="K421" s="2" t="str">
        <f t="shared" si="65"/>
        <v>-</v>
      </c>
      <c r="L421" s="2" t="str">
        <f t="shared" si="66"/>
        <v>-</v>
      </c>
      <c r="M421" s="2" t="str">
        <f>IF(AND($E421&lt;$C$1,$C421&gt;10),[1]!f_risk_maxdownside($A421,$C$1,$B$1),"-")</f>
        <v>-</v>
      </c>
      <c r="N421" s="2" t="str">
        <f>IF(AND($E421&lt;$D$1,$C421&gt;10),[1]!f_risk_maxdownside($A421,$D$1,$B$1),"-")</f>
        <v>-</v>
      </c>
      <c r="O421" s="2" t="str">
        <f t="shared" si="67"/>
        <v>-</v>
      </c>
      <c r="P421" s="2" t="str">
        <f t="shared" si="68"/>
        <v>-</v>
      </c>
      <c r="Q421" s="2" t="str">
        <f t="shared" si="69"/>
        <v>-</v>
      </c>
      <c r="R421" s="2" t="str">
        <f>IF(AND($E421&lt;$C$1,$C421&gt;10),([1]!f_return($A421,"1",$C$1,$B$1)-3)/[1]!f_risk_stdevyearly($A421,C$1,$B$1,1,1),"-")</f>
        <v>-</v>
      </c>
      <c r="S421" s="2" t="str">
        <f>IF(AND($E421&lt;$D$1,$C421&gt;10),([1]!f_return($A421,"1",$D$1,$B$1)-3)/[1]!f_risk_stdevyearly($A421,D$1,$B$1,1,1),"-")</f>
        <v>-</v>
      </c>
      <c r="T421" s="2" t="str">
        <f t="shared" si="70"/>
        <v>-</v>
      </c>
      <c r="U421" s="2" t="str">
        <f t="shared" si="71"/>
        <v>-</v>
      </c>
      <c r="V421" s="2" t="str">
        <f t="shared" si="72"/>
        <v>-</v>
      </c>
      <c r="W421" s="2" t="str">
        <f>IF(AND($E421&lt;$C$1,$C421&gt;10),([1]!f_return($A421,"1",$C$1,$B$1)-3)/ABS([1]!f_risk_maxdownside($A421,$C$1,$B$1)),"-")</f>
        <v>-</v>
      </c>
      <c r="X421" s="2" t="str">
        <f>IF(AND($E421&lt;$D$1,$C421&gt;10),([1]!f_return($A421,"1",$D$1,$B$1)-3)/ABS([1]!f_risk_maxdownside($A421,$D$1,$B$1)),"-")</f>
        <v>-</v>
      </c>
      <c r="Y421" s="2" t="str">
        <f t="shared" si="73"/>
        <v>-</v>
      </c>
      <c r="Z421" s="2" t="str">
        <f t="shared" si="74"/>
        <v>-</v>
      </c>
      <c r="AA421" s="2" t="str">
        <f t="shared" si="75"/>
        <v>-</v>
      </c>
      <c r="AB421" s="2" t="str">
        <f t="shared" si="76"/>
        <v>-</v>
      </c>
      <c r="AC421" s="2" t="str">
        <f t="shared" si="77"/>
        <v>-</v>
      </c>
      <c r="AD421" s="2" t="str">
        <f t="shared" si="78"/>
        <v>-</v>
      </c>
    </row>
    <row r="422" spans="1:30" ht="13.5" hidden="1" x14ac:dyDescent="0.2">
      <c r="A422" s="7" t="s">
        <v>83</v>
      </c>
      <c r="B422" s="7" t="s">
        <v>84</v>
      </c>
      <c r="C422" s="2">
        <f>[1]!f_netasset_total(A422,$B$1,100000000)</f>
        <v>0</v>
      </c>
      <c r="D422" s="2" t="str">
        <f>TEXT([1]!f_info_setupdate(A422),"YYYYmmdd")</f>
        <v>20211123</v>
      </c>
      <c r="E422" s="3">
        <v>20211123</v>
      </c>
      <c r="F422" s="3"/>
      <c r="G422" s="3"/>
      <c r="H422" s="2" t="str">
        <f>IF(AND($E422&lt;$C$1,$C422&gt;10),[1]!f_return_1y($A422,"0",$B$1),"-")</f>
        <v>-</v>
      </c>
      <c r="I422" s="2" t="str">
        <f>IF(AND($E422&lt;$D$1,$C422&gt;10),[1]!f_return_2y($A422,"0",$B$1),"-")</f>
        <v>-</v>
      </c>
      <c r="J422" s="2" t="str">
        <f t="shared" si="64"/>
        <v>-</v>
      </c>
      <c r="K422" s="2" t="str">
        <f t="shared" si="65"/>
        <v>-</v>
      </c>
      <c r="L422" s="2" t="str">
        <f t="shared" si="66"/>
        <v>-</v>
      </c>
      <c r="M422" s="2" t="str">
        <f>IF(AND($E422&lt;$C$1,$C422&gt;10),[1]!f_risk_maxdownside($A422,$C$1,$B$1),"-")</f>
        <v>-</v>
      </c>
      <c r="N422" s="2" t="str">
        <f>IF(AND($E422&lt;$D$1,$C422&gt;10),[1]!f_risk_maxdownside($A422,$D$1,$B$1),"-")</f>
        <v>-</v>
      </c>
      <c r="O422" s="2" t="str">
        <f t="shared" si="67"/>
        <v>-</v>
      </c>
      <c r="P422" s="2" t="str">
        <f t="shared" si="68"/>
        <v>-</v>
      </c>
      <c r="Q422" s="2" t="str">
        <f t="shared" si="69"/>
        <v>-</v>
      </c>
      <c r="R422" s="2" t="str">
        <f>IF(AND($E422&lt;$C$1,$C422&gt;10),([1]!f_return($A422,"1",$C$1,$B$1)-3)/[1]!f_risk_stdevyearly($A422,C$1,$B$1,1,1),"-")</f>
        <v>-</v>
      </c>
      <c r="S422" s="2" t="str">
        <f>IF(AND($E422&lt;$D$1,$C422&gt;10),([1]!f_return($A422,"1",$D$1,$B$1)-3)/[1]!f_risk_stdevyearly($A422,D$1,$B$1,1,1),"-")</f>
        <v>-</v>
      </c>
      <c r="T422" s="2" t="str">
        <f t="shared" si="70"/>
        <v>-</v>
      </c>
      <c r="U422" s="2" t="str">
        <f t="shared" si="71"/>
        <v>-</v>
      </c>
      <c r="V422" s="2" t="str">
        <f t="shared" si="72"/>
        <v>-</v>
      </c>
      <c r="W422" s="2" t="str">
        <f>IF(AND($E422&lt;$C$1,$C422&gt;10),([1]!f_return($A422,"1",$C$1,$B$1)-3)/ABS([1]!f_risk_maxdownside($A422,$C$1,$B$1)),"-")</f>
        <v>-</v>
      </c>
      <c r="X422" s="2" t="str">
        <f>IF(AND($E422&lt;$D$1,$C422&gt;10),([1]!f_return($A422,"1",$D$1,$B$1)-3)/ABS([1]!f_risk_maxdownside($A422,$D$1,$B$1)),"-")</f>
        <v>-</v>
      </c>
      <c r="Y422" s="2" t="str">
        <f t="shared" si="73"/>
        <v>-</v>
      </c>
      <c r="Z422" s="2" t="str">
        <f t="shared" si="74"/>
        <v>-</v>
      </c>
      <c r="AA422" s="2" t="str">
        <f t="shared" si="75"/>
        <v>-</v>
      </c>
      <c r="AB422" s="2" t="str">
        <f t="shared" si="76"/>
        <v>-</v>
      </c>
      <c r="AC422" s="2" t="str">
        <f t="shared" si="77"/>
        <v>-</v>
      </c>
      <c r="AD422" s="2" t="str">
        <f t="shared" si="78"/>
        <v>-</v>
      </c>
    </row>
    <row r="423" spans="1:30" hidden="1" x14ac:dyDescent="0.2">
      <c r="A423" s="1" t="s">
        <v>837</v>
      </c>
      <c r="B423" s="1" t="s">
        <v>838</v>
      </c>
      <c r="C423" s="2">
        <f>[1]!f_netasset_total(A423,$B$1,100000000)</f>
        <v>0</v>
      </c>
      <c r="D423" s="2" t="str">
        <f>TEXT([1]!f_info_setupdate(A423),"YYYYmmdd")</f>
        <v>20211203</v>
      </c>
      <c r="E423" s="3">
        <v>20211203</v>
      </c>
      <c r="F423" s="3"/>
      <c r="G423" s="3"/>
      <c r="H423" s="2" t="str">
        <f>IF(AND($E423&lt;$C$1,$C423&gt;10),[1]!f_return_1y($A423,"0",$B$1),"-")</f>
        <v>-</v>
      </c>
      <c r="I423" s="2" t="str">
        <f>IF(AND($E423&lt;$D$1,$C423&gt;10),[1]!f_return_2y($A423,"0",$B$1),"-")</f>
        <v>-</v>
      </c>
      <c r="J423" s="2" t="str">
        <f t="shared" si="64"/>
        <v>-</v>
      </c>
      <c r="K423" s="2" t="str">
        <f t="shared" si="65"/>
        <v>-</v>
      </c>
      <c r="L423" s="2" t="str">
        <f t="shared" si="66"/>
        <v>-</v>
      </c>
      <c r="M423" s="2" t="str">
        <f>IF(AND($E423&lt;$C$1,$C423&gt;10),[1]!f_risk_maxdownside($A423,$C$1,$B$1),"-")</f>
        <v>-</v>
      </c>
      <c r="N423" s="2" t="str">
        <f>IF(AND($E423&lt;$D$1,$C423&gt;10),[1]!f_risk_maxdownside($A423,$D$1,$B$1),"-")</f>
        <v>-</v>
      </c>
      <c r="O423" s="2" t="str">
        <f t="shared" si="67"/>
        <v>-</v>
      </c>
      <c r="P423" s="2" t="str">
        <f t="shared" si="68"/>
        <v>-</v>
      </c>
      <c r="Q423" s="2" t="str">
        <f t="shared" si="69"/>
        <v>-</v>
      </c>
      <c r="R423" s="2" t="str">
        <f>IF(AND($E423&lt;$C$1,$C423&gt;10),([1]!f_return($A423,"1",$C$1,$B$1)-3)/[1]!f_risk_stdevyearly($A423,C$1,$B$1,1,1),"-")</f>
        <v>-</v>
      </c>
      <c r="S423" s="2" t="str">
        <f>IF(AND($E423&lt;$D$1,$C423&gt;10),([1]!f_return($A423,"1",$D$1,$B$1)-3)/[1]!f_risk_stdevyearly($A423,D$1,$B$1,1,1),"-")</f>
        <v>-</v>
      </c>
      <c r="T423" s="2" t="str">
        <f t="shared" si="70"/>
        <v>-</v>
      </c>
      <c r="U423" s="2" t="str">
        <f t="shared" si="71"/>
        <v>-</v>
      </c>
      <c r="V423" s="2" t="str">
        <f t="shared" si="72"/>
        <v>-</v>
      </c>
      <c r="W423" s="2" t="str">
        <f>IF(AND($E423&lt;$C$1,$C423&gt;10),([1]!f_return($A423,"1",$C$1,$B$1)-3)/ABS([1]!f_risk_maxdownside($A423,$C$1,$B$1)),"-")</f>
        <v>-</v>
      </c>
      <c r="X423" s="2" t="str">
        <f>IF(AND($E423&lt;$D$1,$C423&gt;10),([1]!f_return($A423,"1",$D$1,$B$1)-3)/ABS([1]!f_risk_maxdownside($A423,$D$1,$B$1)),"-")</f>
        <v>-</v>
      </c>
      <c r="Y423" s="2" t="str">
        <f t="shared" si="73"/>
        <v>-</v>
      </c>
      <c r="Z423" s="2" t="str">
        <f t="shared" si="74"/>
        <v>-</v>
      </c>
      <c r="AA423" s="2" t="str">
        <f t="shared" si="75"/>
        <v>-</v>
      </c>
      <c r="AB423" s="2" t="str">
        <f t="shared" si="76"/>
        <v>-</v>
      </c>
      <c r="AC423" s="2" t="str">
        <f t="shared" si="77"/>
        <v>-</v>
      </c>
      <c r="AD423" s="2" t="str">
        <f t="shared" si="78"/>
        <v>-</v>
      </c>
    </row>
    <row r="424" spans="1:30" hidden="1" x14ac:dyDescent="0.2">
      <c r="A424" s="1" t="s">
        <v>581</v>
      </c>
      <c r="B424" s="1" t="s">
        <v>582</v>
      </c>
      <c r="C424" s="2">
        <f>[1]!f_netasset_total(A424,$B$1,100000000)</f>
        <v>0</v>
      </c>
      <c r="D424" s="2" t="str">
        <f>TEXT([1]!f_info_setupdate(A424),"YYYYmmdd")</f>
        <v>20211207</v>
      </c>
      <c r="E424" s="3">
        <v>20211207</v>
      </c>
      <c r="F424" s="3"/>
      <c r="G424" s="3"/>
      <c r="H424" s="2" t="str">
        <f>IF(AND($E424&lt;$C$1,$C424&gt;10),[1]!f_return_1y($A424,"0",$B$1),"-")</f>
        <v>-</v>
      </c>
      <c r="I424" s="2" t="str">
        <f>IF(AND($E424&lt;$D$1,$C424&gt;10),[1]!f_return_2y($A424,"0",$B$1),"-")</f>
        <v>-</v>
      </c>
      <c r="J424" s="2" t="str">
        <f t="shared" si="64"/>
        <v>-</v>
      </c>
      <c r="K424" s="2" t="str">
        <f t="shared" si="65"/>
        <v>-</v>
      </c>
      <c r="L424" s="2" t="str">
        <f t="shared" si="66"/>
        <v>-</v>
      </c>
      <c r="M424" s="2" t="str">
        <f>IF(AND($E424&lt;$C$1,$C424&gt;10),[1]!f_risk_maxdownside($A424,$C$1,$B$1),"-")</f>
        <v>-</v>
      </c>
      <c r="N424" s="2" t="str">
        <f>IF(AND($E424&lt;$D$1,$C424&gt;10),[1]!f_risk_maxdownside($A424,$D$1,$B$1),"-")</f>
        <v>-</v>
      </c>
      <c r="O424" s="2" t="str">
        <f t="shared" si="67"/>
        <v>-</v>
      </c>
      <c r="P424" s="2" t="str">
        <f t="shared" si="68"/>
        <v>-</v>
      </c>
      <c r="Q424" s="2" t="str">
        <f t="shared" si="69"/>
        <v>-</v>
      </c>
      <c r="R424" s="2" t="str">
        <f>IF(AND($E424&lt;$C$1,$C424&gt;10),([1]!f_return($A424,"1",$C$1,$B$1)-3)/[1]!f_risk_stdevyearly($A424,C$1,$B$1,1,1),"-")</f>
        <v>-</v>
      </c>
      <c r="S424" s="2" t="str">
        <f>IF(AND($E424&lt;$D$1,$C424&gt;10),([1]!f_return($A424,"1",$D$1,$B$1)-3)/[1]!f_risk_stdevyearly($A424,D$1,$B$1,1,1),"-")</f>
        <v>-</v>
      </c>
      <c r="T424" s="2" t="str">
        <f t="shared" si="70"/>
        <v>-</v>
      </c>
      <c r="U424" s="2" t="str">
        <f t="shared" si="71"/>
        <v>-</v>
      </c>
      <c r="V424" s="2" t="str">
        <f t="shared" si="72"/>
        <v>-</v>
      </c>
      <c r="W424" s="2" t="str">
        <f>IF(AND($E424&lt;$C$1,$C424&gt;10),([1]!f_return($A424,"1",$C$1,$B$1)-3)/ABS([1]!f_risk_maxdownside($A424,$C$1,$B$1)),"-")</f>
        <v>-</v>
      </c>
      <c r="X424" s="2" t="str">
        <f>IF(AND($E424&lt;$D$1,$C424&gt;10),([1]!f_return($A424,"1",$D$1,$B$1)-3)/ABS([1]!f_risk_maxdownside($A424,$D$1,$B$1)),"-")</f>
        <v>-</v>
      </c>
      <c r="Y424" s="2" t="str">
        <f t="shared" si="73"/>
        <v>-</v>
      </c>
      <c r="Z424" s="2" t="str">
        <f t="shared" si="74"/>
        <v>-</v>
      </c>
      <c r="AA424" s="2" t="str">
        <f t="shared" si="75"/>
        <v>-</v>
      </c>
      <c r="AB424" s="2" t="str">
        <f t="shared" si="76"/>
        <v>-</v>
      </c>
      <c r="AC424" s="2" t="str">
        <f t="shared" si="77"/>
        <v>-</v>
      </c>
      <c r="AD424" s="2" t="str">
        <f t="shared" si="78"/>
        <v>-</v>
      </c>
    </row>
  </sheetData>
  <autoFilter ref="A2:AD424" xr:uid="{00000000-0009-0000-0000-000000000000}">
    <filterColumn colId="2">
      <customFilters>
        <customFilter operator="greaterThan" val="10"/>
      </customFilters>
    </filterColumn>
    <filterColumn colId="6">
      <customFilters>
        <customFilter operator="lessThan" val="0.3"/>
      </customFilters>
    </filterColumn>
    <filterColumn colId="29">
      <filters>
        <filter val="10.36"/>
        <filter val="12.45"/>
        <filter val="13.25"/>
        <filter val="13.35"/>
        <filter val="15.35"/>
        <filter val="17.08"/>
        <filter val="17.98"/>
        <filter val="20.79"/>
        <filter val="21.56"/>
        <filter val="22.60"/>
        <filter val="24.16"/>
        <filter val="24.93"/>
        <filter val="25.43"/>
        <filter val="26.24"/>
        <filter val="27.14"/>
        <filter val="27.19"/>
        <filter val="30.08"/>
        <filter val="31.61"/>
        <filter val="34.26"/>
        <filter val="34.53"/>
        <filter val="34.56"/>
        <filter val="34.98"/>
        <filter val="35.15"/>
        <filter val="35.85"/>
        <filter val="37.55"/>
        <filter val="37.88"/>
        <filter val="38.35"/>
        <filter val="39.21"/>
        <filter val="39.36"/>
        <filter val="40.14"/>
        <filter val="40.20"/>
        <filter val="40.29"/>
        <filter val="41.04"/>
        <filter val="41.46"/>
        <filter val="42.45"/>
        <filter val="42.63"/>
        <filter val="44.05"/>
        <filter val="44.21"/>
        <filter val="44.59"/>
        <filter val="45.06"/>
        <filter val="45.31"/>
        <filter val="46.23"/>
        <filter val="47.36"/>
        <filter val="47.50"/>
        <filter val="47.79"/>
        <filter val="48.05"/>
        <filter val="48.74"/>
        <filter val="48.76"/>
        <filter val="49.23"/>
        <filter val="49.68"/>
        <filter val="50.73"/>
        <filter val="50.86"/>
        <filter val="50.99"/>
        <filter val="51.21"/>
        <filter val="51.93"/>
        <filter val="52.23"/>
        <filter val="52.53"/>
        <filter val="53.01"/>
        <filter val="53.39"/>
        <filter val="54.05"/>
        <filter val="54.11"/>
        <filter val="54.49"/>
        <filter val="56.29"/>
        <filter val="56.35"/>
        <filter val="56.40"/>
        <filter val="56.41"/>
        <filter val="56.69"/>
        <filter val="57.11"/>
        <filter val="57.36"/>
        <filter val="57.68"/>
        <filter val="57.84"/>
        <filter val="58.61"/>
        <filter val="59.03"/>
        <filter val="59.38"/>
        <filter val="59.49"/>
        <filter val="59.74"/>
        <filter val="59.80"/>
        <filter val="60.08"/>
        <filter val="61.19"/>
        <filter val="61.50"/>
        <filter val="62.70"/>
        <filter val="63.18"/>
        <filter val="63.68"/>
        <filter val="65.10"/>
        <filter val="65.65"/>
        <filter val="65.80"/>
        <filter val="67.10"/>
        <filter val="67.56"/>
        <filter val="67.68"/>
        <filter val="68.94"/>
        <filter val="69.66"/>
        <filter val="70.29"/>
        <filter val="70.88"/>
        <filter val="71.61"/>
        <filter val="71.91"/>
        <filter val="72.04"/>
        <filter val="73.21"/>
        <filter val="73.79"/>
        <filter val="73.99"/>
        <filter val="75.24"/>
        <filter val="75.74"/>
        <filter val="77.74"/>
        <filter val="78.05"/>
        <filter val="78.10"/>
        <filter val="84.60"/>
        <filter val="85.64"/>
      </filters>
    </filterColumn>
    <sortState xmlns:xlrd2="http://schemas.microsoft.com/office/spreadsheetml/2017/richdata2" ref="A37:AD142">
      <sortCondition descending="1" ref="AD2:AD424"/>
    </sortState>
  </autoFilter>
  <phoneticPr fontId="1" type="noConversion"/>
  <conditionalFormatting sqref="F37:F424">
    <cfRule type="containsText" dxfId="0" priority="1" operator="containsText" text="是">
      <formula>NOT(ISERROR(SEARCH("是",F37)))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32A8F-874F-4CAF-88E1-DA7A571DC2DF}">
  <dimension ref="A1:AB54"/>
  <sheetViews>
    <sheetView workbookViewId="0">
      <selection activeCell="B18" sqref="B18"/>
    </sheetView>
  </sheetViews>
  <sheetFormatPr defaultRowHeight="12.75" x14ac:dyDescent="0.2"/>
  <cols>
    <col min="2" max="2" width="20.28515625" bestFit="1" customWidth="1"/>
  </cols>
  <sheetData>
    <row r="1" spans="1:28" ht="24" x14ac:dyDescent="0.2">
      <c r="A1" s="1" t="s">
        <v>0</v>
      </c>
      <c r="B1" s="1" t="s">
        <v>1</v>
      </c>
      <c r="C1" s="5" t="s">
        <v>2</v>
      </c>
      <c r="D1" s="6" t="s">
        <v>7</v>
      </c>
      <c r="E1" s="6" t="s">
        <v>8</v>
      </c>
      <c r="F1" s="1" t="s">
        <v>853</v>
      </c>
      <c r="G1" s="1" t="s">
        <v>5</v>
      </c>
      <c r="H1" s="1" t="s">
        <v>855</v>
      </c>
      <c r="I1" s="1" t="s">
        <v>854</v>
      </c>
      <c r="J1" s="1" t="s">
        <v>4</v>
      </c>
      <c r="K1" s="1" t="s">
        <v>856</v>
      </c>
      <c r="L1" s="1" t="s">
        <v>857</v>
      </c>
      <c r="M1" s="1" t="s">
        <v>858</v>
      </c>
      <c r="N1" s="1" t="s">
        <v>859</v>
      </c>
      <c r="O1" s="1" t="s">
        <v>860</v>
      </c>
      <c r="P1" s="1" t="s">
        <v>861</v>
      </c>
      <c r="Q1" s="1" t="s">
        <v>862</v>
      </c>
      <c r="R1" s="1" t="s">
        <v>863</v>
      </c>
      <c r="S1" s="1" t="s">
        <v>864</v>
      </c>
      <c r="T1" s="1" t="s">
        <v>865</v>
      </c>
      <c r="U1" s="1" t="s">
        <v>866</v>
      </c>
      <c r="V1" s="1" t="s">
        <v>867</v>
      </c>
      <c r="W1" s="1" t="s">
        <v>868</v>
      </c>
      <c r="X1" s="1" t="s">
        <v>869</v>
      </c>
      <c r="Y1" s="1" t="s">
        <v>870</v>
      </c>
      <c r="Z1" s="1" t="s">
        <v>6</v>
      </c>
      <c r="AA1" s="1" t="s">
        <v>872</v>
      </c>
      <c r="AB1" s="1" t="s">
        <v>873</v>
      </c>
    </row>
    <row r="2" spans="1:28" x14ac:dyDescent="0.2">
      <c r="A2" t="s">
        <v>367</v>
      </c>
      <c r="B2" t="s">
        <v>368</v>
      </c>
      <c r="C2">
        <v>79.972919173799994</v>
      </c>
      <c r="D2" t="s">
        <v>874</v>
      </c>
      <c r="E2">
        <v>20190529</v>
      </c>
      <c r="F2">
        <v>13.499214681325949</v>
      </c>
      <c r="G2">
        <v>33.339807710983777</v>
      </c>
      <c r="H2">
        <v>84.3</v>
      </c>
      <c r="I2">
        <v>80</v>
      </c>
      <c r="J2">
        <v>82.15</v>
      </c>
      <c r="K2">
        <v>-2.9421170450911376</v>
      </c>
      <c r="L2">
        <v>-2.9421170450911376</v>
      </c>
      <c r="M2">
        <v>65.2</v>
      </c>
      <c r="N2">
        <v>80.900000000000006</v>
      </c>
      <c r="O2">
        <v>73.050000000000011</v>
      </c>
      <c r="P2">
        <v>1.6733086918731146</v>
      </c>
      <c r="Q2">
        <v>2.1735719634348261</v>
      </c>
      <c r="R2">
        <v>81.699999999999989</v>
      </c>
      <c r="S2">
        <v>100</v>
      </c>
      <c r="T2">
        <v>90.85</v>
      </c>
      <c r="U2">
        <v>3.4664352942846444</v>
      </c>
      <c r="V2">
        <v>4.2239912858984816</v>
      </c>
      <c r="W2">
        <v>93</v>
      </c>
      <c r="X2">
        <v>100</v>
      </c>
      <c r="Y2">
        <v>96.5</v>
      </c>
      <c r="Z2">
        <v>85.637500000000003</v>
      </c>
      <c r="AA2">
        <v>85.637500000000003</v>
      </c>
      <c r="AB2">
        <v>85.637500000000003</v>
      </c>
    </row>
    <row r="3" spans="1:28" x14ac:dyDescent="0.2">
      <c r="A3" t="s">
        <v>713</v>
      </c>
      <c r="B3" t="s">
        <v>714</v>
      </c>
      <c r="C3">
        <v>273.91725705990001</v>
      </c>
      <c r="D3" t="s">
        <v>875</v>
      </c>
      <c r="E3">
        <v>20080418</v>
      </c>
      <c r="F3">
        <v>12.137490616308432</v>
      </c>
      <c r="G3">
        <v>29.105114832692376</v>
      </c>
      <c r="H3">
        <v>80.800000000000011</v>
      </c>
      <c r="I3">
        <v>75.2</v>
      </c>
      <c r="J3">
        <v>78</v>
      </c>
      <c r="K3">
        <v>-2.6728555338081903</v>
      </c>
      <c r="L3">
        <v>-2.6728555338081903</v>
      </c>
      <c r="M3">
        <v>69.5</v>
      </c>
      <c r="N3">
        <v>84.7</v>
      </c>
      <c r="O3">
        <v>77.099999999999994</v>
      </c>
      <c r="P3">
        <v>1.6123087201154442</v>
      </c>
      <c r="Q3">
        <v>2.0554679141816186</v>
      </c>
      <c r="R3">
        <v>78.2</v>
      </c>
      <c r="S3">
        <v>99</v>
      </c>
      <c r="T3">
        <v>88.6</v>
      </c>
      <c r="U3">
        <v>3.2981377853595077</v>
      </c>
      <c r="V3">
        <v>3.9601038384966003</v>
      </c>
      <c r="W3">
        <v>90.4</v>
      </c>
      <c r="X3">
        <v>99</v>
      </c>
      <c r="Y3">
        <v>94.7</v>
      </c>
      <c r="Z3">
        <v>84.6</v>
      </c>
      <c r="AA3">
        <v>84.6</v>
      </c>
      <c r="AB3">
        <v>84.6</v>
      </c>
    </row>
    <row r="4" spans="1:28" x14ac:dyDescent="0.2">
      <c r="A4" t="s">
        <v>81</v>
      </c>
      <c r="B4" t="s">
        <v>82</v>
      </c>
      <c r="C4">
        <v>15.8669122851</v>
      </c>
      <c r="D4" t="s">
        <v>876</v>
      </c>
      <c r="E4">
        <v>20150529</v>
      </c>
      <c r="F4">
        <v>12.239020878329729</v>
      </c>
      <c r="G4">
        <v>24.322169059011159</v>
      </c>
      <c r="H4">
        <v>81.699999999999989</v>
      </c>
      <c r="I4">
        <v>68.5</v>
      </c>
      <c r="J4">
        <v>75.099999999999994</v>
      </c>
      <c r="K4">
        <v>-3.4285714285714164</v>
      </c>
      <c r="L4">
        <v>-3.4285714285714164</v>
      </c>
      <c r="M4">
        <v>53</v>
      </c>
      <c r="N4">
        <v>68.5</v>
      </c>
      <c r="O4">
        <v>60.75</v>
      </c>
      <c r="P4">
        <v>1.8960942399782275</v>
      </c>
      <c r="Q4">
        <v>1.7227211350647187</v>
      </c>
      <c r="R4">
        <v>88.6</v>
      </c>
      <c r="S4">
        <v>91.4</v>
      </c>
      <c r="T4">
        <v>90</v>
      </c>
      <c r="U4">
        <v>2.7079022453722663</v>
      </c>
      <c r="V4">
        <v>2.4694527220280613</v>
      </c>
      <c r="W4">
        <v>81.699999999999989</v>
      </c>
      <c r="X4">
        <v>91.4</v>
      </c>
      <c r="Y4">
        <v>86.55</v>
      </c>
      <c r="Z4">
        <v>78.099999999999994</v>
      </c>
      <c r="AA4">
        <v>78.099999999999994</v>
      </c>
      <c r="AB4">
        <v>78.099999999999994</v>
      </c>
    </row>
    <row r="5" spans="1:28" x14ac:dyDescent="0.2">
      <c r="A5" t="s">
        <v>103</v>
      </c>
      <c r="B5" t="s">
        <v>104</v>
      </c>
      <c r="C5">
        <v>559.85691811749996</v>
      </c>
      <c r="D5" t="s">
        <v>877</v>
      </c>
      <c r="E5">
        <v>20160122</v>
      </c>
      <c r="F5">
        <v>11.647361647361649</v>
      </c>
      <c r="G5">
        <v>29.477611940298509</v>
      </c>
      <c r="H5">
        <v>80</v>
      </c>
      <c r="I5">
        <v>77.100000000000009</v>
      </c>
      <c r="J5">
        <v>78.550000000000011</v>
      </c>
      <c r="K5">
        <v>-2.8053769725306861</v>
      </c>
      <c r="L5">
        <v>-4.6896551724137971</v>
      </c>
      <c r="M5">
        <v>67.800000000000011</v>
      </c>
      <c r="N5">
        <v>44.7</v>
      </c>
      <c r="O5">
        <v>56.250000000000007</v>
      </c>
      <c r="P5">
        <v>1.843508916081064</v>
      </c>
      <c r="Q5">
        <v>1.9375638782765945</v>
      </c>
      <c r="R5">
        <v>86</v>
      </c>
      <c r="S5">
        <v>93.300000000000011</v>
      </c>
      <c r="T5">
        <v>89.65</v>
      </c>
      <c r="U5">
        <v>3.0959944010123919</v>
      </c>
      <c r="V5">
        <v>2.2918696761296564</v>
      </c>
      <c r="W5">
        <v>86</v>
      </c>
      <c r="X5">
        <v>89.5</v>
      </c>
      <c r="Y5">
        <v>87.75</v>
      </c>
      <c r="Z5">
        <v>78.050000000000011</v>
      </c>
      <c r="AA5">
        <v>78.050000000000011</v>
      </c>
      <c r="AB5">
        <v>78.050000000000011</v>
      </c>
    </row>
    <row r="6" spans="1:28" x14ac:dyDescent="0.2">
      <c r="A6" t="s">
        <v>133</v>
      </c>
      <c r="B6" t="s">
        <v>134</v>
      </c>
      <c r="C6">
        <v>11.674287405299999</v>
      </c>
      <c r="D6" t="s">
        <v>878</v>
      </c>
      <c r="E6">
        <v>20161101</v>
      </c>
      <c r="F6">
        <v>7.840958948540437</v>
      </c>
      <c r="G6">
        <v>24.272580289943445</v>
      </c>
      <c r="H6">
        <v>54.7</v>
      </c>
      <c r="I6">
        <v>67.600000000000009</v>
      </c>
      <c r="J6">
        <v>61.150000000000006</v>
      </c>
      <c r="K6">
        <v>-1.7841971112999189</v>
      </c>
      <c r="L6">
        <v>-2.7895181741335695</v>
      </c>
      <c r="M6">
        <v>80.800000000000011</v>
      </c>
      <c r="N6">
        <v>82.8</v>
      </c>
      <c r="O6">
        <v>81.800000000000011</v>
      </c>
      <c r="P6">
        <v>1.2311633083897999</v>
      </c>
      <c r="Q6">
        <v>1.6891447915852003</v>
      </c>
      <c r="R6">
        <v>65.2</v>
      </c>
      <c r="S6">
        <v>90.4</v>
      </c>
      <c r="T6">
        <v>77.800000000000011</v>
      </c>
      <c r="U6">
        <v>2.8085851327579943</v>
      </c>
      <c r="V6">
        <v>3.0272335609994823</v>
      </c>
      <c r="W6">
        <v>84.3</v>
      </c>
      <c r="X6">
        <v>96.1</v>
      </c>
      <c r="Y6">
        <v>90.199999999999989</v>
      </c>
      <c r="Z6">
        <v>77.737500000000011</v>
      </c>
      <c r="AA6">
        <v>77.737500000000011</v>
      </c>
      <c r="AB6">
        <v>77.737500000000011</v>
      </c>
    </row>
    <row r="7" spans="1:28" x14ac:dyDescent="0.2">
      <c r="A7" t="s">
        <v>49</v>
      </c>
      <c r="B7" t="s">
        <v>50</v>
      </c>
      <c r="C7">
        <v>206.29594375419998</v>
      </c>
      <c r="D7" t="s">
        <v>879</v>
      </c>
      <c r="E7">
        <v>20131113</v>
      </c>
      <c r="F7">
        <v>10.118140011757127</v>
      </c>
      <c r="G7">
        <v>19.366611329113912</v>
      </c>
      <c r="H7">
        <v>70.399999999999991</v>
      </c>
      <c r="I7">
        <v>53.300000000000004</v>
      </c>
      <c r="J7">
        <v>61.849999999999994</v>
      </c>
      <c r="K7">
        <v>-2.3125000000000133</v>
      </c>
      <c r="L7">
        <v>-3.3579583613163133</v>
      </c>
      <c r="M7">
        <v>73.900000000000006</v>
      </c>
      <c r="N7">
        <v>70.399999999999991</v>
      </c>
      <c r="O7">
        <v>72.150000000000006</v>
      </c>
      <c r="P7">
        <v>2.1391113426333375</v>
      </c>
      <c r="Q7">
        <v>1.5881648324364774</v>
      </c>
      <c r="R7">
        <v>92.100000000000009</v>
      </c>
      <c r="S7">
        <v>85.7</v>
      </c>
      <c r="T7">
        <v>88.9</v>
      </c>
      <c r="U7">
        <v>3.127273358141498</v>
      </c>
      <c r="V7">
        <v>1.8548796245253643</v>
      </c>
      <c r="W7">
        <v>87.8</v>
      </c>
      <c r="X7">
        <v>72.3</v>
      </c>
      <c r="Y7">
        <v>80.05</v>
      </c>
      <c r="Z7">
        <v>75.737499999999997</v>
      </c>
      <c r="AA7">
        <v>75.737499999999997</v>
      </c>
      <c r="AB7">
        <v>75.737499999999997</v>
      </c>
    </row>
    <row r="8" spans="1:28" x14ac:dyDescent="0.2">
      <c r="A8" t="s">
        <v>345</v>
      </c>
      <c r="B8" t="s">
        <v>346</v>
      </c>
      <c r="C8">
        <v>20.2118439716</v>
      </c>
      <c r="D8" t="s">
        <v>880</v>
      </c>
      <c r="E8">
        <v>20181102</v>
      </c>
      <c r="F8">
        <v>52.992429652906736</v>
      </c>
      <c r="G8">
        <v>101.63780120481927</v>
      </c>
      <c r="H8">
        <v>100</v>
      </c>
      <c r="I8">
        <v>100</v>
      </c>
      <c r="J8">
        <v>100</v>
      </c>
      <c r="K8">
        <v>-11.585981443199842</v>
      </c>
      <c r="L8">
        <v>-11.585981443199842</v>
      </c>
      <c r="M8">
        <v>6.9</v>
      </c>
      <c r="N8">
        <v>9.5</v>
      </c>
      <c r="O8">
        <v>8.1999999999999993</v>
      </c>
      <c r="P8">
        <v>2.4122122377699502</v>
      </c>
      <c r="Q8">
        <v>2.0469219351202015</v>
      </c>
      <c r="R8">
        <v>93.899999999999991</v>
      </c>
      <c r="S8">
        <v>98</v>
      </c>
      <c r="T8">
        <v>95.949999999999989</v>
      </c>
      <c r="U8">
        <v>4.3174471366222686</v>
      </c>
      <c r="V8">
        <v>3.3543335771015013</v>
      </c>
      <c r="W8">
        <v>95.6</v>
      </c>
      <c r="X8">
        <v>98</v>
      </c>
      <c r="Y8">
        <v>96.8</v>
      </c>
      <c r="Z8">
        <v>75.237499999999997</v>
      </c>
      <c r="AA8">
        <v>75.237499999999997</v>
      </c>
      <c r="AB8">
        <v>75.237499999999997</v>
      </c>
    </row>
    <row r="9" spans="1:28" x14ac:dyDescent="0.2">
      <c r="A9" t="s">
        <v>27</v>
      </c>
      <c r="B9" t="s">
        <v>28</v>
      </c>
      <c r="C9">
        <v>47.222159078800004</v>
      </c>
      <c r="D9" t="s">
        <v>881</v>
      </c>
      <c r="E9">
        <v>20130527</v>
      </c>
      <c r="F9">
        <v>9.3981813831060048</v>
      </c>
      <c r="G9">
        <v>25.822209990367412</v>
      </c>
      <c r="H9">
        <v>64.3</v>
      </c>
      <c r="I9">
        <v>70.399999999999991</v>
      </c>
      <c r="J9">
        <v>67.349999999999994</v>
      </c>
      <c r="K9">
        <v>-2.9006689527235783</v>
      </c>
      <c r="L9">
        <v>-3.3599088838268738</v>
      </c>
      <c r="M9">
        <v>66.900000000000006</v>
      </c>
      <c r="N9">
        <v>69.5</v>
      </c>
      <c r="O9">
        <v>68.2</v>
      </c>
      <c r="P9">
        <v>1.3222464108327865</v>
      </c>
      <c r="Q9">
        <v>1.6155643879802417</v>
      </c>
      <c r="R9">
        <v>67.800000000000011</v>
      </c>
      <c r="S9">
        <v>87.6</v>
      </c>
      <c r="T9">
        <v>77.7</v>
      </c>
      <c r="U9">
        <v>2.2190141449896927</v>
      </c>
      <c r="V9">
        <v>2.7189149200091838</v>
      </c>
      <c r="W9">
        <v>72.099999999999994</v>
      </c>
      <c r="X9">
        <v>93.300000000000011</v>
      </c>
      <c r="Y9">
        <v>82.7</v>
      </c>
      <c r="Z9">
        <v>73.987499999999997</v>
      </c>
      <c r="AA9">
        <v>73.987499999999997</v>
      </c>
      <c r="AB9">
        <v>73.987499999999997</v>
      </c>
    </row>
    <row r="10" spans="1:28" x14ac:dyDescent="0.2">
      <c r="A10" t="s">
        <v>39</v>
      </c>
      <c r="B10" t="s">
        <v>40</v>
      </c>
      <c r="C10">
        <v>76.340288360100004</v>
      </c>
      <c r="D10" t="s">
        <v>882</v>
      </c>
      <c r="E10">
        <v>20150203</v>
      </c>
      <c r="F10">
        <v>36.2020748233533</v>
      </c>
      <c r="G10">
        <v>91.543128383157921</v>
      </c>
      <c r="H10">
        <v>97.3</v>
      </c>
      <c r="I10">
        <v>98</v>
      </c>
      <c r="J10">
        <v>97.65</v>
      </c>
      <c r="K10">
        <v>-10.201342281879178</v>
      </c>
      <c r="L10">
        <v>-10.804020100502514</v>
      </c>
      <c r="M10">
        <v>10.4</v>
      </c>
      <c r="N10">
        <v>13.3</v>
      </c>
      <c r="O10">
        <v>11.850000000000001</v>
      </c>
      <c r="P10">
        <v>2.0172089637973913</v>
      </c>
      <c r="Q10">
        <v>1.9689368037286505</v>
      </c>
      <c r="R10">
        <v>89.5</v>
      </c>
      <c r="S10">
        <v>95.199999999999989</v>
      </c>
      <c r="T10">
        <v>92.35</v>
      </c>
      <c r="U10">
        <v>3.2334604678096572</v>
      </c>
      <c r="V10">
        <v>3.2651065726522632</v>
      </c>
      <c r="W10">
        <v>89.5</v>
      </c>
      <c r="X10">
        <v>97.1</v>
      </c>
      <c r="Y10">
        <v>93.3</v>
      </c>
      <c r="Z10">
        <v>73.787499999999994</v>
      </c>
      <c r="AA10">
        <v>73.787499999999994</v>
      </c>
      <c r="AB10">
        <v>73.787499999999994</v>
      </c>
    </row>
    <row r="11" spans="1:28" x14ac:dyDescent="0.2">
      <c r="A11" t="s">
        <v>333</v>
      </c>
      <c r="B11" t="s">
        <v>334</v>
      </c>
      <c r="C11">
        <v>21.408652636599999</v>
      </c>
      <c r="D11" t="s">
        <v>883</v>
      </c>
      <c r="E11">
        <v>20180719</v>
      </c>
      <c r="F11">
        <v>9.48481097038378</v>
      </c>
      <c r="G11">
        <v>11.415834867719745</v>
      </c>
      <c r="H11">
        <v>65.2</v>
      </c>
      <c r="I11">
        <v>19</v>
      </c>
      <c r="J11">
        <v>42.1</v>
      </c>
      <c r="K11">
        <v>-0.94945054945052898</v>
      </c>
      <c r="L11">
        <v>-2.5679196129512438</v>
      </c>
      <c r="M11">
        <v>92.100000000000009</v>
      </c>
      <c r="N11">
        <v>86.6</v>
      </c>
      <c r="O11">
        <v>89.35</v>
      </c>
      <c r="P11">
        <v>5.7246158579665503</v>
      </c>
      <c r="Q11">
        <v>1.9827133937101395</v>
      </c>
      <c r="R11">
        <v>100</v>
      </c>
      <c r="S11">
        <v>96.1</v>
      </c>
      <c r="T11">
        <v>98.05</v>
      </c>
      <c r="U11">
        <v>6.9330530619914787</v>
      </c>
      <c r="V11">
        <v>0.98839265330619663</v>
      </c>
      <c r="W11">
        <v>99.1</v>
      </c>
      <c r="X11">
        <v>27.6</v>
      </c>
      <c r="Y11">
        <v>63.349999999999994</v>
      </c>
      <c r="Z11">
        <v>73.212500000000006</v>
      </c>
      <c r="AA11">
        <v>73.212500000000006</v>
      </c>
      <c r="AB11">
        <v>73.212500000000006</v>
      </c>
    </row>
    <row r="12" spans="1:28" x14ac:dyDescent="0.2">
      <c r="A12" t="s">
        <v>319</v>
      </c>
      <c r="B12" t="s">
        <v>320</v>
      </c>
      <c r="C12">
        <v>13.340894752899999</v>
      </c>
      <c r="D12" t="s">
        <v>884</v>
      </c>
      <c r="E12">
        <v>20181225</v>
      </c>
      <c r="F12">
        <v>44.289798374962388</v>
      </c>
      <c r="G12">
        <v>99.345182413470539</v>
      </c>
      <c r="H12">
        <v>99.1</v>
      </c>
      <c r="I12">
        <v>99</v>
      </c>
      <c r="J12">
        <v>99.05</v>
      </c>
      <c r="K12">
        <v>-13.315579227696404</v>
      </c>
      <c r="L12">
        <v>-13.387216648086214</v>
      </c>
      <c r="M12">
        <v>5.2</v>
      </c>
      <c r="N12">
        <v>6.6000000000000005</v>
      </c>
      <c r="O12">
        <v>5.9</v>
      </c>
      <c r="P12">
        <v>2.1367944620502</v>
      </c>
      <c r="Q12">
        <v>1.7789488335658095</v>
      </c>
      <c r="R12">
        <v>91.3</v>
      </c>
      <c r="S12">
        <v>92.300000000000011</v>
      </c>
      <c r="T12">
        <v>91.800000000000011</v>
      </c>
      <c r="U12">
        <v>3.1471682258221629</v>
      </c>
      <c r="V12">
        <v>2.8427606753053385</v>
      </c>
      <c r="W12">
        <v>88.6</v>
      </c>
      <c r="X12">
        <v>94.199999999999989</v>
      </c>
      <c r="Y12">
        <v>91.399999999999991</v>
      </c>
      <c r="Z12">
        <v>72.037499999999994</v>
      </c>
      <c r="AA12">
        <v>72.037499999999994</v>
      </c>
      <c r="AB12">
        <v>72.037499999999994</v>
      </c>
    </row>
    <row r="13" spans="1:28" x14ac:dyDescent="0.2">
      <c r="A13" t="s">
        <v>87</v>
      </c>
      <c r="B13" t="s">
        <v>88</v>
      </c>
      <c r="C13">
        <v>46.260699192200001</v>
      </c>
      <c r="D13" t="s">
        <v>885</v>
      </c>
      <c r="E13">
        <v>20150908</v>
      </c>
      <c r="F13">
        <v>44.219066937119671</v>
      </c>
      <c r="G13">
        <v>59.417040358744387</v>
      </c>
      <c r="H13">
        <v>98.2</v>
      </c>
      <c r="I13">
        <v>91.4</v>
      </c>
      <c r="J13">
        <v>94.800000000000011</v>
      </c>
      <c r="K13">
        <v>-11.373801916932903</v>
      </c>
      <c r="L13">
        <v>-11.373801916932903</v>
      </c>
      <c r="M13">
        <v>7.8</v>
      </c>
      <c r="N13">
        <v>10.4</v>
      </c>
      <c r="O13">
        <v>9.1</v>
      </c>
      <c r="P13">
        <v>2.7358739605348532</v>
      </c>
      <c r="Q13">
        <v>1.9671286672855832</v>
      </c>
      <c r="R13">
        <v>94.699999999999989</v>
      </c>
      <c r="S13">
        <v>94.199999999999989</v>
      </c>
      <c r="T13">
        <v>94.449999999999989</v>
      </c>
      <c r="U13">
        <v>3.6886987766193409</v>
      </c>
      <c r="V13">
        <v>2.038020970020284</v>
      </c>
      <c r="W13">
        <v>93.899999999999991</v>
      </c>
      <c r="X13">
        <v>84.7</v>
      </c>
      <c r="Y13">
        <v>89.3</v>
      </c>
      <c r="Z13">
        <v>71.912499999999994</v>
      </c>
      <c r="AA13">
        <v>71.912499999999994</v>
      </c>
      <c r="AB13">
        <v>71.912499999999994</v>
      </c>
    </row>
    <row r="14" spans="1:28" x14ac:dyDescent="0.2">
      <c r="A14" t="s">
        <v>701</v>
      </c>
      <c r="B14" t="s">
        <v>702</v>
      </c>
      <c r="C14">
        <v>28.179326593000003</v>
      </c>
      <c r="D14" t="s">
        <v>886</v>
      </c>
      <c r="E14">
        <v>20110516</v>
      </c>
      <c r="F14">
        <v>26.037780136889239</v>
      </c>
      <c r="G14">
        <v>76.742039105926324</v>
      </c>
      <c r="H14">
        <v>93</v>
      </c>
      <c r="I14">
        <v>96.1</v>
      </c>
      <c r="J14">
        <v>94.55</v>
      </c>
      <c r="K14">
        <v>-8.875845443569359</v>
      </c>
      <c r="L14">
        <v>-9.8939927003214052</v>
      </c>
      <c r="M14">
        <v>13</v>
      </c>
      <c r="N14">
        <v>14.2</v>
      </c>
      <c r="O14">
        <v>13.6</v>
      </c>
      <c r="P14">
        <v>1.8117857684992882</v>
      </c>
      <c r="Q14">
        <v>2.0301158430377564</v>
      </c>
      <c r="R14">
        <v>85.2</v>
      </c>
      <c r="S14">
        <v>97.1</v>
      </c>
      <c r="T14">
        <v>91.15</v>
      </c>
      <c r="U14">
        <v>2.6105298494666878</v>
      </c>
      <c r="V14">
        <v>3.0160694300929749</v>
      </c>
      <c r="W14">
        <v>79.100000000000009</v>
      </c>
      <c r="X14">
        <v>95.199999999999989</v>
      </c>
      <c r="Y14">
        <v>87.15</v>
      </c>
      <c r="Z14">
        <v>71.612500000000011</v>
      </c>
      <c r="AA14">
        <v>71.612500000000011</v>
      </c>
      <c r="AB14">
        <v>71.612500000000011</v>
      </c>
    </row>
    <row r="15" spans="1:28" x14ac:dyDescent="0.2">
      <c r="A15" t="s">
        <v>267</v>
      </c>
      <c r="B15" t="s">
        <v>268</v>
      </c>
      <c r="C15">
        <v>13.431332446400001</v>
      </c>
      <c r="D15" t="s">
        <v>887</v>
      </c>
      <c r="E15">
        <v>20170905</v>
      </c>
      <c r="F15">
        <v>10.742876818455715</v>
      </c>
      <c r="G15">
        <v>18.85624538063562</v>
      </c>
      <c r="H15">
        <v>76.5</v>
      </c>
      <c r="I15">
        <v>51.4</v>
      </c>
      <c r="J15">
        <v>63.95</v>
      </c>
      <c r="K15">
        <v>-2.6922181705330095</v>
      </c>
      <c r="L15">
        <v>-3.1904203650979754</v>
      </c>
      <c r="M15">
        <v>68.600000000000009</v>
      </c>
      <c r="N15">
        <v>76.099999999999994</v>
      </c>
      <c r="O15">
        <v>72.349999999999994</v>
      </c>
      <c r="P15">
        <v>1.6473205007259675</v>
      </c>
      <c r="Q15">
        <v>1.198564938531127</v>
      </c>
      <c r="R15">
        <v>80.800000000000011</v>
      </c>
      <c r="S15">
        <v>54.2</v>
      </c>
      <c r="T15">
        <v>67.5</v>
      </c>
      <c r="U15">
        <v>2.8292826931761308</v>
      </c>
      <c r="V15">
        <v>1.8792152336883881</v>
      </c>
      <c r="W15">
        <v>85.2</v>
      </c>
      <c r="X15">
        <v>74.2</v>
      </c>
      <c r="Y15">
        <v>79.7</v>
      </c>
      <c r="Z15">
        <v>70.875</v>
      </c>
      <c r="AA15">
        <v>70.875</v>
      </c>
      <c r="AB15">
        <v>70.875</v>
      </c>
    </row>
    <row r="16" spans="1:28" x14ac:dyDescent="0.2">
      <c r="A16" t="s">
        <v>731</v>
      </c>
      <c r="B16" t="s">
        <v>732</v>
      </c>
      <c r="C16">
        <v>16.924338517300001</v>
      </c>
      <c r="D16" t="s">
        <v>888</v>
      </c>
      <c r="E16">
        <v>20101123</v>
      </c>
      <c r="F16">
        <v>9.540969010549853</v>
      </c>
      <c r="G16">
        <v>18.102729640682391</v>
      </c>
      <c r="H16">
        <v>66.900000000000006</v>
      </c>
      <c r="I16">
        <v>48.5</v>
      </c>
      <c r="J16">
        <v>57.7</v>
      </c>
      <c r="K16">
        <v>-2.292490118577069</v>
      </c>
      <c r="L16">
        <v>-2.9863481228668896</v>
      </c>
      <c r="M16">
        <v>74.7</v>
      </c>
      <c r="N16">
        <v>79</v>
      </c>
      <c r="O16">
        <v>76.849999999999994</v>
      </c>
      <c r="P16">
        <v>1.5010926679933809</v>
      </c>
      <c r="Q16">
        <v>1.2087663491156999</v>
      </c>
      <c r="R16">
        <v>75.599999999999994</v>
      </c>
      <c r="S16">
        <v>59</v>
      </c>
      <c r="T16">
        <v>67.3</v>
      </c>
      <c r="U16">
        <v>2.8021101395575294</v>
      </c>
      <c r="V16">
        <v>1.8920702972496304</v>
      </c>
      <c r="W16">
        <v>83.399999999999991</v>
      </c>
      <c r="X16">
        <v>75.2</v>
      </c>
      <c r="Y16">
        <v>79.3</v>
      </c>
      <c r="Z16">
        <v>70.287500000000009</v>
      </c>
      <c r="AA16">
        <v>70.287500000000009</v>
      </c>
      <c r="AB16">
        <v>70.287500000000009</v>
      </c>
    </row>
    <row r="17" spans="1:28" x14ac:dyDescent="0.2">
      <c r="A17" t="s">
        <v>621</v>
      </c>
      <c r="B17" t="s">
        <v>622</v>
      </c>
      <c r="C17">
        <v>432.01732996319998</v>
      </c>
      <c r="D17" t="s">
        <v>889</v>
      </c>
      <c r="E17">
        <v>20050919</v>
      </c>
      <c r="F17">
        <v>7.8622378017841053</v>
      </c>
      <c r="G17">
        <v>16.823283422512368</v>
      </c>
      <c r="H17">
        <v>55.600000000000009</v>
      </c>
      <c r="I17">
        <v>44.7</v>
      </c>
      <c r="J17">
        <v>50.150000000000006</v>
      </c>
      <c r="K17">
        <v>-1.4306784660767062</v>
      </c>
      <c r="L17">
        <v>-2.9484582489308906</v>
      </c>
      <c r="M17">
        <v>86.9</v>
      </c>
      <c r="N17">
        <v>80</v>
      </c>
      <c r="O17">
        <v>83.45</v>
      </c>
      <c r="P17">
        <v>1.4521099079883053</v>
      </c>
      <c r="Q17">
        <v>1.2287943099373433</v>
      </c>
      <c r="R17">
        <v>71.3</v>
      </c>
      <c r="S17">
        <v>60.9</v>
      </c>
      <c r="T17">
        <v>66.099999999999994</v>
      </c>
      <c r="U17">
        <v>3.3168275445013364</v>
      </c>
      <c r="V17">
        <v>1.7167830264734429</v>
      </c>
      <c r="W17">
        <v>91.3</v>
      </c>
      <c r="X17">
        <v>66.600000000000009</v>
      </c>
      <c r="Y17">
        <v>78.95</v>
      </c>
      <c r="Z17">
        <v>69.662500000000009</v>
      </c>
      <c r="AA17">
        <v>69.662500000000009</v>
      </c>
      <c r="AB17">
        <v>69.662500000000009</v>
      </c>
    </row>
    <row r="18" spans="1:28" x14ac:dyDescent="0.2">
      <c r="A18" t="s">
        <v>63</v>
      </c>
      <c r="B18" t="s">
        <v>64</v>
      </c>
      <c r="C18">
        <v>28.690333243200001</v>
      </c>
      <c r="D18" t="s">
        <v>890</v>
      </c>
      <c r="E18">
        <v>20141202</v>
      </c>
      <c r="F18">
        <v>6.2146892655367294</v>
      </c>
      <c r="G18">
        <v>14.984709480122319</v>
      </c>
      <c r="H18">
        <v>36.5</v>
      </c>
      <c r="I18">
        <v>34.200000000000003</v>
      </c>
      <c r="J18">
        <v>35.35</v>
      </c>
      <c r="K18">
        <v>-1.4522821576763423</v>
      </c>
      <c r="L18">
        <v>-2.2156573116691303</v>
      </c>
      <c r="M18">
        <v>85.2</v>
      </c>
      <c r="N18">
        <v>91.4</v>
      </c>
      <c r="O18">
        <v>88.300000000000011</v>
      </c>
      <c r="P18">
        <v>1.4921957562280168</v>
      </c>
      <c r="Q18">
        <v>1.5111740336348631</v>
      </c>
      <c r="R18">
        <v>74.7</v>
      </c>
      <c r="S18">
        <v>83.8</v>
      </c>
      <c r="T18">
        <v>79.25</v>
      </c>
      <c r="U18">
        <v>2.1500321027225135</v>
      </c>
      <c r="V18">
        <v>1.9003259677820656</v>
      </c>
      <c r="W18">
        <v>68.600000000000009</v>
      </c>
      <c r="X18">
        <v>77.100000000000009</v>
      </c>
      <c r="Y18">
        <v>72.850000000000009</v>
      </c>
      <c r="Z18">
        <v>68.9375</v>
      </c>
      <c r="AA18">
        <v>68.9375</v>
      </c>
      <c r="AB18">
        <v>68.9375</v>
      </c>
    </row>
    <row r="19" spans="1:28" x14ac:dyDescent="0.2">
      <c r="A19" t="s">
        <v>667</v>
      </c>
      <c r="B19" t="s">
        <v>668</v>
      </c>
      <c r="C19">
        <v>35.667470433699997</v>
      </c>
      <c r="D19" t="s">
        <v>891</v>
      </c>
      <c r="E19">
        <v>20100531</v>
      </c>
      <c r="F19">
        <v>11.435451050697171</v>
      </c>
      <c r="G19">
        <v>25.319985061967582</v>
      </c>
      <c r="H19">
        <v>78.2</v>
      </c>
      <c r="I19">
        <v>69.5</v>
      </c>
      <c r="J19">
        <v>73.849999999999994</v>
      </c>
      <c r="K19">
        <v>-3.994003338655653</v>
      </c>
      <c r="L19">
        <v>-4.7649572649572569</v>
      </c>
      <c r="M19">
        <v>46</v>
      </c>
      <c r="N19">
        <v>42.8</v>
      </c>
      <c r="O19">
        <v>44.4</v>
      </c>
      <c r="P19">
        <v>1.6227008426246752</v>
      </c>
      <c r="Q19">
        <v>1.5539036704481859</v>
      </c>
      <c r="R19">
        <v>79.100000000000009</v>
      </c>
      <c r="S19">
        <v>84.7</v>
      </c>
      <c r="T19">
        <v>81.900000000000006</v>
      </c>
      <c r="U19">
        <v>2.1333634786562357</v>
      </c>
      <c r="V19">
        <v>1.8702995792984438</v>
      </c>
      <c r="W19">
        <v>67.800000000000011</v>
      </c>
      <c r="X19">
        <v>73.3</v>
      </c>
      <c r="Y19">
        <v>70.550000000000011</v>
      </c>
      <c r="Z19">
        <v>67.675000000000011</v>
      </c>
      <c r="AA19">
        <v>67.675000000000011</v>
      </c>
      <c r="AB19">
        <v>67.675000000000011</v>
      </c>
    </row>
    <row r="20" spans="1:28" x14ac:dyDescent="0.2">
      <c r="A20" t="s">
        <v>625</v>
      </c>
      <c r="B20" t="s">
        <v>626</v>
      </c>
      <c r="C20">
        <v>31.7399847585</v>
      </c>
      <c r="D20" t="s">
        <v>892</v>
      </c>
      <c r="E20">
        <v>20100908</v>
      </c>
      <c r="F20">
        <v>6.4535585042219488</v>
      </c>
      <c r="G20">
        <v>19.498984427894353</v>
      </c>
      <c r="H20">
        <v>39.1</v>
      </c>
      <c r="I20">
        <v>54.2</v>
      </c>
      <c r="J20">
        <v>46.650000000000006</v>
      </c>
      <c r="K20">
        <v>-1.4740566037735845</v>
      </c>
      <c r="L20">
        <v>-2.752880921895021</v>
      </c>
      <c r="M20">
        <v>84.3</v>
      </c>
      <c r="N20">
        <v>83.8</v>
      </c>
      <c r="O20">
        <v>84.05</v>
      </c>
      <c r="P20">
        <v>0.90420561713777703</v>
      </c>
      <c r="Q20">
        <v>1.3751426242763476</v>
      </c>
      <c r="R20">
        <v>46.9</v>
      </c>
      <c r="S20">
        <v>73.3</v>
      </c>
      <c r="T20">
        <v>60.099999999999994</v>
      </c>
      <c r="U20">
        <v>2.1572490375503444</v>
      </c>
      <c r="V20">
        <v>2.2845127265616783</v>
      </c>
      <c r="W20">
        <v>70.399999999999991</v>
      </c>
      <c r="X20">
        <v>88.5</v>
      </c>
      <c r="Y20">
        <v>79.449999999999989</v>
      </c>
      <c r="Z20">
        <v>67.5625</v>
      </c>
      <c r="AA20">
        <v>67.5625</v>
      </c>
      <c r="AB20">
        <v>67.5625</v>
      </c>
    </row>
    <row r="21" spans="1:28" x14ac:dyDescent="0.2">
      <c r="A21" t="s">
        <v>651</v>
      </c>
      <c r="B21" t="s">
        <v>652</v>
      </c>
      <c r="C21">
        <v>15.1577244277</v>
      </c>
      <c r="D21" t="s">
        <v>893</v>
      </c>
      <c r="E21">
        <v>20181012</v>
      </c>
      <c r="F21">
        <v>4.6910751679982727</v>
      </c>
      <c r="G21">
        <v>8.8377160819906226</v>
      </c>
      <c r="H21">
        <v>23.400000000000002</v>
      </c>
      <c r="I21">
        <v>8.5</v>
      </c>
      <c r="J21">
        <v>15.950000000000001</v>
      </c>
      <c r="K21">
        <v>-0.27703571781933362</v>
      </c>
      <c r="L21">
        <v>-1.546910285822229</v>
      </c>
      <c r="M21">
        <v>99.1</v>
      </c>
      <c r="N21">
        <v>97.1</v>
      </c>
      <c r="O21">
        <v>98.1</v>
      </c>
      <c r="P21">
        <v>3.9178289117285821</v>
      </c>
      <c r="Q21">
        <v>1.6702253270625551</v>
      </c>
      <c r="R21">
        <v>98.2</v>
      </c>
      <c r="S21">
        <v>89.5</v>
      </c>
      <c r="T21">
        <v>93.85</v>
      </c>
      <c r="U21">
        <v>6.4721759466324045</v>
      </c>
      <c r="V21">
        <v>0.84894849620997193</v>
      </c>
      <c r="W21">
        <v>98.2</v>
      </c>
      <c r="X21">
        <v>22.8</v>
      </c>
      <c r="Y21">
        <v>60.5</v>
      </c>
      <c r="Z21">
        <v>67.099999999999994</v>
      </c>
      <c r="AA21">
        <v>67.099999999999994</v>
      </c>
      <c r="AB21">
        <v>67.099999999999994</v>
      </c>
    </row>
    <row r="22" spans="1:28" x14ac:dyDescent="0.2">
      <c r="A22" t="s">
        <v>665</v>
      </c>
      <c r="B22" t="s">
        <v>666</v>
      </c>
      <c r="C22">
        <v>38.942273102800002</v>
      </c>
      <c r="D22" t="s">
        <v>894</v>
      </c>
      <c r="E22">
        <v>20101103</v>
      </c>
      <c r="F22">
        <v>17.443489076098999</v>
      </c>
      <c r="G22">
        <v>35.083476113566796</v>
      </c>
      <c r="H22">
        <v>87.8</v>
      </c>
      <c r="I22">
        <v>83.8</v>
      </c>
      <c r="J22">
        <v>85.8</v>
      </c>
      <c r="K22">
        <v>-6.5414900060569412</v>
      </c>
      <c r="L22">
        <v>-6.5414900060569412</v>
      </c>
      <c r="M22">
        <v>18.2</v>
      </c>
      <c r="N22">
        <v>22.8</v>
      </c>
      <c r="O22">
        <v>20.5</v>
      </c>
      <c r="P22">
        <v>1.6281135545394168</v>
      </c>
      <c r="Q22">
        <v>1.420783070608584</v>
      </c>
      <c r="R22">
        <v>80</v>
      </c>
      <c r="S22">
        <v>76.099999999999994</v>
      </c>
      <c r="T22">
        <v>78.05</v>
      </c>
      <c r="U22">
        <v>2.2474104017873944</v>
      </c>
      <c r="V22">
        <v>2.0144766568104231</v>
      </c>
      <c r="W22">
        <v>73.900000000000006</v>
      </c>
      <c r="X22">
        <v>83.8</v>
      </c>
      <c r="Y22">
        <v>78.849999999999994</v>
      </c>
      <c r="Z22">
        <v>65.8</v>
      </c>
      <c r="AA22">
        <v>65.8</v>
      </c>
      <c r="AB22">
        <v>65.8</v>
      </c>
    </row>
    <row r="23" spans="1:28" x14ac:dyDescent="0.2">
      <c r="A23" t="s">
        <v>723</v>
      </c>
      <c r="B23" t="s">
        <v>724</v>
      </c>
      <c r="C23">
        <v>89.133605054200004</v>
      </c>
      <c r="D23" t="s">
        <v>895</v>
      </c>
      <c r="E23">
        <v>20110617</v>
      </c>
      <c r="F23">
        <v>22.61422787738579</v>
      </c>
      <c r="G23">
        <v>51.971326164874576</v>
      </c>
      <c r="H23">
        <v>92.100000000000009</v>
      </c>
      <c r="I23">
        <v>90.4</v>
      </c>
      <c r="J23">
        <v>91.25</v>
      </c>
      <c r="K23">
        <v>-8.9536699635606407</v>
      </c>
      <c r="L23">
        <v>-8.9536699635606407</v>
      </c>
      <c r="M23">
        <v>12.1</v>
      </c>
      <c r="N23">
        <v>16.100000000000001</v>
      </c>
      <c r="O23">
        <v>14.100000000000001</v>
      </c>
      <c r="P23">
        <v>1.5122410933596724</v>
      </c>
      <c r="Q23">
        <v>1.5028562842675843</v>
      </c>
      <c r="R23">
        <v>76.5</v>
      </c>
      <c r="S23">
        <v>80.900000000000006</v>
      </c>
      <c r="T23">
        <v>78.7</v>
      </c>
      <c r="U23">
        <v>2.1515050701554932</v>
      </c>
      <c r="V23">
        <v>2.2567491793462633</v>
      </c>
      <c r="W23">
        <v>69.5</v>
      </c>
      <c r="X23">
        <v>87.6</v>
      </c>
      <c r="Y23">
        <v>78.55</v>
      </c>
      <c r="Z23">
        <v>65.650000000000006</v>
      </c>
      <c r="AA23">
        <v>65.650000000000006</v>
      </c>
      <c r="AB23">
        <v>65.650000000000006</v>
      </c>
    </row>
    <row r="24" spans="1:28" x14ac:dyDescent="0.2">
      <c r="A24" t="s">
        <v>69</v>
      </c>
      <c r="B24" t="s">
        <v>70</v>
      </c>
      <c r="C24">
        <v>35.695800965499998</v>
      </c>
      <c r="D24" t="s">
        <v>896</v>
      </c>
      <c r="E24">
        <v>20080310</v>
      </c>
      <c r="F24">
        <v>6.793703396851682</v>
      </c>
      <c r="G24">
        <v>13.070175438596499</v>
      </c>
      <c r="H24">
        <v>43.4</v>
      </c>
      <c r="I24">
        <v>27.6</v>
      </c>
      <c r="J24">
        <v>35.5</v>
      </c>
      <c r="K24">
        <v>-1.6813450760608595</v>
      </c>
      <c r="L24">
        <v>-1.6813450760608595</v>
      </c>
      <c r="M24">
        <v>81.699999999999989</v>
      </c>
      <c r="N24">
        <v>95.199999999999989</v>
      </c>
      <c r="O24">
        <v>88.449999999999989</v>
      </c>
      <c r="P24">
        <v>1.3393762128144056</v>
      </c>
      <c r="Q24">
        <v>1.1023850466790579</v>
      </c>
      <c r="R24">
        <v>69.5</v>
      </c>
      <c r="S24">
        <v>49.5</v>
      </c>
      <c r="T24">
        <v>59.5</v>
      </c>
      <c r="U24">
        <v>2.2449444967347709</v>
      </c>
      <c r="V24">
        <v>1.9725980636907976</v>
      </c>
      <c r="W24">
        <v>73</v>
      </c>
      <c r="X24">
        <v>80.900000000000006</v>
      </c>
      <c r="Y24">
        <v>76.95</v>
      </c>
      <c r="Z24">
        <v>65.099999999999994</v>
      </c>
      <c r="AA24">
        <v>65.099999999999994</v>
      </c>
      <c r="AB24">
        <v>65.099999999999994</v>
      </c>
    </row>
    <row r="25" spans="1:28" x14ac:dyDescent="0.2">
      <c r="A25" t="s">
        <v>661</v>
      </c>
      <c r="B25" t="s">
        <v>662</v>
      </c>
      <c r="C25">
        <v>12.4677163895</v>
      </c>
      <c r="D25" t="s">
        <v>897</v>
      </c>
      <c r="E25">
        <v>20080827</v>
      </c>
      <c r="F25">
        <v>5.4315317312193967</v>
      </c>
      <c r="G25">
        <v>7.8382355931875187</v>
      </c>
      <c r="H25">
        <v>30.4</v>
      </c>
      <c r="I25">
        <v>7.6</v>
      </c>
      <c r="J25">
        <v>19</v>
      </c>
      <c r="K25">
        <v>-0.35767759108300368</v>
      </c>
      <c r="L25">
        <v>-1.4824016563146976</v>
      </c>
      <c r="M25">
        <v>97.3</v>
      </c>
      <c r="N25">
        <v>98</v>
      </c>
      <c r="O25">
        <v>97.65</v>
      </c>
      <c r="P25">
        <v>5.0550361828132457</v>
      </c>
      <c r="Q25">
        <v>1.2351854332004824</v>
      </c>
      <c r="R25">
        <v>99.1</v>
      </c>
      <c r="S25">
        <v>62.8</v>
      </c>
      <c r="T25">
        <v>80.949999999999989</v>
      </c>
      <c r="U25">
        <v>6.960533837309498</v>
      </c>
      <c r="V25">
        <v>0.56292804906282201</v>
      </c>
      <c r="W25">
        <v>100</v>
      </c>
      <c r="X25">
        <v>14.2</v>
      </c>
      <c r="Y25">
        <v>57.1</v>
      </c>
      <c r="Z25">
        <v>63.674999999999997</v>
      </c>
      <c r="AA25">
        <v>63.674999999999997</v>
      </c>
      <c r="AB25">
        <v>63.674999999999997</v>
      </c>
    </row>
    <row r="26" spans="1:28" x14ac:dyDescent="0.2">
      <c r="A26" t="s">
        <v>619</v>
      </c>
      <c r="B26" t="s">
        <v>620</v>
      </c>
      <c r="C26">
        <v>67.245614085399993</v>
      </c>
      <c r="D26" t="s">
        <v>898</v>
      </c>
      <c r="E26">
        <v>20101208</v>
      </c>
      <c r="F26">
        <v>20.187793427230037</v>
      </c>
      <c r="G26">
        <v>49.126213592233</v>
      </c>
      <c r="H26">
        <v>89.5</v>
      </c>
      <c r="I26">
        <v>89.5</v>
      </c>
      <c r="J26">
        <v>89.5</v>
      </c>
      <c r="K26">
        <v>-7.0829840737636225</v>
      </c>
      <c r="L26">
        <v>-10.849315068493148</v>
      </c>
      <c r="M26">
        <v>15.6</v>
      </c>
      <c r="N26">
        <v>12.3</v>
      </c>
      <c r="O26">
        <v>13.95</v>
      </c>
      <c r="P26">
        <v>1.5315363576896144</v>
      </c>
      <c r="Q26">
        <v>1.4245211577713752</v>
      </c>
      <c r="R26">
        <v>77.3</v>
      </c>
      <c r="S26">
        <v>77.100000000000009</v>
      </c>
      <c r="T26">
        <v>77.2</v>
      </c>
      <c r="U26">
        <v>2.3565719962245475</v>
      </c>
      <c r="V26">
        <v>1.7559260263995442</v>
      </c>
      <c r="W26">
        <v>75.599999999999994</v>
      </c>
      <c r="X26">
        <v>68.5</v>
      </c>
      <c r="Y26">
        <v>72.05</v>
      </c>
      <c r="Z26">
        <v>63.174999999999997</v>
      </c>
      <c r="AA26">
        <v>63.174999999999997</v>
      </c>
      <c r="AB26">
        <v>63.174999999999997</v>
      </c>
    </row>
    <row r="27" spans="1:28" x14ac:dyDescent="0.2">
      <c r="A27" t="s">
        <v>35</v>
      </c>
      <c r="B27" t="s">
        <v>36</v>
      </c>
      <c r="C27">
        <v>91.309690923199994</v>
      </c>
      <c r="D27" t="s">
        <v>899</v>
      </c>
      <c r="E27">
        <v>20160113</v>
      </c>
      <c r="F27">
        <v>12.39868232360473</v>
      </c>
      <c r="G27">
        <v>34.417339776230008</v>
      </c>
      <c r="H27">
        <v>83.399999999999991</v>
      </c>
      <c r="I27">
        <v>82.8</v>
      </c>
      <c r="J27">
        <v>83.1</v>
      </c>
      <c r="K27">
        <v>-6.3745019920318713</v>
      </c>
      <c r="L27">
        <v>-6.6938498131158628</v>
      </c>
      <c r="M27">
        <v>20</v>
      </c>
      <c r="N27">
        <v>20.9</v>
      </c>
      <c r="O27">
        <v>20.45</v>
      </c>
      <c r="P27">
        <v>1.4080161033749057</v>
      </c>
      <c r="Q27">
        <v>1.6575497705815283</v>
      </c>
      <c r="R27">
        <v>70.399999999999991</v>
      </c>
      <c r="S27">
        <v>88.5</v>
      </c>
      <c r="T27">
        <v>79.449999999999989</v>
      </c>
      <c r="U27">
        <v>1.4701841537216891</v>
      </c>
      <c r="V27">
        <v>1.9258953774900989</v>
      </c>
      <c r="W27">
        <v>55.600000000000009</v>
      </c>
      <c r="X27">
        <v>80</v>
      </c>
      <c r="Y27">
        <v>67.800000000000011</v>
      </c>
      <c r="Z27">
        <v>62.7</v>
      </c>
      <c r="AA27">
        <v>62.7</v>
      </c>
      <c r="AB27">
        <v>62.7</v>
      </c>
    </row>
    <row r="28" spans="1:28" x14ac:dyDescent="0.2">
      <c r="A28" t="s">
        <v>705</v>
      </c>
      <c r="B28" t="s">
        <v>706</v>
      </c>
      <c r="C28">
        <v>58.660637906800005</v>
      </c>
      <c r="D28" t="s">
        <v>900</v>
      </c>
      <c r="E28">
        <v>20130204</v>
      </c>
      <c r="F28">
        <v>5.2699537753673722</v>
      </c>
      <c r="G28">
        <v>9.9394183328741157</v>
      </c>
      <c r="H28">
        <v>26</v>
      </c>
      <c r="I28">
        <v>13.3</v>
      </c>
      <c r="J28">
        <v>19.649999999999999</v>
      </c>
      <c r="K28">
        <v>-0.75301204819276968</v>
      </c>
      <c r="L28">
        <v>-1.3888888888889039</v>
      </c>
      <c r="M28">
        <v>94.699999999999989</v>
      </c>
      <c r="N28">
        <v>100</v>
      </c>
      <c r="O28">
        <v>97.35</v>
      </c>
      <c r="P28">
        <v>1.750030359168486</v>
      </c>
      <c r="Q28">
        <v>1.0519974787567197</v>
      </c>
      <c r="R28">
        <v>82.6</v>
      </c>
      <c r="S28">
        <v>41.9</v>
      </c>
      <c r="T28">
        <v>62.25</v>
      </c>
      <c r="U28">
        <v>3.1007273980349801</v>
      </c>
      <c r="V28">
        <v>1.3236675694949689</v>
      </c>
      <c r="W28">
        <v>86.9</v>
      </c>
      <c r="X28">
        <v>46.6</v>
      </c>
      <c r="Y28">
        <v>66.75</v>
      </c>
      <c r="Z28">
        <v>61.5</v>
      </c>
      <c r="AA28">
        <v>61.5</v>
      </c>
      <c r="AB28">
        <v>61.5</v>
      </c>
    </row>
    <row r="29" spans="1:28" x14ac:dyDescent="0.2">
      <c r="A29" t="s">
        <v>325</v>
      </c>
      <c r="B29" t="s">
        <v>326</v>
      </c>
      <c r="C29">
        <v>45.990803276899996</v>
      </c>
      <c r="D29" t="s">
        <v>901</v>
      </c>
      <c r="E29">
        <v>20180828</v>
      </c>
      <c r="F29">
        <v>27.651358433319544</v>
      </c>
      <c r="G29">
        <v>73.658536585365837</v>
      </c>
      <c r="H29">
        <v>93.899999999999991</v>
      </c>
      <c r="I29">
        <v>95.199999999999989</v>
      </c>
      <c r="J29">
        <v>94.549999999999983</v>
      </c>
      <c r="K29">
        <v>-15.026514618236428</v>
      </c>
      <c r="L29">
        <v>-15.026514618236428</v>
      </c>
      <c r="M29">
        <v>1.7000000000000002</v>
      </c>
      <c r="N29">
        <v>3.8</v>
      </c>
      <c r="O29">
        <v>2.75</v>
      </c>
      <c r="P29">
        <v>1.3309259139373177</v>
      </c>
      <c r="Q29">
        <v>1.5908849148671025</v>
      </c>
      <c r="R29">
        <v>68.600000000000009</v>
      </c>
      <c r="S29">
        <v>86.6</v>
      </c>
      <c r="T29">
        <v>77.599999999999994</v>
      </c>
      <c r="U29">
        <v>1.5837948304670795</v>
      </c>
      <c r="V29">
        <v>1.9086423124542735</v>
      </c>
      <c r="W29">
        <v>61.7</v>
      </c>
      <c r="X29">
        <v>78</v>
      </c>
      <c r="Y29">
        <v>69.849999999999994</v>
      </c>
      <c r="Z29">
        <v>61.187499999999993</v>
      </c>
      <c r="AA29">
        <v>61.187499999999993</v>
      </c>
      <c r="AB29">
        <v>61.187499999999993</v>
      </c>
    </row>
    <row r="30" spans="1:28" x14ac:dyDescent="0.2">
      <c r="A30" t="s">
        <v>29</v>
      </c>
      <c r="B30" t="s">
        <v>30</v>
      </c>
      <c r="C30">
        <v>512.01381487440005</v>
      </c>
      <c r="D30" t="s">
        <v>902</v>
      </c>
      <c r="E30">
        <v>20130823</v>
      </c>
      <c r="F30">
        <v>9.5409697831325193</v>
      </c>
      <c r="G30">
        <v>21.970716494130794</v>
      </c>
      <c r="H30">
        <v>67.800000000000011</v>
      </c>
      <c r="I30">
        <v>64.7</v>
      </c>
      <c r="J30">
        <v>66.25</v>
      </c>
      <c r="K30">
        <v>-4.4434050514499415</v>
      </c>
      <c r="L30">
        <v>-4.4434050514499415</v>
      </c>
      <c r="M30">
        <v>38.200000000000003</v>
      </c>
      <c r="N30">
        <v>50.4</v>
      </c>
      <c r="O30">
        <v>44.3</v>
      </c>
      <c r="P30">
        <v>1.2681805113536677</v>
      </c>
      <c r="Q30">
        <v>1.3931732075196426</v>
      </c>
      <c r="R30">
        <v>66</v>
      </c>
      <c r="S30">
        <v>74.2</v>
      </c>
      <c r="T30">
        <v>70.099999999999994</v>
      </c>
      <c r="U30">
        <v>1.4782701800235551</v>
      </c>
      <c r="V30">
        <v>1.6677282332463406</v>
      </c>
      <c r="W30">
        <v>56.499999999999993</v>
      </c>
      <c r="X30">
        <v>62.8</v>
      </c>
      <c r="Y30">
        <v>59.649999999999991</v>
      </c>
      <c r="Z30">
        <v>60.074999999999989</v>
      </c>
      <c r="AA30">
        <v>60.074999999999989</v>
      </c>
      <c r="AB30">
        <v>60.074999999999989</v>
      </c>
    </row>
    <row r="31" spans="1:28" x14ac:dyDescent="0.2">
      <c r="A31" t="s">
        <v>23</v>
      </c>
      <c r="B31" t="s">
        <v>24</v>
      </c>
      <c r="C31">
        <v>173.75107717900002</v>
      </c>
      <c r="D31" t="s">
        <v>903</v>
      </c>
      <c r="E31">
        <v>20130605</v>
      </c>
      <c r="F31">
        <v>7.2607038015795196</v>
      </c>
      <c r="G31">
        <v>28.677467300602714</v>
      </c>
      <c r="H31">
        <v>48.6</v>
      </c>
      <c r="I31">
        <v>72.3</v>
      </c>
      <c r="J31">
        <v>60.45</v>
      </c>
      <c r="K31">
        <v>-3.5324341682723146</v>
      </c>
      <c r="L31">
        <v>-4.2723631508678164</v>
      </c>
      <c r="M31">
        <v>51.300000000000004</v>
      </c>
      <c r="N31">
        <v>52.300000000000004</v>
      </c>
      <c r="O31">
        <v>51.800000000000004</v>
      </c>
      <c r="P31">
        <v>0.79287097283288099</v>
      </c>
      <c r="Q31">
        <v>1.5043904541076691</v>
      </c>
      <c r="R31">
        <v>34.699999999999996</v>
      </c>
      <c r="S31">
        <v>81.899999999999991</v>
      </c>
      <c r="T31">
        <v>58.3</v>
      </c>
      <c r="U31">
        <v>1.2406927227255689</v>
      </c>
      <c r="V31">
        <v>2.433553522477526</v>
      </c>
      <c r="W31">
        <v>46.9</v>
      </c>
      <c r="X31">
        <v>90.4</v>
      </c>
      <c r="Y31">
        <v>68.650000000000006</v>
      </c>
      <c r="Z31">
        <v>59.800000000000004</v>
      </c>
      <c r="AA31">
        <v>59.800000000000004</v>
      </c>
      <c r="AB31">
        <v>59.800000000000004</v>
      </c>
    </row>
    <row r="32" spans="1:28" x14ac:dyDescent="0.2">
      <c r="A32" t="s">
        <v>297</v>
      </c>
      <c r="B32" t="s">
        <v>298</v>
      </c>
      <c r="C32">
        <v>31.864167613699998</v>
      </c>
      <c r="D32" t="s">
        <v>904</v>
      </c>
      <c r="E32">
        <v>20180314</v>
      </c>
      <c r="F32">
        <v>32.597956283413417</v>
      </c>
      <c r="G32">
        <v>76.745444705033378</v>
      </c>
      <c r="H32">
        <v>96.5</v>
      </c>
      <c r="I32">
        <v>97.1</v>
      </c>
      <c r="J32">
        <v>96.8</v>
      </c>
      <c r="K32">
        <v>-14.959228207189614</v>
      </c>
      <c r="L32">
        <v>-16.405219176073889</v>
      </c>
      <c r="M32">
        <v>2.6</v>
      </c>
      <c r="N32">
        <v>1.9</v>
      </c>
      <c r="O32">
        <v>2.25</v>
      </c>
      <c r="P32">
        <v>1.4813548733531683</v>
      </c>
      <c r="Q32">
        <v>1.3672060158125037</v>
      </c>
      <c r="R32">
        <v>73.900000000000006</v>
      </c>
      <c r="S32">
        <v>69.5</v>
      </c>
      <c r="T32">
        <v>71.7</v>
      </c>
      <c r="U32">
        <v>2.019824251796408</v>
      </c>
      <c r="V32">
        <v>1.8190701960016136</v>
      </c>
      <c r="W32">
        <v>66</v>
      </c>
      <c r="X32">
        <v>70.399999999999991</v>
      </c>
      <c r="Y32">
        <v>68.199999999999989</v>
      </c>
      <c r="Z32">
        <v>59.737499999999997</v>
      </c>
      <c r="AA32">
        <v>59.737499999999997</v>
      </c>
      <c r="AB32">
        <v>59.737499999999997</v>
      </c>
    </row>
    <row r="33" spans="1:28" x14ac:dyDescent="0.2">
      <c r="A33" t="s">
        <v>21</v>
      </c>
      <c r="B33" t="s">
        <v>22</v>
      </c>
      <c r="C33">
        <v>29.453997660999999</v>
      </c>
      <c r="D33" t="s">
        <v>905</v>
      </c>
      <c r="E33">
        <v>20130521</v>
      </c>
      <c r="F33">
        <v>5.9080279688451594</v>
      </c>
      <c r="G33">
        <v>13.339186489164579</v>
      </c>
      <c r="H33">
        <v>33</v>
      </c>
      <c r="I33">
        <v>29.5</v>
      </c>
      <c r="J33">
        <v>31.25</v>
      </c>
      <c r="K33">
        <v>-1.9623875715453765</v>
      </c>
      <c r="L33">
        <v>-1.9623875715453765</v>
      </c>
      <c r="M33">
        <v>78.2</v>
      </c>
      <c r="N33">
        <v>93.300000000000011</v>
      </c>
      <c r="O33">
        <v>85.75</v>
      </c>
      <c r="P33">
        <v>1.0987898673639991</v>
      </c>
      <c r="Q33">
        <v>1.2029831027963678</v>
      </c>
      <c r="R33">
        <v>60</v>
      </c>
      <c r="S33">
        <v>56.100000000000009</v>
      </c>
      <c r="T33">
        <v>58.050000000000004</v>
      </c>
      <c r="U33">
        <v>1.5175643441677746</v>
      </c>
      <c r="V33">
        <v>1.7543267520388681</v>
      </c>
      <c r="W33">
        <v>58.199999999999996</v>
      </c>
      <c r="X33">
        <v>67.600000000000009</v>
      </c>
      <c r="Y33">
        <v>62.900000000000006</v>
      </c>
      <c r="Z33">
        <v>59.487500000000004</v>
      </c>
      <c r="AA33">
        <v>59.487500000000004</v>
      </c>
      <c r="AB33">
        <v>59.487500000000004</v>
      </c>
    </row>
    <row r="34" spans="1:28" x14ac:dyDescent="0.2">
      <c r="A34" t="s">
        <v>45</v>
      </c>
      <c r="B34" t="s">
        <v>46</v>
      </c>
      <c r="C34">
        <v>101.6690244583</v>
      </c>
      <c r="D34" t="s">
        <v>906</v>
      </c>
      <c r="E34">
        <v>20130918</v>
      </c>
      <c r="F34">
        <v>6.9255822914428933</v>
      </c>
      <c r="G34">
        <v>20.680207265331703</v>
      </c>
      <c r="H34">
        <v>46</v>
      </c>
      <c r="I34">
        <v>60</v>
      </c>
      <c r="J34">
        <v>53</v>
      </c>
      <c r="K34">
        <v>-3.3163623597415612</v>
      </c>
      <c r="L34">
        <v>-3.3163623597415612</v>
      </c>
      <c r="M34">
        <v>56.499999999999993</v>
      </c>
      <c r="N34">
        <v>71.399999999999991</v>
      </c>
      <c r="O34">
        <v>63.949999999999989</v>
      </c>
      <c r="P34">
        <v>0.87405913953078007</v>
      </c>
      <c r="Q34">
        <v>1.3330221880157256</v>
      </c>
      <c r="R34">
        <v>44.3</v>
      </c>
      <c r="S34">
        <v>68.5</v>
      </c>
      <c r="T34">
        <v>56.4</v>
      </c>
      <c r="U34">
        <v>1.1904874645189425</v>
      </c>
      <c r="V34">
        <v>2.0583809240731763</v>
      </c>
      <c r="W34">
        <v>42.6</v>
      </c>
      <c r="X34">
        <v>85.7</v>
      </c>
      <c r="Y34">
        <v>64.150000000000006</v>
      </c>
      <c r="Z34">
        <v>59.375</v>
      </c>
      <c r="AA34">
        <v>59.375</v>
      </c>
      <c r="AB34">
        <v>59.375</v>
      </c>
    </row>
    <row r="35" spans="1:28" x14ac:dyDescent="0.2">
      <c r="A35" t="s">
        <v>111</v>
      </c>
      <c r="B35" t="s">
        <v>112</v>
      </c>
      <c r="C35">
        <v>70.804104286599994</v>
      </c>
      <c r="D35" t="s">
        <v>907</v>
      </c>
      <c r="E35">
        <v>20161118</v>
      </c>
      <c r="F35">
        <v>9.0893233046775386</v>
      </c>
      <c r="G35">
        <v>41.756645510918219</v>
      </c>
      <c r="H35">
        <v>60</v>
      </c>
      <c r="I35">
        <v>86.6</v>
      </c>
      <c r="J35">
        <v>73.3</v>
      </c>
      <c r="K35">
        <v>-4.481792717086817</v>
      </c>
      <c r="L35">
        <v>-6.3103882440185037</v>
      </c>
      <c r="M35">
        <v>37.299999999999997</v>
      </c>
      <c r="N35">
        <v>26.6</v>
      </c>
      <c r="O35">
        <v>31.95</v>
      </c>
      <c r="P35">
        <v>0.83325183024928273</v>
      </c>
      <c r="Q35">
        <v>1.4686660716060651</v>
      </c>
      <c r="R35">
        <v>37.299999999999997</v>
      </c>
      <c r="S35">
        <v>80</v>
      </c>
      <c r="T35">
        <v>58.65</v>
      </c>
      <c r="U35">
        <v>1.2791872185340085</v>
      </c>
      <c r="V35">
        <v>2.5362713843983857</v>
      </c>
      <c r="W35">
        <v>52.1</v>
      </c>
      <c r="X35">
        <v>92.300000000000011</v>
      </c>
      <c r="Y35">
        <v>72.2</v>
      </c>
      <c r="Z35">
        <v>59.025000000000006</v>
      </c>
      <c r="AA35">
        <v>59.025000000000006</v>
      </c>
      <c r="AB35">
        <v>59.025000000000006</v>
      </c>
    </row>
    <row r="36" spans="1:28" x14ac:dyDescent="0.2">
      <c r="A36" t="s">
        <v>681</v>
      </c>
      <c r="B36" t="s">
        <v>682</v>
      </c>
      <c r="C36">
        <v>26.6603018472</v>
      </c>
      <c r="D36" t="s">
        <v>908</v>
      </c>
      <c r="E36">
        <v>20120820</v>
      </c>
      <c r="F36">
        <v>6.585240237799816</v>
      </c>
      <c r="G36">
        <v>18.481201880223217</v>
      </c>
      <c r="H36">
        <v>40</v>
      </c>
      <c r="I36">
        <v>50.4</v>
      </c>
      <c r="J36">
        <v>45.2</v>
      </c>
      <c r="K36">
        <v>-2.9368802706510388</v>
      </c>
      <c r="L36">
        <v>-2.9368802706510388</v>
      </c>
      <c r="M36">
        <v>66</v>
      </c>
      <c r="N36">
        <v>81.899999999999991</v>
      </c>
      <c r="O36">
        <v>73.949999999999989</v>
      </c>
      <c r="P36">
        <v>0.87299235513064466</v>
      </c>
      <c r="Q36">
        <v>1.2248735456969517</v>
      </c>
      <c r="R36">
        <v>42.6</v>
      </c>
      <c r="S36">
        <v>60</v>
      </c>
      <c r="T36">
        <v>51.3</v>
      </c>
      <c r="U36">
        <v>1.2172517640088014</v>
      </c>
      <c r="V36">
        <v>1.9830077325215527</v>
      </c>
      <c r="W36">
        <v>45.2</v>
      </c>
      <c r="X36">
        <v>82.8</v>
      </c>
      <c r="Y36">
        <v>64</v>
      </c>
      <c r="Z36">
        <v>58.612499999999997</v>
      </c>
      <c r="AA36">
        <v>58.612499999999997</v>
      </c>
      <c r="AB36">
        <v>58.612499999999997</v>
      </c>
    </row>
    <row r="37" spans="1:28" x14ac:dyDescent="0.2">
      <c r="A37" t="s">
        <v>301</v>
      </c>
      <c r="B37" t="s">
        <v>302</v>
      </c>
      <c r="C37">
        <v>12.936793766500001</v>
      </c>
      <c r="D37" t="s">
        <v>909</v>
      </c>
      <c r="E37">
        <v>20180906</v>
      </c>
      <c r="F37">
        <v>5.8764789399766855</v>
      </c>
      <c r="G37">
        <v>16.186511891458334</v>
      </c>
      <c r="H37">
        <v>32.1</v>
      </c>
      <c r="I37">
        <v>39</v>
      </c>
      <c r="J37">
        <v>35.549999999999997</v>
      </c>
      <c r="K37">
        <v>-2.4879687641877744</v>
      </c>
      <c r="L37">
        <v>-2.4879687641877744</v>
      </c>
      <c r="M37">
        <v>72.099999999999994</v>
      </c>
      <c r="N37">
        <v>88.5</v>
      </c>
      <c r="O37">
        <v>80.3</v>
      </c>
      <c r="P37">
        <v>0.83824933165455651</v>
      </c>
      <c r="Q37">
        <v>1.3672674612169489</v>
      </c>
      <c r="R37">
        <v>38.200000000000003</v>
      </c>
      <c r="S37">
        <v>70.399999999999991</v>
      </c>
      <c r="T37">
        <v>54.3</v>
      </c>
      <c r="U37">
        <v>1.1954226260271781</v>
      </c>
      <c r="V37">
        <v>1.9163253468593495</v>
      </c>
      <c r="W37">
        <v>43.4</v>
      </c>
      <c r="X37">
        <v>79</v>
      </c>
      <c r="Y37">
        <v>61.2</v>
      </c>
      <c r="Z37">
        <v>57.837499999999991</v>
      </c>
      <c r="AA37">
        <v>57.837499999999991</v>
      </c>
      <c r="AB37">
        <v>57.837499999999991</v>
      </c>
    </row>
    <row r="38" spans="1:28" x14ac:dyDescent="0.2">
      <c r="A38" t="s">
        <v>199</v>
      </c>
      <c r="B38" t="s">
        <v>200</v>
      </c>
      <c r="C38">
        <v>16.141036684100001</v>
      </c>
      <c r="D38" t="s">
        <v>910</v>
      </c>
      <c r="E38">
        <v>20161128</v>
      </c>
      <c r="F38">
        <v>20.591772913158522</v>
      </c>
      <c r="G38">
        <v>23.879736408566725</v>
      </c>
      <c r="H38">
        <v>90.4</v>
      </c>
      <c r="I38">
        <v>65.7</v>
      </c>
      <c r="J38">
        <v>78.050000000000011</v>
      </c>
      <c r="K38">
        <v>-7.4763986567826208</v>
      </c>
      <c r="L38">
        <v>-7.4763986567826208</v>
      </c>
      <c r="M38">
        <v>14.7</v>
      </c>
      <c r="N38">
        <v>19</v>
      </c>
      <c r="O38">
        <v>16.850000000000001</v>
      </c>
      <c r="P38">
        <v>2.0349701545222647</v>
      </c>
      <c r="Q38">
        <v>1.2991782158967009</v>
      </c>
      <c r="R38">
        <v>90.4</v>
      </c>
      <c r="S38">
        <v>67.600000000000009</v>
      </c>
      <c r="T38">
        <v>79</v>
      </c>
      <c r="U38">
        <v>2.3640855075965761</v>
      </c>
      <c r="V38">
        <v>1.1059761537057999</v>
      </c>
      <c r="W38">
        <v>76.5</v>
      </c>
      <c r="X38">
        <v>37.1</v>
      </c>
      <c r="Y38">
        <v>56.8</v>
      </c>
      <c r="Z38">
        <v>57.674999999999997</v>
      </c>
      <c r="AA38">
        <v>57.674999999999997</v>
      </c>
      <c r="AB38">
        <v>57.674999999999997</v>
      </c>
    </row>
    <row r="39" spans="1:28" x14ac:dyDescent="0.2">
      <c r="A39" t="s">
        <v>725</v>
      </c>
      <c r="B39" t="s">
        <v>726</v>
      </c>
      <c r="C39">
        <v>12.4351602995</v>
      </c>
      <c r="D39" t="s">
        <v>911</v>
      </c>
      <c r="E39">
        <v>20160217</v>
      </c>
      <c r="F39">
        <v>7.8775071947821402</v>
      </c>
      <c r="G39">
        <v>19.138866482432562</v>
      </c>
      <c r="H39">
        <v>56.499999999999993</v>
      </c>
      <c r="I39">
        <v>52.300000000000004</v>
      </c>
      <c r="J39">
        <v>54.4</v>
      </c>
      <c r="K39">
        <v>-3.7168141592920181</v>
      </c>
      <c r="L39">
        <v>-3.7168141592920181</v>
      </c>
      <c r="M39">
        <v>48.6</v>
      </c>
      <c r="N39">
        <v>63.800000000000004</v>
      </c>
      <c r="O39">
        <v>56.2</v>
      </c>
      <c r="P39">
        <v>0.99790937700510107</v>
      </c>
      <c r="Q39">
        <v>1.4187734611182732</v>
      </c>
      <c r="R39">
        <v>53</v>
      </c>
      <c r="S39">
        <v>75.2</v>
      </c>
      <c r="T39">
        <v>64.099999999999994</v>
      </c>
      <c r="U39">
        <v>1.2552304937672321</v>
      </c>
      <c r="V39">
        <v>1.6478204676562482</v>
      </c>
      <c r="W39">
        <v>48.6</v>
      </c>
      <c r="X39">
        <v>60.9</v>
      </c>
      <c r="Y39">
        <v>54.75</v>
      </c>
      <c r="Z39">
        <v>57.362499999999997</v>
      </c>
      <c r="AA39">
        <v>57.362499999999997</v>
      </c>
      <c r="AB39">
        <v>57.362499999999997</v>
      </c>
    </row>
    <row r="40" spans="1:28" x14ac:dyDescent="0.2">
      <c r="A40" t="s">
        <v>75</v>
      </c>
      <c r="B40" t="s">
        <v>76</v>
      </c>
      <c r="C40">
        <v>23.046579560900003</v>
      </c>
      <c r="D40" t="s">
        <v>912</v>
      </c>
      <c r="E40">
        <v>20160927</v>
      </c>
      <c r="F40">
        <v>16.906228610540715</v>
      </c>
      <c r="G40">
        <v>65.986394557823132</v>
      </c>
      <c r="H40">
        <v>86.9</v>
      </c>
      <c r="I40">
        <v>94.199999999999989</v>
      </c>
      <c r="J40">
        <v>90.55</v>
      </c>
      <c r="K40">
        <v>-9.0281771132834976</v>
      </c>
      <c r="L40">
        <v>-13.559322033898317</v>
      </c>
      <c r="M40">
        <v>11.3</v>
      </c>
      <c r="N40">
        <v>5.7</v>
      </c>
      <c r="O40">
        <v>8.5</v>
      </c>
      <c r="P40">
        <v>0.98249385116163257</v>
      </c>
      <c r="Q40">
        <v>1.3704824161521107</v>
      </c>
      <c r="R40">
        <v>51.300000000000004</v>
      </c>
      <c r="S40">
        <v>71.399999999999991</v>
      </c>
      <c r="T40">
        <v>61.349999999999994</v>
      </c>
      <c r="U40">
        <v>1.5702263616545955</v>
      </c>
      <c r="V40">
        <v>1.8988080660678288</v>
      </c>
      <c r="W40">
        <v>60</v>
      </c>
      <c r="X40">
        <v>76.099999999999994</v>
      </c>
      <c r="Y40">
        <v>68.05</v>
      </c>
      <c r="Z40">
        <v>57.112499999999997</v>
      </c>
      <c r="AA40">
        <v>57.112499999999997</v>
      </c>
      <c r="AB40">
        <v>57.112499999999997</v>
      </c>
    </row>
    <row r="41" spans="1:28" x14ac:dyDescent="0.2">
      <c r="A41" t="s">
        <v>269</v>
      </c>
      <c r="B41" t="s">
        <v>270</v>
      </c>
      <c r="C41">
        <v>31.906654384699998</v>
      </c>
      <c r="D41" t="s">
        <v>913</v>
      </c>
      <c r="E41">
        <v>20170920</v>
      </c>
      <c r="F41">
        <v>8.2392950997062933</v>
      </c>
      <c r="G41">
        <v>26.790402897238575</v>
      </c>
      <c r="H41">
        <v>57.3</v>
      </c>
      <c r="I41">
        <v>71.399999999999991</v>
      </c>
      <c r="J41">
        <v>64.349999999999994</v>
      </c>
      <c r="K41">
        <v>-3.4067367451852988</v>
      </c>
      <c r="L41">
        <v>-4.84504913076342</v>
      </c>
      <c r="M41">
        <v>54.7</v>
      </c>
      <c r="N41">
        <v>41.9</v>
      </c>
      <c r="O41">
        <v>48.3</v>
      </c>
      <c r="P41">
        <v>0.78250897281059062</v>
      </c>
      <c r="Q41">
        <v>1.194759086519831</v>
      </c>
      <c r="R41">
        <v>33.900000000000006</v>
      </c>
      <c r="S41">
        <v>53.300000000000004</v>
      </c>
      <c r="T41">
        <v>43.600000000000009</v>
      </c>
      <c r="U41">
        <v>1.5629118575564067</v>
      </c>
      <c r="V41">
        <v>1.9741259887036142</v>
      </c>
      <c r="W41">
        <v>59.099999999999994</v>
      </c>
      <c r="X41">
        <v>81.899999999999991</v>
      </c>
      <c r="Y41">
        <v>70.5</v>
      </c>
      <c r="Z41">
        <v>56.6875</v>
      </c>
      <c r="AA41">
        <v>56.6875</v>
      </c>
      <c r="AB41">
        <v>56.6875</v>
      </c>
    </row>
    <row r="42" spans="1:28" x14ac:dyDescent="0.2">
      <c r="A42" t="s">
        <v>605</v>
      </c>
      <c r="B42" t="s">
        <v>606</v>
      </c>
      <c r="C42">
        <v>33.5017099019</v>
      </c>
      <c r="D42" t="s">
        <v>914</v>
      </c>
      <c r="E42">
        <v>20101124</v>
      </c>
      <c r="F42">
        <v>31.128848346636257</v>
      </c>
      <c r="G42">
        <v>65.706051873198874</v>
      </c>
      <c r="H42">
        <v>95.6</v>
      </c>
      <c r="I42">
        <v>93.300000000000011</v>
      </c>
      <c r="J42">
        <v>94.45</v>
      </c>
      <c r="K42">
        <v>-14.405113077679427</v>
      </c>
      <c r="L42">
        <v>-17.55725190839695</v>
      </c>
      <c r="M42">
        <v>3.4000000000000004</v>
      </c>
      <c r="N42">
        <v>0.89999999999999991</v>
      </c>
      <c r="O42">
        <v>2.1500000000000004</v>
      </c>
      <c r="P42">
        <v>1.4773104024570707</v>
      </c>
      <c r="Q42">
        <v>1.2905573677959423</v>
      </c>
      <c r="R42">
        <v>73</v>
      </c>
      <c r="S42">
        <v>66.600000000000009</v>
      </c>
      <c r="T42">
        <v>69.800000000000011</v>
      </c>
      <c r="U42">
        <v>1.8945357111861709</v>
      </c>
      <c r="V42">
        <v>1.4602557430920131</v>
      </c>
      <c r="W42">
        <v>65.2</v>
      </c>
      <c r="X42">
        <v>53.300000000000004</v>
      </c>
      <c r="Y42">
        <v>59.25</v>
      </c>
      <c r="Z42">
        <v>56.412500000000009</v>
      </c>
      <c r="AA42">
        <v>56.412500000000009</v>
      </c>
      <c r="AB42">
        <v>56.412500000000009</v>
      </c>
    </row>
    <row r="43" spans="1:28" x14ac:dyDescent="0.2">
      <c r="A43" t="s">
        <v>105</v>
      </c>
      <c r="B43" t="s">
        <v>106</v>
      </c>
      <c r="C43">
        <v>26.162112746799998</v>
      </c>
      <c r="D43" t="s">
        <v>915</v>
      </c>
      <c r="E43">
        <v>20160204</v>
      </c>
      <c r="F43">
        <v>6.8619892058596799</v>
      </c>
      <c r="G43">
        <v>15.307820299500824</v>
      </c>
      <c r="H43">
        <v>45.2</v>
      </c>
      <c r="I43">
        <v>36.1</v>
      </c>
      <c r="J43">
        <v>40.650000000000006</v>
      </c>
      <c r="K43">
        <v>-1.8181818181818066</v>
      </c>
      <c r="L43">
        <v>-3.1681559707554952</v>
      </c>
      <c r="M43">
        <v>80</v>
      </c>
      <c r="N43">
        <v>77.100000000000009</v>
      </c>
      <c r="O43">
        <v>78.550000000000011</v>
      </c>
      <c r="P43">
        <v>1.0268794800454089</v>
      </c>
      <c r="Q43">
        <v>1.0292404542920355</v>
      </c>
      <c r="R43">
        <v>56.499999999999993</v>
      </c>
      <c r="S43">
        <v>39</v>
      </c>
      <c r="T43">
        <v>47.75</v>
      </c>
      <c r="U43">
        <v>2.1134373278058454</v>
      </c>
      <c r="V43">
        <v>1.3763799531297767</v>
      </c>
      <c r="W43">
        <v>66.900000000000006</v>
      </c>
      <c r="X43">
        <v>50.4</v>
      </c>
      <c r="Y43">
        <v>58.650000000000006</v>
      </c>
      <c r="Z43">
        <v>56.400000000000006</v>
      </c>
      <c r="AA43">
        <v>56.400000000000006</v>
      </c>
      <c r="AB43">
        <v>56.400000000000006</v>
      </c>
    </row>
    <row r="44" spans="1:28" x14ac:dyDescent="0.2">
      <c r="A44" t="s">
        <v>239</v>
      </c>
      <c r="B44" t="s">
        <v>240</v>
      </c>
      <c r="C44">
        <v>10.2021456491</v>
      </c>
      <c r="D44" t="s">
        <v>916</v>
      </c>
      <c r="E44">
        <v>20170323</v>
      </c>
      <c r="F44">
        <v>4.5724758892106276</v>
      </c>
      <c r="G44">
        <v>9.0020980011702374</v>
      </c>
      <c r="H44">
        <v>22.6</v>
      </c>
      <c r="I44">
        <v>9.5</v>
      </c>
      <c r="J44">
        <v>16.05</v>
      </c>
      <c r="K44">
        <v>-0.49760246087035165</v>
      </c>
      <c r="L44">
        <v>-1.4079454757420899</v>
      </c>
      <c r="M44">
        <v>95.6</v>
      </c>
      <c r="N44">
        <v>99</v>
      </c>
      <c r="O44">
        <v>97.3</v>
      </c>
      <c r="P44">
        <v>1.4626991350609553</v>
      </c>
      <c r="Q44">
        <v>0.89083349652037891</v>
      </c>
      <c r="R44">
        <v>72.099999999999994</v>
      </c>
      <c r="S44">
        <v>31.4</v>
      </c>
      <c r="T44">
        <v>51.75</v>
      </c>
      <c r="U44">
        <v>3.361263649303555</v>
      </c>
      <c r="V44">
        <v>0.98851585568284539</v>
      </c>
      <c r="W44">
        <v>92.100000000000009</v>
      </c>
      <c r="X44">
        <v>28.499999999999996</v>
      </c>
      <c r="Y44">
        <v>60.300000000000004</v>
      </c>
      <c r="Z44">
        <v>56.35</v>
      </c>
      <c r="AA44">
        <v>56.35</v>
      </c>
      <c r="AB44">
        <v>56.35</v>
      </c>
    </row>
    <row r="45" spans="1:28" x14ac:dyDescent="0.2">
      <c r="A45" t="s">
        <v>637</v>
      </c>
      <c r="B45" t="s">
        <v>638</v>
      </c>
      <c r="C45">
        <v>21.614960825600001</v>
      </c>
      <c r="D45" t="s">
        <v>917</v>
      </c>
      <c r="E45">
        <v>20150309</v>
      </c>
      <c r="F45">
        <v>14.812939692565868</v>
      </c>
      <c r="G45">
        <v>43.354934865358899</v>
      </c>
      <c r="H45">
        <v>85.2</v>
      </c>
      <c r="I45">
        <v>87.6</v>
      </c>
      <c r="J45">
        <v>86.4</v>
      </c>
      <c r="K45">
        <v>-7.6483038835244512</v>
      </c>
      <c r="L45">
        <v>-9.0541695810989395</v>
      </c>
      <c r="M45">
        <v>13.900000000000002</v>
      </c>
      <c r="N45">
        <v>15.2</v>
      </c>
      <c r="O45">
        <v>14.55</v>
      </c>
      <c r="P45">
        <v>1.1260694750492932</v>
      </c>
      <c r="Q45">
        <v>1.2053354533353455</v>
      </c>
      <c r="R45">
        <v>61.7</v>
      </c>
      <c r="S45">
        <v>57.999999999999993</v>
      </c>
      <c r="T45">
        <v>59.849999999999994</v>
      </c>
      <c r="U45">
        <v>1.5153786533068601</v>
      </c>
      <c r="V45">
        <v>1.8413645077201011</v>
      </c>
      <c r="W45">
        <v>57.3</v>
      </c>
      <c r="X45">
        <v>71.399999999999991</v>
      </c>
      <c r="Y45">
        <v>64.349999999999994</v>
      </c>
      <c r="Z45">
        <v>56.287500000000001</v>
      </c>
      <c r="AA45">
        <v>56.287500000000001</v>
      </c>
      <c r="AB45">
        <v>56.287500000000001</v>
      </c>
    </row>
    <row r="46" spans="1:28" x14ac:dyDescent="0.2">
      <c r="A46" t="s">
        <v>609</v>
      </c>
      <c r="B46" t="s">
        <v>610</v>
      </c>
      <c r="C46">
        <v>25.464360860599999</v>
      </c>
      <c r="D46" t="s">
        <v>918</v>
      </c>
      <c r="E46">
        <v>20080910</v>
      </c>
      <c r="F46">
        <v>9.30048159518498</v>
      </c>
      <c r="G46">
        <v>28.836751432751136</v>
      </c>
      <c r="H46">
        <v>62.6</v>
      </c>
      <c r="I46">
        <v>74.2</v>
      </c>
      <c r="J46">
        <v>68.400000000000006</v>
      </c>
      <c r="K46">
        <v>-4.7267355982274761</v>
      </c>
      <c r="L46">
        <v>-6.2652563059398068</v>
      </c>
      <c r="M46">
        <v>34.699999999999996</v>
      </c>
      <c r="N46">
        <v>27.6</v>
      </c>
      <c r="O46">
        <v>31.15</v>
      </c>
      <c r="P46">
        <v>0.899858999718951</v>
      </c>
      <c r="Q46">
        <v>1.3711585149896739</v>
      </c>
      <c r="R46">
        <v>46</v>
      </c>
      <c r="S46">
        <v>72.3</v>
      </c>
      <c r="T46">
        <v>59.15</v>
      </c>
      <c r="U46">
        <v>1.2909343913309863</v>
      </c>
      <c r="V46">
        <v>1.6706412302245961</v>
      </c>
      <c r="W46">
        <v>54.7</v>
      </c>
      <c r="X46">
        <v>63.800000000000004</v>
      </c>
      <c r="Y46">
        <v>59.25</v>
      </c>
      <c r="Z46">
        <v>54.487500000000004</v>
      </c>
      <c r="AA46">
        <v>54.487500000000004</v>
      </c>
      <c r="AB46">
        <v>54.487500000000004</v>
      </c>
    </row>
    <row r="47" spans="1:28" x14ac:dyDescent="0.2">
      <c r="A47" t="s">
        <v>721</v>
      </c>
      <c r="B47" t="s">
        <v>722</v>
      </c>
      <c r="C47">
        <v>229.56350590619999</v>
      </c>
      <c r="D47" t="s">
        <v>919</v>
      </c>
      <c r="E47">
        <v>20140128</v>
      </c>
      <c r="F47">
        <v>7.2981366459627344</v>
      </c>
      <c r="G47">
        <v>20.804195804195803</v>
      </c>
      <c r="H47">
        <v>49.5</v>
      </c>
      <c r="I47">
        <v>60.9</v>
      </c>
      <c r="J47">
        <v>55.2</v>
      </c>
      <c r="K47">
        <v>-4.1042974408498401</v>
      </c>
      <c r="L47">
        <v>-4.1042974408498401</v>
      </c>
      <c r="M47">
        <v>44.3</v>
      </c>
      <c r="N47">
        <v>57.099999999999994</v>
      </c>
      <c r="O47">
        <v>50.699999999999996</v>
      </c>
      <c r="P47">
        <v>0.87335868859328114</v>
      </c>
      <c r="Q47">
        <v>1.4579772502844413</v>
      </c>
      <c r="R47">
        <v>43.4</v>
      </c>
      <c r="S47">
        <v>79</v>
      </c>
      <c r="T47">
        <v>61.2</v>
      </c>
      <c r="U47">
        <v>0.97491151919202512</v>
      </c>
      <c r="V47">
        <v>1.6769220664647122</v>
      </c>
      <c r="W47">
        <v>33</v>
      </c>
      <c r="X47">
        <v>65.7</v>
      </c>
      <c r="Y47">
        <v>49.35</v>
      </c>
      <c r="Z47">
        <v>54.112500000000004</v>
      </c>
      <c r="AA47">
        <v>54.112500000000004</v>
      </c>
      <c r="AB47">
        <v>54.112500000000004</v>
      </c>
    </row>
    <row r="48" spans="1:28" x14ac:dyDescent="0.2">
      <c r="A48" t="s">
        <v>255</v>
      </c>
      <c r="B48" t="s">
        <v>256</v>
      </c>
      <c r="C48">
        <v>63.798212188500003</v>
      </c>
      <c r="D48" t="s">
        <v>920</v>
      </c>
      <c r="E48">
        <v>20170602</v>
      </c>
      <c r="F48">
        <v>5.3827427644035719</v>
      </c>
      <c r="G48">
        <v>11.558652285959711</v>
      </c>
      <c r="H48">
        <v>27.800000000000004</v>
      </c>
      <c r="I48">
        <v>20.9</v>
      </c>
      <c r="J48">
        <v>24.35</v>
      </c>
      <c r="K48">
        <v>-0.93109869646180543</v>
      </c>
      <c r="L48">
        <v>-2.27643751133686</v>
      </c>
      <c r="M48">
        <v>93</v>
      </c>
      <c r="N48">
        <v>90.4</v>
      </c>
      <c r="O48">
        <v>91.7</v>
      </c>
      <c r="P48">
        <v>1.0089928936490411</v>
      </c>
      <c r="Q48">
        <v>0.81105744024839188</v>
      </c>
      <c r="R48">
        <v>54.7</v>
      </c>
      <c r="S48">
        <v>26.6</v>
      </c>
      <c r="T48">
        <v>40.650000000000006</v>
      </c>
      <c r="U48">
        <v>2.6650911464766129</v>
      </c>
      <c r="V48">
        <v>1.1445725819865757</v>
      </c>
      <c r="W48">
        <v>80</v>
      </c>
      <c r="X48">
        <v>39</v>
      </c>
      <c r="Y48">
        <v>59.5</v>
      </c>
      <c r="Z48">
        <v>54.050000000000004</v>
      </c>
      <c r="AA48">
        <v>54.050000000000004</v>
      </c>
      <c r="AB48">
        <v>54.050000000000004</v>
      </c>
    </row>
    <row r="49" spans="1:28" x14ac:dyDescent="0.2">
      <c r="A49" t="s">
        <v>623</v>
      </c>
      <c r="B49" t="s">
        <v>624</v>
      </c>
      <c r="C49">
        <v>302.07685069029998</v>
      </c>
      <c r="D49" t="s">
        <v>921</v>
      </c>
      <c r="E49">
        <v>20110621</v>
      </c>
      <c r="F49">
        <v>10.567548311851787</v>
      </c>
      <c r="G49">
        <v>28.698780145935988</v>
      </c>
      <c r="H49">
        <v>73.900000000000006</v>
      </c>
      <c r="I49">
        <v>73.3</v>
      </c>
      <c r="J49">
        <v>73.599999999999994</v>
      </c>
      <c r="K49">
        <v>-6.0189573459715593</v>
      </c>
      <c r="L49">
        <v>-6.3991323210412219</v>
      </c>
      <c r="M49">
        <v>22.6</v>
      </c>
      <c r="N49">
        <v>24.7</v>
      </c>
      <c r="O49">
        <v>23.65</v>
      </c>
      <c r="P49">
        <v>1.0958987386231203</v>
      </c>
      <c r="Q49">
        <v>1.2849624117515872</v>
      </c>
      <c r="R49">
        <v>59.099999999999994</v>
      </c>
      <c r="S49">
        <v>65.7</v>
      </c>
      <c r="T49">
        <v>62.4</v>
      </c>
      <c r="U49">
        <v>1.252244274146002</v>
      </c>
      <c r="V49">
        <v>1.6262188057374523</v>
      </c>
      <c r="W49">
        <v>47.8</v>
      </c>
      <c r="X49">
        <v>60</v>
      </c>
      <c r="Y49">
        <v>53.9</v>
      </c>
      <c r="Z49">
        <v>53.387500000000003</v>
      </c>
      <c r="AA49">
        <v>53.387500000000003</v>
      </c>
      <c r="AB49">
        <v>53.387500000000003</v>
      </c>
    </row>
    <row r="50" spans="1:28" x14ac:dyDescent="0.2">
      <c r="A50" t="s">
        <v>73</v>
      </c>
      <c r="B50" t="s">
        <v>74</v>
      </c>
      <c r="C50">
        <v>33.065689739500002</v>
      </c>
      <c r="D50" t="s">
        <v>922</v>
      </c>
      <c r="E50">
        <v>20150130</v>
      </c>
      <c r="F50">
        <v>6.9577451017651146</v>
      </c>
      <c r="G50">
        <v>19.796718285058287</v>
      </c>
      <c r="H50">
        <v>46.9</v>
      </c>
      <c r="I50">
        <v>57.099999999999994</v>
      </c>
      <c r="J50">
        <v>52</v>
      </c>
      <c r="K50">
        <v>-3.1045751633987018</v>
      </c>
      <c r="L50">
        <v>-3.1045751633987018</v>
      </c>
      <c r="M50">
        <v>63.4</v>
      </c>
      <c r="N50">
        <v>78</v>
      </c>
      <c r="O50">
        <v>70.7</v>
      </c>
      <c r="P50">
        <v>0.39807157597341708</v>
      </c>
      <c r="Q50">
        <v>0.70215469148788323</v>
      </c>
      <c r="R50">
        <v>21.7</v>
      </c>
      <c r="S50">
        <v>20</v>
      </c>
      <c r="T50">
        <v>20.85</v>
      </c>
      <c r="U50">
        <v>1.2684795671629776</v>
      </c>
      <c r="V50">
        <v>2.0694240646266007</v>
      </c>
      <c r="W50">
        <v>50.4</v>
      </c>
      <c r="X50">
        <v>86.6</v>
      </c>
      <c r="Y50">
        <v>68.5</v>
      </c>
      <c r="Z50">
        <v>53.012500000000003</v>
      </c>
      <c r="AA50">
        <v>53.012500000000003</v>
      </c>
      <c r="AB50">
        <v>53.012500000000003</v>
      </c>
    </row>
    <row r="51" spans="1:28" x14ac:dyDescent="0.2">
      <c r="A51" t="s">
        <v>121</v>
      </c>
      <c r="B51" t="s">
        <v>122</v>
      </c>
      <c r="C51">
        <v>10.5007985018</v>
      </c>
      <c r="D51" t="s">
        <v>923</v>
      </c>
      <c r="E51">
        <v>20160421</v>
      </c>
      <c r="F51">
        <v>4.3358190573143665</v>
      </c>
      <c r="G51">
        <v>6.5577090233724533</v>
      </c>
      <c r="H51">
        <v>20.8</v>
      </c>
      <c r="I51">
        <v>3.8</v>
      </c>
      <c r="J51">
        <v>12.3</v>
      </c>
      <c r="K51">
        <v>-0.26418786692759411</v>
      </c>
      <c r="L51">
        <v>-2.5335746261548708</v>
      </c>
      <c r="M51">
        <v>100</v>
      </c>
      <c r="N51">
        <v>87.6</v>
      </c>
      <c r="O51">
        <v>93.8</v>
      </c>
      <c r="P51">
        <v>3.769422003255587</v>
      </c>
      <c r="Q51">
        <v>0.24871408208021129</v>
      </c>
      <c r="R51">
        <v>97.3</v>
      </c>
      <c r="S51">
        <v>7.6</v>
      </c>
      <c r="T51">
        <v>52.449999999999996</v>
      </c>
      <c r="U51">
        <v>5.2780563851544207</v>
      </c>
      <c r="V51">
        <v>8.5980023045635734E-2</v>
      </c>
      <c r="W51">
        <v>96.5</v>
      </c>
      <c r="X51">
        <v>6.6000000000000005</v>
      </c>
      <c r="Y51">
        <v>51.55</v>
      </c>
      <c r="Z51">
        <v>52.524999999999991</v>
      </c>
      <c r="AA51">
        <v>52.524999999999991</v>
      </c>
      <c r="AB51">
        <v>52.524999999999991</v>
      </c>
    </row>
    <row r="52" spans="1:28" x14ac:dyDescent="0.2">
      <c r="A52" t="s">
        <v>117</v>
      </c>
      <c r="B52" t="s">
        <v>118</v>
      </c>
      <c r="C52">
        <v>70.022850650899997</v>
      </c>
      <c r="D52" t="s">
        <v>924</v>
      </c>
      <c r="E52">
        <v>20160401</v>
      </c>
      <c r="F52">
        <v>7.3044826768350255</v>
      </c>
      <c r="G52">
        <v>19.713839789658188</v>
      </c>
      <c r="H52">
        <v>50.4</v>
      </c>
      <c r="I52">
        <v>56.100000000000009</v>
      </c>
      <c r="J52">
        <v>53.25</v>
      </c>
      <c r="K52">
        <v>-3.4367141659681599</v>
      </c>
      <c r="L52">
        <v>-4.6551724137931005</v>
      </c>
      <c r="M52">
        <v>52.1</v>
      </c>
      <c r="N52">
        <v>45.7</v>
      </c>
      <c r="O52">
        <v>48.900000000000006</v>
      </c>
      <c r="P52">
        <v>1.0202138294072913</v>
      </c>
      <c r="Q52">
        <v>1.2038770909207208</v>
      </c>
      <c r="R52">
        <v>55.600000000000009</v>
      </c>
      <c r="S52">
        <v>57.099999999999994</v>
      </c>
      <c r="T52">
        <v>56.35</v>
      </c>
      <c r="U52">
        <v>1.2730712872941885</v>
      </c>
      <c r="V52">
        <v>1.3720067552710125</v>
      </c>
      <c r="W52">
        <v>51.300000000000004</v>
      </c>
      <c r="X52">
        <v>49.5</v>
      </c>
      <c r="Y52">
        <v>50.400000000000006</v>
      </c>
      <c r="Z52">
        <v>52.225000000000001</v>
      </c>
      <c r="AA52">
        <v>52.225000000000001</v>
      </c>
      <c r="AB52">
        <v>52.225000000000001</v>
      </c>
    </row>
    <row r="53" spans="1:28" x14ac:dyDescent="0.2">
      <c r="A53" t="s">
        <v>143</v>
      </c>
      <c r="B53" t="s">
        <v>144</v>
      </c>
      <c r="C53">
        <v>28.263720327600002</v>
      </c>
      <c r="D53" t="s">
        <v>925</v>
      </c>
      <c r="E53">
        <v>20170113</v>
      </c>
      <c r="F53">
        <v>11.036545924967664</v>
      </c>
      <c r="G53">
        <v>29.289061307391673</v>
      </c>
      <c r="H53">
        <v>77.3</v>
      </c>
      <c r="I53">
        <v>76.099999999999994</v>
      </c>
      <c r="J53">
        <v>76.699999999999989</v>
      </c>
      <c r="K53">
        <v>-6.7074079594574485</v>
      </c>
      <c r="L53">
        <v>-6.7074079594574485</v>
      </c>
      <c r="M53">
        <v>16.5</v>
      </c>
      <c r="N53">
        <v>20</v>
      </c>
      <c r="O53">
        <v>18.25</v>
      </c>
      <c r="P53">
        <v>0.97756785754274766</v>
      </c>
      <c r="Q53">
        <v>1.4250431736743048</v>
      </c>
      <c r="R53">
        <v>50.4</v>
      </c>
      <c r="S53">
        <v>78</v>
      </c>
      <c r="T53">
        <v>64.2</v>
      </c>
      <c r="U53">
        <v>1.1322681221653454</v>
      </c>
      <c r="V53">
        <v>1.590100429690591</v>
      </c>
      <c r="W53">
        <v>39.1</v>
      </c>
      <c r="X53">
        <v>57.999999999999993</v>
      </c>
      <c r="Y53">
        <v>48.55</v>
      </c>
      <c r="Z53">
        <v>51.924999999999997</v>
      </c>
      <c r="AA53">
        <v>51.924999999999997</v>
      </c>
      <c r="AB53">
        <v>51.924999999999997</v>
      </c>
    </row>
    <row r="54" spans="1:28" x14ac:dyDescent="0.2">
      <c r="A54" t="s">
        <v>321</v>
      </c>
      <c r="B54" t="s">
        <v>322</v>
      </c>
      <c r="C54">
        <v>56.047685114399997</v>
      </c>
      <c r="D54" t="s">
        <v>926</v>
      </c>
      <c r="E54">
        <v>20181212</v>
      </c>
      <c r="F54">
        <v>5.275292396615499</v>
      </c>
      <c r="G54">
        <v>11.418676248018649</v>
      </c>
      <c r="H54">
        <v>26.900000000000002</v>
      </c>
      <c r="I54">
        <v>20</v>
      </c>
      <c r="J54">
        <v>23.450000000000003</v>
      </c>
      <c r="K54">
        <v>-0.97811715690351175</v>
      </c>
      <c r="L54">
        <v>-2.423641769528798</v>
      </c>
      <c r="M54">
        <v>90.4</v>
      </c>
      <c r="N54">
        <v>89.5</v>
      </c>
      <c r="O54">
        <v>89.95</v>
      </c>
      <c r="P54">
        <v>0.94379824554980485</v>
      </c>
      <c r="Q54">
        <v>0.7570463604765918</v>
      </c>
      <c r="R54">
        <v>49.5</v>
      </c>
      <c r="S54">
        <v>22.8</v>
      </c>
      <c r="T54">
        <v>36.15</v>
      </c>
      <c r="U54">
        <v>2.4387609211378112</v>
      </c>
      <c r="V54">
        <v>1.047784770868146</v>
      </c>
      <c r="W54">
        <v>77.3</v>
      </c>
      <c r="X54">
        <v>33.300000000000004</v>
      </c>
      <c r="Y54">
        <v>55.3</v>
      </c>
      <c r="Z54">
        <v>51.212500000000006</v>
      </c>
      <c r="AA54">
        <v>51.212500000000006</v>
      </c>
      <c r="AB54">
        <v>51.212500000000006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二级债基</vt:lpstr>
      <vt:lpstr>前二分之一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韩斯婕</dc:creator>
  <cp:lastModifiedBy>admin</cp:lastModifiedBy>
  <dcterms:created xsi:type="dcterms:W3CDTF">2021-12-08T00:49:41Z</dcterms:created>
  <dcterms:modified xsi:type="dcterms:W3CDTF">2021-12-09T02:14:37Z</dcterms:modified>
</cp:coreProperties>
</file>