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x\Desktop\"/>
    </mc:Choice>
  </mc:AlternateContent>
  <xr:revisionPtr revIDLastSave="0" documentId="13_ncr:1_{B9EFC9A2-8E8B-4038-95CB-5BCDD7CB713A}" xr6:coauthVersionLast="47" xr6:coauthVersionMax="47" xr10:uidLastSave="{00000000-0000-0000-0000-000000000000}"/>
  <bookViews>
    <workbookView xWindow="-5840" yWindow="-21710" windowWidth="38620" windowHeight="21100" activeTab="1" xr2:uid="{F72A2EAC-79D5-422B-A979-C01DF7C00518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Sheet1!$A$1:$N$210</definedName>
    <definedName name="_xlnm._FilterDatabase" localSheetId="1" hidden="1">Sheet2!$A$1:$O$76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2" l="1"/>
  <c r="O23" i="2" l="1"/>
  <c r="O19" i="2"/>
  <c r="O16" i="2"/>
  <c r="O32" i="2"/>
  <c r="O18" i="2"/>
  <c r="O44" i="2"/>
  <c r="O29" i="2"/>
  <c r="O13" i="2"/>
  <c r="O6" i="2"/>
  <c r="O12" i="2"/>
  <c r="O2" i="2"/>
  <c r="O3" i="2"/>
  <c r="O69" i="2"/>
  <c r="O10" i="2"/>
  <c r="O26" i="2"/>
  <c r="O7" i="2"/>
  <c r="O66" i="2"/>
  <c r="O31" i="2"/>
  <c r="O65" i="2"/>
  <c r="O57" i="2"/>
  <c r="O56" i="2"/>
  <c r="O8" i="2"/>
  <c r="O59" i="2"/>
  <c r="O39" i="2"/>
  <c r="O62" i="2"/>
  <c r="O51" i="2"/>
  <c r="O60" i="2"/>
  <c r="O47" i="2"/>
  <c r="O20" i="2"/>
  <c r="O73" i="2"/>
  <c r="O17" i="2"/>
  <c r="O46" i="2"/>
  <c r="O14" i="2"/>
  <c r="O4" i="2"/>
  <c r="O34" i="2"/>
  <c r="O52" i="2"/>
  <c r="O36" i="2"/>
  <c r="O48" i="2"/>
  <c r="O15" i="2"/>
  <c r="O53" i="2"/>
  <c r="O49" i="2"/>
  <c r="O5" i="2"/>
  <c r="O22" i="2"/>
  <c r="O54" i="2"/>
  <c r="O40" i="2"/>
  <c r="O24" i="2"/>
  <c r="O33" i="2"/>
  <c r="O35" i="2"/>
  <c r="O25" i="2"/>
  <c r="O43" i="2"/>
  <c r="O58" i="2"/>
  <c r="O45" i="2"/>
  <c r="O11" i="2"/>
  <c r="O9" i="2"/>
  <c r="O55" i="2"/>
  <c r="O63" i="2"/>
  <c r="O30" i="2"/>
  <c r="O37" i="2"/>
  <c r="O50" i="2"/>
  <c r="O75" i="2"/>
  <c r="O71" i="2"/>
  <c r="O41" i="2"/>
  <c r="O27" i="2"/>
  <c r="O42" i="2"/>
  <c r="O67" i="2"/>
  <c r="O70" i="2"/>
  <c r="O21" i="2"/>
  <c r="O64" i="2"/>
  <c r="O61" i="2"/>
  <c r="O68" i="2"/>
  <c r="O76" i="2"/>
  <c r="O74" i="2"/>
  <c r="O72" i="2"/>
  <c r="O28" i="2"/>
  <c r="I58" i="1"/>
  <c r="H73" i="1"/>
  <c r="K2" i="1"/>
  <c r="H163" i="1"/>
  <c r="H71" i="1"/>
  <c r="H122" i="1"/>
  <c r="K11" i="1"/>
  <c r="K23" i="1"/>
  <c r="K187" i="1"/>
  <c r="H149" i="1"/>
  <c r="P58" i="1"/>
  <c r="K123" i="1"/>
  <c r="O75" i="1"/>
  <c r="P134" i="1"/>
  <c r="O140" i="1"/>
  <c r="H142" i="1"/>
  <c r="O165" i="1"/>
  <c r="P200" i="1"/>
  <c r="P63" i="1"/>
  <c r="H173" i="1"/>
  <c r="P99" i="1"/>
  <c r="P41" i="1"/>
  <c r="P135" i="1"/>
  <c r="P137" i="1"/>
  <c r="P171" i="1"/>
  <c r="I208" i="1"/>
  <c r="K166" i="1"/>
  <c r="H32" i="1"/>
  <c r="K66" i="1"/>
  <c r="P21" i="1"/>
  <c r="I49" i="1"/>
  <c r="H198" i="1"/>
  <c r="H136" i="1"/>
  <c r="P24" i="1"/>
  <c r="P37" i="1"/>
  <c r="H86" i="1"/>
  <c r="P133" i="1"/>
  <c r="P78" i="1"/>
  <c r="I76" i="1"/>
  <c r="O9" i="1"/>
  <c r="O91" i="1"/>
  <c r="K42" i="1"/>
  <c r="O156" i="1"/>
  <c r="P104" i="1"/>
  <c r="O181" i="1"/>
  <c r="H170" i="1"/>
  <c r="P127" i="1"/>
  <c r="P116" i="1"/>
  <c r="O81" i="1"/>
  <c r="K33" i="1"/>
  <c r="O4" i="1"/>
  <c r="H187" i="1"/>
  <c r="O29" i="1"/>
  <c r="H107" i="1"/>
  <c r="O94" i="1"/>
  <c r="I159" i="1"/>
  <c r="O103" i="1"/>
  <c r="I72" i="1"/>
  <c r="O112" i="1"/>
  <c r="H11" i="1"/>
  <c r="O121" i="1"/>
  <c r="O203" i="1"/>
  <c r="I174" i="1"/>
  <c r="K41" i="1"/>
  <c r="H41" i="1"/>
  <c r="H33" i="1"/>
  <c r="H68" i="1"/>
  <c r="H93" i="1"/>
  <c r="K26" i="1"/>
  <c r="I101" i="1"/>
  <c r="K164" i="1"/>
  <c r="K162" i="1"/>
  <c r="K205" i="1"/>
  <c r="K110" i="1"/>
  <c r="I193" i="1"/>
  <c r="O178" i="1"/>
  <c r="K6" i="1"/>
  <c r="I129" i="1"/>
  <c r="O20" i="1"/>
  <c r="I190" i="1"/>
  <c r="O45" i="1"/>
  <c r="H38" i="1"/>
  <c r="O110" i="1"/>
  <c r="I74" i="1"/>
  <c r="O119" i="1"/>
  <c r="I61" i="1"/>
  <c r="O128" i="1"/>
  <c r="I94" i="1"/>
  <c r="O137" i="1"/>
  <c r="P19" i="1"/>
  <c r="I98" i="1"/>
  <c r="K113" i="1"/>
  <c r="I93" i="1"/>
  <c r="H90" i="1"/>
  <c r="P12" i="1"/>
  <c r="K7" i="1"/>
  <c r="I108" i="1"/>
  <c r="O3" i="1"/>
  <c r="H152" i="1"/>
  <c r="O68" i="1"/>
  <c r="P60" i="1"/>
  <c r="O93" i="1"/>
  <c r="I26" i="1"/>
  <c r="O158" i="1"/>
  <c r="P125" i="1"/>
  <c r="O167" i="1"/>
  <c r="K37" i="1"/>
  <c r="O176" i="1"/>
  <c r="K103" i="1"/>
  <c r="O185" i="1"/>
  <c r="P2" i="1"/>
  <c r="I60" i="1"/>
  <c r="I163" i="1"/>
  <c r="K51" i="1"/>
  <c r="I122" i="1"/>
  <c r="K118" i="1"/>
  <c r="K198" i="1"/>
  <c r="K101" i="1"/>
  <c r="K74" i="1"/>
  <c r="P45" i="1"/>
  <c r="I112" i="1"/>
  <c r="P141" i="1"/>
  <c r="K77" i="1"/>
  <c r="I103" i="1"/>
  <c r="K50" i="1"/>
  <c r="O19" i="1"/>
  <c r="I137" i="1"/>
  <c r="O84" i="1"/>
  <c r="I153" i="1"/>
  <c r="O109" i="1"/>
  <c r="K34" i="1"/>
  <c r="O174" i="1"/>
  <c r="I172" i="1"/>
  <c r="O183" i="1"/>
  <c r="K55" i="1"/>
  <c r="O192" i="1"/>
  <c r="K5" i="1"/>
  <c r="O201" i="1"/>
  <c r="H13" i="1"/>
  <c r="I53" i="1"/>
  <c r="K102" i="1"/>
  <c r="P117" i="1"/>
  <c r="H21" i="1"/>
  <c r="I123" i="1"/>
  <c r="K12" i="1"/>
  <c r="P120" i="1"/>
  <c r="O67" i="1"/>
  <c r="P49" i="1"/>
  <c r="O132" i="1"/>
  <c r="I51" i="1"/>
  <c r="O157" i="1"/>
  <c r="P114" i="1"/>
  <c r="P31" i="1"/>
  <c r="I134" i="1"/>
  <c r="P67" i="1"/>
  <c r="H171" i="1"/>
  <c r="P103" i="1"/>
  <c r="P52" i="1"/>
  <c r="P139" i="1"/>
  <c r="I7" i="1"/>
  <c r="I200" i="1"/>
  <c r="H99" i="1"/>
  <c r="H180" i="1"/>
  <c r="K61" i="1"/>
  <c r="K124" i="1"/>
  <c r="H29" i="1"/>
  <c r="K202" i="1"/>
  <c r="P48" i="1"/>
  <c r="H150" i="1"/>
  <c r="P144" i="1"/>
  <c r="P89" i="1"/>
  <c r="I206" i="1"/>
  <c r="O10" i="1"/>
  <c r="P96" i="1"/>
  <c r="O83" i="1"/>
  <c r="K47" i="1"/>
  <c r="O148" i="1"/>
  <c r="P18" i="1"/>
  <c r="O173" i="1"/>
  <c r="H133" i="1"/>
  <c r="P95" i="1"/>
  <c r="P30" i="1"/>
  <c r="P131" i="1"/>
  <c r="P126" i="1"/>
  <c r="P167" i="1"/>
  <c r="K108" i="1"/>
  <c r="P203" i="1"/>
  <c r="K128" i="1"/>
  <c r="P106" i="1"/>
  <c r="K72" i="1"/>
  <c r="I131" i="1"/>
  <c r="K56" i="1"/>
  <c r="P109" i="1"/>
  <c r="P122" i="1"/>
  <c r="P68" i="1"/>
  <c r="O131" i="1"/>
  <c r="H174" i="1"/>
  <c r="O196" i="1"/>
  <c r="H27" i="1"/>
  <c r="P27" i="1"/>
  <c r="H103" i="1"/>
  <c r="K4" i="1"/>
  <c r="H139" i="1"/>
  <c r="H161" i="1"/>
  <c r="I38" i="1"/>
  <c r="K27" i="1"/>
  <c r="H190" i="1"/>
  <c r="H127" i="1"/>
  <c r="H35" i="1"/>
  <c r="H84" i="1"/>
  <c r="K68" i="1"/>
  <c r="H81" i="1"/>
  <c r="K88" i="1"/>
  <c r="O38" i="1"/>
  <c r="K203" i="1"/>
  <c r="O47" i="1"/>
  <c r="H166" i="1"/>
  <c r="O56" i="1"/>
  <c r="H14" i="1"/>
  <c r="O65" i="1"/>
  <c r="P28" i="1"/>
  <c r="I8" i="1"/>
  <c r="I199" i="1"/>
  <c r="O147" i="1"/>
  <c r="P8" i="1"/>
  <c r="K105" i="1"/>
  <c r="I30" i="1"/>
  <c r="P91" i="1"/>
  <c r="P20" i="1"/>
  <c r="K89" i="1"/>
  <c r="H62" i="1"/>
  <c r="I204" i="1"/>
  <c r="P54" i="1"/>
  <c r="H19" i="1"/>
  <c r="H16" i="1"/>
  <c r="O195" i="1"/>
  <c r="I15" i="1"/>
  <c r="P183" i="1"/>
  <c r="H192" i="1"/>
  <c r="I111" i="1"/>
  <c r="H43" i="1"/>
  <c r="I89" i="1"/>
  <c r="P138" i="1"/>
  <c r="K70" i="1"/>
  <c r="I32" i="1"/>
  <c r="H49" i="1"/>
  <c r="I209" i="1"/>
  <c r="K141" i="1"/>
  <c r="H138" i="1"/>
  <c r="O12" i="1"/>
  <c r="H105" i="1"/>
  <c r="O37" i="1"/>
  <c r="H132" i="1"/>
  <c r="O102" i="1"/>
  <c r="K92" i="1"/>
  <c r="O111" i="1"/>
  <c r="I143" i="1"/>
  <c r="O120" i="1"/>
  <c r="H44" i="1"/>
  <c r="O129" i="1"/>
  <c r="H46" i="1"/>
  <c r="K19" i="1"/>
  <c r="O162" i="1"/>
  <c r="O2" i="1"/>
  <c r="I80" i="1"/>
  <c r="I167" i="1"/>
  <c r="I176" i="1"/>
  <c r="H199" i="1"/>
  <c r="I133" i="1"/>
  <c r="I95" i="1"/>
  <c r="K97" i="1"/>
  <c r="I117" i="1"/>
  <c r="K98" i="1"/>
  <c r="H106" i="1"/>
  <c r="K10" i="1"/>
  <c r="I207" i="1"/>
  <c r="H167" i="1"/>
  <c r="O28" i="1"/>
  <c r="H3" i="1"/>
  <c r="O53" i="1"/>
  <c r="K210" i="1"/>
  <c r="O118" i="1"/>
  <c r="I155" i="1"/>
  <c r="P179" i="1"/>
  <c r="H88" i="1"/>
  <c r="H181" i="1"/>
  <c r="H61" i="1"/>
  <c r="I162" i="1"/>
  <c r="P128" i="1"/>
  <c r="K125" i="1"/>
  <c r="K100" i="1"/>
  <c r="K172" i="1"/>
  <c r="K199" i="1"/>
  <c r="I99" i="1"/>
  <c r="P56" i="1"/>
  <c r="O11" i="1"/>
  <c r="H9" i="1"/>
  <c r="O76" i="1"/>
  <c r="P145" i="1"/>
  <c r="O101" i="1"/>
  <c r="K176" i="1"/>
  <c r="O166" i="1"/>
  <c r="P210" i="1"/>
  <c r="O175" i="1"/>
  <c r="K28" i="1"/>
  <c r="O184" i="1"/>
  <c r="H191" i="1"/>
  <c r="O193" i="1"/>
  <c r="K87" i="1"/>
  <c r="K115" i="1"/>
  <c r="P168" i="1"/>
  <c r="I11" i="1"/>
  <c r="I210" i="1"/>
  <c r="K144" i="1"/>
  <c r="P32" i="1"/>
  <c r="I145" i="1"/>
  <c r="H39" i="1"/>
  <c r="H200" i="1"/>
  <c r="P34" i="1"/>
  <c r="I90" i="1"/>
  <c r="P130" i="1"/>
  <c r="H101" i="1"/>
  <c r="I184" i="1"/>
  <c r="O27" i="1"/>
  <c r="I180" i="1"/>
  <c r="O92" i="1"/>
  <c r="K45" i="1"/>
  <c r="O117" i="1"/>
  <c r="K14" i="1"/>
  <c r="O182" i="1"/>
  <c r="I45" i="1"/>
  <c r="O191" i="1"/>
  <c r="H146" i="1"/>
  <c r="O57" i="1"/>
  <c r="H172" i="1"/>
  <c r="O106" i="1"/>
  <c r="O55" i="1"/>
  <c r="P93" i="1"/>
  <c r="P105" i="1"/>
  <c r="I182" i="1"/>
  <c r="K169" i="1"/>
  <c r="K189" i="1"/>
  <c r="K83" i="1"/>
  <c r="K201" i="1"/>
  <c r="I88" i="1"/>
  <c r="P185" i="1"/>
  <c r="K135" i="1"/>
  <c r="I75" i="1"/>
  <c r="I121" i="1"/>
  <c r="H155" i="1"/>
  <c r="P202" i="1"/>
  <c r="I151" i="1"/>
  <c r="I104" i="1"/>
  <c r="H179" i="1"/>
  <c r="P205" i="1"/>
  <c r="I73" i="1"/>
  <c r="H135" i="1"/>
  <c r="K168" i="1"/>
  <c r="I132" i="1"/>
  <c r="H5" i="1"/>
  <c r="K104" i="1"/>
  <c r="I138" i="1"/>
  <c r="O107" i="1"/>
  <c r="K136" i="1"/>
  <c r="O172" i="1"/>
  <c r="K18" i="1"/>
  <c r="O197" i="1"/>
  <c r="H131" i="1"/>
  <c r="P191" i="1"/>
  <c r="H189" i="1"/>
  <c r="K178" i="1"/>
  <c r="I127" i="1"/>
  <c r="H168" i="1"/>
  <c r="I97" i="1"/>
  <c r="K171" i="1"/>
  <c r="O51" i="1"/>
  <c r="I188" i="1"/>
  <c r="O116" i="1"/>
  <c r="K137" i="1"/>
  <c r="O141" i="1"/>
  <c r="H89" i="1"/>
  <c r="O206" i="1"/>
  <c r="I191" i="1"/>
  <c r="P3" i="1"/>
  <c r="H182" i="1"/>
  <c r="P39" i="1"/>
  <c r="P176" i="1"/>
  <c r="O60" i="1"/>
  <c r="H20" i="1"/>
  <c r="O85" i="1"/>
  <c r="I142" i="1"/>
  <c r="O150" i="1"/>
  <c r="P40" i="1"/>
  <c r="O159" i="1"/>
  <c r="P136" i="1"/>
  <c r="O168" i="1"/>
  <c r="I144" i="1"/>
  <c r="O177" i="1"/>
  <c r="I168" i="1"/>
  <c r="O146" i="1"/>
  <c r="I120" i="1"/>
  <c r="K167" i="1"/>
  <c r="K156" i="1"/>
  <c r="I107" i="1"/>
  <c r="I52" i="1"/>
  <c r="K153" i="1"/>
  <c r="K119" i="1"/>
  <c r="P100" i="1"/>
  <c r="O122" i="1"/>
  <c r="K146" i="1"/>
  <c r="P73" i="1"/>
  <c r="H147" i="1"/>
  <c r="K53" i="1"/>
  <c r="I37" i="1"/>
  <c r="P196" i="1"/>
  <c r="O82" i="1"/>
  <c r="I160" i="1"/>
  <c r="P154" i="1"/>
  <c r="H30" i="1"/>
  <c r="H34" i="1"/>
  <c r="I22" i="1"/>
  <c r="K44" i="1"/>
  <c r="K9" i="1"/>
  <c r="K91" i="1"/>
  <c r="P107" i="1"/>
  <c r="H158" i="1"/>
  <c r="H7" i="1"/>
  <c r="P164" i="1"/>
  <c r="K82" i="1"/>
  <c r="P38" i="1"/>
  <c r="H128" i="1"/>
  <c r="I141" i="1"/>
  <c r="P193" i="1"/>
  <c r="H18" i="1"/>
  <c r="H121" i="1"/>
  <c r="H22" i="1"/>
  <c r="I78" i="1"/>
  <c r="I18" i="1"/>
  <c r="I66" i="1"/>
  <c r="H74" i="1"/>
  <c r="P207" i="1"/>
  <c r="O154" i="1"/>
  <c r="O42" i="1"/>
  <c r="O86" i="1"/>
  <c r="K207" i="1"/>
  <c r="O139" i="1"/>
  <c r="K20" i="1"/>
  <c r="K140" i="1"/>
  <c r="K208" i="1"/>
  <c r="P204" i="1"/>
  <c r="O54" i="1"/>
  <c r="H42" i="1"/>
  <c r="K81" i="1"/>
  <c r="I195" i="1"/>
  <c r="K147" i="1"/>
  <c r="K22" i="1"/>
  <c r="K43" i="1"/>
  <c r="K52" i="1"/>
  <c r="O58" i="1"/>
  <c r="H184" i="1"/>
  <c r="P192" i="1"/>
  <c r="H6" i="1"/>
  <c r="I29" i="1"/>
  <c r="H193" i="1"/>
  <c r="P194" i="1"/>
  <c r="P208" i="1"/>
  <c r="O7" i="1"/>
  <c r="K170" i="1"/>
  <c r="O16" i="1"/>
  <c r="H95" i="1"/>
  <c r="O25" i="1"/>
  <c r="K150" i="1"/>
  <c r="O202" i="1"/>
  <c r="H75" i="1"/>
  <c r="O171" i="1"/>
  <c r="H176" i="1"/>
  <c r="P87" i="1"/>
  <c r="P9" i="1"/>
  <c r="P187" i="1"/>
  <c r="K133" i="1"/>
  <c r="K17" i="1"/>
  <c r="H15" i="1"/>
  <c r="H188" i="1"/>
  <c r="K143" i="1"/>
  <c r="I55" i="1"/>
  <c r="P74" i="1"/>
  <c r="H56" i="1"/>
  <c r="O115" i="1"/>
  <c r="I43" i="1"/>
  <c r="O180" i="1"/>
  <c r="H137" i="1"/>
  <c r="O205" i="1"/>
  <c r="H164" i="1"/>
  <c r="K179" i="1"/>
  <c r="H210" i="1"/>
  <c r="H104" i="1"/>
  <c r="I177" i="1"/>
  <c r="O59" i="1"/>
  <c r="I187" i="1"/>
  <c r="O124" i="1"/>
  <c r="K190" i="1"/>
  <c r="O149" i="1"/>
  <c r="P29" i="1"/>
  <c r="H118" i="1"/>
  <c r="P35" i="1"/>
  <c r="P71" i="1"/>
  <c r="P62" i="1"/>
  <c r="I194" i="1"/>
  <c r="O130" i="1"/>
  <c r="I205" i="1"/>
  <c r="P158" i="1"/>
  <c r="I81" i="1"/>
  <c r="K63" i="1"/>
  <c r="I3" i="1"/>
  <c r="I115" i="1"/>
  <c r="K40" i="1"/>
  <c r="P143" i="1"/>
  <c r="H55" i="1"/>
  <c r="P75" i="1"/>
  <c r="O30" i="1"/>
  <c r="I148" i="1"/>
  <c r="H126" i="1"/>
  <c r="H70" i="1"/>
  <c r="O64" i="1"/>
  <c r="P23" i="1"/>
  <c r="K138" i="1"/>
  <c r="I33" i="1"/>
  <c r="K192" i="1"/>
  <c r="I23" i="1"/>
  <c r="K120" i="1"/>
  <c r="K24" i="1"/>
  <c r="O138" i="1"/>
  <c r="I92" i="1"/>
  <c r="I4" i="1"/>
  <c r="I164" i="1"/>
  <c r="H125" i="1"/>
  <c r="H156" i="1"/>
  <c r="H4" i="1"/>
  <c r="P197" i="1"/>
  <c r="O62" i="1"/>
  <c r="I161" i="1"/>
  <c r="O71" i="1"/>
  <c r="P92" i="1"/>
  <c r="O80" i="1"/>
  <c r="P188" i="1"/>
  <c r="O89" i="1"/>
  <c r="H53" i="1"/>
  <c r="I185" i="1"/>
  <c r="K180" i="1"/>
  <c r="P83" i="1"/>
  <c r="I67" i="1"/>
  <c r="I175" i="1"/>
  <c r="I20" i="1"/>
  <c r="I150" i="1"/>
  <c r="I87" i="1"/>
  <c r="K151" i="1"/>
  <c r="H111" i="1"/>
  <c r="K200" i="1"/>
  <c r="K134" i="1"/>
  <c r="H76" i="1"/>
  <c r="P140" i="1"/>
  <c r="I50" i="1"/>
  <c r="O179" i="1"/>
  <c r="H25" i="1"/>
  <c r="P119" i="1"/>
  <c r="P94" i="1"/>
  <c r="K175" i="1"/>
  <c r="H145" i="1"/>
  <c r="H124" i="1"/>
  <c r="H91" i="1"/>
  <c r="I105" i="1"/>
  <c r="P64" i="1"/>
  <c r="O123" i="1"/>
  <c r="I9" i="1"/>
  <c r="O188" i="1"/>
  <c r="I77" i="1"/>
  <c r="K69" i="1"/>
  <c r="H54" i="1"/>
  <c r="H40" i="1"/>
  <c r="H98" i="1"/>
  <c r="K32" i="1"/>
  <c r="H45" i="1"/>
  <c r="H154" i="1"/>
  <c r="I47" i="1"/>
  <c r="I85" i="1"/>
  <c r="H151" i="1"/>
  <c r="P142" i="1"/>
  <c r="P77" i="1"/>
  <c r="K152" i="1"/>
  <c r="I64" i="1"/>
  <c r="H110" i="1"/>
  <c r="H96" i="1"/>
  <c r="I100" i="1"/>
  <c r="K188" i="1"/>
  <c r="I114" i="1"/>
  <c r="P47" i="1"/>
  <c r="K71" i="1"/>
  <c r="O105" i="1"/>
  <c r="P76" i="1"/>
  <c r="H204" i="1"/>
  <c r="K132" i="1"/>
  <c r="O204" i="1"/>
  <c r="K85" i="1"/>
  <c r="I79" i="1"/>
  <c r="P17" i="1"/>
  <c r="K73" i="1"/>
  <c r="H100" i="1"/>
  <c r="K54" i="1"/>
  <c r="O8" i="1"/>
  <c r="K21" i="1"/>
  <c r="O17" i="1"/>
  <c r="P198" i="1"/>
  <c r="H196" i="1"/>
  <c r="O114" i="1"/>
  <c r="K60" i="1"/>
  <c r="H92" i="1"/>
  <c r="O36" i="1"/>
  <c r="H36" i="1"/>
  <c r="O61" i="1"/>
  <c r="K195" i="1"/>
  <c r="O126" i="1"/>
  <c r="K67" i="1"/>
  <c r="O135" i="1"/>
  <c r="H162" i="1"/>
  <c r="O144" i="1"/>
  <c r="I135" i="1"/>
  <c r="O153" i="1"/>
  <c r="P72" i="1"/>
  <c r="H108" i="1"/>
  <c r="H120" i="1"/>
  <c r="K186" i="1"/>
  <c r="I17" i="1"/>
  <c r="K36" i="1"/>
  <c r="H206" i="1"/>
  <c r="K16" i="1"/>
  <c r="H77" i="1"/>
  <c r="I146" i="1"/>
  <c r="K86" i="1"/>
  <c r="K90" i="1"/>
  <c r="H141" i="1"/>
  <c r="K65" i="1"/>
  <c r="H79" i="1"/>
  <c r="I110" i="1"/>
  <c r="P115" i="1"/>
  <c r="P84" i="1"/>
  <c r="H26" i="1"/>
  <c r="I2" i="1"/>
  <c r="H60" i="1"/>
  <c r="H175" i="1"/>
  <c r="I68" i="1"/>
  <c r="H23" i="1"/>
  <c r="H12" i="1"/>
  <c r="P118" i="1"/>
  <c r="O187" i="1"/>
  <c r="I36" i="1"/>
  <c r="P151" i="1"/>
  <c r="P180" i="1"/>
  <c r="I14" i="1"/>
  <c r="H2" i="1"/>
  <c r="I178" i="1"/>
  <c r="P53" i="1"/>
  <c r="I39" i="1"/>
  <c r="P149" i="1"/>
  <c r="I116" i="1"/>
  <c r="I19" i="1"/>
  <c r="H113" i="1"/>
  <c r="I198" i="1"/>
  <c r="H185" i="1"/>
  <c r="P6" i="1"/>
  <c r="K109" i="1"/>
  <c r="H57" i="1"/>
  <c r="P121" i="1"/>
  <c r="K80" i="1"/>
  <c r="H202" i="1"/>
  <c r="K159" i="1"/>
  <c r="H144" i="1"/>
  <c r="P175" i="1"/>
  <c r="K62" i="1"/>
  <c r="H116" i="1"/>
  <c r="P165" i="1"/>
  <c r="O18" i="1"/>
  <c r="P162" i="1"/>
  <c r="K121" i="1"/>
  <c r="I157" i="1"/>
  <c r="H24" i="1"/>
  <c r="P152" i="1"/>
  <c r="P46" i="1"/>
  <c r="I154" i="1"/>
  <c r="H31" i="1"/>
  <c r="I16" i="1"/>
  <c r="K181" i="1"/>
  <c r="H183" i="1"/>
  <c r="H28" i="1"/>
  <c r="H58" i="1"/>
  <c r="I5" i="1"/>
  <c r="K149" i="1"/>
  <c r="H109" i="1"/>
  <c r="H102" i="1"/>
  <c r="P112" i="1"/>
  <c r="P199" i="1"/>
  <c r="H197" i="1"/>
  <c r="P79" i="1"/>
  <c r="I46" i="1"/>
  <c r="P150" i="1"/>
  <c r="K155" i="1"/>
  <c r="K117" i="1"/>
  <c r="O43" i="1"/>
  <c r="K177" i="1"/>
  <c r="O207" i="1"/>
  <c r="P43" i="1"/>
  <c r="I65" i="1"/>
  <c r="O142" i="1"/>
  <c r="P50" i="1"/>
  <c r="O21" i="1"/>
  <c r="H64" i="1"/>
  <c r="O39" i="1"/>
  <c r="H52" i="1"/>
  <c r="P65" i="1"/>
  <c r="I125" i="1"/>
  <c r="O73" i="1"/>
  <c r="H112" i="1"/>
  <c r="P44" i="1"/>
  <c r="P5" i="1"/>
  <c r="O72" i="1"/>
  <c r="P102" i="1"/>
  <c r="O145" i="1"/>
  <c r="K94" i="1"/>
  <c r="P80" i="1"/>
  <c r="I44" i="1"/>
  <c r="O35" i="1"/>
  <c r="I71" i="1"/>
  <c r="O100" i="1"/>
  <c r="H143" i="1"/>
  <c r="O125" i="1"/>
  <c r="K191" i="1"/>
  <c r="O190" i="1"/>
  <c r="I186" i="1"/>
  <c r="O199" i="1"/>
  <c r="I56" i="1"/>
  <c r="O208" i="1"/>
  <c r="K185" i="1"/>
  <c r="P11" i="1"/>
  <c r="P33" i="1"/>
  <c r="I202" i="1"/>
  <c r="P181" i="1"/>
  <c r="K39" i="1"/>
  <c r="K139" i="1"/>
  <c r="H72" i="1"/>
  <c r="P13" i="1"/>
  <c r="K29" i="1"/>
  <c r="O6" i="1"/>
  <c r="K59" i="1"/>
  <c r="O15" i="1"/>
  <c r="H205" i="1"/>
  <c r="O24" i="1"/>
  <c r="K154" i="1"/>
  <c r="O33" i="1"/>
  <c r="K79" i="1"/>
  <c r="I126" i="1"/>
  <c r="H134" i="1"/>
  <c r="K196" i="1"/>
  <c r="H195" i="1"/>
  <c r="H203" i="1"/>
  <c r="H69" i="1"/>
  <c r="I179" i="1"/>
  <c r="K129" i="1"/>
  <c r="H115" i="1"/>
  <c r="H85" i="1"/>
  <c r="P147" i="1"/>
  <c r="P169" i="1"/>
  <c r="K84" i="1"/>
  <c r="P129" i="1"/>
  <c r="K206" i="1"/>
  <c r="P42" i="1"/>
  <c r="I139" i="1"/>
  <c r="P86" i="1"/>
  <c r="K15" i="1"/>
  <c r="H169" i="1"/>
  <c r="I34" i="1"/>
  <c r="H165" i="1"/>
  <c r="H157" i="1"/>
  <c r="P66" i="1"/>
  <c r="P15" i="1"/>
  <c r="P111" i="1"/>
  <c r="K204" i="1"/>
  <c r="K148" i="1"/>
  <c r="I83" i="1"/>
  <c r="I119" i="1"/>
  <c r="K163" i="1"/>
  <c r="I140" i="1"/>
  <c r="K13" i="1"/>
  <c r="I109" i="1"/>
  <c r="H80" i="1"/>
  <c r="I48" i="1"/>
  <c r="K31" i="1"/>
  <c r="P57" i="1"/>
  <c r="K48" i="1"/>
  <c r="P110" i="1"/>
  <c r="P51" i="1"/>
  <c r="I86" i="1"/>
  <c r="P161" i="1"/>
  <c r="O108" i="1"/>
  <c r="O198" i="1"/>
  <c r="P7" i="1"/>
  <c r="P90" i="1"/>
  <c r="P156" i="1"/>
  <c r="H65" i="1"/>
  <c r="I42" i="1"/>
  <c r="K142" i="1"/>
  <c r="P59" i="1"/>
  <c r="H83" i="1"/>
  <c r="P26" i="1"/>
  <c r="I130" i="1"/>
  <c r="I181" i="1"/>
  <c r="O63" i="1"/>
  <c r="I59" i="1"/>
  <c r="O136" i="1"/>
  <c r="I118" i="1"/>
  <c r="O209" i="1"/>
  <c r="K127" i="1"/>
  <c r="K126" i="1"/>
  <c r="K76" i="1"/>
  <c r="O99" i="1"/>
  <c r="K49" i="1"/>
  <c r="O164" i="1"/>
  <c r="P189" i="1"/>
  <c r="O189" i="1"/>
  <c r="H82" i="1"/>
  <c r="P159" i="1"/>
  <c r="P201" i="1"/>
  <c r="P195" i="1"/>
  <c r="I27" i="1"/>
  <c r="K46" i="1"/>
  <c r="I170" i="1"/>
  <c r="H178" i="1"/>
  <c r="K209" i="1"/>
  <c r="I63" i="1"/>
  <c r="O50" i="1"/>
  <c r="H8" i="1"/>
  <c r="I169" i="1"/>
  <c r="P16" i="1"/>
  <c r="O5" i="1"/>
  <c r="I149" i="1"/>
  <c r="O70" i="1"/>
  <c r="P81" i="1"/>
  <c r="O79" i="1"/>
  <c r="P177" i="1"/>
  <c r="O88" i="1"/>
  <c r="K193" i="1"/>
  <c r="O97" i="1"/>
  <c r="H130" i="1"/>
  <c r="H194" i="1"/>
  <c r="H153" i="1"/>
  <c r="K78" i="1"/>
  <c r="P98" i="1"/>
  <c r="H117" i="1"/>
  <c r="O14" i="1"/>
  <c r="K75" i="1"/>
  <c r="O23" i="1"/>
  <c r="K58" i="1"/>
  <c r="O32" i="1"/>
  <c r="K173" i="1"/>
  <c r="P108" i="1"/>
  <c r="I201" i="1"/>
  <c r="H114" i="1"/>
  <c r="I147" i="1"/>
  <c r="P22" i="1"/>
  <c r="H51" i="1"/>
  <c r="H186" i="1"/>
  <c r="I21" i="1"/>
  <c r="K122" i="1"/>
  <c r="H159" i="1"/>
  <c r="H207" i="1"/>
  <c r="P69" i="1"/>
  <c r="P14" i="1"/>
  <c r="P172" i="1"/>
  <c r="K145" i="1"/>
  <c r="P170" i="1"/>
  <c r="K184" i="1"/>
  <c r="I84" i="1"/>
  <c r="P209" i="1"/>
  <c r="P206" i="1"/>
  <c r="P113" i="1"/>
  <c r="O98" i="1"/>
  <c r="P132" i="1"/>
  <c r="O74" i="1"/>
  <c r="O186" i="1"/>
  <c r="O41" i="1"/>
  <c r="O90" i="1"/>
  <c r="H37" i="1"/>
  <c r="K57" i="1"/>
  <c r="I31" i="1"/>
  <c r="O66" i="1"/>
  <c r="O210" i="1"/>
  <c r="O170" i="1"/>
  <c r="K114" i="1"/>
  <c r="H94" i="1"/>
  <c r="I70" i="1"/>
  <c r="I189" i="1"/>
  <c r="H47" i="1"/>
  <c r="O26" i="1"/>
  <c r="K25" i="1"/>
  <c r="I166" i="1"/>
  <c r="H87" i="1"/>
  <c r="O52" i="1"/>
  <c r="O151" i="1"/>
  <c r="P173" i="1"/>
  <c r="H66" i="1"/>
  <c r="I62" i="1"/>
  <c r="H59" i="1"/>
  <c r="O48" i="1"/>
  <c r="H78" i="1"/>
  <c r="I196" i="1"/>
  <c r="O46" i="1"/>
  <c r="O155" i="1"/>
  <c r="P123" i="1"/>
  <c r="O127" i="1"/>
  <c r="K116" i="1"/>
  <c r="O200" i="1"/>
  <c r="K8" i="1"/>
  <c r="K111" i="1"/>
  <c r="K3" i="1"/>
  <c r="I183" i="1"/>
  <c r="P174" i="1"/>
  <c r="O163" i="1"/>
  <c r="P178" i="1"/>
  <c r="P55" i="1"/>
  <c r="H119" i="1"/>
  <c r="P155" i="1"/>
  <c r="P190" i="1"/>
  <c r="I152" i="1"/>
  <c r="P182" i="1"/>
  <c r="K96" i="1"/>
  <c r="H67" i="1"/>
  <c r="I41" i="1"/>
  <c r="K194" i="1"/>
  <c r="I156" i="1"/>
  <c r="P85" i="1"/>
  <c r="K107" i="1"/>
  <c r="I102" i="1"/>
  <c r="P4" i="1"/>
  <c r="O44" i="1"/>
  <c r="I158" i="1"/>
  <c r="O69" i="1"/>
  <c r="P70" i="1"/>
  <c r="O134" i="1"/>
  <c r="K38" i="1"/>
  <c r="O143" i="1"/>
  <c r="I203" i="1"/>
  <c r="O152" i="1"/>
  <c r="P61" i="1"/>
  <c r="O161" i="1"/>
  <c r="P157" i="1"/>
  <c r="H63" i="1"/>
  <c r="P88" i="1"/>
  <c r="P101" i="1"/>
  <c r="O13" i="1"/>
  <c r="H209" i="1"/>
  <c r="O78" i="1"/>
  <c r="P166" i="1"/>
  <c r="O87" i="1"/>
  <c r="H160" i="1"/>
  <c r="O96" i="1"/>
  <c r="K99" i="1"/>
  <c r="H10" i="1"/>
  <c r="H129" i="1"/>
  <c r="P184" i="1"/>
  <c r="I69" i="1"/>
  <c r="O22" i="1"/>
  <c r="K182" i="1"/>
  <c r="O31" i="1"/>
  <c r="I106" i="1"/>
  <c r="O40" i="1"/>
  <c r="K130" i="1"/>
  <c r="O49" i="1"/>
  <c r="K197" i="1"/>
  <c r="I54" i="1"/>
  <c r="K158" i="1"/>
  <c r="P97" i="1"/>
  <c r="K165" i="1"/>
  <c r="I91" i="1"/>
  <c r="P160" i="1"/>
  <c r="H201" i="1"/>
  <c r="O194" i="1"/>
  <c r="P148" i="1"/>
  <c r="P36" i="1"/>
  <c r="H177" i="1"/>
  <c r="K64" i="1"/>
  <c r="I35" i="1"/>
  <c r="I28" i="1"/>
  <c r="P25" i="1"/>
  <c r="I171" i="1"/>
  <c r="K183" i="1"/>
  <c r="H208" i="1"/>
  <c r="P146" i="1"/>
  <c r="I40" i="1"/>
  <c r="K30" i="1"/>
  <c r="K35" i="1"/>
  <c r="K112" i="1"/>
  <c r="I173" i="1"/>
  <c r="H97" i="1"/>
  <c r="K174" i="1"/>
  <c r="I6" i="1"/>
  <c r="P163" i="1"/>
  <c r="K161" i="1"/>
  <c r="P153" i="1"/>
  <c r="I128" i="1"/>
  <c r="I136" i="1"/>
  <c r="K160" i="1"/>
  <c r="H140" i="1"/>
  <c r="I25" i="1"/>
  <c r="O133" i="1"/>
  <c r="I192" i="1"/>
  <c r="K93" i="1"/>
  <c r="O77" i="1"/>
  <c r="I12" i="1"/>
  <c r="O160" i="1"/>
  <c r="P186" i="1"/>
  <c r="O95" i="1"/>
  <c r="I165" i="1"/>
  <c r="I82" i="1"/>
  <c r="I57" i="1"/>
  <c r="K131" i="1"/>
  <c r="I124" i="1"/>
  <c r="P10" i="1"/>
  <c r="I96" i="1"/>
  <c r="H48" i="1"/>
  <c r="H148" i="1"/>
  <c r="P82" i="1"/>
  <c r="I10" i="1"/>
  <c r="O34" i="1"/>
  <c r="K95" i="1"/>
  <c r="I24" i="1"/>
  <c r="H17" i="1"/>
  <c r="O104" i="1"/>
  <c r="P124" i="1"/>
  <c r="H123" i="1"/>
  <c r="I113" i="1"/>
  <c r="H50" i="1"/>
  <c r="O169" i="1"/>
  <c r="K157" i="1"/>
  <c r="I197" i="1"/>
  <c r="K106" i="1"/>
  <c r="O113" i="1"/>
  <c r="I13" i="1"/>
  <c r="L81" i="1" l="1"/>
  <c r="J13" i="1"/>
  <c r="L106" i="1"/>
  <c r="N106" i="1" s="1"/>
  <c r="J197" i="1"/>
  <c r="L157" i="1"/>
  <c r="N157" i="1" s="1"/>
  <c r="J113" i="1"/>
  <c r="J24" i="1"/>
  <c r="L95" i="1"/>
  <c r="N95" i="1" s="1"/>
  <c r="J10" i="1"/>
  <c r="J96" i="1"/>
  <c r="J124" i="1"/>
  <c r="L131" i="1"/>
  <c r="N131" i="1" s="1"/>
  <c r="J57" i="1"/>
  <c r="J82" i="1"/>
  <c r="J165" i="1"/>
  <c r="J12" i="1"/>
  <c r="L93" i="1"/>
  <c r="N93" i="1" s="1"/>
  <c r="J192" i="1"/>
  <c r="J25" i="1"/>
  <c r="L160" i="1"/>
  <c r="N160" i="1" s="1"/>
  <c r="J136" i="1"/>
  <c r="J128" i="1"/>
  <c r="L161" i="1"/>
  <c r="N161" i="1" s="1"/>
  <c r="J6" i="1"/>
  <c r="L174" i="1"/>
  <c r="N174" i="1" s="1"/>
  <c r="J173" i="1"/>
  <c r="L112" i="1"/>
  <c r="N112" i="1" s="1"/>
  <c r="L35" i="1"/>
  <c r="N35" i="1" s="1"/>
  <c r="L30" i="1"/>
  <c r="N30" i="1" s="1"/>
  <c r="J40" i="1"/>
  <c r="L183" i="1"/>
  <c r="N183" i="1" s="1"/>
  <c r="J171" i="1"/>
  <c r="J28" i="1"/>
  <c r="J35" i="1"/>
  <c r="L64" i="1"/>
  <c r="N64" i="1" s="1"/>
  <c r="J91" i="1"/>
  <c r="L165" i="1"/>
  <c r="N165" i="1" s="1"/>
  <c r="L158" i="1"/>
  <c r="N158" i="1" s="1"/>
  <c r="J54" i="1"/>
  <c r="L197" i="1"/>
  <c r="N197" i="1" s="1"/>
  <c r="L130" i="1"/>
  <c r="N130" i="1" s="1"/>
  <c r="J106" i="1"/>
  <c r="L182" i="1"/>
  <c r="N182" i="1" s="1"/>
  <c r="J69" i="1"/>
  <c r="L99" i="1"/>
  <c r="N99" i="1" s="1"/>
  <c r="J203" i="1"/>
  <c r="L38" i="1"/>
  <c r="N38" i="1" s="1"/>
  <c r="J158" i="1"/>
  <c r="J102" i="1"/>
  <c r="L107" i="1"/>
  <c r="N107" i="1" s="1"/>
  <c r="J156" i="1"/>
  <c r="L194" i="1"/>
  <c r="N194" i="1" s="1"/>
  <c r="J41" i="1"/>
  <c r="L96" i="1"/>
  <c r="N96" i="1" s="1"/>
  <c r="J152" i="1"/>
  <c r="J183" i="1"/>
  <c r="L3" i="1"/>
  <c r="N3" i="1" s="1"/>
  <c r="L111" i="1"/>
  <c r="N111" i="1" s="1"/>
  <c r="L8" i="1"/>
  <c r="N8" i="1" s="1"/>
  <c r="L116" i="1"/>
  <c r="N116" i="1" s="1"/>
  <c r="J196" i="1"/>
  <c r="J62" i="1"/>
  <c r="J166" i="1"/>
  <c r="L25" i="1"/>
  <c r="N25" i="1" s="1"/>
  <c r="J189" i="1"/>
  <c r="J70" i="1"/>
  <c r="L114" i="1"/>
  <c r="N114" i="1" s="1"/>
  <c r="J31" i="1"/>
  <c r="L57" i="1"/>
  <c r="N57" i="1" s="1"/>
  <c r="J84" i="1"/>
  <c r="L184" i="1"/>
  <c r="N184" i="1" s="1"/>
  <c r="L145" i="1"/>
  <c r="N145" i="1" s="1"/>
  <c r="L122" i="1"/>
  <c r="N122" i="1" s="1"/>
  <c r="J21" i="1"/>
  <c r="J147" i="1"/>
  <c r="J201" i="1"/>
  <c r="L173" i="1"/>
  <c r="N173" i="1" s="1"/>
  <c r="L58" i="1"/>
  <c r="N58" i="1" s="1"/>
  <c r="L75" i="1"/>
  <c r="N75" i="1" s="1"/>
  <c r="L78" i="1"/>
  <c r="N78" i="1" s="1"/>
  <c r="L193" i="1"/>
  <c r="N193" i="1" s="1"/>
  <c r="J149" i="1"/>
  <c r="J169" i="1"/>
  <c r="J63" i="1"/>
  <c r="L209" i="1"/>
  <c r="N209" i="1" s="1"/>
  <c r="J170" i="1"/>
  <c r="L46" i="1"/>
  <c r="N46" i="1" s="1"/>
  <c r="J27" i="1"/>
  <c r="L49" i="1"/>
  <c r="N49" i="1" s="1"/>
  <c r="L76" i="1"/>
  <c r="N76" i="1" s="1"/>
  <c r="L126" i="1"/>
  <c r="N126" i="1" s="1"/>
  <c r="L127" i="1"/>
  <c r="N127" i="1" s="1"/>
  <c r="J118" i="1"/>
  <c r="J59" i="1"/>
  <c r="J181" i="1"/>
  <c r="J130" i="1"/>
  <c r="L142" i="1"/>
  <c r="N142" i="1" s="1"/>
  <c r="J42" i="1"/>
  <c r="J86" i="1"/>
  <c r="L48" i="1"/>
  <c r="N48" i="1" s="1"/>
  <c r="L31" i="1"/>
  <c r="N31" i="1" s="1"/>
  <c r="J48" i="1"/>
  <c r="J109" i="1"/>
  <c r="L13" i="1"/>
  <c r="N13" i="1" s="1"/>
  <c r="J140" i="1"/>
  <c r="L163" i="1"/>
  <c r="N163" i="1" s="1"/>
  <c r="J119" i="1"/>
  <c r="J83" i="1"/>
  <c r="L148" i="1"/>
  <c r="N148" i="1" s="1"/>
  <c r="L204" i="1"/>
  <c r="N204" i="1" s="1"/>
  <c r="J34" i="1"/>
  <c r="L15" i="1"/>
  <c r="N15" i="1" s="1"/>
  <c r="J139" i="1"/>
  <c r="L206" i="1"/>
  <c r="N206" i="1" s="1"/>
  <c r="L84" i="1"/>
  <c r="N84" i="1" s="1"/>
  <c r="L129" i="1"/>
  <c r="N129" i="1" s="1"/>
  <c r="J179" i="1"/>
  <c r="L196" i="1"/>
  <c r="N196" i="1" s="1"/>
  <c r="J126" i="1"/>
  <c r="L79" i="1"/>
  <c r="N79" i="1" s="1"/>
  <c r="L154" i="1"/>
  <c r="N154" i="1" s="1"/>
  <c r="L59" i="1"/>
  <c r="N59" i="1" s="1"/>
  <c r="L29" i="1"/>
  <c r="N29" i="1" s="1"/>
  <c r="L139" i="1"/>
  <c r="N139" i="1" s="1"/>
  <c r="L39" i="1"/>
  <c r="N39" i="1" s="1"/>
  <c r="J202" i="1"/>
  <c r="L185" i="1"/>
  <c r="N185" i="1" s="1"/>
  <c r="J56" i="1"/>
  <c r="J186" i="1"/>
  <c r="L191" i="1"/>
  <c r="N191" i="1" s="1"/>
  <c r="J71" i="1"/>
  <c r="J44" i="1"/>
  <c r="L94" i="1"/>
  <c r="N94" i="1" s="1"/>
  <c r="J125" i="1"/>
  <c r="J65" i="1"/>
  <c r="L177" i="1"/>
  <c r="N177" i="1" s="1"/>
  <c r="L117" i="1"/>
  <c r="N117" i="1" s="1"/>
  <c r="L155" i="1"/>
  <c r="N155" i="1" s="1"/>
  <c r="J46" i="1"/>
  <c r="L149" i="1"/>
  <c r="N149" i="1" s="1"/>
  <c r="J5" i="1"/>
  <c r="L181" i="1"/>
  <c r="N181" i="1" s="1"/>
  <c r="J16" i="1"/>
  <c r="J154" i="1"/>
  <c r="J157" i="1"/>
  <c r="L121" i="1"/>
  <c r="N121" i="1" s="1"/>
  <c r="L62" i="1"/>
  <c r="N62" i="1" s="1"/>
  <c r="L159" i="1"/>
  <c r="N159" i="1" s="1"/>
  <c r="L80" i="1"/>
  <c r="N80" i="1" s="1"/>
  <c r="L109" i="1"/>
  <c r="N109" i="1" s="1"/>
  <c r="J198" i="1"/>
  <c r="J19" i="1"/>
  <c r="J116" i="1"/>
  <c r="J39" i="1"/>
  <c r="J178" i="1"/>
  <c r="J14" i="1"/>
  <c r="J36" i="1"/>
  <c r="J68" i="1"/>
  <c r="J2" i="1"/>
  <c r="J110" i="1"/>
  <c r="L65" i="1"/>
  <c r="N65" i="1" s="1"/>
  <c r="L90" i="1"/>
  <c r="N90" i="1" s="1"/>
  <c r="L86" i="1"/>
  <c r="N86" i="1" s="1"/>
  <c r="J146" i="1"/>
  <c r="L16" i="1"/>
  <c r="N16" i="1" s="1"/>
  <c r="L36" i="1"/>
  <c r="N36" i="1" s="1"/>
  <c r="J17" i="1"/>
  <c r="L186" i="1"/>
  <c r="N186" i="1" s="1"/>
  <c r="J135" i="1"/>
  <c r="L67" i="1"/>
  <c r="N67" i="1" s="1"/>
  <c r="L195" i="1"/>
  <c r="N195" i="1" s="1"/>
  <c r="L60" i="1"/>
  <c r="N60" i="1" s="1"/>
  <c r="L21" i="1"/>
  <c r="N21" i="1" s="1"/>
  <c r="L54" i="1"/>
  <c r="N54" i="1" s="1"/>
  <c r="L73" i="1"/>
  <c r="N73" i="1" s="1"/>
  <c r="J79" i="1"/>
  <c r="L85" i="1"/>
  <c r="N85" i="1" s="1"/>
  <c r="L132" i="1"/>
  <c r="N132" i="1" s="1"/>
  <c r="L71" i="1"/>
  <c r="N71" i="1" s="1"/>
  <c r="J114" i="1"/>
  <c r="L188" i="1"/>
  <c r="N188" i="1" s="1"/>
  <c r="J100" i="1"/>
  <c r="J64" i="1"/>
  <c r="L152" i="1"/>
  <c r="N152" i="1" s="1"/>
  <c r="J85" i="1"/>
  <c r="J47" i="1"/>
  <c r="L32" i="1"/>
  <c r="N32" i="1" s="1"/>
  <c r="L69" i="1"/>
  <c r="N69" i="1" s="1"/>
  <c r="J77" i="1"/>
  <c r="J9" i="1"/>
  <c r="J105" i="1"/>
  <c r="L175" i="1"/>
  <c r="N175" i="1" s="1"/>
  <c r="J50" i="1"/>
  <c r="L134" i="1"/>
  <c r="N134" i="1" s="1"/>
  <c r="L200" i="1"/>
  <c r="N200" i="1" s="1"/>
  <c r="L151" i="1"/>
  <c r="N151" i="1" s="1"/>
  <c r="J87" i="1"/>
  <c r="J150" i="1"/>
  <c r="J20" i="1"/>
  <c r="J175" i="1"/>
  <c r="J67" i="1"/>
  <c r="L180" i="1"/>
  <c r="N180" i="1" s="1"/>
  <c r="J185" i="1"/>
  <c r="J161" i="1"/>
  <c r="J164" i="1"/>
  <c r="J4" i="1"/>
  <c r="J92" i="1"/>
  <c r="L24" i="1"/>
  <c r="N24" i="1" s="1"/>
  <c r="L120" i="1"/>
  <c r="N120" i="1" s="1"/>
  <c r="J23" i="1"/>
  <c r="L192" i="1"/>
  <c r="N192" i="1" s="1"/>
  <c r="J33" i="1"/>
  <c r="L138" i="1"/>
  <c r="N138" i="1" s="1"/>
  <c r="J148" i="1"/>
  <c r="L40" i="1"/>
  <c r="N40" i="1" s="1"/>
  <c r="J115" i="1"/>
  <c r="J3" i="1"/>
  <c r="L63" i="1"/>
  <c r="N63" i="1" s="1"/>
  <c r="J81" i="1"/>
  <c r="J205" i="1"/>
  <c r="J194" i="1"/>
  <c r="L190" i="1"/>
  <c r="N190" i="1" s="1"/>
  <c r="J187" i="1"/>
  <c r="J177" i="1"/>
  <c r="L179" i="1"/>
  <c r="N179" i="1" s="1"/>
  <c r="J43" i="1"/>
  <c r="J55" i="1"/>
  <c r="L143" i="1"/>
  <c r="N143" i="1" s="1"/>
  <c r="L17" i="1"/>
  <c r="N17" i="1" s="1"/>
  <c r="L133" i="1"/>
  <c r="N133" i="1" s="1"/>
  <c r="L150" i="1"/>
  <c r="N150" i="1" s="1"/>
  <c r="L170" i="1"/>
  <c r="N170" i="1" s="1"/>
  <c r="J29" i="1"/>
  <c r="L52" i="1"/>
  <c r="N52" i="1" s="1"/>
  <c r="L43" i="1"/>
  <c r="N43" i="1" s="1"/>
  <c r="L22" i="1"/>
  <c r="N22" i="1" s="1"/>
  <c r="L147" i="1"/>
  <c r="N147" i="1" s="1"/>
  <c r="J195" i="1"/>
  <c r="L208" i="1"/>
  <c r="N208" i="1" s="1"/>
  <c r="L140" i="1"/>
  <c r="N140" i="1" s="1"/>
  <c r="L20" i="1"/>
  <c r="N20" i="1" s="1"/>
  <c r="L207" i="1"/>
  <c r="N207" i="1" s="1"/>
  <c r="J66" i="1"/>
  <c r="J18" i="1"/>
  <c r="J78" i="1"/>
  <c r="J141" i="1"/>
  <c r="L82" i="1"/>
  <c r="N82" i="1" s="1"/>
  <c r="L91" i="1"/>
  <c r="N91" i="1" s="1"/>
  <c r="L9" i="1"/>
  <c r="N9" i="1" s="1"/>
  <c r="L44" i="1"/>
  <c r="N44" i="1" s="1"/>
  <c r="J22" i="1"/>
  <c r="J160" i="1"/>
  <c r="J37" i="1"/>
  <c r="L53" i="1"/>
  <c r="N53" i="1" s="1"/>
  <c r="L146" i="1"/>
  <c r="N146" i="1" s="1"/>
  <c r="L119" i="1"/>
  <c r="N119" i="1" s="1"/>
  <c r="L153" i="1"/>
  <c r="N153" i="1" s="1"/>
  <c r="J52" i="1"/>
  <c r="J107" i="1"/>
  <c r="L156" i="1"/>
  <c r="N156" i="1" s="1"/>
  <c r="L167" i="1"/>
  <c r="N167" i="1" s="1"/>
  <c r="J120" i="1"/>
  <c r="J168" i="1"/>
  <c r="J144" i="1"/>
  <c r="J142" i="1"/>
  <c r="J191" i="1"/>
  <c r="L137" i="1"/>
  <c r="N137" i="1" s="1"/>
  <c r="J188" i="1"/>
  <c r="L171" i="1"/>
  <c r="N171" i="1" s="1"/>
  <c r="J97" i="1"/>
  <c r="J127" i="1"/>
  <c r="L178" i="1"/>
  <c r="N178" i="1" s="1"/>
  <c r="L18" i="1"/>
  <c r="N18" i="1" s="1"/>
  <c r="L136" i="1"/>
  <c r="N136" i="1" s="1"/>
  <c r="J138" i="1"/>
  <c r="L104" i="1"/>
  <c r="N104" i="1" s="1"/>
  <c r="J132" i="1"/>
  <c r="L168" i="1"/>
  <c r="N168" i="1" s="1"/>
  <c r="J73" i="1"/>
  <c r="J104" i="1"/>
  <c r="J151" i="1"/>
  <c r="J121" i="1"/>
  <c r="J75" i="1"/>
  <c r="L135" i="1"/>
  <c r="N135" i="1" s="1"/>
  <c r="J88" i="1"/>
  <c r="L201" i="1"/>
  <c r="N201" i="1" s="1"/>
  <c r="L83" i="1"/>
  <c r="N83" i="1" s="1"/>
  <c r="L189" i="1"/>
  <c r="N189" i="1" s="1"/>
  <c r="L169" i="1"/>
  <c r="N169" i="1" s="1"/>
  <c r="J182" i="1"/>
  <c r="J45" i="1"/>
  <c r="L14" i="1"/>
  <c r="N14" i="1" s="1"/>
  <c r="L45" i="1"/>
  <c r="N45" i="1" s="1"/>
  <c r="J180" i="1"/>
  <c r="J184" i="1"/>
  <c r="J90" i="1"/>
  <c r="J145" i="1"/>
  <c r="L144" i="1"/>
  <c r="N144" i="1" s="1"/>
  <c r="J210" i="1"/>
  <c r="J11" i="1"/>
  <c r="L115" i="1"/>
  <c r="N115" i="1" s="1"/>
  <c r="L87" i="1"/>
  <c r="N87" i="1" s="1"/>
  <c r="L28" i="1"/>
  <c r="N28" i="1" s="1"/>
  <c r="L176" i="1"/>
  <c r="N176" i="1" s="1"/>
  <c r="J99" i="1"/>
  <c r="L199" i="1"/>
  <c r="N199" i="1" s="1"/>
  <c r="L172" i="1"/>
  <c r="N172" i="1" s="1"/>
  <c r="L100" i="1"/>
  <c r="N100" i="1" s="1"/>
  <c r="L125" i="1"/>
  <c r="N125" i="1" s="1"/>
  <c r="J162" i="1"/>
  <c r="J155" i="1"/>
  <c r="L210" i="1"/>
  <c r="N210" i="1" s="1"/>
  <c r="J207" i="1"/>
  <c r="L10" i="1"/>
  <c r="N10" i="1" s="1"/>
  <c r="L98" i="1"/>
  <c r="N98" i="1" s="1"/>
  <c r="J117" i="1"/>
  <c r="L97" i="1"/>
  <c r="N97" i="1" s="1"/>
  <c r="J95" i="1"/>
  <c r="J133" i="1"/>
  <c r="J176" i="1"/>
  <c r="J167" i="1"/>
  <c r="J80" i="1"/>
  <c r="L19" i="1"/>
  <c r="N19" i="1" s="1"/>
  <c r="J143" i="1"/>
  <c r="L92" i="1"/>
  <c r="N92" i="1" s="1"/>
  <c r="L141" i="1"/>
  <c r="N141" i="1" s="1"/>
  <c r="J209" i="1"/>
  <c r="J32" i="1"/>
  <c r="L70" i="1"/>
  <c r="N70" i="1" s="1"/>
  <c r="J89" i="1"/>
  <c r="J111" i="1"/>
  <c r="J15" i="1"/>
  <c r="J204" i="1"/>
  <c r="L89" i="1"/>
  <c r="N89" i="1" s="1"/>
  <c r="J30" i="1"/>
  <c r="L105" i="1"/>
  <c r="N105" i="1" s="1"/>
  <c r="J199" i="1"/>
  <c r="J8" i="1"/>
  <c r="L203" i="1"/>
  <c r="N203" i="1" s="1"/>
  <c r="L88" i="1"/>
  <c r="N88" i="1" s="1"/>
  <c r="L68" i="1"/>
  <c r="N68" i="1" s="1"/>
  <c r="L27" i="1"/>
  <c r="N27" i="1" s="1"/>
  <c r="J38" i="1"/>
  <c r="L4" i="1"/>
  <c r="N4" i="1" s="1"/>
  <c r="L56" i="1"/>
  <c r="N56" i="1" s="1"/>
  <c r="J131" i="1"/>
  <c r="L72" i="1"/>
  <c r="N72" i="1" s="1"/>
  <c r="L128" i="1"/>
  <c r="N128" i="1" s="1"/>
  <c r="L108" i="1"/>
  <c r="N108" i="1" s="1"/>
  <c r="L47" i="1"/>
  <c r="N47" i="1" s="1"/>
  <c r="J206" i="1"/>
  <c r="L202" i="1"/>
  <c r="N202" i="1" s="1"/>
  <c r="L124" i="1"/>
  <c r="N124" i="1" s="1"/>
  <c r="L61" i="1"/>
  <c r="N61" i="1" s="1"/>
  <c r="J200" i="1"/>
  <c r="J7" i="1"/>
  <c r="J134" i="1"/>
  <c r="J51" i="1"/>
  <c r="L12" i="1"/>
  <c r="N12" i="1" s="1"/>
  <c r="J123" i="1"/>
  <c r="L102" i="1"/>
  <c r="N102" i="1" s="1"/>
  <c r="J53" i="1"/>
  <c r="L5" i="1"/>
  <c r="N5" i="1" s="1"/>
  <c r="L55" i="1"/>
  <c r="N55" i="1" s="1"/>
  <c r="J172" i="1"/>
  <c r="L34" i="1"/>
  <c r="N34" i="1" s="1"/>
  <c r="J153" i="1"/>
  <c r="J137" i="1"/>
  <c r="L50" i="1"/>
  <c r="N50" i="1" s="1"/>
  <c r="J103" i="1"/>
  <c r="L77" i="1"/>
  <c r="N77" i="1" s="1"/>
  <c r="J112" i="1"/>
  <c r="L74" i="1"/>
  <c r="N74" i="1" s="1"/>
  <c r="L101" i="1"/>
  <c r="N101" i="1" s="1"/>
  <c r="L198" i="1"/>
  <c r="N198" i="1" s="1"/>
  <c r="L118" i="1"/>
  <c r="N118" i="1" s="1"/>
  <c r="J122" i="1"/>
  <c r="L51" i="1"/>
  <c r="N51" i="1" s="1"/>
  <c r="J163" i="1"/>
  <c r="J60" i="1"/>
  <c r="L103" i="1"/>
  <c r="N103" i="1" s="1"/>
  <c r="L37" i="1"/>
  <c r="N37" i="1" s="1"/>
  <c r="J26" i="1"/>
  <c r="J108" i="1"/>
  <c r="L7" i="1"/>
  <c r="N7" i="1" s="1"/>
  <c r="J93" i="1"/>
  <c r="L113" i="1"/>
  <c r="N113" i="1" s="1"/>
  <c r="J98" i="1"/>
  <c r="J94" i="1"/>
  <c r="J61" i="1"/>
  <c r="J74" i="1"/>
  <c r="J190" i="1"/>
  <c r="J129" i="1"/>
  <c r="L6" i="1"/>
  <c r="N6" i="1" s="1"/>
  <c r="J193" i="1"/>
  <c r="L110" i="1"/>
  <c r="N110" i="1" s="1"/>
  <c r="L205" i="1"/>
  <c r="N205" i="1" s="1"/>
  <c r="L162" i="1"/>
  <c r="N162" i="1" s="1"/>
  <c r="L164" i="1"/>
  <c r="N164" i="1" s="1"/>
  <c r="J101" i="1"/>
  <c r="L26" i="1"/>
  <c r="N26" i="1" s="1"/>
  <c r="L41" i="1"/>
  <c r="N41" i="1" s="1"/>
  <c r="J174" i="1"/>
  <c r="J72" i="1"/>
  <c r="J159" i="1"/>
  <c r="L33" i="1"/>
  <c r="N33" i="1" s="1"/>
  <c r="L42" i="1"/>
  <c r="N42" i="1" s="1"/>
  <c r="J76" i="1"/>
  <c r="J49" i="1"/>
  <c r="L66" i="1"/>
  <c r="N66" i="1" s="1"/>
  <c r="L166" i="1"/>
  <c r="N166" i="1" s="1"/>
  <c r="J208" i="1"/>
  <c r="L123" i="1"/>
  <c r="N123" i="1" s="1"/>
  <c r="L187" i="1"/>
  <c r="N187" i="1" s="1"/>
  <c r="L23" i="1"/>
  <c r="N23" i="1" s="1"/>
  <c r="L11" i="1"/>
  <c r="N11" i="1" s="1"/>
  <c r="L2" i="1"/>
  <c r="N2" i="1" s="1"/>
  <c r="J58" i="1"/>
  <c r="N81" i="1" l="1"/>
  <c r="R81" i="1"/>
</calcChain>
</file>

<file path=xl/sharedStrings.xml><?xml version="1.0" encoding="utf-8"?>
<sst xmlns="http://schemas.openxmlformats.org/spreadsheetml/2006/main" count="1238" uniqueCount="514">
  <si>
    <t>证券代码</t>
  </si>
  <si>
    <t>证券名称</t>
  </si>
  <si>
    <t>近一年波动率%</t>
    <phoneticPr fontId="2" type="noConversion"/>
  </si>
  <si>
    <t>权益仓位划分</t>
    <phoneticPr fontId="2" type="noConversion"/>
  </si>
  <si>
    <t>005273.OF</t>
  </si>
  <si>
    <t>华商可转债债券A</t>
  </si>
  <si>
    <t>高权益</t>
    <phoneticPr fontId="2" type="noConversion"/>
  </si>
  <si>
    <t>000003.OF</t>
  </si>
  <si>
    <t>中海可转债债券A</t>
  </si>
  <si>
    <t>001045.OF</t>
  </si>
  <si>
    <t>华夏可转债增强债券A</t>
  </si>
  <si>
    <t>006030.OF</t>
  </si>
  <si>
    <t>南方昌元转债A</t>
  </si>
  <si>
    <t>003401.OF</t>
  </si>
  <si>
    <t>工银可转债债券</t>
  </si>
  <si>
    <t>005461.OF</t>
  </si>
  <si>
    <t>南方希元转债</t>
  </si>
  <si>
    <t>006102.OF</t>
  </si>
  <si>
    <t>浙商丰利增强债券</t>
  </si>
  <si>
    <t>003510.OF</t>
  </si>
  <si>
    <t>长盛可转债A</t>
  </si>
  <si>
    <t>519977.OF</t>
  </si>
  <si>
    <t>长信可转债债券A</t>
  </si>
  <si>
    <t>006482.OF</t>
  </si>
  <si>
    <t>广发可转债债券A</t>
  </si>
  <si>
    <t>210014.OF</t>
  </si>
  <si>
    <t>金鹰元丰债券</t>
  </si>
  <si>
    <t>005771.OF</t>
  </si>
  <si>
    <t>银华可转债债券</t>
  </si>
  <si>
    <t>005246.OF</t>
  </si>
  <si>
    <t>国泰可转债债券</t>
  </si>
  <si>
    <t>100051.OF</t>
  </si>
  <si>
    <t>富国可转债A</t>
  </si>
  <si>
    <t>163816.OF</t>
  </si>
  <si>
    <t>中银转债增强债券A</t>
  </si>
  <si>
    <t>000297.OF</t>
  </si>
  <si>
    <t>鹏华可转债债券A</t>
  </si>
  <si>
    <t>310518.OF</t>
  </si>
  <si>
    <t>申万菱信可转债债券</t>
  </si>
  <si>
    <t>004993.OF</t>
  </si>
  <si>
    <t>中欧可转债债券A</t>
  </si>
  <si>
    <t>050019.OF</t>
  </si>
  <si>
    <t>博时转债增强债券A</t>
  </si>
  <si>
    <t>005945.OF</t>
  </si>
  <si>
    <t>工银可转债优选债券A</t>
  </si>
  <si>
    <t>006898.OF</t>
  </si>
  <si>
    <t>天弘弘丰增强回报债券A</t>
  </si>
  <si>
    <t>470058.OF</t>
  </si>
  <si>
    <t>汇添富可转换债券A</t>
  </si>
  <si>
    <t>000536.OF</t>
  </si>
  <si>
    <t>前海开源可转债债券</t>
  </si>
  <si>
    <t>360013.OF</t>
  </si>
  <si>
    <t>光大保德信信用添益债券A</t>
  </si>
  <si>
    <t>710301.OF</t>
  </si>
  <si>
    <t>富安达增强收益债券A</t>
  </si>
  <si>
    <t>290003.OF</t>
  </si>
  <si>
    <t>泰信双息双利债券</t>
  </si>
  <si>
    <t>050011.OF</t>
  </si>
  <si>
    <t>博时信用债券A/B</t>
  </si>
  <si>
    <t>040022.OF</t>
  </si>
  <si>
    <t>华安可转债债券A</t>
  </si>
  <si>
    <t>519967.OF</t>
  </si>
  <si>
    <t>长信利富债券</t>
  </si>
  <si>
    <t>005908.OF</t>
  </si>
  <si>
    <t>华泰保兴尊利债券A</t>
  </si>
  <si>
    <t>004267.OF</t>
  </si>
  <si>
    <t>金鹰持久增利债券(LOF)E</t>
  </si>
  <si>
    <t>001751.OF</t>
  </si>
  <si>
    <t>华商信用增强债券A</t>
  </si>
  <si>
    <t>003458.OF</t>
  </si>
  <si>
    <t>嘉实稳宏债券A</t>
  </si>
  <si>
    <t>675011.OF</t>
  </si>
  <si>
    <t>西部利得稳健双利债券A</t>
  </si>
  <si>
    <t>004952.OF</t>
  </si>
  <si>
    <t>兴全恒益债券A</t>
  </si>
  <si>
    <t>003180.OF</t>
  </si>
  <si>
    <t>新疆前海联合添利债券A</t>
  </si>
  <si>
    <t>005886.OF</t>
  </si>
  <si>
    <t>华夏鼎沛债券A</t>
  </si>
  <si>
    <t>000810.OF</t>
  </si>
  <si>
    <t>富国收益增强债券A</t>
  </si>
  <si>
    <t>002742.OF</t>
  </si>
  <si>
    <t>泓德裕祥债券A</t>
  </si>
  <si>
    <t>110027.OF</t>
  </si>
  <si>
    <t>易方达安心回报债券A</t>
  </si>
  <si>
    <t>485114.OF</t>
  </si>
  <si>
    <t>工银添颐债券A</t>
  </si>
  <si>
    <t>006650.OF</t>
  </si>
  <si>
    <t>招商安庆债券</t>
  </si>
  <si>
    <t>005121.OF</t>
  </si>
  <si>
    <t>富国兴利增强债券</t>
  </si>
  <si>
    <t>009519.OF</t>
  </si>
  <si>
    <t>中欧鼎利债券E</t>
  </si>
  <si>
    <t>166010.OF</t>
  </si>
  <si>
    <t>中欧鼎利债券A</t>
  </si>
  <si>
    <t>001862.OF</t>
  </si>
  <si>
    <t>东方红收益增强债券A</t>
  </si>
  <si>
    <t>720003.OF</t>
  </si>
  <si>
    <t>财通收益增强债券A</t>
  </si>
  <si>
    <t>510080.OF</t>
  </si>
  <si>
    <t>长盛全债指数增强债券</t>
  </si>
  <si>
    <t>166105.OF</t>
  </si>
  <si>
    <t>信达澳银鑫安债券(LOF)</t>
  </si>
  <si>
    <t>320021.OF</t>
  </si>
  <si>
    <t>诺安双利债券发起</t>
  </si>
  <si>
    <t>400027.OF</t>
  </si>
  <si>
    <t>东方双债添利债券A</t>
  </si>
  <si>
    <t>630009.OF</t>
  </si>
  <si>
    <t>华商稳定增利债券A</t>
  </si>
  <si>
    <t>001257.OF</t>
  </si>
  <si>
    <t>兴业收益增强债券A</t>
  </si>
  <si>
    <t>217024.OF</t>
  </si>
  <si>
    <t>招商安盈债券A</t>
  </si>
  <si>
    <t>006738.OF</t>
  </si>
  <si>
    <t>工银添慧债券A</t>
  </si>
  <si>
    <t>009735.OF</t>
  </si>
  <si>
    <t>天弘增强回报债券E</t>
  </si>
  <si>
    <t>007128.OF</t>
  </si>
  <si>
    <t>天弘增强回报债券A</t>
  </si>
  <si>
    <t>001031.OF</t>
  </si>
  <si>
    <t>华夏安康债券A</t>
  </si>
  <si>
    <t>002459.OF</t>
  </si>
  <si>
    <t>华夏鼎利债券A</t>
  </si>
  <si>
    <t>002723.OF</t>
  </si>
  <si>
    <t>江信祺福A</t>
  </si>
  <si>
    <t>610008.OF</t>
  </si>
  <si>
    <t>信达澳银信用债债券A</t>
  </si>
  <si>
    <t>005078.OF</t>
  </si>
  <si>
    <t>富国宝利增强债券</t>
  </si>
  <si>
    <t>003133.OF</t>
  </si>
  <si>
    <t>易方达裕鑫债券A</t>
  </si>
  <si>
    <t>202105.OF</t>
  </si>
  <si>
    <t>南方广利回报债券A/B</t>
  </si>
  <si>
    <t>151002.OF</t>
  </si>
  <si>
    <t>银河收益混合</t>
  </si>
  <si>
    <t>中权益</t>
    <phoneticPr fontId="2" type="noConversion"/>
  </si>
  <si>
    <t>952024.OF</t>
  </si>
  <si>
    <t>国君资管君得盛债券</t>
  </si>
  <si>
    <t>002794.OF</t>
  </si>
  <si>
    <t>天弘永利债券E</t>
  </si>
  <si>
    <t>420002.OF</t>
  </si>
  <si>
    <t>天弘永利债券A</t>
  </si>
  <si>
    <t>233012.OF</t>
  </si>
  <si>
    <t>大摩多元收益债券A</t>
  </si>
  <si>
    <t>160621.OF</t>
  </si>
  <si>
    <t>鹏华丰和债券(LOF)A</t>
  </si>
  <si>
    <t>000189.OF</t>
  </si>
  <si>
    <t>易方达丰华债券A</t>
  </si>
  <si>
    <t>004902.OF</t>
  </si>
  <si>
    <t>富国丰利增强债券</t>
  </si>
  <si>
    <t>070015.OF</t>
  </si>
  <si>
    <t>嘉实多元债券A</t>
  </si>
  <si>
    <t>006459.OF</t>
  </si>
  <si>
    <t>人保鑫裕增强A</t>
  </si>
  <si>
    <t>000118.OF</t>
  </si>
  <si>
    <t>广发聚鑫债券A</t>
  </si>
  <si>
    <t>002636.OF</t>
  </si>
  <si>
    <t>广发集裕债券A</t>
  </si>
  <si>
    <t>050016.OF</t>
  </si>
  <si>
    <t>博时宏观回报债券A/B</t>
  </si>
  <si>
    <t>001086.OF</t>
  </si>
  <si>
    <t>华富恒利债券A</t>
  </si>
  <si>
    <t>004427.OF</t>
  </si>
  <si>
    <t>交银增利增强债券A</t>
  </si>
  <si>
    <t>005991.OF</t>
  </si>
  <si>
    <t>长信利丰债券A</t>
  </si>
  <si>
    <t>006114.OF</t>
  </si>
  <si>
    <t>人保鑫利债券A</t>
  </si>
  <si>
    <t>202101.OF</t>
  </si>
  <si>
    <t>南方宝元债券A</t>
  </si>
  <si>
    <t>050023.OF</t>
  </si>
  <si>
    <t>博时天颐债券A</t>
  </si>
  <si>
    <t>100035.OF</t>
  </si>
  <si>
    <t>富国优化增强债券A/B</t>
  </si>
  <si>
    <t>007833.OF</t>
  </si>
  <si>
    <t>长盛稳怡添利债券A</t>
  </si>
  <si>
    <t>163827.OF</t>
  </si>
  <si>
    <t>中银产业债债券A</t>
  </si>
  <si>
    <t>002932.OF</t>
  </si>
  <si>
    <t>圆信永丰强化收益A</t>
  </si>
  <si>
    <t>003336.OF</t>
  </si>
  <si>
    <t>长江收益增强债券</t>
  </si>
  <si>
    <t>080003.OF</t>
  </si>
  <si>
    <t>长盛积极配置债券</t>
  </si>
  <si>
    <t>006839.OF</t>
  </si>
  <si>
    <t>安信聚利增强债券A</t>
  </si>
  <si>
    <t>002351.OF</t>
  </si>
  <si>
    <t>易方达裕祥回报债券</t>
  </si>
  <si>
    <t>004585.OF</t>
  </si>
  <si>
    <t>鹏扬汇利A</t>
  </si>
  <si>
    <t>嘉实稳固收益债券A</t>
  </si>
  <si>
    <t>002969.OF</t>
  </si>
  <si>
    <t>易方达丰和债券</t>
  </si>
  <si>
    <t>310508.OF</t>
  </si>
  <si>
    <t>申万菱信稳益宝债券</t>
  </si>
  <si>
    <t>519030.OF</t>
  </si>
  <si>
    <t>海富通稳固收益债券</t>
  </si>
  <si>
    <t>400016.OF</t>
  </si>
  <si>
    <t>东方强化收益债券</t>
  </si>
  <si>
    <t>002701.OF</t>
  </si>
  <si>
    <t>东方红汇阳债券A</t>
  </si>
  <si>
    <t>006059.OF</t>
  </si>
  <si>
    <t>鹏扬泓利债券A</t>
  </si>
  <si>
    <t>002651.OF</t>
  </si>
  <si>
    <t>东方红汇利债券A</t>
  </si>
  <si>
    <t>110007.OF</t>
  </si>
  <si>
    <t>020019.OF</t>
  </si>
  <si>
    <t>国泰双利债券A</t>
  </si>
  <si>
    <t>005173.OF</t>
  </si>
  <si>
    <t>富荣富安债券A</t>
  </si>
  <si>
    <t>162210.OF</t>
  </si>
  <si>
    <t>泰达宏利集利债券A</t>
  </si>
  <si>
    <t>000171.OF</t>
  </si>
  <si>
    <t>易方达裕丰回报债券</t>
  </si>
  <si>
    <t>001367.OF</t>
  </si>
  <si>
    <t>德邦新添利债券A</t>
  </si>
  <si>
    <t>005144.OF</t>
  </si>
  <si>
    <t>东吴优益债券A</t>
  </si>
  <si>
    <t>450005.OF</t>
  </si>
  <si>
    <t>国富强化收益债券A</t>
  </si>
  <si>
    <t>163811.OF</t>
  </si>
  <si>
    <t>中银双利债券A</t>
  </si>
  <si>
    <t>519933.OF</t>
  </si>
  <si>
    <t>长信利发债券</t>
  </si>
  <si>
    <t>860005.OF</t>
  </si>
  <si>
    <t>光大阳光添利债券A</t>
  </si>
  <si>
    <t>110017.OF</t>
  </si>
  <si>
    <t>易方达增强回报债券A</t>
  </si>
  <si>
    <t>003107.OF</t>
  </si>
  <si>
    <t>光大保德信安祺债券A</t>
  </si>
  <si>
    <t>002711.OF</t>
  </si>
  <si>
    <t>广发集丰债券A</t>
  </si>
  <si>
    <t>470010.OF</t>
  </si>
  <si>
    <t>汇添富多元收益债券A</t>
  </si>
  <si>
    <t>000045.OF</t>
  </si>
  <si>
    <t>工银产业债债券A</t>
  </si>
  <si>
    <t>630007.OF</t>
  </si>
  <si>
    <t>华商稳健双利债券A</t>
  </si>
  <si>
    <t>160612.OF</t>
  </si>
  <si>
    <t>鹏华丰收债券</t>
  </si>
  <si>
    <t>530009.OF</t>
  </si>
  <si>
    <t>建信收益增强债券A</t>
  </si>
  <si>
    <t>007282.OF</t>
  </si>
  <si>
    <t>华夏鼎淳债券A</t>
  </si>
  <si>
    <t>000973.OF</t>
  </si>
  <si>
    <t>新华增盈回报债券</t>
  </si>
  <si>
    <t>006207.OF</t>
  </si>
  <si>
    <t>泰康裕泰债券A</t>
  </si>
  <si>
    <t>000385.OF</t>
  </si>
  <si>
    <t>景顺长城景颐双利债券A</t>
  </si>
  <si>
    <t>002474.OF</t>
  </si>
  <si>
    <t>中邮睿信增强债券</t>
  </si>
  <si>
    <t>206008.OF</t>
  </si>
  <si>
    <t>鹏华丰盛债券</t>
  </si>
  <si>
    <t>000054.OF</t>
  </si>
  <si>
    <t>鹏华双债增利债券</t>
  </si>
  <si>
    <t>008069.OF</t>
  </si>
  <si>
    <t>鹏扬富利增强债A</t>
  </si>
  <si>
    <t>000406.OF</t>
  </si>
  <si>
    <t>汇添富双利增强债券A</t>
  </si>
  <si>
    <t>003176.OF</t>
  </si>
  <si>
    <t>德邦景颐债券A</t>
  </si>
  <si>
    <t>519162.OF</t>
  </si>
  <si>
    <t>新华增怡债券A</t>
  </si>
  <si>
    <t>006832.OF</t>
  </si>
  <si>
    <t>鹏扬添利增强债券A</t>
  </si>
  <si>
    <t>000143.OF</t>
  </si>
  <si>
    <t>鹏华双债加利债券A</t>
  </si>
  <si>
    <t>002738.OF</t>
  </si>
  <si>
    <t>泓德裕康债券A</t>
  </si>
  <si>
    <t>002749.OF</t>
  </si>
  <si>
    <t>嘉实稳盛债券</t>
  </si>
  <si>
    <t>008044.OF</t>
  </si>
  <si>
    <t>博远增强回报债券A</t>
  </si>
  <si>
    <t>002521.OF</t>
  </si>
  <si>
    <t>永赢双利债券A</t>
  </si>
  <si>
    <t>002961.OF</t>
  </si>
  <si>
    <t>中欧双利债券A</t>
  </si>
  <si>
    <t>470018.OF</t>
  </si>
  <si>
    <t>汇添富双利债券A</t>
  </si>
  <si>
    <t>690006.OF</t>
  </si>
  <si>
    <t>民生加银信用双利债券A</t>
  </si>
  <si>
    <t>004807.OF</t>
  </si>
  <si>
    <t>中银证券安弘债券A</t>
  </si>
  <si>
    <t>002361.OF</t>
  </si>
  <si>
    <t>国富恒瑞债券A</t>
  </si>
  <si>
    <t>180025.OF</t>
  </si>
  <si>
    <t>银华信用双利债券A</t>
  </si>
  <si>
    <t>206003.OF</t>
  </si>
  <si>
    <t>鹏华信用增利债券A</t>
  </si>
  <si>
    <t>002501.OF</t>
  </si>
  <si>
    <t>银华远景债券</t>
  </si>
  <si>
    <t>002986.OF</t>
  </si>
  <si>
    <t>泰康丰盈债券</t>
  </si>
  <si>
    <t>007666.OF</t>
  </si>
  <si>
    <t>华夏鼎泓债券A</t>
  </si>
  <si>
    <t>003301.OF</t>
  </si>
  <si>
    <t>华夏鼎融债券A</t>
  </si>
  <si>
    <t>009730.OF</t>
  </si>
  <si>
    <t>中信保诚安鑫回报债券A</t>
  </si>
  <si>
    <t>530017.OF</t>
  </si>
  <si>
    <t>建信双息红利债券A</t>
  </si>
  <si>
    <t>008726.OF</t>
  </si>
  <si>
    <t>平安添裕债券A</t>
  </si>
  <si>
    <t>020033.OF</t>
  </si>
  <si>
    <t>国泰民安增利债券A</t>
  </si>
  <si>
    <t>550004.OF</t>
  </si>
  <si>
    <t>信诚三得益债券A</t>
  </si>
  <si>
    <t>000338.OF</t>
  </si>
  <si>
    <t>鹏华双债保利债券</t>
  </si>
  <si>
    <t>121012.OF</t>
  </si>
  <si>
    <t>国投瑞银优化增强债券A/B</t>
  </si>
  <si>
    <t>004571.OF</t>
  </si>
  <si>
    <t>万家家瑞债券A</t>
  </si>
  <si>
    <t>690002.OF</t>
  </si>
  <si>
    <t>民生增强收益债券A</t>
  </si>
  <si>
    <t>006466.OF</t>
  </si>
  <si>
    <t>浦银安盛双债增强债券A</t>
  </si>
  <si>
    <t>008947.OF</t>
  </si>
  <si>
    <t>华夏鼎源债券A</t>
  </si>
  <si>
    <t>007752.OF</t>
  </si>
  <si>
    <t>中银招利债券A</t>
  </si>
  <si>
    <t>008556.OF</t>
  </si>
  <si>
    <t>易方达裕富债券A</t>
  </si>
  <si>
    <t>180015.OF</t>
  </si>
  <si>
    <t>银华增强收益债券</t>
  </si>
  <si>
    <t>002925.OF</t>
  </si>
  <si>
    <t>广发集源债券A</t>
  </si>
  <si>
    <t>213007.OF</t>
  </si>
  <si>
    <t>宝盈增强收益债券A/B</t>
  </si>
  <si>
    <t>519676.OF</t>
  </si>
  <si>
    <t>银河强化债券</t>
  </si>
  <si>
    <t>009728.OF</t>
  </si>
  <si>
    <t>中银证券安泰债券A</t>
  </si>
  <si>
    <t>000107.OF</t>
  </si>
  <si>
    <t>富国稳健增强债券A/B</t>
  </si>
  <si>
    <t>217008.OF</t>
  </si>
  <si>
    <t>招商安本增利债券</t>
  </si>
  <si>
    <t>004025.OF</t>
  </si>
  <si>
    <t>融通收益增强债券A</t>
  </si>
  <si>
    <t>005656.OF</t>
  </si>
  <si>
    <t>光大保德信安泽债券A</t>
  </si>
  <si>
    <t>003135.OF</t>
  </si>
  <si>
    <t>金元顺安沣楹债券</t>
  </si>
  <si>
    <t>005843.OF</t>
  </si>
  <si>
    <t>金元顺安沣泉债券</t>
  </si>
  <si>
    <t>000181.OF</t>
  </si>
  <si>
    <t>景顺长城四季金利债券A</t>
  </si>
  <si>
    <t>003218.OF</t>
  </si>
  <si>
    <t>前海开源祥和债券A</t>
  </si>
  <si>
    <t>002720.OF</t>
  </si>
  <si>
    <t>国寿安保尊利增强回报债券A</t>
  </si>
  <si>
    <t>372010.OF</t>
  </si>
  <si>
    <t>上投摩根强化回报债券A</t>
  </si>
  <si>
    <t>620003.OF</t>
  </si>
  <si>
    <t>金元顺安丰利债券</t>
  </si>
  <si>
    <t>008469.OF</t>
  </si>
  <si>
    <t>朱雀安鑫回报A</t>
  </si>
  <si>
    <t>660009.OF</t>
  </si>
  <si>
    <t>农银增强收益债券A</t>
  </si>
  <si>
    <t>008529.OF</t>
  </si>
  <si>
    <t>汇安信利债券A</t>
  </si>
  <si>
    <t>003612.OF</t>
  </si>
  <si>
    <t>南方卓元A</t>
  </si>
  <si>
    <t>005212.OF</t>
  </si>
  <si>
    <t>汇安稳裕债券</t>
  </si>
  <si>
    <t>000875.OF</t>
  </si>
  <si>
    <t>建信稳定得利债券A</t>
  </si>
  <si>
    <t>003109.OF</t>
  </si>
  <si>
    <t>光大保德信安和债券A</t>
  </si>
  <si>
    <t>003167.OF</t>
  </si>
  <si>
    <t>前海开源鼎瑞债券A</t>
  </si>
  <si>
    <t>003360.OF</t>
  </si>
  <si>
    <t>前海开源瑞和债券A</t>
  </si>
  <si>
    <t>001011.OF</t>
  </si>
  <si>
    <t>华夏希望债券A</t>
  </si>
  <si>
    <t>573003.OF</t>
  </si>
  <si>
    <t>诺德增强收益债券</t>
  </si>
  <si>
    <t>000463.OF</t>
  </si>
  <si>
    <t>华商双债丰利债券A</t>
  </si>
  <si>
    <t>003197.OF</t>
  </si>
  <si>
    <t>光大保德信安诚债券A</t>
  </si>
  <si>
    <t>008345.OF</t>
  </si>
  <si>
    <t>南华瑞泽债券A</t>
  </si>
  <si>
    <t>006896.OF</t>
  </si>
  <si>
    <t>新华聚利债券A</t>
  </si>
  <si>
    <t>008791.OF</t>
  </si>
  <si>
    <t>招商安华债券A</t>
  </si>
  <si>
    <t>008475.OF</t>
  </si>
  <si>
    <t>招商民安增益债券A</t>
  </si>
  <si>
    <t>003637.OF</t>
  </si>
  <si>
    <t>安信永鑫增强债券A</t>
  </si>
  <si>
    <t>低权益</t>
    <phoneticPr fontId="2" type="noConversion"/>
  </si>
  <si>
    <t>004318.OF</t>
  </si>
  <si>
    <t>国寿安保尊裕优化回报债券A</t>
  </si>
  <si>
    <t>002901.OF</t>
  </si>
  <si>
    <t>财通资管积极收益债券A</t>
  </si>
  <si>
    <t>009763.OF</t>
  </si>
  <si>
    <t>惠升和悦债券A</t>
  </si>
  <si>
    <t>485111.OF</t>
  </si>
  <si>
    <t>工银瑞信双利债券A</t>
  </si>
  <si>
    <t>380009.OF</t>
  </si>
  <si>
    <t>中银添利债券发起A</t>
  </si>
  <si>
    <t>002796.OF</t>
  </si>
  <si>
    <t>景顺长城景盈双利债券A</t>
  </si>
  <si>
    <t>004885.OF</t>
  </si>
  <si>
    <t>长信先优债券</t>
  </si>
  <si>
    <t>217023.OF</t>
  </si>
  <si>
    <t>招商信用增强债券A</t>
  </si>
  <si>
    <t>002245.OF</t>
  </si>
  <si>
    <t>泰康稳健增利债券A</t>
  </si>
  <si>
    <t>001957.OF</t>
  </si>
  <si>
    <t>嘉合磐通A</t>
  </si>
  <si>
    <t>519947.OF</t>
  </si>
  <si>
    <t>长信利保债券A</t>
  </si>
  <si>
    <t>675121.OF</t>
  </si>
  <si>
    <t>西部利得汇逸债券A</t>
  </si>
  <si>
    <t>005451.OF</t>
  </si>
  <si>
    <t>鹏扬双利债券A</t>
  </si>
  <si>
    <t>004564.OF</t>
  </si>
  <si>
    <t>北信瑞丰鼎利A</t>
  </si>
  <si>
    <t>002138.OF</t>
  </si>
  <si>
    <t>泓德裕泰债券A</t>
  </si>
  <si>
    <t>数据来源：东方财富Choice数据</t>
    <phoneticPr fontId="2" type="noConversion"/>
  </si>
  <si>
    <t>波动率划分</t>
    <phoneticPr fontId="2" type="noConversion"/>
  </si>
  <si>
    <t>相对收益</t>
    <phoneticPr fontId="2" type="noConversion"/>
  </si>
  <si>
    <t>绝对收益</t>
    <phoneticPr fontId="2" type="noConversion"/>
  </si>
  <si>
    <t>近四季度平均加权仓位%</t>
    <phoneticPr fontId="2" type="noConversion"/>
  </si>
  <si>
    <t>近一年最大回撤%</t>
    <phoneticPr fontId="2" type="noConversion"/>
  </si>
  <si>
    <t>易方达稳健收益债券A</t>
    <phoneticPr fontId="2" type="noConversion"/>
  </si>
  <si>
    <t>占比</t>
    <phoneticPr fontId="2" type="noConversion"/>
  </si>
  <si>
    <t>可转债</t>
    <phoneticPr fontId="2" type="noConversion"/>
  </si>
  <si>
    <t>规模</t>
    <phoneticPr fontId="2" type="noConversion"/>
  </si>
  <si>
    <t>成立日</t>
    <phoneticPr fontId="2" type="noConversion"/>
  </si>
  <si>
    <t>两年收益</t>
    <phoneticPr fontId="2" type="noConversion"/>
  </si>
  <si>
    <t>两年回撤</t>
    <phoneticPr fontId="2" type="noConversion"/>
  </si>
  <si>
    <t>2017-09-20</t>
  </si>
  <si>
    <t>2014-10-28</t>
  </si>
  <si>
    <t>2017-01-13</t>
  </si>
  <si>
    <t>2011-06-21</t>
  </si>
  <si>
    <t>2015-11-02</t>
  </si>
  <si>
    <t>2012-11-29</t>
  </si>
  <si>
    <t>2014-09-24</t>
  </si>
  <si>
    <t>2011-03-15</t>
  </si>
  <si>
    <t>2012-08-20</t>
  </si>
  <si>
    <t>2016-11-18</t>
  </si>
  <si>
    <t>2010-11-03</t>
  </si>
  <si>
    <t>2016-05-10</t>
  </si>
  <si>
    <t>2008-04-18</t>
  </si>
  <si>
    <t>2012-08-28</t>
  </si>
  <si>
    <t>2016-01-13</t>
  </si>
  <si>
    <t>2008-09-10</t>
  </si>
  <si>
    <t>2013-06-05</t>
  </si>
  <si>
    <t>2010-07-27</t>
  </si>
  <si>
    <t>2002-09-20</t>
  </si>
  <si>
    <t>2012-02-29</t>
  </si>
  <si>
    <t>2009-06-10</t>
  </si>
  <si>
    <t>2016-07-27</t>
  </si>
  <si>
    <t>2016-01-22</t>
  </si>
  <si>
    <t>2017-06-02</t>
  </si>
  <si>
    <t>2016-11-23</t>
  </si>
  <si>
    <t>2012-10-09</t>
  </si>
  <si>
    <t>2016-05-26</t>
  </si>
  <si>
    <t>2018-12-12</t>
  </si>
  <si>
    <t>2016-06-13</t>
  </si>
  <si>
    <t>2005-09-19</t>
  </si>
  <si>
    <t>2018-04-03</t>
  </si>
  <si>
    <t>2013-08-23</t>
  </si>
  <si>
    <t>2010-11-24</t>
  </si>
  <si>
    <t>2008-03-19</t>
  </si>
  <si>
    <t>2016-11-01</t>
  </si>
  <si>
    <t>2013-03-29</t>
  </si>
  <si>
    <t>2008-05-28</t>
  </si>
  <si>
    <t>2015-01-16</t>
  </si>
  <si>
    <t>2019-03-14</t>
  </si>
  <si>
    <t>2013-11-13</t>
  </si>
  <si>
    <t>2011-04-25</t>
  </si>
  <si>
    <t>2019-03-28</t>
  </si>
  <si>
    <t>2013-05-27</t>
  </si>
  <si>
    <t>2016-07-15</t>
  </si>
  <si>
    <t>2016-05-25</t>
  </si>
  <si>
    <t>2014-01-28</t>
  </si>
  <si>
    <t>2016-02-04</t>
  </si>
  <si>
    <t>2010-12-03</t>
  </si>
  <si>
    <t>2010-05-31</t>
  </si>
  <si>
    <t>2016-04-01</t>
  </si>
  <si>
    <t>2016-08-24</t>
  </si>
  <si>
    <t>2008-09-27</t>
  </si>
  <si>
    <t>2013-09-18</t>
  </si>
  <si>
    <t>2010-09-08</t>
  </si>
  <si>
    <t>2009-07-21</t>
  </si>
  <si>
    <t>2011-05-31</t>
  </si>
  <si>
    <t>2013-05-21</t>
  </si>
  <si>
    <t>2018-09-06</t>
  </si>
  <si>
    <t>2016-09-22</t>
  </si>
  <si>
    <t>2013-07-30</t>
  </si>
  <si>
    <t>2009-03-23</t>
  </si>
  <si>
    <t>2016-11-11</t>
  </si>
  <si>
    <t>2014-12-02</t>
  </si>
  <si>
    <t>2017-01-05</t>
  </si>
  <si>
    <t>2016-08-16</t>
  </si>
  <si>
    <t>2017-03-30</t>
  </si>
  <si>
    <t>2008-03-10</t>
  </si>
  <si>
    <t>2010-08-16</t>
  </si>
  <si>
    <t>2013-02-04</t>
  </si>
  <si>
    <t>2016-02-03</t>
  </si>
  <si>
    <t>2017-02-04</t>
  </si>
  <si>
    <t>2018-02-13</t>
  </si>
  <si>
    <t>2015-12-17</t>
  </si>
  <si>
    <t>070020.OF</t>
  </si>
  <si>
    <t>070020.OF</t>
    <phoneticPr fontId="2" type="noConversion"/>
  </si>
  <si>
    <t>中权益</t>
  </si>
  <si>
    <t>相对收益</t>
  </si>
  <si>
    <t>2010-09-01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</si>
</sst>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,###,##0.0"/>
    <numFmt numFmtId="177" formatCode="###,###,##0.0000"/>
    <numFmt numFmtId="178" formatCode="###,###,##0.00"/>
    <numFmt numFmtId="179" formatCode="#,##0.00_ "/>
  </numFmts>
  <fonts count="6" x14ac:knownFonts="1">
    <font>
      <sz val="11"/>
      <color indexed="8"/>
      <name val="等线"/>
      <family val="2"/>
      <scheme val="minor"/>
    </font>
    <font>
      <b/>
      <sz val="12"/>
      <color indexed="8"/>
      <name val="Calibri"/>
      <family val="2"/>
    </font>
    <font>
      <sz val="9"/>
      <name val="等线"/>
      <family val="3"/>
      <charset val="134"/>
      <scheme val="minor"/>
    </font>
    <font>
      <b/>
      <sz val="12"/>
      <color rgb="FF000000"/>
      <name val="宋体"/>
      <family val="2"/>
      <charset val="134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/>
    <xf numFmtId="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3" fillId="2" borderId="0" xfId="0" applyNumberFormat="1" applyFont="1" applyFill="1" applyAlignment="1">
      <alignment horizontal="center" vertical="center" wrapText="1"/>
    </xf>
    <xf numFmtId="179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4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76" fontId="0" fillId="3" borderId="0" xfId="0" applyNumberFormat="1" applyFill="1">
      <alignment vertical="center"/>
    </xf>
    <xf numFmtId="9" fontId="0" fillId="3" borderId="0" xfId="1" applyFont="1" applyFill="1">
      <alignment vertical="center"/>
    </xf>
    <xf numFmtId="178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12700</xdr:colOff>
      <xdr:row>0</xdr:row>
      <xdr:rowOff>0</xdr:rowOff>
    </xdr:from>
    <xdr:to>
      <xdr:col>25</xdr:col>
      <xdr:colOff>131259</xdr:colOff>
      <xdr:row>23</xdr:row>
      <xdr:rowOff>95131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0E03480-3588-4505-B193-186E3547F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51250" y="0"/>
          <a:ext cx="2209524" cy="45782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setupdate"/>
      <definedName name="f_nav_adjustedreturn"/>
      <definedName name="f_netasset_total"/>
      <definedName name="f_prt_convertiblebond"/>
      <definedName name="f_risk_maxdownsid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79F1-186E-4F93-B59E-9BC5985AC306}">
  <sheetPr filterMode="1"/>
  <dimension ref="A1:R212"/>
  <sheetViews>
    <sheetView topLeftCell="A36" workbookViewId="0">
      <selection activeCell="G97" sqref="G97"/>
    </sheetView>
  </sheetViews>
  <sheetFormatPr defaultRowHeight="14.15" x14ac:dyDescent="0.35"/>
  <cols>
    <col min="1" max="1" width="14.140625" customWidth="1" collapsed="1"/>
    <col min="2" max="2" width="24.7109375" customWidth="1" collapsed="1"/>
    <col min="3" max="3" width="15" customWidth="1"/>
    <col min="4" max="4" width="12.35546875" customWidth="1"/>
    <col min="5" max="5" width="12.140625" customWidth="1"/>
    <col min="6" max="6" width="14.140625" customWidth="1"/>
    <col min="7" max="7" width="12.2109375" customWidth="1"/>
    <col min="8" max="9" width="17.35546875" bestFit="1" customWidth="1"/>
    <col min="11" max="11" width="11.0703125" bestFit="1" customWidth="1"/>
    <col min="12" max="12" width="11.0703125" style="15" hidden="1" customWidth="1"/>
    <col min="13" max="13" width="11.0703125" hidden="1" customWidth="1"/>
    <col min="14" max="14" width="10.78515625" bestFit="1" customWidth="1"/>
    <col min="15" max="15" width="11.7109375" bestFit="1" customWidth="1"/>
  </cols>
  <sheetData>
    <row r="1" spans="1:16" ht="30" x14ac:dyDescent="0.35">
      <c r="A1" s="1" t="s">
        <v>0</v>
      </c>
      <c r="B1" s="8" t="s">
        <v>1</v>
      </c>
      <c r="C1" s="2" t="s">
        <v>427</v>
      </c>
      <c r="D1" s="2" t="s">
        <v>2</v>
      </c>
      <c r="E1" s="2" t="s">
        <v>428</v>
      </c>
      <c r="F1" s="2" t="s">
        <v>3</v>
      </c>
      <c r="G1" s="2" t="s">
        <v>424</v>
      </c>
      <c r="H1" s="2" t="s">
        <v>432</v>
      </c>
      <c r="I1" s="2" t="s">
        <v>431</v>
      </c>
      <c r="J1" s="11" t="s">
        <v>430</v>
      </c>
      <c r="K1" s="2" t="s">
        <v>433</v>
      </c>
      <c r="L1" s="16"/>
      <c r="M1" s="2"/>
      <c r="N1" s="12">
        <v>43757</v>
      </c>
      <c r="O1" s="2" t="s">
        <v>434</v>
      </c>
      <c r="P1" s="2" t="s">
        <v>435</v>
      </c>
    </row>
    <row r="2" spans="1:16" ht="18" hidden="1" customHeight="1" x14ac:dyDescent="0.35">
      <c r="A2" s="7" t="s">
        <v>4</v>
      </c>
      <c r="B2" s="3" t="s">
        <v>5</v>
      </c>
      <c r="C2" s="5">
        <v>78.929785093477079</v>
      </c>
      <c r="D2" s="5">
        <v>21.580500000000001</v>
      </c>
      <c r="E2" s="6">
        <v>-14.5860709592641</v>
      </c>
      <c r="F2" s="5" t="s">
        <v>6</v>
      </c>
      <c r="G2" s="7" t="s">
        <v>425</v>
      </c>
      <c r="H2" s="9">
        <f>[1]!f_netasset_total(A2,"",1)/100000000</f>
        <v>5.0587812005000004</v>
      </c>
      <c r="I2" s="9">
        <f>[1]!f_prt_convertiblebond(A2,"20210630",100000000)</f>
        <v>4.2118356490000002</v>
      </c>
      <c r="J2" s="10">
        <f>I2/H2</f>
        <v>0.83257912964959035</v>
      </c>
      <c r="K2" t="str">
        <f>[1]!f_info_setupdate(A2)</f>
        <v>2017-12-22</v>
      </c>
      <c r="L2" s="15">
        <f>DATE(LEFT(K2,4),MID(K2,6,2),RIGHT(K2,2))</f>
        <v>43091</v>
      </c>
      <c r="N2" t="b">
        <f>L2&gt;$N$1</f>
        <v>0</v>
      </c>
      <c r="O2" s="14">
        <f>[1]!f_nav_adjustedreturn(A2,$N$1,"")</f>
        <v>71.400976006506696</v>
      </c>
      <c r="P2" s="13">
        <f>[1]!f_risk_maxdownside(A2,$N$1,"")</f>
        <v>-17.20913777418377</v>
      </c>
    </row>
    <row r="3" spans="1:16" ht="18" hidden="1" customHeight="1" x14ac:dyDescent="0.35">
      <c r="A3" s="7" t="s">
        <v>7</v>
      </c>
      <c r="B3" s="3" t="s">
        <v>8</v>
      </c>
      <c r="C3" s="5">
        <v>74.368382111698224</v>
      </c>
      <c r="D3" s="5">
        <v>15.546099999999999</v>
      </c>
      <c r="E3" s="6">
        <v>-12.0494335501809</v>
      </c>
      <c r="F3" s="5" t="s">
        <v>6</v>
      </c>
      <c r="G3" s="7" t="s">
        <v>425</v>
      </c>
      <c r="H3" s="9">
        <f>[1]!f_netasset_total(A3,"",1)/100000000</f>
        <v>1.5462383309999999</v>
      </c>
      <c r="I3" s="9">
        <f>[1]!f_prt_convertiblebond(A3,"20210630",100000000)</f>
        <v>1.7113893137</v>
      </c>
      <c r="J3" s="10">
        <f t="shared" ref="J3:J66" si="0">I3/H3</f>
        <v>1.1068082322038879</v>
      </c>
      <c r="K3" t="str">
        <f>[1]!f_info_setupdate(A3)</f>
        <v>2013-03-20</v>
      </c>
      <c r="L3" s="15">
        <f t="shared" ref="L3:L66" si="1">DATE(LEFT(K3,4),MID(K3,6,2),RIGHT(K3,2))</f>
        <v>41353</v>
      </c>
      <c r="N3" t="b">
        <f t="shared" ref="N3:N66" si="2">L3&gt;$N$1</f>
        <v>0</v>
      </c>
      <c r="O3" s="14">
        <f>[1]!f_nav_adjustedreturn(A3,$N$1,"")</f>
        <v>19.547872340425545</v>
      </c>
      <c r="P3" s="13">
        <f>[1]!f_risk_maxdownside(A3,$N$1,"")</f>
        <v>-15.154994259471883</v>
      </c>
    </row>
    <row r="4" spans="1:16" ht="18" hidden="1" customHeight="1" x14ac:dyDescent="0.35">
      <c r="A4" s="7" t="s">
        <v>9</v>
      </c>
      <c r="B4" s="3" t="s">
        <v>10</v>
      </c>
      <c r="C4" s="5">
        <v>74.323309624720892</v>
      </c>
      <c r="D4" s="5">
        <v>15.293799999999999</v>
      </c>
      <c r="E4" s="6">
        <v>-9.0281771132834994</v>
      </c>
      <c r="F4" s="5" t="s">
        <v>6</v>
      </c>
      <c r="G4" s="7" t="s">
        <v>425</v>
      </c>
      <c r="H4" s="9">
        <f>[1]!f_netasset_total(A4,"",1)/100000000</f>
        <v>19.6942801792</v>
      </c>
      <c r="I4" s="9">
        <f>[1]!f_prt_convertiblebond(A4,"20210630",100000000)</f>
        <v>15.8917024851</v>
      </c>
      <c r="J4" s="10">
        <f t="shared" si="0"/>
        <v>0.80691969142817055</v>
      </c>
      <c r="K4" t="str">
        <f>[1]!f_info_setupdate(A4)</f>
        <v>2016-09-27</v>
      </c>
      <c r="L4" s="15">
        <f t="shared" si="1"/>
        <v>42640</v>
      </c>
      <c r="N4" t="b">
        <f t="shared" si="2"/>
        <v>0</v>
      </c>
      <c r="O4" s="14">
        <f>[1]!f_nav_adjustedreturn(A4,$N$1,"")</f>
        <v>64.827586206896569</v>
      </c>
      <c r="P4" s="13">
        <f>[1]!f_risk_maxdownside(A4,$N$1,"")</f>
        <v>-13.559322033898317</v>
      </c>
    </row>
    <row r="5" spans="1:16" ht="18" hidden="1" customHeight="1" x14ac:dyDescent="0.35">
      <c r="A5" s="7" t="s">
        <v>11</v>
      </c>
      <c r="B5" s="3" t="s">
        <v>12</v>
      </c>
      <c r="C5" s="5">
        <v>72.795398072616649</v>
      </c>
      <c r="D5" s="5">
        <v>19.596299999999999</v>
      </c>
      <c r="E5" s="6">
        <v>-13.3155792276964</v>
      </c>
      <c r="F5" s="5" t="s">
        <v>6</v>
      </c>
      <c r="G5" s="7" t="s">
        <v>425</v>
      </c>
      <c r="H5" s="9">
        <f>[1]!f_netasset_total(A5,"",1)/100000000</f>
        <v>4.2477008337999997</v>
      </c>
      <c r="I5" s="9">
        <f>[1]!f_prt_convertiblebond(A5,"20210630",100000000)</f>
        <v>4.6700526030000002</v>
      </c>
      <c r="J5" s="10">
        <f t="shared" si="0"/>
        <v>1.0994306769062556</v>
      </c>
      <c r="K5" t="str">
        <f>[1]!f_info_setupdate(A5)</f>
        <v>2018-12-25</v>
      </c>
      <c r="L5" s="15">
        <f t="shared" si="1"/>
        <v>43459</v>
      </c>
      <c r="N5" t="b">
        <f t="shared" si="2"/>
        <v>0</v>
      </c>
      <c r="O5" s="14">
        <f>[1]!f_nav_adjustedreturn(A5,$N$1,"")</f>
        <v>80.988593155893554</v>
      </c>
      <c r="P5" s="13">
        <f>[1]!f_risk_maxdownside(A5,$N$1,"")</f>
        <v>-13.387216648086214</v>
      </c>
    </row>
    <row r="6" spans="1:16" ht="18" hidden="1" customHeight="1" x14ac:dyDescent="0.35">
      <c r="A6" s="7" t="s">
        <v>13</v>
      </c>
      <c r="B6" s="3" t="s">
        <v>14</v>
      </c>
      <c r="C6" s="5">
        <v>72.343526327893841</v>
      </c>
      <c r="D6" s="5">
        <v>16.462199999999999</v>
      </c>
      <c r="E6" s="6">
        <v>-12.7525670751905</v>
      </c>
      <c r="F6" s="5" t="s">
        <v>6</v>
      </c>
      <c r="G6" s="7" t="s">
        <v>425</v>
      </c>
      <c r="H6" s="9">
        <f>[1]!f_netasset_total(A6,"",1)/100000000</f>
        <v>7.2191791524999998</v>
      </c>
      <c r="I6" s="9">
        <f>[1]!f_prt_convertiblebond(A6,"20210630",100000000)</f>
        <v>6.8157208952000001</v>
      </c>
      <c r="J6" s="10">
        <f t="shared" si="0"/>
        <v>0.94411300110757301</v>
      </c>
      <c r="K6" t="str">
        <f>[1]!f_info_setupdate(A6)</f>
        <v>2016-12-14</v>
      </c>
      <c r="L6" s="15">
        <f t="shared" si="1"/>
        <v>42718</v>
      </c>
      <c r="N6" t="b">
        <f t="shared" si="2"/>
        <v>0</v>
      </c>
      <c r="O6" s="14">
        <f>[1]!f_nav_adjustedreturn(A6,$N$1,"")</f>
        <v>31.415501011700531</v>
      </c>
      <c r="P6" s="13">
        <f>[1]!f_risk_maxdownside(A6,$N$1,"")</f>
        <v>-12.752567075190468</v>
      </c>
    </row>
    <row r="7" spans="1:16" ht="18" hidden="1" customHeight="1" x14ac:dyDescent="0.35">
      <c r="A7" s="7" t="s">
        <v>15</v>
      </c>
      <c r="B7" s="3" t="s">
        <v>16</v>
      </c>
      <c r="C7" s="5">
        <v>69.647515336133822</v>
      </c>
      <c r="D7" s="5">
        <v>19.856100000000001</v>
      </c>
      <c r="E7" s="6">
        <v>-14.9592282071896</v>
      </c>
      <c r="F7" s="5" t="s">
        <v>6</v>
      </c>
      <c r="G7" s="7" t="s">
        <v>425</v>
      </c>
      <c r="H7" s="9">
        <f>[1]!f_netasset_total(A7,"",1)/100000000</f>
        <v>20.798270478999999</v>
      </c>
      <c r="I7" s="9">
        <f>[1]!f_prt_convertiblebond(A7,"20210630",100000000)</f>
        <v>21.8824152398</v>
      </c>
      <c r="J7" s="10">
        <f t="shared" si="0"/>
        <v>1.0521266786050629</v>
      </c>
      <c r="K7" t="str">
        <f>[1]!f_info_setupdate(A7)</f>
        <v>2018-03-14</v>
      </c>
      <c r="L7" s="15">
        <f t="shared" si="1"/>
        <v>43173</v>
      </c>
      <c r="N7" t="b">
        <f t="shared" si="2"/>
        <v>0</v>
      </c>
      <c r="O7" s="14">
        <f>[1]!f_nav_adjustedreturn(A7,$N$1,"")</f>
        <v>65.318235777554563</v>
      </c>
      <c r="P7" s="13">
        <f>[1]!f_risk_maxdownside(A7,$N$1,"")</f>
        <v>-16.405219176073889</v>
      </c>
    </row>
    <row r="8" spans="1:16" ht="18" hidden="1" customHeight="1" x14ac:dyDescent="0.35">
      <c r="A8" s="7" t="s">
        <v>17</v>
      </c>
      <c r="B8" s="3" t="s">
        <v>18</v>
      </c>
      <c r="C8" s="5">
        <v>68.947760685520308</v>
      </c>
      <c r="D8" s="5">
        <v>19.919899999999998</v>
      </c>
      <c r="E8" s="6">
        <v>-11.492796470974699</v>
      </c>
      <c r="F8" s="5" t="s">
        <v>6</v>
      </c>
      <c r="G8" s="7" t="s">
        <v>425</v>
      </c>
      <c r="H8" s="9">
        <f>[1]!f_netasset_total(A8,"",1)/100000000</f>
        <v>9.5104464213999993</v>
      </c>
      <c r="I8" s="9">
        <f>[1]!f_prt_convertiblebond(A8,"20210630",100000000)</f>
        <v>7.4138587470000008</v>
      </c>
      <c r="J8" s="10">
        <f t="shared" si="0"/>
        <v>0.77954897367568921</v>
      </c>
      <c r="K8" t="str">
        <f>[1]!f_info_setupdate(A8)</f>
        <v>2018-08-28</v>
      </c>
      <c r="L8" s="15">
        <f t="shared" si="1"/>
        <v>43340</v>
      </c>
      <c r="N8" t="b">
        <f t="shared" si="2"/>
        <v>0</v>
      </c>
      <c r="O8" s="14">
        <f>[1]!f_nav_adjustedreturn(A8,$N$1,"")</f>
        <v>82.39819853631073</v>
      </c>
      <c r="P8" s="13">
        <f>[1]!f_risk_maxdownside(A8,$N$1,"")</f>
        <v>-11.84945328265052</v>
      </c>
    </row>
    <row r="9" spans="1:16" ht="18" hidden="1" customHeight="1" x14ac:dyDescent="0.35">
      <c r="A9" s="7" t="s">
        <v>19</v>
      </c>
      <c r="B9" s="3" t="s">
        <v>20</v>
      </c>
      <c r="C9" s="5">
        <v>67.203919880561685</v>
      </c>
      <c r="D9" s="5">
        <v>21.006399999999999</v>
      </c>
      <c r="E9" s="6">
        <v>-17.0319304992952</v>
      </c>
      <c r="F9" s="5" t="s">
        <v>6</v>
      </c>
      <c r="G9" s="7" t="s">
        <v>425</v>
      </c>
      <c r="H9" s="9">
        <f>[1]!f_netasset_total(A9,"",1)/100000000</f>
        <v>2.1891477874</v>
      </c>
      <c r="I9" s="9">
        <f>[1]!f_prt_convertiblebond(A9,"20210630",100000000)</f>
        <v>2.2703012175999997</v>
      </c>
      <c r="J9" s="10">
        <f t="shared" si="0"/>
        <v>1.0370707864800592</v>
      </c>
      <c r="K9" t="str">
        <f>[1]!f_info_setupdate(A9)</f>
        <v>2016-12-07</v>
      </c>
      <c r="L9" s="15">
        <f t="shared" si="1"/>
        <v>42711</v>
      </c>
      <c r="N9" t="b">
        <f t="shared" si="2"/>
        <v>0</v>
      </c>
      <c r="O9" s="14">
        <f>[1]!f_nav_adjustedreturn(A9,$N$1,"")</f>
        <v>46.926218536531316</v>
      </c>
      <c r="P9" s="13">
        <f>[1]!f_risk_maxdownside(A9,$N$1,"")</f>
        <v>-17.633727717198607</v>
      </c>
    </row>
    <row r="10" spans="1:16" ht="18" hidden="1" customHeight="1" x14ac:dyDescent="0.35">
      <c r="A10" s="7" t="s">
        <v>21</v>
      </c>
      <c r="B10" s="3" t="s">
        <v>22</v>
      </c>
      <c r="C10" s="5">
        <v>64.773982133302397</v>
      </c>
      <c r="D10" s="5">
        <v>14.9162</v>
      </c>
      <c r="E10" s="6">
        <v>-11.305495956006199</v>
      </c>
      <c r="F10" s="5" t="s">
        <v>6</v>
      </c>
      <c r="G10" s="7" t="s">
        <v>425</v>
      </c>
      <c r="H10" s="9">
        <f>[1]!f_netasset_total(A10,"",1)/100000000</f>
        <v>25.364361973099999</v>
      </c>
      <c r="I10" s="9">
        <f>[1]!f_prt_convertiblebond(A10,"20210630",100000000)</f>
        <v>23.166563097299999</v>
      </c>
      <c r="J10" s="10">
        <f t="shared" si="0"/>
        <v>0.9133509102996219</v>
      </c>
      <c r="K10" t="str">
        <f>[1]!f_info_setupdate(A10)</f>
        <v>2012-03-30</v>
      </c>
      <c r="L10" s="15">
        <f t="shared" si="1"/>
        <v>40998</v>
      </c>
      <c r="N10" t="b">
        <f t="shared" si="2"/>
        <v>0</v>
      </c>
      <c r="O10" s="14">
        <f>[1]!f_nav_adjustedreturn(A10,$N$1,"")</f>
        <v>30.967215546654796</v>
      </c>
      <c r="P10" s="13">
        <f>[1]!f_risk_maxdownside(A10,$N$1,"")</f>
        <v>-11.30549595642845</v>
      </c>
    </row>
    <row r="11" spans="1:16" ht="18" hidden="1" customHeight="1" x14ac:dyDescent="0.35">
      <c r="A11" s="7" t="s">
        <v>23</v>
      </c>
      <c r="B11" s="3" t="s">
        <v>24</v>
      </c>
      <c r="C11" s="5">
        <v>62.76709751078922</v>
      </c>
      <c r="D11" s="5">
        <v>19.299800000000001</v>
      </c>
      <c r="E11" s="6">
        <v>-11.142130405112001</v>
      </c>
      <c r="F11" s="5" t="s">
        <v>6</v>
      </c>
      <c r="G11" s="7" t="s">
        <v>425</v>
      </c>
      <c r="H11" s="9">
        <f>[1]!f_netasset_total(A11,"",1)/100000000</f>
        <v>4.4167373856000003</v>
      </c>
      <c r="I11" s="9">
        <f>[1]!f_prt_convertiblebond(A11,"20210630",100000000)</f>
        <v>3.7044623569999997</v>
      </c>
      <c r="J11" s="10">
        <f t="shared" si="0"/>
        <v>0.83873276438797362</v>
      </c>
      <c r="K11" t="str">
        <f>[1]!f_info_setupdate(A11)</f>
        <v>2018-11-02</v>
      </c>
      <c r="L11" s="15">
        <f t="shared" si="1"/>
        <v>43406</v>
      </c>
      <c r="N11" t="b">
        <f t="shared" si="2"/>
        <v>0</v>
      </c>
      <c r="O11" s="14">
        <f>[1]!f_nav_adjustedreturn(A11,$N$1,"")</f>
        <v>80.829836829836836</v>
      </c>
      <c r="P11" s="13">
        <f>[1]!f_risk_maxdownside(A11,$N$1,"")</f>
        <v>-11.585981443199842</v>
      </c>
    </row>
    <row r="12" spans="1:16" ht="18" hidden="1" customHeight="1" x14ac:dyDescent="0.35">
      <c r="A12" s="7" t="s">
        <v>25</v>
      </c>
      <c r="B12" s="3" t="s">
        <v>26</v>
      </c>
      <c r="C12" s="5">
        <v>62.119936786619625</v>
      </c>
      <c r="D12" s="5">
        <v>19.325900000000001</v>
      </c>
      <c r="E12" s="6">
        <v>-13.062310560705701</v>
      </c>
      <c r="F12" s="5" t="s">
        <v>6</v>
      </c>
      <c r="G12" s="7" t="s">
        <v>425</v>
      </c>
      <c r="H12" s="9">
        <f>[1]!f_netasset_total(A12,"",1)/100000000</f>
        <v>1.9969848616999999</v>
      </c>
      <c r="I12" s="9">
        <f>[1]!f_prt_convertiblebond(A12,"20210630",100000000)</f>
        <v>1.7364683797</v>
      </c>
      <c r="J12" s="10">
        <f t="shared" si="0"/>
        <v>0.86954508920101348</v>
      </c>
      <c r="K12" t="str">
        <f>[1]!f_info_setupdate(A12)</f>
        <v>2017-09-20</v>
      </c>
      <c r="L12" s="15">
        <f t="shared" si="1"/>
        <v>42998</v>
      </c>
      <c r="N12" t="b">
        <f t="shared" si="2"/>
        <v>0</v>
      </c>
      <c r="O12" s="14">
        <f>[1]!f_nav_adjustedreturn(A12,$N$1,"")</f>
        <v>75.739051094890485</v>
      </c>
      <c r="P12" s="13">
        <f>[1]!f_risk_maxdownside(A12,$N$1,"")</f>
        <v>-13.062310500587838</v>
      </c>
    </row>
    <row r="13" spans="1:16" ht="18" hidden="1" customHeight="1" x14ac:dyDescent="0.35">
      <c r="A13" s="7" t="s">
        <v>27</v>
      </c>
      <c r="B13" s="3" t="s">
        <v>28</v>
      </c>
      <c r="C13" s="5">
        <v>61.562631606210907</v>
      </c>
      <c r="D13" s="5">
        <v>17.009799999999998</v>
      </c>
      <c r="E13" s="6">
        <v>-11.104277327369299</v>
      </c>
      <c r="F13" s="5" t="s">
        <v>6</v>
      </c>
      <c r="G13" s="7" t="s">
        <v>425</v>
      </c>
      <c r="H13" s="9">
        <f>[1]!f_netasset_total(A13,"",1)/100000000</f>
        <v>3.6411027112999999</v>
      </c>
      <c r="I13" s="9">
        <f>[1]!f_prt_convertiblebond(A13,"20210630",100000000)</f>
        <v>3.0924060348000002</v>
      </c>
      <c r="J13" s="10">
        <f t="shared" si="0"/>
        <v>0.84930480681109488</v>
      </c>
      <c r="K13" t="str">
        <f>[1]!f_info_setupdate(A13)</f>
        <v>2018-08-31</v>
      </c>
      <c r="L13" s="15">
        <f t="shared" si="1"/>
        <v>43343</v>
      </c>
      <c r="N13" t="b">
        <f t="shared" si="2"/>
        <v>0</v>
      </c>
      <c r="O13" s="14">
        <f>[1]!f_nav_adjustedreturn(A13,$N$1,"")</f>
        <v>45.535016922676377</v>
      </c>
      <c r="P13" s="13">
        <f>[1]!f_risk_maxdownside(A13,$N$1,"")</f>
        <v>-12.485322896281803</v>
      </c>
    </row>
    <row r="14" spans="1:16" ht="18" hidden="1" customHeight="1" x14ac:dyDescent="0.35">
      <c r="A14" s="7" t="s">
        <v>29</v>
      </c>
      <c r="B14" s="3" t="s">
        <v>30</v>
      </c>
      <c r="C14" s="5">
        <v>61.00184576742906</v>
      </c>
      <c r="D14" s="5">
        <v>14.068300000000001</v>
      </c>
      <c r="E14" s="6">
        <v>-8.6127682918466704</v>
      </c>
      <c r="F14" s="5" t="s">
        <v>6</v>
      </c>
      <c r="G14" s="7" t="s">
        <v>425</v>
      </c>
      <c r="H14" s="9">
        <f>[1]!f_netasset_total(A14,"",1)/100000000</f>
        <v>3.2394243842999999</v>
      </c>
      <c r="I14" s="9">
        <f>[1]!f_prt_convertiblebond(A14,"20210630",100000000)</f>
        <v>3.2532228379000001</v>
      </c>
      <c r="J14" s="10">
        <f t="shared" si="0"/>
        <v>1.0042595387214084</v>
      </c>
      <c r="K14" t="str">
        <f>[1]!f_info_setupdate(A14)</f>
        <v>2017-12-28</v>
      </c>
      <c r="L14" s="15">
        <f t="shared" si="1"/>
        <v>43097</v>
      </c>
      <c r="N14" t="b">
        <f t="shared" si="2"/>
        <v>0</v>
      </c>
      <c r="O14" s="14">
        <f>[1]!f_nav_adjustedreturn(A14,$N$1,"")</f>
        <v>41.228809590708991</v>
      </c>
      <c r="P14" s="13">
        <f>[1]!f_risk_maxdownside(A14,$N$1,"")</f>
        <v>-8.6127682918466668</v>
      </c>
    </row>
    <row r="15" spans="1:16" ht="18" hidden="1" customHeight="1" x14ac:dyDescent="0.35">
      <c r="A15" s="7" t="s">
        <v>31</v>
      </c>
      <c r="B15" s="3" t="s">
        <v>32</v>
      </c>
      <c r="C15" s="5">
        <v>60.638217903464778</v>
      </c>
      <c r="D15" s="5">
        <v>11.5898</v>
      </c>
      <c r="E15" s="6">
        <v>-6.1190276613579204</v>
      </c>
      <c r="F15" s="5" t="s">
        <v>6</v>
      </c>
      <c r="G15" s="7" t="s">
        <v>425</v>
      </c>
      <c r="H15" s="9">
        <f>[1]!f_netasset_total(A15,"",1)/100000000</f>
        <v>52.813471318299996</v>
      </c>
      <c r="I15" s="9">
        <f>[1]!f_prt_convertiblebond(A15,"20210630",100000000)</f>
        <v>50.186415311899992</v>
      </c>
      <c r="J15" s="10">
        <f t="shared" si="0"/>
        <v>0.95025784253856227</v>
      </c>
      <c r="K15" t="str">
        <f>[1]!f_info_setupdate(A15)</f>
        <v>2010-12-08</v>
      </c>
      <c r="L15" s="15">
        <f t="shared" si="1"/>
        <v>40520</v>
      </c>
      <c r="N15" t="b">
        <f t="shared" si="2"/>
        <v>0</v>
      </c>
      <c r="O15" s="14">
        <f>[1]!f_nav_adjustedreturn(A15,$N$1,"")</f>
        <v>46.398442569759894</v>
      </c>
      <c r="P15" s="13">
        <f>[1]!f_risk_maxdownside(A15,$N$1,"")</f>
        <v>-10.849315068493148</v>
      </c>
    </row>
    <row r="16" spans="1:16" ht="18" hidden="1" customHeight="1" x14ac:dyDescent="0.35">
      <c r="A16" s="7" t="s">
        <v>33</v>
      </c>
      <c r="B16" s="3" t="s">
        <v>34</v>
      </c>
      <c r="C16" s="5">
        <v>60.064994912790198</v>
      </c>
      <c r="D16" s="5">
        <v>16.527000000000001</v>
      </c>
      <c r="E16" s="6">
        <v>-10.986473111184401</v>
      </c>
      <c r="F16" s="5" t="s">
        <v>6</v>
      </c>
      <c r="G16" s="7" t="s">
        <v>425</v>
      </c>
      <c r="H16" s="9">
        <f>[1]!f_netasset_total(A16,"",1)/100000000</f>
        <v>6.5225269949999998</v>
      </c>
      <c r="I16" s="9">
        <f>[1]!f_prt_convertiblebond(A16,"20210630",100000000)</f>
        <v>5.3538989965999999</v>
      </c>
      <c r="J16" s="10">
        <f t="shared" si="0"/>
        <v>0.82083201812796791</v>
      </c>
      <c r="K16" t="str">
        <f>[1]!f_info_setupdate(A16)</f>
        <v>2011-06-29</v>
      </c>
      <c r="L16" s="15">
        <f t="shared" si="1"/>
        <v>40723</v>
      </c>
      <c r="N16" t="b">
        <f t="shared" si="2"/>
        <v>0</v>
      </c>
      <c r="O16" s="14">
        <f>[1]!f_nav_adjustedreturn(A16,$N$1,"")</f>
        <v>44.270090347123137</v>
      </c>
      <c r="P16" s="13">
        <f>[1]!f_risk_maxdownside(A16,$N$1,"")</f>
        <v>-11.159196290571863</v>
      </c>
    </row>
    <row r="17" spans="1:16" ht="18" hidden="1" customHeight="1" x14ac:dyDescent="0.35">
      <c r="A17" s="7" t="s">
        <v>35</v>
      </c>
      <c r="B17" s="3" t="s">
        <v>36</v>
      </c>
      <c r="C17" s="5">
        <v>59.816834322628303</v>
      </c>
      <c r="D17" s="5">
        <v>15.964600000000001</v>
      </c>
      <c r="E17" s="6">
        <v>-10.2013425744051</v>
      </c>
      <c r="F17" s="5" t="s">
        <v>6</v>
      </c>
      <c r="G17" s="7" t="s">
        <v>425</v>
      </c>
      <c r="H17" s="9">
        <f>[1]!f_netasset_total(A17,"",1)/100000000</f>
        <v>45.397588352</v>
      </c>
      <c r="I17" s="9">
        <f>[1]!f_prt_convertiblebond(A17,"20210630",100000000)</f>
        <v>38.1274597341</v>
      </c>
      <c r="J17" s="10">
        <f t="shared" si="0"/>
        <v>0.83985650159366421</v>
      </c>
      <c r="K17" t="str">
        <f>[1]!f_info_setupdate(A17)</f>
        <v>2015-02-03</v>
      </c>
      <c r="L17" s="15">
        <f t="shared" si="1"/>
        <v>42038</v>
      </c>
      <c r="N17" t="b">
        <f t="shared" si="2"/>
        <v>0</v>
      </c>
      <c r="O17" s="14">
        <f>[1]!f_nav_adjustedreturn(A17,$N$1,"")</f>
        <v>81.904207614659697</v>
      </c>
      <c r="P17" s="13">
        <f>[1]!f_risk_maxdownside(A17,$N$1,"")</f>
        <v>-10.804020100502514</v>
      </c>
    </row>
    <row r="18" spans="1:16" ht="18" hidden="1" customHeight="1" x14ac:dyDescent="0.35">
      <c r="A18" s="7" t="s">
        <v>37</v>
      </c>
      <c r="B18" s="3" t="s">
        <v>38</v>
      </c>
      <c r="C18" s="5">
        <v>59.213963197292472</v>
      </c>
      <c r="D18" s="5">
        <v>13.807</v>
      </c>
      <c r="E18" s="6">
        <v>-8.5051544701430402</v>
      </c>
      <c r="F18" s="5" t="s">
        <v>6</v>
      </c>
      <c r="G18" s="7" t="s">
        <v>425</v>
      </c>
      <c r="H18" s="9">
        <f>[1]!f_netasset_total(A18,"",1)/100000000</f>
        <v>3.2644622713999998</v>
      </c>
      <c r="I18" s="9">
        <f>[1]!f_prt_convertiblebond(A18,"20210630",100000000)</f>
        <v>3.3739836496</v>
      </c>
      <c r="J18" s="10">
        <f t="shared" si="0"/>
        <v>1.0335495922742066</v>
      </c>
      <c r="K18" t="str">
        <f>[1]!f_info_setupdate(A18)</f>
        <v>2011-12-09</v>
      </c>
      <c r="L18" s="15">
        <f t="shared" si="1"/>
        <v>40886</v>
      </c>
      <c r="N18" t="b">
        <f t="shared" si="2"/>
        <v>0</v>
      </c>
      <c r="O18" s="14">
        <f>[1]!f_nav_adjustedreturn(A18,$N$1,"")</f>
        <v>42.857142857142847</v>
      </c>
      <c r="P18" s="13">
        <f>[1]!f_risk_maxdownside(A18,$N$1,"")</f>
        <v>-9.585933068633004</v>
      </c>
    </row>
    <row r="19" spans="1:16" ht="18" hidden="1" customHeight="1" x14ac:dyDescent="0.35">
      <c r="A19" s="7" t="s">
        <v>39</v>
      </c>
      <c r="B19" s="3" t="s">
        <v>40</v>
      </c>
      <c r="C19" s="5">
        <v>58.992572031905453</v>
      </c>
      <c r="D19" s="5">
        <v>16.730499999999999</v>
      </c>
      <c r="E19" s="6">
        <v>-13.7481249592383</v>
      </c>
      <c r="F19" s="5" t="s">
        <v>6</v>
      </c>
      <c r="G19" s="7" t="s">
        <v>425</v>
      </c>
      <c r="H19" s="9">
        <f>[1]!f_netasset_total(A19,"",1)/100000000</f>
        <v>20.752213125000001</v>
      </c>
      <c r="I19" s="9">
        <f>[1]!f_prt_convertiblebond(A19,"20210630",100000000)</f>
        <v>16.96816871</v>
      </c>
      <c r="J19" s="10">
        <f t="shared" si="0"/>
        <v>0.81765586194556783</v>
      </c>
      <c r="K19" t="str">
        <f>[1]!f_info_setupdate(A19)</f>
        <v>2017-11-10</v>
      </c>
      <c r="L19" s="15">
        <f t="shared" si="1"/>
        <v>43049</v>
      </c>
      <c r="N19" t="b">
        <f t="shared" si="2"/>
        <v>0</v>
      </c>
      <c r="O19" s="14">
        <f>[1]!f_nav_adjustedreturn(A19,$N$1,"")</f>
        <v>31.182795698924725</v>
      </c>
      <c r="P19" s="13">
        <f>[1]!f_risk_maxdownside(A19,$N$1,"")</f>
        <v>-13.74812495923825</v>
      </c>
    </row>
    <row r="20" spans="1:16" ht="18" hidden="1" customHeight="1" x14ac:dyDescent="0.35">
      <c r="A20" s="7" t="s">
        <v>41</v>
      </c>
      <c r="B20" s="3" t="s">
        <v>42</v>
      </c>
      <c r="C20" s="5">
        <v>58.70283397493565</v>
      </c>
      <c r="D20" s="5">
        <v>19.3904</v>
      </c>
      <c r="E20" s="6">
        <v>-14.4051130116561</v>
      </c>
      <c r="F20" s="5" t="s">
        <v>6</v>
      </c>
      <c r="G20" s="7" t="s">
        <v>425</v>
      </c>
      <c r="H20" s="9">
        <f>[1]!f_netasset_total(A20,"",1)/100000000</f>
        <v>22.576800416999998</v>
      </c>
      <c r="I20" s="9">
        <f>[1]!f_prt_convertiblebond(A20,"20210630",100000000)</f>
        <v>19.385143951700002</v>
      </c>
      <c r="J20" s="10">
        <f t="shared" si="0"/>
        <v>0.85863114319349143</v>
      </c>
      <c r="K20" t="str">
        <f>[1]!f_info_setupdate(A20)</f>
        <v>2010-11-24</v>
      </c>
      <c r="L20" s="15">
        <f t="shared" si="1"/>
        <v>40506</v>
      </c>
      <c r="N20" t="b">
        <f t="shared" si="2"/>
        <v>0</v>
      </c>
      <c r="O20" s="14">
        <f>[1]!f_nav_adjustedreturn(A20,$N$1,"")</f>
        <v>54.780733285406178</v>
      </c>
      <c r="P20" s="13">
        <f>[1]!f_risk_maxdownside(A20,$N$1,"")</f>
        <v>-17.55725190839695</v>
      </c>
    </row>
    <row r="21" spans="1:16" ht="18" hidden="1" customHeight="1" x14ac:dyDescent="0.35">
      <c r="A21" s="7" t="s">
        <v>43</v>
      </c>
      <c r="B21" s="3" t="s">
        <v>44</v>
      </c>
      <c r="C21" s="5">
        <v>58.546040899540159</v>
      </c>
      <c r="D21" s="5">
        <v>8.5535999999999994</v>
      </c>
      <c r="E21" s="6">
        <v>-5.8067280908506502</v>
      </c>
      <c r="F21" s="5" t="s">
        <v>6</v>
      </c>
      <c r="G21" s="7" t="s">
        <v>425</v>
      </c>
      <c r="H21" s="9">
        <f>[1]!f_netasset_total(A21,"",1)/100000000</f>
        <v>3.1991655210000003</v>
      </c>
      <c r="I21" s="9">
        <f>[1]!f_prt_convertiblebond(A21,"20210630",100000000)</f>
        <v>2.9564405861999998</v>
      </c>
      <c r="J21" s="10">
        <f t="shared" si="0"/>
        <v>0.92412867255329478</v>
      </c>
      <c r="K21" t="str">
        <f>[1]!f_info_setupdate(A21)</f>
        <v>2018-07-02</v>
      </c>
      <c r="L21" s="15">
        <f t="shared" si="1"/>
        <v>43283</v>
      </c>
      <c r="N21" t="b">
        <f t="shared" si="2"/>
        <v>0</v>
      </c>
      <c r="O21" s="14">
        <f>[1]!f_nav_adjustedreturn(A21,$N$1,"")</f>
        <v>35.797872340425549</v>
      </c>
      <c r="P21" s="13">
        <f>[1]!f_risk_maxdownside(A21,$N$1,"")</f>
        <v>-9.3820769977353518</v>
      </c>
    </row>
    <row r="22" spans="1:16" ht="18" hidden="1" customHeight="1" x14ac:dyDescent="0.35">
      <c r="A22" s="7" t="s">
        <v>45</v>
      </c>
      <c r="B22" s="3" t="s">
        <v>46</v>
      </c>
      <c r="C22" s="5">
        <v>57.735801306653102</v>
      </c>
      <c r="D22" s="5">
        <v>12.438499999999999</v>
      </c>
      <c r="E22" s="6">
        <v>-12.4271844660194</v>
      </c>
      <c r="F22" s="5" t="s">
        <v>6</v>
      </c>
      <c r="G22" s="7" t="s">
        <v>425</v>
      </c>
      <c r="H22" s="9">
        <f>[1]!f_netasset_total(A22,"",1)/100000000</f>
        <v>2.4443448233000002</v>
      </c>
      <c r="I22" s="9">
        <f>[1]!f_prt_convertiblebond(A22,"20210630",100000000)</f>
        <v>2.4993657583000002</v>
      </c>
      <c r="J22" s="10">
        <f t="shared" si="0"/>
        <v>1.0225094816719511</v>
      </c>
      <c r="K22" t="str">
        <f>[1]!f_info_setupdate(A22)</f>
        <v>2019-03-20</v>
      </c>
      <c r="L22" s="15">
        <f t="shared" si="1"/>
        <v>43544</v>
      </c>
      <c r="N22" t="b">
        <f t="shared" si="2"/>
        <v>0</v>
      </c>
      <c r="O22" s="14">
        <f>[1]!f_nav_adjustedreturn(A22,$N$1,"")</f>
        <v>22.454972592012513</v>
      </c>
      <c r="P22" s="13">
        <f>[1]!f_risk_maxdownside(A22,$N$1,"")</f>
        <v>-12.427184466019405</v>
      </c>
    </row>
    <row r="23" spans="1:16" ht="18" hidden="1" customHeight="1" x14ac:dyDescent="0.35">
      <c r="A23" s="7" t="s">
        <v>47</v>
      </c>
      <c r="B23" s="3" t="s">
        <v>48</v>
      </c>
      <c r="C23" s="5">
        <v>57.298006165245368</v>
      </c>
      <c r="D23" s="5">
        <v>13.2209</v>
      </c>
      <c r="E23" s="6">
        <v>-8.9536699223032699</v>
      </c>
      <c r="F23" s="5" t="s">
        <v>6</v>
      </c>
      <c r="G23" s="7" t="s">
        <v>425</v>
      </c>
      <c r="H23" s="9">
        <f>[1]!f_netasset_total(A23,"",1)/100000000</f>
        <v>80.643593822299991</v>
      </c>
      <c r="I23" s="9">
        <f>[1]!f_prt_convertiblebond(A23,"20210630",100000000)</f>
        <v>63.798977663999999</v>
      </c>
      <c r="J23" s="10">
        <f t="shared" si="0"/>
        <v>0.79112269977181959</v>
      </c>
      <c r="K23" t="str">
        <f>[1]!f_info_setupdate(A23)</f>
        <v>2011-06-17</v>
      </c>
      <c r="L23" s="15">
        <f t="shared" si="1"/>
        <v>40711</v>
      </c>
      <c r="N23" t="b">
        <f t="shared" si="2"/>
        <v>0</v>
      </c>
      <c r="O23" s="14">
        <f>[1]!f_nav_adjustedreturn(A23,$N$1,"")</f>
        <v>41.416308693447554</v>
      </c>
      <c r="P23" s="13">
        <f>[1]!f_risk_maxdownside(A23,$N$1,"")</f>
        <v>-8.9536699635606407</v>
      </c>
    </row>
    <row r="24" spans="1:16" ht="18" hidden="1" customHeight="1" x14ac:dyDescent="0.35">
      <c r="A24" s="7" t="s">
        <v>49</v>
      </c>
      <c r="B24" s="3" t="s">
        <v>50</v>
      </c>
      <c r="C24" s="5">
        <v>55.377426510812121</v>
      </c>
      <c r="D24" s="5">
        <v>16.605499999999999</v>
      </c>
      <c r="E24" s="6">
        <v>-12.685914213003301</v>
      </c>
      <c r="F24" s="5" t="s">
        <v>6</v>
      </c>
      <c r="G24" s="7" t="s">
        <v>425</v>
      </c>
      <c r="H24" s="9">
        <f>[1]!f_netasset_total(A24,"",1)/100000000</f>
        <v>1.2462638665000001</v>
      </c>
      <c r="I24" s="9">
        <f>[1]!f_prt_convertiblebond(A24,"20210630",100000000)</f>
        <v>1.0011724729</v>
      </c>
      <c r="J24" s="10">
        <f t="shared" si="0"/>
        <v>0.80333908397078602</v>
      </c>
      <c r="K24" t="str">
        <f>[1]!f_info_setupdate(A24)</f>
        <v>2014-03-25</v>
      </c>
      <c r="L24" s="15">
        <f t="shared" si="1"/>
        <v>41723</v>
      </c>
      <c r="N24" t="b">
        <f t="shared" si="2"/>
        <v>0</v>
      </c>
      <c r="O24" s="14">
        <f>[1]!f_nav_adjustedreturn(A24,$N$1,"")</f>
        <v>61.785714285714299</v>
      </c>
      <c r="P24" s="13">
        <f>[1]!f_risk_maxdownside(A24,$N$1,"")</f>
        <v>-12.685914260717398</v>
      </c>
    </row>
    <row r="25" spans="1:16" ht="18" hidden="1" customHeight="1" x14ac:dyDescent="0.35">
      <c r="A25" s="7" t="s">
        <v>51</v>
      </c>
      <c r="B25" s="3" t="s">
        <v>52</v>
      </c>
      <c r="C25" s="5">
        <v>54.930586945296525</v>
      </c>
      <c r="D25" s="5">
        <v>13.0716</v>
      </c>
      <c r="E25" s="6">
        <v>-8.8758458553860304</v>
      </c>
      <c r="F25" s="5" t="s">
        <v>6</v>
      </c>
      <c r="G25" s="7" t="s">
        <v>425</v>
      </c>
      <c r="H25" s="9">
        <f>[1]!f_netasset_total(A25,"",1)/100000000</f>
        <v>17.200085489500001</v>
      </c>
      <c r="I25" s="9">
        <f>[1]!f_prt_convertiblebond(A25,"20210630",100000000)</f>
        <v>13.122111866600001</v>
      </c>
      <c r="J25" s="10">
        <f t="shared" si="0"/>
        <v>0.76290968871117248</v>
      </c>
      <c r="K25" t="str">
        <f>[1]!f_info_setupdate(A25)</f>
        <v>2011-05-16</v>
      </c>
      <c r="L25" s="15">
        <f t="shared" si="1"/>
        <v>40679</v>
      </c>
      <c r="N25" t="b">
        <f t="shared" si="2"/>
        <v>0</v>
      </c>
      <c r="O25" s="14">
        <f>[1]!f_nav_adjustedreturn(A25,$N$1,"")</f>
        <v>54.052214928194743</v>
      </c>
      <c r="P25" s="13">
        <f>[1]!f_risk_maxdownside(A25,$N$1,"")</f>
        <v>-9.8939927003214052</v>
      </c>
    </row>
    <row r="26" spans="1:16" ht="18" customHeight="1" x14ac:dyDescent="0.35">
      <c r="A26" s="7" t="s">
        <v>53</v>
      </c>
      <c r="B26" s="3" t="s">
        <v>54</v>
      </c>
      <c r="C26" s="5">
        <v>54.7826980363837</v>
      </c>
      <c r="D26" s="5">
        <v>16.200099999999999</v>
      </c>
      <c r="E26" s="6">
        <v>-13.2696126231425</v>
      </c>
      <c r="F26" s="5" t="s">
        <v>6</v>
      </c>
      <c r="G26" s="7" t="s">
        <v>425</v>
      </c>
      <c r="H26" s="9">
        <f>[1]!f_netasset_total(A26,"",1)/100000000</f>
        <v>9.2358820036000004</v>
      </c>
      <c r="I26" s="9">
        <f>[1]!f_prt_convertiblebond(A26,"20210630",100000000)</f>
        <v>0</v>
      </c>
      <c r="J26" s="10">
        <f t="shared" si="0"/>
        <v>0</v>
      </c>
      <c r="K26" t="str">
        <f>[1]!f_info_setupdate(A26)</f>
        <v>2012-07-25</v>
      </c>
      <c r="L26" s="15">
        <f t="shared" si="1"/>
        <v>41115</v>
      </c>
      <c r="N26" t="b">
        <f t="shared" si="2"/>
        <v>0</v>
      </c>
      <c r="O26" s="14">
        <f>[1]!f_nav_adjustedreturn(A26,$N$1,"")</f>
        <v>28.593955321944826</v>
      </c>
      <c r="P26" s="13">
        <f>[1]!f_risk_maxdownside(A26,$N$1,"")</f>
        <v>-17.052112241751459</v>
      </c>
    </row>
    <row r="27" spans="1:16" ht="18" hidden="1" customHeight="1" x14ac:dyDescent="0.35">
      <c r="A27" s="7" t="s">
        <v>55</v>
      </c>
      <c r="B27" s="3" t="s">
        <v>56</v>
      </c>
      <c r="C27" s="5">
        <v>54.399536135695691</v>
      </c>
      <c r="D27" s="5">
        <v>16.66</v>
      </c>
      <c r="E27" s="6">
        <v>-18.361843799491002</v>
      </c>
      <c r="F27" s="5" t="s">
        <v>6</v>
      </c>
      <c r="G27" s="7" t="s">
        <v>425</v>
      </c>
      <c r="H27" s="9">
        <f>[1]!f_netasset_total(A27,"",1)/100000000</f>
        <v>1.0783449681999999</v>
      </c>
      <c r="I27" s="9">
        <f>[1]!f_prt_convertiblebond(A27,"20210630",100000000)</f>
        <v>0.70103602459999992</v>
      </c>
      <c r="J27" s="10">
        <f t="shared" si="0"/>
        <v>0.65010367301123184</v>
      </c>
      <c r="K27" t="str">
        <f>[1]!f_info_setupdate(A27)</f>
        <v>2006-06-15</v>
      </c>
      <c r="L27" s="15">
        <f t="shared" si="1"/>
        <v>38883</v>
      </c>
      <c r="N27" t="b">
        <f t="shared" si="2"/>
        <v>0</v>
      </c>
      <c r="O27" s="14">
        <f>[1]!f_nav_adjustedreturn(A27,$N$1,"")</f>
        <v>20.589873065981578</v>
      </c>
      <c r="P27" s="13">
        <f>[1]!f_risk_maxdownside(A27,$N$1,"")</f>
        <v>-18.361843768433477</v>
      </c>
    </row>
    <row r="28" spans="1:16" ht="18" hidden="1" customHeight="1" x14ac:dyDescent="0.35">
      <c r="A28" s="7" t="s">
        <v>57</v>
      </c>
      <c r="B28" s="3" t="s">
        <v>58</v>
      </c>
      <c r="C28" s="5">
        <v>54.037322851724056</v>
      </c>
      <c r="D28" s="5">
        <v>15.1668</v>
      </c>
      <c r="E28" s="6">
        <v>-10.2130142969021</v>
      </c>
      <c r="F28" s="5" t="s">
        <v>6</v>
      </c>
      <c r="G28" s="7" t="s">
        <v>425</v>
      </c>
      <c r="H28" s="9">
        <f>[1]!f_netasset_total(A28,"",1)/100000000</f>
        <v>69.936004708300004</v>
      </c>
      <c r="I28" s="9">
        <f>[1]!f_prt_convertiblebond(A28,"20210630",100000000)</f>
        <v>54.172915245200002</v>
      </c>
      <c r="J28" s="10">
        <f t="shared" si="0"/>
        <v>0.77460694918379802</v>
      </c>
      <c r="K28" t="str">
        <f>[1]!f_info_setupdate(A28)</f>
        <v>2009-06-10</v>
      </c>
      <c r="L28" s="15">
        <f t="shared" si="1"/>
        <v>39974</v>
      </c>
      <c r="N28" t="b">
        <f t="shared" si="2"/>
        <v>0</v>
      </c>
      <c r="O28" s="14">
        <f>[1]!f_nav_adjustedreturn(A28,$N$1,"")</f>
        <v>32.562695924764888</v>
      </c>
      <c r="P28" s="13">
        <f>[1]!f_risk_maxdownside(A28,$N$1,"")</f>
        <v>-12.350457424349049</v>
      </c>
    </row>
    <row r="29" spans="1:16" ht="18" hidden="1" customHeight="1" x14ac:dyDescent="0.35">
      <c r="A29" s="7" t="s">
        <v>59</v>
      </c>
      <c r="B29" s="3" t="s">
        <v>60</v>
      </c>
      <c r="C29" s="5">
        <v>53.517672676403031</v>
      </c>
      <c r="D29" s="5">
        <v>12.3851</v>
      </c>
      <c r="E29" s="6">
        <v>-7.9226450405489697</v>
      </c>
      <c r="F29" s="5" t="s">
        <v>6</v>
      </c>
      <c r="G29" s="7" t="s">
        <v>425</v>
      </c>
      <c r="H29" s="9">
        <f>[1]!f_netasset_total(A29,"",1)/100000000</f>
        <v>1.6757889578999998</v>
      </c>
      <c r="I29" s="9">
        <f>[1]!f_prt_convertiblebond(A29,"20210630",100000000)</f>
        <v>1.3783211974</v>
      </c>
      <c r="J29" s="10">
        <f t="shared" si="0"/>
        <v>0.82249091742866665</v>
      </c>
      <c r="K29" t="str">
        <f>[1]!f_info_setupdate(A29)</f>
        <v>2011-06-22</v>
      </c>
      <c r="L29" s="15">
        <f t="shared" si="1"/>
        <v>40716</v>
      </c>
      <c r="N29" t="b">
        <f t="shared" si="2"/>
        <v>0</v>
      </c>
      <c r="O29" s="14">
        <f>[1]!f_nav_adjustedreturn(A29,$N$1,"")</f>
        <v>35.31326281529698</v>
      </c>
      <c r="P29" s="13">
        <f>[1]!f_risk_maxdownside(A29,$N$1,"")</f>
        <v>-11.272475795297375</v>
      </c>
    </row>
    <row r="30" spans="1:16" ht="18" customHeight="1" x14ac:dyDescent="0.35">
      <c r="A30" s="7" t="s">
        <v>61</v>
      </c>
      <c r="B30" s="3" t="s">
        <v>62</v>
      </c>
      <c r="C30" s="5">
        <v>49.046668210083986</v>
      </c>
      <c r="D30" s="5">
        <v>12.101000000000001</v>
      </c>
      <c r="E30" s="6">
        <v>-11.1102905182019</v>
      </c>
      <c r="F30" s="5" t="s">
        <v>6</v>
      </c>
      <c r="G30" s="7" t="s">
        <v>425</v>
      </c>
      <c r="H30" s="9">
        <f>[1]!f_netasset_total(A30,"",1)/100000000</f>
        <v>6.1637885413999998</v>
      </c>
      <c r="I30" s="9">
        <f>[1]!f_prt_convertiblebond(A30,"20210630",100000000)</f>
        <v>2.3089978069999999</v>
      </c>
      <c r="J30" s="10">
        <f t="shared" si="0"/>
        <v>0.3746069144798323</v>
      </c>
      <c r="K30" t="str">
        <f>[1]!f_info_setupdate(A30)</f>
        <v>2015-05-06</v>
      </c>
      <c r="L30" s="15">
        <f t="shared" si="1"/>
        <v>42130</v>
      </c>
      <c r="N30" t="b">
        <f t="shared" si="2"/>
        <v>0</v>
      </c>
      <c r="O30" s="14">
        <f>[1]!f_nav_adjustedreturn(A30,$N$1,"")</f>
        <v>38.899515155057507</v>
      </c>
      <c r="P30" s="13">
        <f>[1]!f_risk_maxdownside(A30,$N$1,"")</f>
        <v>-11.110290315431778</v>
      </c>
    </row>
    <row r="31" spans="1:16" ht="18" hidden="1" customHeight="1" x14ac:dyDescent="0.35">
      <c r="A31" s="7" t="s">
        <v>63</v>
      </c>
      <c r="B31" s="3" t="s">
        <v>64</v>
      </c>
      <c r="C31" s="5">
        <v>47.341327442786898</v>
      </c>
      <c r="D31" s="5">
        <v>7.3550000000000004</v>
      </c>
      <c r="E31" s="6">
        <v>-3.8204716422956699</v>
      </c>
      <c r="F31" s="5" t="s">
        <v>6</v>
      </c>
      <c r="G31" s="7" t="s">
        <v>425</v>
      </c>
      <c r="H31" s="9">
        <f>[1]!f_netasset_total(A31,"",1)/100000000</f>
        <v>1.0593960434</v>
      </c>
      <c r="I31" s="9">
        <f>[1]!f_prt_convertiblebond(A31,"20210630",100000000)</f>
        <v>0.56772149999999999</v>
      </c>
      <c r="J31" s="10">
        <f t="shared" si="0"/>
        <v>0.53589165594574839</v>
      </c>
      <c r="K31" t="str">
        <f>[1]!f_info_setupdate(A31)</f>
        <v>2018-06-25</v>
      </c>
      <c r="L31" s="15">
        <f t="shared" si="1"/>
        <v>43276</v>
      </c>
      <c r="N31" t="b">
        <f t="shared" si="2"/>
        <v>0</v>
      </c>
      <c r="O31" s="14">
        <f>[1]!f_nav_adjustedreturn(A31,$N$1,"")</f>
        <v>18.627267626706569</v>
      </c>
      <c r="P31" s="13">
        <f>[1]!f_risk_maxdownside(A31,$N$1,"")</f>
        <v>-3.8204716422956744</v>
      </c>
    </row>
    <row r="32" spans="1:16" ht="18" customHeight="1" x14ac:dyDescent="0.35">
      <c r="A32" s="7" t="s">
        <v>65</v>
      </c>
      <c r="B32" s="3" t="s">
        <v>66</v>
      </c>
      <c r="C32" s="5">
        <v>47.316194132805251</v>
      </c>
      <c r="D32" s="5">
        <v>11.2841</v>
      </c>
      <c r="E32" s="6">
        <v>-7.6404899135446698</v>
      </c>
      <c r="F32" s="5" t="s">
        <v>6</v>
      </c>
      <c r="G32" s="7" t="s">
        <v>425</v>
      </c>
      <c r="H32" s="9">
        <f>[1]!f_netasset_total(A32,"",1)/100000000</f>
        <v>5.4926518499999997</v>
      </c>
      <c r="I32" s="9">
        <f>[1]!f_prt_convertiblebond(A32,"20210630",100000000)</f>
        <v>2.1136400044999997</v>
      </c>
      <c r="J32" s="10">
        <f t="shared" si="0"/>
        <v>0.38481230236720715</v>
      </c>
      <c r="K32" t="str">
        <f>[1]!f_info_setupdate(A32)</f>
        <v>2017-01-20</v>
      </c>
      <c r="L32" s="15">
        <f t="shared" si="1"/>
        <v>42755</v>
      </c>
      <c r="N32" t="b">
        <f t="shared" si="2"/>
        <v>0</v>
      </c>
      <c r="O32" s="14">
        <f>[1]!f_nav_adjustedreturn(A32,$N$1,"")</f>
        <v>43.778236884867219</v>
      </c>
      <c r="P32" s="13">
        <f>[1]!f_risk_maxdownside(A32,$N$1,"")</f>
        <v>-8.9683023468454763</v>
      </c>
    </row>
    <row r="33" spans="1:16" ht="18" hidden="1" customHeight="1" x14ac:dyDescent="0.35">
      <c r="A33" s="7" t="s">
        <v>67</v>
      </c>
      <c r="B33" s="3" t="s">
        <v>68</v>
      </c>
      <c r="C33" s="5">
        <v>47.218910432799426</v>
      </c>
      <c r="D33" s="5">
        <v>14.173999999999999</v>
      </c>
      <c r="E33" s="6">
        <v>-9.4568690095846595</v>
      </c>
      <c r="F33" s="5" t="s">
        <v>6</v>
      </c>
      <c r="G33" s="7" t="s">
        <v>425</v>
      </c>
      <c r="H33" s="9">
        <f>[1]!f_netasset_total(A33,"",1)/100000000</f>
        <v>2.7928497566000003</v>
      </c>
      <c r="I33" s="9">
        <f>[1]!f_prt_convertiblebond(A33,"20210630",100000000)</f>
        <v>1.6206506050999998</v>
      </c>
      <c r="J33" s="10">
        <f t="shared" si="0"/>
        <v>0.58028563880678308</v>
      </c>
      <c r="K33" t="str">
        <f>[1]!f_info_setupdate(A33)</f>
        <v>2015-09-08</v>
      </c>
      <c r="L33" s="15">
        <f t="shared" si="1"/>
        <v>42255</v>
      </c>
      <c r="N33" t="b">
        <f t="shared" si="2"/>
        <v>0</v>
      </c>
      <c r="O33" s="14">
        <f>[1]!f_nav_adjustedreturn(A33,$N$1,"")</f>
        <v>60.449438202247187</v>
      </c>
      <c r="P33" s="13">
        <f>[1]!f_risk_maxdownside(A33,$N$1,"")</f>
        <v>-11.118210862619804</v>
      </c>
    </row>
    <row r="34" spans="1:16" ht="18" hidden="1" customHeight="1" x14ac:dyDescent="0.35">
      <c r="A34" s="7" t="s">
        <v>69</v>
      </c>
      <c r="B34" s="3" t="s">
        <v>70</v>
      </c>
      <c r="C34" s="5">
        <v>45.38307181548597</v>
      </c>
      <c r="D34" s="5">
        <v>11.475199999999999</v>
      </c>
      <c r="E34" s="6">
        <v>-6.7043864452150599</v>
      </c>
      <c r="F34" s="5" t="s">
        <v>6</v>
      </c>
      <c r="G34" s="7" t="s">
        <v>425</v>
      </c>
      <c r="H34" s="9">
        <f>[1]!f_netasset_total(A34,"",1)/100000000</f>
        <v>2.2249296545999999</v>
      </c>
      <c r="I34" s="9">
        <f>[1]!f_prt_convertiblebond(A34,"20210630",100000000)</f>
        <v>1.6250510616</v>
      </c>
      <c r="J34" s="10">
        <f t="shared" si="0"/>
        <v>0.73038311941244427</v>
      </c>
      <c r="K34" t="str">
        <f>[1]!f_info_setupdate(A34)</f>
        <v>2017-06-02</v>
      </c>
      <c r="L34" s="15">
        <f t="shared" si="1"/>
        <v>42888</v>
      </c>
      <c r="N34" t="b">
        <f t="shared" si="2"/>
        <v>0</v>
      </c>
      <c r="O34" s="14">
        <f>[1]!f_nav_adjustedreturn(A34,$N$1,"")</f>
        <v>40.695984008722512</v>
      </c>
      <c r="P34" s="13">
        <f>[1]!f_risk_maxdownside(A34,$N$1,"")</f>
        <v>-11.243757802746575</v>
      </c>
    </row>
    <row r="35" spans="1:16" ht="18" hidden="1" customHeight="1" x14ac:dyDescent="0.35">
      <c r="A35" s="7" t="s">
        <v>71</v>
      </c>
      <c r="B35" s="3" t="s">
        <v>72</v>
      </c>
      <c r="C35" s="5">
        <v>44.626370351076417</v>
      </c>
      <c r="D35" s="5">
        <v>18.6784</v>
      </c>
      <c r="E35" s="6">
        <v>-14.0111591508649</v>
      </c>
      <c r="F35" s="5" t="s">
        <v>6</v>
      </c>
      <c r="G35" s="7" t="s">
        <v>425</v>
      </c>
      <c r="H35" s="9">
        <f>[1]!f_netasset_total(A35,"",1)/100000000</f>
        <v>4.4472658855000002</v>
      </c>
      <c r="I35" s="9">
        <f>[1]!f_prt_convertiblebond(A35,"20210630",100000000)</f>
        <v>3.3594456999000002</v>
      </c>
      <c r="J35" s="10">
        <f t="shared" si="0"/>
        <v>0.75539573895350809</v>
      </c>
      <c r="K35" t="str">
        <f>[1]!f_info_setupdate(A35)</f>
        <v>2012-06-26</v>
      </c>
      <c r="L35" s="15">
        <f t="shared" si="1"/>
        <v>41086</v>
      </c>
      <c r="N35" t="b">
        <f t="shared" si="2"/>
        <v>0</v>
      </c>
      <c r="O35" s="14">
        <f>[1]!f_nav_adjustedreturn(A35,$N$1,"")</f>
        <v>49.954086317722684</v>
      </c>
      <c r="P35" s="13">
        <f>[1]!f_risk_maxdownside(A35,$N$1,"")</f>
        <v>-14.01115933044017</v>
      </c>
    </row>
    <row r="36" spans="1:16" ht="18" customHeight="1" x14ac:dyDescent="0.35">
      <c r="A36" s="7" t="s">
        <v>73</v>
      </c>
      <c r="B36" s="3" t="s">
        <v>74</v>
      </c>
      <c r="C36" s="5">
        <v>43.731596592722084</v>
      </c>
      <c r="D36" s="5">
        <v>7.1886999999999999</v>
      </c>
      <c r="E36" s="6">
        <v>-3.5103855292404398</v>
      </c>
      <c r="F36" s="5" t="s">
        <v>6</v>
      </c>
      <c r="G36" s="7" t="s">
        <v>425</v>
      </c>
      <c r="H36" s="9">
        <f>[1]!f_netasset_total(A36,"",1)/100000000</f>
        <v>31.202855283000002</v>
      </c>
      <c r="I36" s="9">
        <f>[1]!f_prt_convertiblebond(A36,"20210630",100000000)</f>
        <v>12.614280210899999</v>
      </c>
      <c r="J36" s="10">
        <f t="shared" si="0"/>
        <v>0.40426685623775382</v>
      </c>
      <c r="K36" t="str">
        <f>[1]!f_info_setupdate(A36)</f>
        <v>2017-09-20</v>
      </c>
      <c r="L36" s="15">
        <f t="shared" si="1"/>
        <v>42998</v>
      </c>
      <c r="N36" t="b">
        <f t="shared" si="2"/>
        <v>0</v>
      </c>
      <c r="O36" s="14">
        <f>[1]!f_nav_adjustedreturn(A36,$N$1,"")</f>
        <v>20.62527914247433</v>
      </c>
      <c r="P36" s="13">
        <f>[1]!f_risk_maxdownside(A36,$N$1,"")</f>
        <v>-4.84504913076342</v>
      </c>
    </row>
    <row r="37" spans="1:16" ht="18" hidden="1" customHeight="1" x14ac:dyDescent="0.35">
      <c r="A37" s="7" t="s">
        <v>75</v>
      </c>
      <c r="B37" s="3" t="s">
        <v>76</v>
      </c>
      <c r="C37" s="5">
        <v>42.507779076681658</v>
      </c>
      <c r="D37" s="5">
        <v>5.5502000000000002</v>
      </c>
      <c r="E37" s="6">
        <v>-2.7866173561537799</v>
      </c>
      <c r="F37" s="5" t="s">
        <v>6</v>
      </c>
      <c r="G37" s="7" t="s">
        <v>425</v>
      </c>
      <c r="H37" s="9">
        <f>[1]!f_netasset_total(A37,"",1)/100000000</f>
        <v>1.1054467109999999</v>
      </c>
      <c r="I37" s="9">
        <f>[1]!f_prt_convertiblebond(A37,"20210630",100000000)</f>
        <v>0.58830003580000001</v>
      </c>
      <c r="J37" s="10">
        <f t="shared" si="0"/>
        <v>0.53218308032941453</v>
      </c>
      <c r="K37" t="str">
        <f>[1]!f_info_setupdate(A37)</f>
        <v>2016-11-11</v>
      </c>
      <c r="L37" s="15">
        <f t="shared" si="1"/>
        <v>42685</v>
      </c>
      <c r="N37" t="b">
        <f t="shared" si="2"/>
        <v>0</v>
      </c>
      <c r="O37" s="14">
        <f>[1]!f_nav_adjustedreturn(A37,$N$1,"")</f>
        <v>15.449980687524132</v>
      </c>
      <c r="P37" s="13">
        <f>[1]!f_risk_maxdownside(A37,$N$1,"")</f>
        <v>-3.9447731755424096</v>
      </c>
    </row>
    <row r="38" spans="1:16" ht="18" hidden="1" customHeight="1" x14ac:dyDescent="0.35">
      <c r="A38" s="7" t="s">
        <v>77</v>
      </c>
      <c r="B38" s="3" t="s">
        <v>78</v>
      </c>
      <c r="C38" s="5">
        <v>41.396255924774579</v>
      </c>
      <c r="D38" s="5">
        <v>8.5211000000000006</v>
      </c>
      <c r="E38" s="6">
        <v>-7.2589158136453502</v>
      </c>
      <c r="F38" s="5" t="s">
        <v>6</v>
      </c>
      <c r="G38" s="7" t="s">
        <v>425</v>
      </c>
      <c r="H38" s="9">
        <f>[1]!f_netasset_total(A38,"",1)/100000000</f>
        <v>9.6382809000999998</v>
      </c>
      <c r="I38" s="9">
        <f>[1]!f_prt_convertiblebond(A38,"20210630",100000000)</f>
        <v>5.0858964991000004</v>
      </c>
      <c r="J38" s="10">
        <f t="shared" si="0"/>
        <v>0.52767672490715978</v>
      </c>
      <c r="K38" t="str">
        <f>[1]!f_info_setupdate(A38)</f>
        <v>2018-06-26</v>
      </c>
      <c r="L38" s="15">
        <f t="shared" si="1"/>
        <v>43277</v>
      </c>
      <c r="N38" t="b">
        <f t="shared" si="2"/>
        <v>0</v>
      </c>
      <c r="O38" s="14">
        <f>[1]!f_nav_adjustedreturn(A38,$N$1,"")</f>
        <v>26.864940828180416</v>
      </c>
      <c r="P38" s="13">
        <f>[1]!f_risk_maxdownside(A38,$N$1,"")</f>
        <v>-13.256578947368425</v>
      </c>
    </row>
    <row r="39" spans="1:16" ht="18" customHeight="1" x14ac:dyDescent="0.35">
      <c r="A39" s="7" t="s">
        <v>79</v>
      </c>
      <c r="B39" s="3" t="s">
        <v>80</v>
      </c>
      <c r="C39" s="5">
        <v>40.525242901522148</v>
      </c>
      <c r="D39" s="5">
        <v>7.383</v>
      </c>
      <c r="E39" s="6">
        <v>-4.6776236719808004</v>
      </c>
      <c r="F39" s="5" t="s">
        <v>6</v>
      </c>
      <c r="G39" s="7" t="s">
        <v>425</v>
      </c>
      <c r="H39" s="9">
        <f>[1]!f_netasset_total(A39,"",1)/100000000</f>
        <v>35.5918308559</v>
      </c>
      <c r="I39" s="9">
        <f>[1]!f_prt_convertiblebond(A39,"20210630",100000000)</f>
        <v>7.9850072308000009</v>
      </c>
      <c r="J39" s="10">
        <f t="shared" si="0"/>
        <v>0.22434943746301658</v>
      </c>
      <c r="K39" t="str">
        <f>[1]!f_info_setupdate(A39)</f>
        <v>2014-10-28</v>
      </c>
      <c r="L39" s="15">
        <f t="shared" si="1"/>
        <v>41940</v>
      </c>
      <c r="N39" t="b">
        <f t="shared" si="2"/>
        <v>0</v>
      </c>
      <c r="O39" s="14">
        <f>[1]!f_nav_adjustedreturn(A39,$N$1,"")</f>
        <v>32.593655660173305</v>
      </c>
      <c r="P39" s="13">
        <f>[1]!f_risk_maxdownside(A39,$N$1,"")</f>
        <v>-8.5978835978836106</v>
      </c>
    </row>
    <row r="40" spans="1:16" ht="18" customHeight="1" x14ac:dyDescent="0.35">
      <c r="A40" s="7" t="s">
        <v>81</v>
      </c>
      <c r="B40" s="3" t="s">
        <v>82</v>
      </c>
      <c r="C40" s="5">
        <v>39.843841434567651</v>
      </c>
      <c r="D40" s="5">
        <v>8.5289000000000001</v>
      </c>
      <c r="E40" s="6">
        <v>-6.7074078172036096</v>
      </c>
      <c r="F40" s="5" t="s">
        <v>6</v>
      </c>
      <c r="G40" s="7" t="s">
        <v>425</v>
      </c>
      <c r="H40" s="9">
        <f>[1]!f_netasset_total(A40,"",1)/100000000</f>
        <v>26.0686614709</v>
      </c>
      <c r="I40" s="9">
        <f>[1]!f_prt_convertiblebond(A40,"20210630",100000000)</f>
        <v>11.87361069</v>
      </c>
      <c r="J40" s="10">
        <f t="shared" si="0"/>
        <v>0.45547450540390449</v>
      </c>
      <c r="K40" t="str">
        <f>[1]!f_info_setupdate(A40)</f>
        <v>2017-01-13</v>
      </c>
      <c r="L40" s="15">
        <f t="shared" si="1"/>
        <v>42748</v>
      </c>
      <c r="N40" t="b">
        <f t="shared" si="2"/>
        <v>0</v>
      </c>
      <c r="O40" s="14">
        <f>[1]!f_nav_adjustedreturn(A40,$N$1,"")</f>
        <v>28.381372491496627</v>
      </c>
      <c r="P40" s="13">
        <f>[1]!f_risk_maxdownside(A40,$N$1,"")</f>
        <v>-6.7074079594574485</v>
      </c>
    </row>
    <row r="41" spans="1:16" ht="18" customHeight="1" x14ac:dyDescent="0.35">
      <c r="A41" s="7" t="s">
        <v>83</v>
      </c>
      <c r="B41" s="3" t="s">
        <v>84</v>
      </c>
      <c r="C41" s="5">
        <v>39.378957529136002</v>
      </c>
      <c r="D41" s="5">
        <v>7.6852999999999998</v>
      </c>
      <c r="E41" s="6">
        <v>-6.0189574409366804</v>
      </c>
      <c r="F41" s="5" t="s">
        <v>6</v>
      </c>
      <c r="G41" s="7" t="s">
        <v>425</v>
      </c>
      <c r="H41" s="9">
        <f>[1]!f_netasset_total(A41,"",1)/100000000</f>
        <v>234.88356743349999</v>
      </c>
      <c r="I41" s="9">
        <f>[1]!f_prt_convertiblebond(A41,"20210630",100000000)</f>
        <v>71.694967395100008</v>
      </c>
      <c r="J41" s="10">
        <f t="shared" si="0"/>
        <v>0.30523619927306417</v>
      </c>
      <c r="K41" t="str">
        <f>[1]!f_info_setupdate(A41)</f>
        <v>2011-06-21</v>
      </c>
      <c r="L41" s="15">
        <f t="shared" si="1"/>
        <v>40715</v>
      </c>
      <c r="N41" t="b">
        <f t="shared" si="2"/>
        <v>0</v>
      </c>
      <c r="O41" s="14">
        <f>[1]!f_nav_adjustedreturn(A41,$N$1,"")</f>
        <v>28.194361127774453</v>
      </c>
      <c r="P41" s="13">
        <f>[1]!f_risk_maxdownside(A41,$N$1,"")</f>
        <v>-6.3991323210412219</v>
      </c>
    </row>
    <row r="42" spans="1:16" ht="18" hidden="1" customHeight="1" x14ac:dyDescent="0.35">
      <c r="A42" s="7" t="s">
        <v>85</v>
      </c>
      <c r="B42" s="3" t="s">
        <v>86</v>
      </c>
      <c r="C42" s="5">
        <v>39.145985482653579</v>
      </c>
      <c r="D42" s="5">
        <v>7.2276999999999996</v>
      </c>
      <c r="E42" s="6">
        <v>-5.4696789536266497</v>
      </c>
      <c r="F42" s="5" t="s">
        <v>6</v>
      </c>
      <c r="G42" s="7" t="s">
        <v>425</v>
      </c>
      <c r="H42" s="9">
        <f>[1]!f_netasset_total(A42,"",1)/100000000</f>
        <v>5.9044839479999993</v>
      </c>
      <c r="I42" s="9">
        <f>[1]!f_prt_convertiblebond(A42,"20210630",100000000)</f>
        <v>3.4764035981000001</v>
      </c>
      <c r="J42" s="10">
        <f t="shared" si="0"/>
        <v>0.5887734861702093</v>
      </c>
      <c r="K42" t="str">
        <f>[1]!f_info_setupdate(A42)</f>
        <v>2011-08-10</v>
      </c>
      <c r="L42" s="15">
        <f t="shared" si="1"/>
        <v>40765</v>
      </c>
      <c r="N42" t="b">
        <f t="shared" si="2"/>
        <v>0</v>
      </c>
      <c r="O42" s="14">
        <f>[1]!f_nav_adjustedreturn(A42,$N$1,"")</f>
        <v>25.959692898272547</v>
      </c>
      <c r="P42" s="13">
        <f>[1]!f_risk_maxdownside(A42,$N$1,"")</f>
        <v>-5.4696789536266488</v>
      </c>
    </row>
    <row r="43" spans="1:16" ht="18" customHeight="1" x14ac:dyDescent="0.35">
      <c r="A43" s="7" t="s">
        <v>87</v>
      </c>
      <c r="B43" s="3" t="s">
        <v>88</v>
      </c>
      <c r="C43" s="5">
        <v>39.116611379974948</v>
      </c>
      <c r="D43" s="5">
        <v>5.4298999999999999</v>
      </c>
      <c r="E43" s="6">
        <v>-4.5775199874588504</v>
      </c>
      <c r="F43" s="5" t="s">
        <v>6</v>
      </c>
      <c r="G43" s="7" t="s">
        <v>425</v>
      </c>
      <c r="H43" s="9">
        <f>[1]!f_netasset_total(A43,"",1)/100000000</f>
        <v>2.3530025159000001</v>
      </c>
      <c r="I43" s="9">
        <f>[1]!f_prt_convertiblebond(A43,"20210630",100000000)</f>
        <v>0.62755088820000005</v>
      </c>
      <c r="J43" s="10">
        <f t="shared" si="0"/>
        <v>0.26670217475733043</v>
      </c>
      <c r="K43" t="str">
        <f>[1]!f_info_setupdate(A43)</f>
        <v>2019-01-31</v>
      </c>
      <c r="L43" s="15">
        <f t="shared" si="1"/>
        <v>43496</v>
      </c>
      <c r="N43" t="b">
        <f t="shared" si="2"/>
        <v>0</v>
      </c>
      <c r="O43" s="14">
        <f>[1]!f_nav_adjustedreturn(A43,$N$1,"")</f>
        <v>17.72933346194656</v>
      </c>
      <c r="P43" s="13">
        <f>[1]!f_risk_maxdownside(A43,$N$1,"")</f>
        <v>-5.4789151904687312</v>
      </c>
    </row>
    <row r="44" spans="1:16" ht="18" customHeight="1" x14ac:dyDescent="0.35">
      <c r="A44" s="7" t="s">
        <v>89</v>
      </c>
      <c r="B44" s="3" t="s">
        <v>90</v>
      </c>
      <c r="C44" s="5">
        <v>37.554247437539814</v>
      </c>
      <c r="D44" s="5">
        <v>8.3442000000000007</v>
      </c>
      <c r="E44" s="6">
        <v>-5.10777548552322</v>
      </c>
      <c r="F44" s="5" t="s">
        <v>6</v>
      </c>
      <c r="G44" s="7" t="s">
        <v>425</v>
      </c>
      <c r="H44" s="9">
        <f>[1]!f_netasset_total(A44,"",1)/100000000</f>
        <v>1.8587345855999999</v>
      </c>
      <c r="I44" s="9">
        <f>[1]!f_prt_convertiblebond(A44,"20210630",100000000)</f>
        <v>0.73108854400000001</v>
      </c>
      <c r="J44" s="10">
        <f t="shared" si="0"/>
        <v>0.39332594855870961</v>
      </c>
      <c r="K44" t="str">
        <f>[1]!f_info_setupdate(A44)</f>
        <v>2017-09-20</v>
      </c>
      <c r="L44" s="15">
        <f t="shared" si="1"/>
        <v>42998</v>
      </c>
      <c r="N44" t="b">
        <f t="shared" si="2"/>
        <v>0</v>
      </c>
      <c r="O44" s="14">
        <f>[1]!f_nav_adjustedreturn(A44,$N$1,"")</f>
        <v>42.085556491622199</v>
      </c>
      <c r="P44" s="13">
        <f>[1]!f_risk_maxdownside(A44,$N$1,"")</f>
        <v>-5.1077754855232174</v>
      </c>
    </row>
    <row r="45" spans="1:16" ht="18" customHeight="1" x14ac:dyDescent="0.35">
      <c r="A45" s="7" t="s">
        <v>91</v>
      </c>
      <c r="B45" s="3" t="s">
        <v>92</v>
      </c>
      <c r="C45" s="5">
        <v>37.180213611983717</v>
      </c>
      <c r="D45" s="5">
        <v>11.5892</v>
      </c>
      <c r="E45" s="6">
        <v>-9.1397453723414497</v>
      </c>
      <c r="F45" s="5" t="s">
        <v>6</v>
      </c>
      <c r="G45" s="7" t="s">
        <v>425</v>
      </c>
      <c r="H45" s="9">
        <f>[1]!f_netasset_total(A45,"",1)/100000000</f>
        <v>6.8616949467999993</v>
      </c>
      <c r="I45" s="9">
        <f>[1]!f_prt_convertiblebond(A45,"20210630",100000000)</f>
        <v>3.1936189725999999</v>
      </c>
      <c r="J45" s="10">
        <f t="shared" si="0"/>
        <v>0.46542712804354075</v>
      </c>
      <c r="K45" t="str">
        <f>[1]!f_info_setupdate(A45)</f>
        <v>2020-06-03</v>
      </c>
      <c r="L45" s="15">
        <f t="shared" si="1"/>
        <v>43985</v>
      </c>
      <c r="N45" t="b">
        <f t="shared" si="2"/>
        <v>1</v>
      </c>
      <c r="O45" s="14">
        <f>[1]!f_nav_adjustedreturn(A45,$N$1,"")</f>
        <v>0</v>
      </c>
      <c r="P45" s="13">
        <f>[1]!f_risk_maxdownside(A45,$N$1,"")</f>
        <v>-9.1397448332462865</v>
      </c>
    </row>
    <row r="46" spans="1:16" ht="18" customHeight="1" x14ac:dyDescent="0.35">
      <c r="A46" s="7" t="s">
        <v>93</v>
      </c>
      <c r="B46" s="3" t="s">
        <v>94</v>
      </c>
      <c r="C46" s="5">
        <v>37.180213611983717</v>
      </c>
      <c r="D46" s="5">
        <v>11.6112</v>
      </c>
      <c r="E46" s="6">
        <v>-9.1392224651863803</v>
      </c>
      <c r="F46" s="5" t="s">
        <v>6</v>
      </c>
      <c r="G46" s="7" t="s">
        <v>425</v>
      </c>
      <c r="H46" s="9">
        <f>[1]!f_netasset_total(A46,"",1)/100000000</f>
        <v>6.8616949467999993</v>
      </c>
      <c r="I46" s="9">
        <f>[1]!f_prt_convertiblebond(A46,"20210630",100000000)</f>
        <v>3.1936189725999999</v>
      </c>
      <c r="J46" s="10">
        <f t="shared" si="0"/>
        <v>0.46542712804354075</v>
      </c>
      <c r="K46" t="str">
        <f>[1]!f_info_setupdate(A46)</f>
        <v>2017-09-18</v>
      </c>
      <c r="L46" s="15">
        <f t="shared" si="1"/>
        <v>42996</v>
      </c>
      <c r="N46" t="b">
        <f t="shared" si="2"/>
        <v>0</v>
      </c>
      <c r="O46" s="14">
        <f>[1]!f_nav_adjustedreturn(A46,$N$1,"")</f>
        <v>32.57722156698064</v>
      </c>
      <c r="P46" s="13">
        <f>[1]!f_risk_maxdownside(A46,$N$1,"")</f>
        <v>-9.1392221595941603</v>
      </c>
    </row>
    <row r="47" spans="1:16" ht="18" customHeight="1" x14ac:dyDescent="0.35">
      <c r="A47" s="7" t="s">
        <v>95</v>
      </c>
      <c r="B47" s="3" t="s">
        <v>96</v>
      </c>
      <c r="C47" s="5">
        <v>36.485578270189848</v>
      </c>
      <c r="D47" s="5">
        <v>5.1592000000000002</v>
      </c>
      <c r="E47" s="6">
        <v>-1.96545598512528</v>
      </c>
      <c r="F47" s="5" t="s">
        <v>6</v>
      </c>
      <c r="G47" s="7" t="s">
        <v>425</v>
      </c>
      <c r="H47" s="9">
        <f>[1]!f_netasset_total(A47,"",1)/100000000</f>
        <v>14.247724309200001</v>
      </c>
      <c r="I47" s="9">
        <f>[1]!f_prt_convertiblebond(A47,"20210630",100000000)</f>
        <v>5.6986019890999993</v>
      </c>
      <c r="J47" s="10">
        <f t="shared" si="0"/>
        <v>0.39996576754508889</v>
      </c>
      <c r="K47" t="str">
        <f>[1]!f_info_setupdate(A47)</f>
        <v>2015-11-02</v>
      </c>
      <c r="L47" s="15">
        <f t="shared" si="1"/>
        <v>42310</v>
      </c>
      <c r="N47" t="b">
        <f t="shared" si="2"/>
        <v>0</v>
      </c>
      <c r="O47" s="14">
        <f>[1]!f_nav_adjustedreturn(A47,$N$1,"")</f>
        <v>17.359308770073241</v>
      </c>
      <c r="P47" s="13">
        <f>[1]!f_risk_maxdownside(A47,$N$1,"")</f>
        <v>-3.8408179077323581</v>
      </c>
    </row>
    <row r="48" spans="1:16" ht="18" hidden="1" customHeight="1" x14ac:dyDescent="0.35">
      <c r="A48" s="7" t="s">
        <v>97</v>
      </c>
      <c r="B48" s="3" t="s">
        <v>98</v>
      </c>
      <c r="C48" s="5">
        <v>36.103934745939384</v>
      </c>
      <c r="D48" s="5">
        <v>19.4527</v>
      </c>
      <c r="E48" s="6">
        <v>-15.6773838057041</v>
      </c>
      <c r="F48" s="5" t="s">
        <v>6</v>
      </c>
      <c r="G48" s="7" t="s">
        <v>425</v>
      </c>
      <c r="H48" s="9">
        <f>[1]!f_netasset_total(A48,"",1)/100000000</f>
        <v>6.2963205999000005</v>
      </c>
      <c r="I48" s="9">
        <f>[1]!f_prt_convertiblebond(A48,"20210630",100000000)</f>
        <v>3.3668303275999998</v>
      </c>
      <c r="J48" s="10">
        <f t="shared" si="0"/>
        <v>0.53472981151142029</v>
      </c>
      <c r="K48" t="str">
        <f>[1]!f_info_setupdate(A48)</f>
        <v>2015-12-25</v>
      </c>
      <c r="L48" s="15">
        <f t="shared" si="1"/>
        <v>42363</v>
      </c>
      <c r="N48" t="b">
        <f t="shared" si="2"/>
        <v>0</v>
      </c>
      <c r="O48" s="14">
        <f>[1]!f_nav_adjustedreturn(A48,$N$1,"")</f>
        <v>45.352311188112104</v>
      </c>
      <c r="P48" s="13">
        <f>[1]!f_risk_maxdownside(A48,$N$1,"")</f>
        <v>-15.677383896674915</v>
      </c>
    </row>
    <row r="49" spans="1:16" ht="18" customHeight="1" x14ac:dyDescent="0.35">
      <c r="A49" s="7" t="s">
        <v>99</v>
      </c>
      <c r="B49" s="3" t="s">
        <v>100</v>
      </c>
      <c r="C49" s="5">
        <v>35.246279709092398</v>
      </c>
      <c r="D49" s="5">
        <v>8.8375000000000004</v>
      </c>
      <c r="E49" s="6">
        <v>-6.0975608321808599</v>
      </c>
      <c r="F49" s="5" t="s">
        <v>6</v>
      </c>
      <c r="G49" s="7" t="s">
        <v>425</v>
      </c>
      <c r="H49" s="9">
        <f>[1]!f_netasset_total(A49,"",1)/100000000</f>
        <v>1.0423279819</v>
      </c>
      <c r="I49" s="9">
        <f>[1]!f_prt_convertiblebond(A49,"20210630",100000000)</f>
        <v>0.44071912000000002</v>
      </c>
      <c r="J49" s="10">
        <f t="shared" si="0"/>
        <v>0.42282192136551722</v>
      </c>
      <c r="K49" t="str">
        <f>[1]!f_info_setupdate(A49)</f>
        <v>2003-10-25</v>
      </c>
      <c r="L49" s="15">
        <f t="shared" si="1"/>
        <v>37919</v>
      </c>
      <c r="N49" t="b">
        <f t="shared" si="2"/>
        <v>0</v>
      </c>
      <c r="O49" s="14">
        <f>[1]!f_nav_adjustedreturn(A49,$N$1,"")</f>
        <v>24.911601668337717</v>
      </c>
      <c r="P49" s="13">
        <f>[1]!f_risk_maxdownside(A49,$N$1,"")</f>
        <v>-7.6508459350202145</v>
      </c>
    </row>
    <row r="50" spans="1:16" ht="18" customHeight="1" x14ac:dyDescent="0.35">
      <c r="A50" s="7" t="s">
        <v>101</v>
      </c>
      <c r="B50" s="3" t="s">
        <v>102</v>
      </c>
      <c r="C50" s="5">
        <v>34.988106374503978</v>
      </c>
      <c r="D50" s="5">
        <v>5.4332000000000003</v>
      </c>
      <c r="E50" s="6">
        <v>-4.7454707861408103</v>
      </c>
      <c r="F50" s="5" t="s">
        <v>6</v>
      </c>
      <c r="G50" s="7" t="s">
        <v>425</v>
      </c>
      <c r="H50" s="9">
        <f>[1]!f_netasset_total(A50,"",1)/100000000</f>
        <v>4.0544479518000003</v>
      </c>
      <c r="I50" s="9">
        <f>[1]!f_prt_convertiblebond(A50,"20210630",100000000)</f>
        <v>0.65135217369999998</v>
      </c>
      <c r="J50" s="10">
        <f t="shared" si="0"/>
        <v>0.16065126040422537</v>
      </c>
      <c r="K50" t="str">
        <f>[1]!f_info_setupdate(A50)</f>
        <v>2015-05-07</v>
      </c>
      <c r="L50" s="15">
        <f t="shared" si="1"/>
        <v>42131</v>
      </c>
      <c r="N50" t="b">
        <f t="shared" si="2"/>
        <v>0</v>
      </c>
      <c r="O50" s="14">
        <f>[1]!f_nav_adjustedreturn(A50,$N$1,"")</f>
        <v>24.895833333333346</v>
      </c>
      <c r="P50" s="13">
        <f>[1]!f_risk_maxdownside(A50,$N$1,"")</f>
        <v>-10.582010582010573</v>
      </c>
    </row>
    <row r="51" spans="1:16" ht="18" customHeight="1" x14ac:dyDescent="0.35">
      <c r="A51" s="7" t="s">
        <v>103</v>
      </c>
      <c r="B51" s="3" t="s">
        <v>104</v>
      </c>
      <c r="C51" s="5">
        <v>34.914471766841402</v>
      </c>
      <c r="D51" s="5">
        <v>8.6084999999999994</v>
      </c>
      <c r="E51" s="6">
        <v>-6.2278281434765397</v>
      </c>
      <c r="F51" s="5" t="s">
        <v>6</v>
      </c>
      <c r="G51" s="7" t="s">
        <v>425</v>
      </c>
      <c r="H51" s="9">
        <f>[1]!f_netasset_total(A51,"",1)/100000000</f>
        <v>14.0235000123</v>
      </c>
      <c r="I51" s="9">
        <f>[1]!f_prt_convertiblebond(A51,"20210630",100000000)</f>
        <v>2.1901440292999999</v>
      </c>
      <c r="J51" s="10">
        <f t="shared" si="0"/>
        <v>0.15617670534310454</v>
      </c>
      <c r="K51" t="str">
        <f>[1]!f_info_setupdate(A51)</f>
        <v>2012-11-29</v>
      </c>
      <c r="L51" s="15">
        <f t="shared" si="1"/>
        <v>41242</v>
      </c>
      <c r="N51" t="b">
        <f t="shared" si="2"/>
        <v>0</v>
      </c>
      <c r="O51" s="14">
        <f>[1]!f_nav_adjustedreturn(A51,$N$1,"")</f>
        <v>31.791044776119421</v>
      </c>
      <c r="P51" s="13">
        <f>[1]!f_risk_maxdownside(A51,$N$1,"")</f>
        <v>-7.6854334226988454</v>
      </c>
    </row>
    <row r="52" spans="1:16" ht="18" customHeight="1" x14ac:dyDescent="0.35">
      <c r="A52" s="7" t="s">
        <v>105</v>
      </c>
      <c r="B52" s="3" t="s">
        <v>106</v>
      </c>
      <c r="C52" s="5">
        <v>34.384605615990324</v>
      </c>
      <c r="D52" s="5">
        <v>6.8771000000000004</v>
      </c>
      <c r="E52" s="6">
        <v>-4.7224776941031799</v>
      </c>
      <c r="F52" s="5" t="s">
        <v>6</v>
      </c>
      <c r="G52" s="7" t="s">
        <v>425</v>
      </c>
      <c r="H52" s="9">
        <f>[1]!f_netasset_total(A52,"",1)/100000000</f>
        <v>10.950922970100001</v>
      </c>
      <c r="I52" s="9">
        <f>[1]!f_prt_convertiblebond(A52,"20210630",100000000)</f>
        <v>3.3474207504000004</v>
      </c>
      <c r="J52" s="10">
        <f t="shared" si="0"/>
        <v>0.30567475997591032</v>
      </c>
      <c r="K52" t="str">
        <f>[1]!f_info_setupdate(A52)</f>
        <v>2014-09-24</v>
      </c>
      <c r="L52" s="15">
        <f t="shared" si="1"/>
        <v>41906</v>
      </c>
      <c r="N52" t="b">
        <f t="shared" si="2"/>
        <v>0</v>
      </c>
      <c r="O52" s="14">
        <f>[1]!f_nav_adjustedreturn(A52,$N$1,"")</f>
        <v>16.502506810629438</v>
      </c>
      <c r="P52" s="13">
        <f>[1]!f_risk_maxdownside(A52,$N$1,"")</f>
        <v>-4.7224777675559801</v>
      </c>
    </row>
    <row r="53" spans="1:16" ht="18" customHeight="1" x14ac:dyDescent="0.35">
      <c r="A53" s="7" t="s">
        <v>107</v>
      </c>
      <c r="B53" s="3" t="s">
        <v>108</v>
      </c>
      <c r="C53" s="5">
        <v>34.077302972520371</v>
      </c>
      <c r="D53" s="5">
        <v>11.566000000000001</v>
      </c>
      <c r="E53" s="6">
        <v>-8.9442814878390298</v>
      </c>
      <c r="F53" s="5" t="s">
        <v>6</v>
      </c>
      <c r="G53" s="7" t="s">
        <v>425</v>
      </c>
      <c r="H53" s="9">
        <f>[1]!f_netasset_total(A53,"",1)/100000000</f>
        <v>41.0558634279</v>
      </c>
      <c r="I53" s="9">
        <f>[1]!f_prt_convertiblebond(A53,"20210630",100000000)</f>
        <v>12.096547042000001</v>
      </c>
      <c r="J53" s="10">
        <f t="shared" si="0"/>
        <v>0.29463628412646287</v>
      </c>
      <c r="K53" t="str">
        <f>[1]!f_info_setupdate(A53)</f>
        <v>2011-03-15</v>
      </c>
      <c r="L53" s="15">
        <f t="shared" si="1"/>
        <v>40617</v>
      </c>
      <c r="N53" t="b">
        <f t="shared" si="2"/>
        <v>0</v>
      </c>
      <c r="O53" s="14">
        <f>[1]!f_nav_adjustedreturn(A53,$N$1,"")</f>
        <v>34.934497816593897</v>
      </c>
      <c r="P53" s="13">
        <f>[1]!f_risk_maxdownside(A53,$N$1,"")</f>
        <v>-10.361681329423259</v>
      </c>
    </row>
    <row r="54" spans="1:16" ht="18" customHeight="1" x14ac:dyDescent="0.35">
      <c r="A54" s="7" t="s">
        <v>109</v>
      </c>
      <c r="B54" s="3" t="s">
        <v>110</v>
      </c>
      <c r="C54" s="5">
        <v>33.934476622791955</v>
      </c>
      <c r="D54" s="5">
        <v>5.0045999999999999</v>
      </c>
      <c r="E54" s="6">
        <v>-3.4285714285714199</v>
      </c>
      <c r="F54" s="5" t="s">
        <v>6</v>
      </c>
      <c r="G54" s="7" t="s">
        <v>425</v>
      </c>
      <c r="H54" s="9">
        <f>[1]!f_netasset_total(A54,"",1)/100000000</f>
        <v>6.7093665086999996</v>
      </c>
      <c r="I54" s="9">
        <f>[1]!f_prt_convertiblebond(A54,"20210630",100000000)</f>
        <v>1.8283852040000002</v>
      </c>
      <c r="J54" s="10">
        <f t="shared" si="0"/>
        <v>0.27251234548435277</v>
      </c>
      <c r="K54" t="str">
        <f>[1]!f_info_setupdate(A54)</f>
        <v>2015-05-29</v>
      </c>
      <c r="L54" s="15">
        <f t="shared" si="1"/>
        <v>42153</v>
      </c>
      <c r="N54" t="b">
        <f t="shared" si="2"/>
        <v>0</v>
      </c>
      <c r="O54" s="14">
        <f>[1]!f_nav_adjustedreturn(A54,$N$1,"")</f>
        <v>18.399999999999999</v>
      </c>
      <c r="P54" s="13">
        <f>[1]!f_risk_maxdownside(A54,$N$1,"")</f>
        <v>-3.4285714285714164</v>
      </c>
    </row>
    <row r="55" spans="1:16" ht="18" customHeight="1" x14ac:dyDescent="0.35">
      <c r="A55" s="7" t="s">
        <v>111</v>
      </c>
      <c r="B55" s="3" t="s">
        <v>112</v>
      </c>
      <c r="C55" s="5">
        <v>32.042317445630985</v>
      </c>
      <c r="D55" s="5">
        <v>4.0918999999999999</v>
      </c>
      <c r="E55" s="6">
        <v>-2.9368806140686901</v>
      </c>
      <c r="F55" s="5" t="s">
        <v>6</v>
      </c>
      <c r="G55" s="7" t="s">
        <v>426</v>
      </c>
      <c r="H55" s="9">
        <f>[1]!f_netasset_total(A55,"",1)/100000000</f>
        <v>24.017227646999999</v>
      </c>
      <c r="I55" s="9">
        <f>[1]!f_prt_convertiblebond(A55,"20210630",100000000)</f>
        <v>4.9123549064000001</v>
      </c>
      <c r="J55" s="10">
        <f t="shared" si="0"/>
        <v>0.2045346356623973</v>
      </c>
      <c r="K55" t="str">
        <f>[1]!f_info_setupdate(A55)</f>
        <v>2012-08-20</v>
      </c>
      <c r="L55" s="15">
        <f t="shared" si="1"/>
        <v>41141</v>
      </c>
      <c r="N55" t="b">
        <f t="shared" si="2"/>
        <v>0</v>
      </c>
      <c r="O55" s="14">
        <f>[1]!f_nav_adjustedreturn(A55,$N$1,"")</f>
        <v>17.997322661932884</v>
      </c>
      <c r="P55" s="13">
        <f>[1]!f_risk_maxdownside(A55,$N$1,"")</f>
        <v>-2.9368802706510388</v>
      </c>
    </row>
    <row r="56" spans="1:16" ht="18" customHeight="1" x14ac:dyDescent="0.35">
      <c r="A56" s="7" t="s">
        <v>113</v>
      </c>
      <c r="B56" s="3" t="s">
        <v>114</v>
      </c>
      <c r="C56" s="5">
        <v>32.012034458641487</v>
      </c>
      <c r="D56" s="5">
        <v>6.7439999999999998</v>
      </c>
      <c r="E56" s="6">
        <v>-5.5819378488711102</v>
      </c>
      <c r="F56" s="5" t="s">
        <v>6</v>
      </c>
      <c r="G56" s="7" t="s">
        <v>425</v>
      </c>
      <c r="H56" s="9">
        <f>[1]!f_netasset_total(A56,"",1)/100000000</f>
        <v>1.2749641548000001</v>
      </c>
      <c r="I56" s="9">
        <f>[1]!f_prt_convertiblebond(A56,"20210630",100000000)</f>
        <v>0.59433797649999998</v>
      </c>
      <c r="J56" s="10">
        <f t="shared" si="0"/>
        <v>0.46616053813154618</v>
      </c>
      <c r="K56" t="str">
        <f>[1]!f_info_setupdate(A56)</f>
        <v>2019-06-11</v>
      </c>
      <c r="L56" s="15">
        <f t="shared" si="1"/>
        <v>43627</v>
      </c>
      <c r="N56" t="b">
        <f t="shared" si="2"/>
        <v>0</v>
      </c>
      <c r="O56" s="14">
        <f>[1]!f_nav_adjustedreturn(A56,$N$1,"")</f>
        <v>20.340475491634866</v>
      </c>
      <c r="P56" s="13">
        <f>[1]!f_risk_maxdownside(A56,$N$1,"")</f>
        <v>-5.581937848871112</v>
      </c>
    </row>
    <row r="57" spans="1:16" ht="18" customHeight="1" x14ac:dyDescent="0.35">
      <c r="A57" s="7" t="s">
        <v>115</v>
      </c>
      <c r="B57" s="3" t="s">
        <v>116</v>
      </c>
      <c r="C57" s="5">
        <v>31.927378632135401</v>
      </c>
      <c r="D57" s="5">
        <v>6.1539999999999999</v>
      </c>
      <c r="E57" s="6">
        <v>-2.9574696211579599</v>
      </c>
      <c r="F57" s="5" t="s">
        <v>6</v>
      </c>
      <c r="G57" s="7" t="s">
        <v>425</v>
      </c>
      <c r="H57" s="9">
        <f>[1]!f_netasset_total(A57,"",1)/100000000</f>
        <v>5.5606440662000001</v>
      </c>
      <c r="I57" s="9">
        <f>[1]!f_prt_convertiblebond(A57,"20210630",100000000)</f>
        <v>1.0634726002999999</v>
      </c>
      <c r="J57" s="10">
        <f t="shared" si="0"/>
        <v>0.19124989617016605</v>
      </c>
      <c r="K57" t="str">
        <f>[1]!f_info_setupdate(A57)</f>
        <v>2020-06-12</v>
      </c>
      <c r="L57" s="15">
        <f t="shared" si="1"/>
        <v>43994</v>
      </c>
      <c r="N57" t="b">
        <f t="shared" si="2"/>
        <v>1</v>
      </c>
      <c r="O57" s="14">
        <f>[1]!f_nav_adjustedreturn(A57,$N$1,"")</f>
        <v>0</v>
      </c>
      <c r="P57" s="13">
        <f>[1]!f_risk_maxdownside(A57,$N$1,"")</f>
        <v>-2.9574696211579616</v>
      </c>
    </row>
    <row r="58" spans="1:16" ht="18" customHeight="1" x14ac:dyDescent="0.35">
      <c r="A58" s="7" t="s">
        <v>117</v>
      </c>
      <c r="B58" s="3" t="s">
        <v>118</v>
      </c>
      <c r="C58" s="5">
        <v>31.927378632135401</v>
      </c>
      <c r="D58" s="5">
        <v>6.1505000000000001</v>
      </c>
      <c r="E58" s="6">
        <v>-2.9421170450911398</v>
      </c>
      <c r="F58" s="5" t="s">
        <v>6</v>
      </c>
      <c r="G58" s="7" t="s">
        <v>425</v>
      </c>
      <c r="H58" s="9">
        <f>[1]!f_netasset_total(A58,"",1)/100000000</f>
        <v>5.5606440662000001</v>
      </c>
      <c r="I58" s="9">
        <f>[1]!f_prt_convertiblebond(A58,"20210630",100000000)</f>
        <v>1.0634726002999999</v>
      </c>
      <c r="J58" s="10">
        <f t="shared" si="0"/>
        <v>0.19124989617016605</v>
      </c>
      <c r="K58" t="str">
        <f>[1]!f_info_setupdate(A58)</f>
        <v>2019-05-29</v>
      </c>
      <c r="L58" s="15">
        <f t="shared" si="1"/>
        <v>43614</v>
      </c>
      <c r="N58" t="b">
        <f t="shared" si="2"/>
        <v>0</v>
      </c>
      <c r="O58" s="14">
        <f>[1]!f_nav_adjustedreturn(A58,$N$1,"")</f>
        <v>31.648780487804885</v>
      </c>
      <c r="P58" s="13">
        <f>[1]!f_risk_maxdownside(A58,$N$1,"")</f>
        <v>-2.9421170450911376</v>
      </c>
    </row>
    <row r="59" spans="1:16" ht="18" customHeight="1" x14ac:dyDescent="0.35">
      <c r="A59" s="7" t="s">
        <v>119</v>
      </c>
      <c r="B59" s="3" t="s">
        <v>120</v>
      </c>
      <c r="C59" s="5">
        <v>31.569334729570762</v>
      </c>
      <c r="D59" s="5">
        <v>6.4621000000000004</v>
      </c>
      <c r="E59" s="6">
        <v>-5.0561798060051304</v>
      </c>
      <c r="F59" s="5" t="s">
        <v>6</v>
      </c>
      <c r="G59" s="7" t="s">
        <v>425</v>
      </c>
      <c r="H59" s="9">
        <f>[1]!f_netasset_total(A59,"",1)/100000000</f>
        <v>1.6998996830999999</v>
      </c>
      <c r="I59" s="9">
        <f>[1]!f_prt_convertiblebond(A59,"20210630",100000000)</f>
        <v>0.4004411571</v>
      </c>
      <c r="J59" s="10">
        <f t="shared" si="0"/>
        <v>0.23556752264918404</v>
      </c>
      <c r="K59" t="str">
        <f>[1]!f_info_setupdate(A59)</f>
        <v>2012-09-11</v>
      </c>
      <c r="L59" s="15">
        <f t="shared" si="1"/>
        <v>41163</v>
      </c>
      <c r="N59" t="b">
        <f t="shared" si="2"/>
        <v>0</v>
      </c>
      <c r="O59" s="14">
        <f>[1]!f_nav_adjustedreturn(A59,$N$1,"")</f>
        <v>17.087667161961363</v>
      </c>
      <c r="P59" s="13">
        <f>[1]!f_risk_maxdownside(A59,$N$1,"")</f>
        <v>-6.4493267186392647</v>
      </c>
    </row>
    <row r="60" spans="1:16" ht="18" customHeight="1" x14ac:dyDescent="0.35">
      <c r="A60" s="7" t="s">
        <v>121</v>
      </c>
      <c r="B60" s="3" t="s">
        <v>122</v>
      </c>
      <c r="C60" s="5">
        <v>31.560728477046851</v>
      </c>
      <c r="D60" s="5">
        <v>6.7458999999999998</v>
      </c>
      <c r="E60" s="6">
        <v>-4.3417366493646803</v>
      </c>
      <c r="F60" s="5" t="s">
        <v>6</v>
      </c>
      <c r="G60" s="7" t="s">
        <v>425</v>
      </c>
      <c r="H60" s="9">
        <f>[1]!f_netasset_total(A60,"",1)/100000000</f>
        <v>48.055159461700001</v>
      </c>
      <c r="I60" s="9">
        <f>[1]!f_prt_convertiblebond(A60,"20210630",100000000)</f>
        <v>10.443233019400001</v>
      </c>
      <c r="J60" s="10">
        <f t="shared" si="0"/>
        <v>0.21731762283971331</v>
      </c>
      <c r="K60" t="str">
        <f>[1]!f_info_setupdate(A60)</f>
        <v>2016-11-18</v>
      </c>
      <c r="L60" s="15">
        <f t="shared" si="1"/>
        <v>42692</v>
      </c>
      <c r="N60" t="b">
        <f t="shared" si="2"/>
        <v>0</v>
      </c>
      <c r="O60" s="14">
        <f>[1]!f_nav_adjustedreturn(A60,$N$1,"")</f>
        <v>38.411750313142534</v>
      </c>
      <c r="P60" s="13">
        <f>[1]!f_risk_maxdownside(A60,$N$1,"")</f>
        <v>-6.3103882440185037</v>
      </c>
    </row>
    <row r="61" spans="1:16" ht="18" customHeight="1" x14ac:dyDescent="0.35">
      <c r="A61" s="7" t="s">
        <v>123</v>
      </c>
      <c r="B61" s="3" t="s">
        <v>124</v>
      </c>
      <c r="C61" s="5">
        <v>31.115734779420151</v>
      </c>
      <c r="D61" s="5">
        <v>4.7423000000000002</v>
      </c>
      <c r="E61" s="6">
        <v>-2.3903457878858201</v>
      </c>
      <c r="F61" s="5" t="s">
        <v>6</v>
      </c>
      <c r="G61" s="7" t="s">
        <v>426</v>
      </c>
      <c r="H61" s="9">
        <f>[1]!f_netasset_total(A61,"",1)/100000000</f>
        <v>3.6824318270999998</v>
      </c>
      <c r="I61" s="9">
        <f>[1]!f_prt_convertiblebond(A61,"20210630",100000000)</f>
        <v>0.84314619999999996</v>
      </c>
      <c r="J61" s="10">
        <f t="shared" si="0"/>
        <v>0.22896451029861892</v>
      </c>
      <c r="K61" t="str">
        <f>[1]!f_info_setupdate(A61)</f>
        <v>2016-07-27</v>
      </c>
      <c r="L61" s="15">
        <f t="shared" si="1"/>
        <v>42578</v>
      </c>
      <c r="N61" t="b">
        <f t="shared" si="2"/>
        <v>0</v>
      </c>
      <c r="O61" s="14">
        <f>[1]!f_nav_adjustedreturn(A61,$N$1,"")</f>
        <v>17.054893463344175</v>
      </c>
      <c r="P61" s="13">
        <f>[1]!f_risk_maxdownside(A61,$N$1,"")</f>
        <v>-5.3127894249389529</v>
      </c>
    </row>
    <row r="62" spans="1:16" ht="18" hidden="1" customHeight="1" x14ac:dyDescent="0.35">
      <c r="A62" s="7" t="s">
        <v>125</v>
      </c>
      <c r="B62" s="3" t="s">
        <v>126</v>
      </c>
      <c r="C62" s="5">
        <v>30.988577911896282</v>
      </c>
      <c r="D62" s="5">
        <v>5.6329000000000002</v>
      </c>
      <c r="E62" s="6">
        <v>-3.0198447027638702</v>
      </c>
      <c r="F62" s="5" t="s">
        <v>6</v>
      </c>
      <c r="G62" s="7" t="s">
        <v>425</v>
      </c>
      <c r="H62" s="9">
        <f>[1]!f_netasset_total(A62,"",1)/100000000</f>
        <v>1.3068496766</v>
      </c>
      <c r="I62" s="9">
        <f>[1]!f_prt_convertiblebond(A62,"20210630",100000000)</f>
        <v>0.88266569760000002</v>
      </c>
      <c r="J62" s="10">
        <f t="shared" si="0"/>
        <v>0.67541486477343793</v>
      </c>
      <c r="K62" t="str">
        <f>[1]!f_info_setupdate(A62)</f>
        <v>2013-05-14</v>
      </c>
      <c r="L62" s="15">
        <f t="shared" si="1"/>
        <v>41408</v>
      </c>
      <c r="N62" t="b">
        <f t="shared" si="2"/>
        <v>0</v>
      </c>
      <c r="O62" s="14">
        <f>[1]!f_nav_adjustedreturn(A62,$N$1,"")</f>
        <v>23.535982038461551</v>
      </c>
      <c r="P62" s="13">
        <f>[1]!f_risk_maxdownside(A62,$N$1,"")</f>
        <v>-6.2748212867354924</v>
      </c>
    </row>
    <row r="63" spans="1:16" ht="18" customHeight="1" x14ac:dyDescent="0.35">
      <c r="A63" s="7" t="s">
        <v>127</v>
      </c>
      <c r="B63" s="3" t="s">
        <v>128</v>
      </c>
      <c r="C63" s="5">
        <v>30.844649885422086</v>
      </c>
      <c r="D63" s="5">
        <v>4.8688000000000002</v>
      </c>
      <c r="E63" s="6">
        <v>-2.6336984536082402</v>
      </c>
      <c r="F63" s="5" t="s">
        <v>6</v>
      </c>
      <c r="G63" s="7" t="s">
        <v>426</v>
      </c>
      <c r="H63" s="9">
        <f>[1]!f_netasset_total(A63,"",1)/100000000</f>
        <v>3.4056711823999999</v>
      </c>
      <c r="I63" s="9">
        <f>[1]!f_prt_convertiblebond(A63,"20210630",100000000)</f>
        <v>0.86980579739999997</v>
      </c>
      <c r="J63" s="10">
        <f t="shared" si="0"/>
        <v>0.25539922993594522</v>
      </c>
      <c r="K63" t="str">
        <f>[1]!f_info_setupdate(A63)</f>
        <v>2018-02-08</v>
      </c>
      <c r="L63" s="15">
        <f t="shared" si="1"/>
        <v>43139</v>
      </c>
      <c r="N63" t="b">
        <f t="shared" si="2"/>
        <v>0</v>
      </c>
      <c r="O63" s="14">
        <f>[1]!f_nav_adjustedreturn(A63,$N$1,"")</f>
        <v>16.642599277978327</v>
      </c>
      <c r="P63" s="13">
        <f>[1]!f_risk_maxdownside(A63,$N$1,"")</f>
        <v>-3.0417915711514896</v>
      </c>
    </row>
    <row r="64" spans="1:16" ht="18" customHeight="1" x14ac:dyDescent="0.35">
      <c r="A64" s="7" t="s">
        <v>129</v>
      </c>
      <c r="B64" s="3" t="s">
        <v>130</v>
      </c>
      <c r="C64" s="5">
        <v>30.635328904849075</v>
      </c>
      <c r="D64" s="5">
        <v>9.8656000000000006</v>
      </c>
      <c r="E64" s="6">
        <v>-7.5393827689927502</v>
      </c>
      <c r="F64" s="5" t="s">
        <v>6</v>
      </c>
      <c r="G64" s="7" t="s">
        <v>425</v>
      </c>
      <c r="H64" s="9">
        <f>[1]!f_netasset_total(A64,"",1)/100000000</f>
        <v>4.9622136066999998</v>
      </c>
      <c r="I64" s="9">
        <f>[1]!f_prt_convertiblebond(A64,"20210630",100000000)</f>
        <v>0.98017499709999989</v>
      </c>
      <c r="J64" s="10">
        <f t="shared" si="0"/>
        <v>0.1975277718348448</v>
      </c>
      <c r="K64" t="str">
        <f>[1]!f_info_setupdate(A64)</f>
        <v>2016-09-05</v>
      </c>
      <c r="L64" s="15">
        <f t="shared" si="1"/>
        <v>42618</v>
      </c>
      <c r="N64" t="b">
        <f t="shared" si="2"/>
        <v>0</v>
      </c>
      <c r="O64" s="14">
        <f>[1]!f_nav_adjustedreturn(A64,$N$1,"")</f>
        <v>27.996796297944282</v>
      </c>
      <c r="P64" s="13">
        <f>[1]!f_risk_maxdownside(A64,$N$1,"")</f>
        <v>-10.07462686567164</v>
      </c>
    </row>
    <row r="65" spans="1:16" ht="18" customHeight="1" x14ac:dyDescent="0.35">
      <c r="A65" s="7" t="s">
        <v>131</v>
      </c>
      <c r="B65" s="3" t="s">
        <v>132</v>
      </c>
      <c r="C65" s="5">
        <v>30.508017834942912</v>
      </c>
      <c r="D65" s="5">
        <v>8.8478999999999992</v>
      </c>
      <c r="E65" s="6">
        <v>-6.5414904030564198</v>
      </c>
      <c r="F65" s="5" t="s">
        <v>6</v>
      </c>
      <c r="G65" s="7" t="s">
        <v>425</v>
      </c>
      <c r="H65" s="9">
        <f>[1]!f_netasset_total(A65,"",1)/100000000</f>
        <v>20.9487104076</v>
      </c>
      <c r="I65" s="9">
        <f>[1]!f_prt_convertiblebond(A65,"20210630",100000000)</f>
        <v>4.3326214556</v>
      </c>
      <c r="J65" s="10">
        <f t="shared" si="0"/>
        <v>0.20682043769282163</v>
      </c>
      <c r="K65" t="str">
        <f>[1]!f_info_setupdate(A65)</f>
        <v>2010-11-03</v>
      </c>
      <c r="L65" s="15">
        <f t="shared" si="1"/>
        <v>40485</v>
      </c>
      <c r="N65" t="b">
        <f t="shared" si="2"/>
        <v>0</v>
      </c>
      <c r="O65" s="14">
        <f>[1]!f_nav_adjustedreturn(A65,$N$1,"")</f>
        <v>31.60671164693251</v>
      </c>
      <c r="P65" s="13">
        <f>[1]!f_risk_maxdownside(A65,$N$1,"")</f>
        <v>-6.5414900060569412</v>
      </c>
    </row>
    <row r="66" spans="1:16" ht="18" customHeight="1" x14ac:dyDescent="0.35">
      <c r="A66" s="7" t="s">
        <v>133</v>
      </c>
      <c r="B66" s="3" t="s">
        <v>134</v>
      </c>
      <c r="C66" s="5">
        <v>29.771098874230411</v>
      </c>
      <c r="D66" s="5">
        <v>6.5155000000000003</v>
      </c>
      <c r="E66" s="6">
        <v>-3.89773224417584</v>
      </c>
      <c r="F66" s="5" t="s">
        <v>135</v>
      </c>
      <c r="G66" s="7" t="s">
        <v>425</v>
      </c>
      <c r="H66" s="9">
        <f>[1]!f_netasset_total(A66,"",1)/100000000</f>
        <v>8.7833456555999998</v>
      </c>
      <c r="I66" s="9">
        <f>[1]!f_prt_convertiblebond(A66,"20210630",100000000)</f>
        <v>0.73384749909999991</v>
      </c>
      <c r="J66" s="10">
        <f t="shared" si="0"/>
        <v>8.3549882684182036E-2</v>
      </c>
      <c r="K66" t="str">
        <f>[1]!f_info_setupdate(A66)</f>
        <v>2003-08-04</v>
      </c>
      <c r="L66" s="15">
        <f t="shared" si="1"/>
        <v>37837</v>
      </c>
      <c r="N66" t="b">
        <f t="shared" si="2"/>
        <v>0</v>
      </c>
      <c r="O66" s="14">
        <f>[1]!f_nav_adjustedreturn(A66,$N$1,"")</f>
        <v>32.033255680734243</v>
      </c>
      <c r="P66" s="13">
        <f>[1]!f_risk_maxdownside(A66,$N$1,"")</f>
        <v>-3.8977322285215998</v>
      </c>
    </row>
    <row r="67" spans="1:16" ht="18" customHeight="1" x14ac:dyDescent="0.35">
      <c r="A67" s="7" t="s">
        <v>136</v>
      </c>
      <c r="B67" s="3" t="s">
        <v>137</v>
      </c>
      <c r="C67" s="5">
        <v>29.726406207896989</v>
      </c>
      <c r="D67" s="5">
        <v>6.8578999999999999</v>
      </c>
      <c r="E67" s="6">
        <v>-4.1866849691146104</v>
      </c>
      <c r="F67" s="5" t="s">
        <v>135</v>
      </c>
      <c r="G67" s="7" t="s">
        <v>425</v>
      </c>
      <c r="H67" s="9">
        <f>[1]!f_netasset_total(A67,"",1)/100000000</f>
        <v>1.3965030824000002</v>
      </c>
      <c r="I67" s="9">
        <f>[1]!f_prt_convertiblebond(A67,"20210630",100000000)</f>
        <v>0.41995253780000003</v>
      </c>
      <c r="J67" s="10">
        <f t="shared" ref="J67:J130" si="3">I67/H67</f>
        <v>0.30071722940867313</v>
      </c>
      <c r="K67" t="str">
        <f>[1]!f_info_setupdate(A67)</f>
        <v>2019-09-25</v>
      </c>
      <c r="L67" s="15">
        <f t="shared" ref="L67:L130" si="4">DATE(LEFT(K67,4),MID(K67,6,2),RIGHT(K67,2))</f>
        <v>43733</v>
      </c>
      <c r="N67" t="b">
        <f t="shared" ref="N67:N130" si="5">L67&gt;$N$1</f>
        <v>0</v>
      </c>
      <c r="O67" s="14">
        <f>[1]!f_nav_adjustedreturn(A67,$N$1,"")</f>
        <v>9.6068282938345693</v>
      </c>
      <c r="P67" s="13">
        <f>[1]!f_risk_maxdownside(A67,$N$1,"")</f>
        <v>-4.1866849691146104</v>
      </c>
    </row>
    <row r="68" spans="1:16" ht="18" customHeight="1" x14ac:dyDescent="0.35">
      <c r="A68" s="7" t="s">
        <v>138</v>
      </c>
      <c r="B68" s="3" t="s">
        <v>139</v>
      </c>
      <c r="C68" s="5">
        <v>28.774818973268339</v>
      </c>
      <c r="D68" s="5">
        <v>5.6227999999999998</v>
      </c>
      <c r="E68" s="6">
        <v>-2.52388381642238</v>
      </c>
      <c r="F68" s="5" t="s">
        <v>135</v>
      </c>
      <c r="G68" s="7" t="s">
        <v>425</v>
      </c>
      <c r="H68" s="9">
        <f>[1]!f_netasset_total(A68,"",1)/100000000</f>
        <v>74.530450663300002</v>
      </c>
      <c r="I68" s="9">
        <f>[1]!f_prt_convertiblebond(A68,"20210630",100000000)</f>
        <v>14.025870868399998</v>
      </c>
      <c r="J68" s="10">
        <f t="shared" si="3"/>
        <v>0.18818980354437281</v>
      </c>
      <c r="K68" t="str">
        <f>[1]!f_info_setupdate(A68)</f>
        <v>2016-05-10</v>
      </c>
      <c r="L68" s="15">
        <f t="shared" si="4"/>
        <v>42500</v>
      </c>
      <c r="N68" t="b">
        <f t="shared" si="5"/>
        <v>0</v>
      </c>
      <c r="O68" s="14">
        <f>[1]!f_nav_adjustedreturn(A68,$N$1,"")</f>
        <v>28.616826828225673</v>
      </c>
      <c r="P68" s="13">
        <f>[1]!f_risk_maxdownside(A68,$N$1,"")</f>
        <v>-2.6273443321592804</v>
      </c>
    </row>
    <row r="69" spans="1:16" ht="18" customHeight="1" x14ac:dyDescent="0.35">
      <c r="A69" s="7" t="s">
        <v>140</v>
      </c>
      <c r="B69" s="3" t="s">
        <v>141</v>
      </c>
      <c r="C69" s="5">
        <v>28.774818973268339</v>
      </c>
      <c r="D69" s="5">
        <v>5.6261000000000001</v>
      </c>
      <c r="E69" s="6">
        <v>-2.5759230519290699</v>
      </c>
      <c r="F69" s="5" t="s">
        <v>135</v>
      </c>
      <c r="G69" s="7" t="s">
        <v>425</v>
      </c>
      <c r="H69" s="9">
        <f>[1]!f_netasset_total(A69,"",1)/100000000</f>
        <v>74.530450663300002</v>
      </c>
      <c r="I69" s="9">
        <f>[1]!f_prt_convertiblebond(A69,"20210630",100000000)</f>
        <v>14.025870868399998</v>
      </c>
      <c r="J69" s="10">
        <f t="shared" si="3"/>
        <v>0.18818980354437281</v>
      </c>
      <c r="K69" t="str">
        <f>[1]!f_info_setupdate(A69)</f>
        <v>2008-04-18</v>
      </c>
      <c r="L69" s="15">
        <f t="shared" si="4"/>
        <v>39556</v>
      </c>
      <c r="N69" t="b">
        <f t="shared" si="5"/>
        <v>0</v>
      </c>
      <c r="O69" s="14">
        <f>[1]!f_nav_adjustedreturn(A69,$N$1,"")</f>
        <v>27.599143038912967</v>
      </c>
      <c r="P69" s="13">
        <f>[1]!f_risk_maxdownside(A69,$N$1,"")</f>
        <v>-2.6728555338081903</v>
      </c>
    </row>
    <row r="70" spans="1:16" ht="18" customHeight="1" x14ac:dyDescent="0.35">
      <c r="A70" s="7" t="s">
        <v>142</v>
      </c>
      <c r="B70" s="3" t="s">
        <v>143</v>
      </c>
      <c r="C70" s="5">
        <v>28.561217796241376</v>
      </c>
      <c r="D70" s="5">
        <v>6.5715000000000003</v>
      </c>
      <c r="E70" s="6">
        <v>-5.7571967564202202</v>
      </c>
      <c r="F70" s="5" t="s">
        <v>135</v>
      </c>
      <c r="G70" s="7" t="s">
        <v>425</v>
      </c>
      <c r="H70" s="9">
        <f>[1]!f_netasset_total(A70,"",1)/100000000</f>
        <v>16.514044489700002</v>
      </c>
      <c r="I70" s="9">
        <f>[1]!f_prt_convertiblebond(A70,"20210630",100000000)</f>
        <v>5.0422507198000002</v>
      </c>
      <c r="J70" s="10">
        <f t="shared" si="3"/>
        <v>0.30533106065839349</v>
      </c>
      <c r="K70" t="str">
        <f>[1]!f_info_setupdate(A70)</f>
        <v>2012-08-28</v>
      </c>
      <c r="L70" s="15">
        <f t="shared" si="4"/>
        <v>41149</v>
      </c>
      <c r="N70" t="b">
        <f t="shared" si="5"/>
        <v>0</v>
      </c>
      <c r="O70" s="14">
        <f>[1]!f_nav_adjustedreturn(A70,$N$1,"")</f>
        <v>9.2617117488818064</v>
      </c>
      <c r="P70" s="13">
        <f>[1]!f_risk_maxdownside(A70,$N$1,"")</f>
        <v>-5.7571964956195254</v>
      </c>
    </row>
    <row r="71" spans="1:16" ht="18" customHeight="1" x14ac:dyDescent="0.35">
      <c r="A71" s="7" t="s">
        <v>144</v>
      </c>
      <c r="B71" s="3" t="s">
        <v>145</v>
      </c>
      <c r="C71" s="5">
        <v>28.533310872330588</v>
      </c>
      <c r="D71" s="5">
        <v>6.6242000000000001</v>
      </c>
      <c r="E71" s="6">
        <v>-3.8542397273167701</v>
      </c>
      <c r="F71" s="5" t="s">
        <v>135</v>
      </c>
      <c r="G71" s="7" t="s">
        <v>425</v>
      </c>
      <c r="H71" s="9">
        <f>[1]!f_netasset_total(A71,"",1)/100000000</f>
        <v>3.7236545927999996</v>
      </c>
      <c r="I71" s="9">
        <f>[1]!f_prt_convertiblebond(A71,"20210630",100000000)</f>
        <v>0.72196105739999994</v>
      </c>
      <c r="J71" s="10">
        <f t="shared" si="3"/>
        <v>0.19388507698753063</v>
      </c>
      <c r="K71" t="str">
        <f>[1]!f_info_setupdate(A71)</f>
        <v>2012-11-05</v>
      </c>
      <c r="L71" s="15">
        <f t="shared" si="4"/>
        <v>41218</v>
      </c>
      <c r="N71" t="b">
        <f t="shared" si="5"/>
        <v>0</v>
      </c>
      <c r="O71" s="14">
        <f>[1]!f_nav_adjustedreturn(A71,$N$1,"")</f>
        <v>20.778145695364238</v>
      </c>
      <c r="P71" s="13">
        <f>[1]!f_risk_maxdownside(A71,$N$1,"")</f>
        <v>-12.834978843441464</v>
      </c>
    </row>
    <row r="72" spans="1:16" ht="18" customHeight="1" x14ac:dyDescent="0.35">
      <c r="A72" s="7" t="s">
        <v>146</v>
      </c>
      <c r="B72" s="3" t="s">
        <v>147</v>
      </c>
      <c r="C72" s="5">
        <v>28.493060250639289</v>
      </c>
      <c r="D72" s="5">
        <v>7.2346000000000004</v>
      </c>
      <c r="E72" s="6">
        <v>-6.3745021692517803</v>
      </c>
      <c r="F72" s="5" t="s">
        <v>135</v>
      </c>
      <c r="G72" s="7" t="s">
        <v>425</v>
      </c>
      <c r="H72" s="9">
        <f>[1]!f_netasset_total(A72,"",1)/100000000</f>
        <v>46.056123234399998</v>
      </c>
      <c r="I72" s="9">
        <f>[1]!f_prt_convertiblebond(A72,"20210630",100000000)</f>
        <v>7.3549770585000003</v>
      </c>
      <c r="J72" s="10">
        <f t="shared" si="3"/>
        <v>0.15969596531317382</v>
      </c>
      <c r="K72" t="str">
        <f>[1]!f_info_setupdate(A72)</f>
        <v>2016-01-13</v>
      </c>
      <c r="L72" s="15">
        <f t="shared" si="4"/>
        <v>42382</v>
      </c>
      <c r="N72" t="b">
        <f t="shared" si="5"/>
        <v>0</v>
      </c>
      <c r="O72" s="14">
        <f>[1]!f_nav_adjustedreturn(A72,$N$1,"")</f>
        <v>32.71943902018927</v>
      </c>
      <c r="P72" s="13">
        <f>[1]!f_risk_maxdownside(A72,$N$1,"")</f>
        <v>-6.6938498131158628</v>
      </c>
    </row>
    <row r="73" spans="1:16" ht="18" customHeight="1" x14ac:dyDescent="0.35">
      <c r="A73" s="7" t="s">
        <v>148</v>
      </c>
      <c r="B73" s="3" t="s">
        <v>149</v>
      </c>
      <c r="C73" s="5">
        <v>28.412727298140162</v>
      </c>
      <c r="D73" s="5">
        <v>4.6534000000000004</v>
      </c>
      <c r="E73" s="6">
        <v>-2.2077482659448502</v>
      </c>
      <c r="F73" s="5" t="s">
        <v>135</v>
      </c>
      <c r="G73" s="7" t="s">
        <v>426</v>
      </c>
      <c r="H73" s="9">
        <f>[1]!f_netasset_total(A73,"",1)/100000000</f>
        <v>3.6481946287999998</v>
      </c>
      <c r="I73" s="9">
        <f>[1]!f_prt_convertiblebond(A73,"20210630",100000000)</f>
        <v>0.83190172689999997</v>
      </c>
      <c r="J73" s="10">
        <f t="shared" si="3"/>
        <v>0.22803107058288644</v>
      </c>
      <c r="K73" t="str">
        <f>[1]!f_info_setupdate(A73)</f>
        <v>2017-09-05</v>
      </c>
      <c r="L73" s="15">
        <f t="shared" si="4"/>
        <v>42983</v>
      </c>
      <c r="N73" t="b">
        <f t="shared" si="5"/>
        <v>0</v>
      </c>
      <c r="O73" s="14">
        <f>[1]!f_nav_adjustedreturn(A73,$N$1,"")</f>
        <v>16.474707454160146</v>
      </c>
      <c r="P73" s="13">
        <f>[1]!f_risk_maxdownside(A73,$N$1,"")</f>
        <v>-3.1904203650979754</v>
      </c>
    </row>
    <row r="74" spans="1:16" ht="18" customHeight="1" x14ac:dyDescent="0.35">
      <c r="A74" s="7" t="s">
        <v>150</v>
      </c>
      <c r="B74" s="3" t="s">
        <v>151</v>
      </c>
      <c r="C74" s="5">
        <v>28.382546817687736</v>
      </c>
      <c r="D74" s="5">
        <v>7.2327000000000004</v>
      </c>
      <c r="E74" s="6">
        <v>-4.7267354782483197</v>
      </c>
      <c r="F74" s="5" t="s">
        <v>135</v>
      </c>
      <c r="G74" s="7" t="s">
        <v>425</v>
      </c>
      <c r="H74" s="9">
        <f>[1]!f_netasset_total(A74,"",1)/100000000</f>
        <v>29.070215214899999</v>
      </c>
      <c r="I74" s="9">
        <f>[1]!f_prt_convertiblebond(A74,"20210630",100000000)</f>
        <v>5.0696818166000002</v>
      </c>
      <c r="J74" s="10">
        <f t="shared" si="3"/>
        <v>0.17439436822612597</v>
      </c>
      <c r="K74" t="str">
        <f>[1]!f_info_setupdate(A74)</f>
        <v>2008-09-10</v>
      </c>
      <c r="L74" s="15">
        <f t="shared" si="4"/>
        <v>39701</v>
      </c>
      <c r="N74" t="b">
        <f t="shared" si="5"/>
        <v>0</v>
      </c>
      <c r="O74" s="14">
        <f>[1]!f_nav_adjustedreturn(A74,$N$1,"")</f>
        <v>25.227739887476318</v>
      </c>
      <c r="P74" s="13">
        <f>[1]!f_risk_maxdownside(A74,$N$1,"")</f>
        <v>-6.2652563059398068</v>
      </c>
    </row>
    <row r="75" spans="1:16" ht="18" customHeight="1" x14ac:dyDescent="0.35">
      <c r="A75" s="7" t="s">
        <v>152</v>
      </c>
      <c r="B75" s="3" t="s">
        <v>153</v>
      </c>
      <c r="C75" s="5">
        <v>28.214242224394976</v>
      </c>
      <c r="D75" s="5">
        <v>6.1363000000000003</v>
      </c>
      <c r="E75" s="6">
        <v>-4.8729732073181298</v>
      </c>
      <c r="F75" s="5" t="s">
        <v>135</v>
      </c>
      <c r="G75" s="7" t="s">
        <v>425</v>
      </c>
      <c r="H75" s="9">
        <f>[1]!f_netasset_total(A75,"",1)/100000000</f>
        <v>2.2665030109000002</v>
      </c>
      <c r="I75" s="9">
        <f>[1]!f_prt_convertiblebond(A75,"20210630",100000000)</f>
        <v>0.52971500140000005</v>
      </c>
      <c r="J75" s="10">
        <f t="shared" si="3"/>
        <v>0.23371466918530887</v>
      </c>
      <c r="K75" t="str">
        <f>[1]!f_info_setupdate(A75)</f>
        <v>2018-11-13</v>
      </c>
      <c r="L75" s="15">
        <f t="shared" si="4"/>
        <v>43417</v>
      </c>
      <c r="N75" t="b">
        <f t="shared" si="5"/>
        <v>0</v>
      </c>
      <c r="O75" s="14">
        <f>[1]!f_nav_adjustedreturn(A75,$N$1,"")</f>
        <v>7.7861163227016847</v>
      </c>
      <c r="P75" s="13">
        <f>[1]!f_risk_maxdownside(A75,$N$1,"")</f>
        <v>-6.4804469273743113</v>
      </c>
    </row>
    <row r="76" spans="1:16" ht="18" customHeight="1" x14ac:dyDescent="0.35">
      <c r="A76" s="7" t="s">
        <v>154</v>
      </c>
      <c r="B76" s="3" t="s">
        <v>155</v>
      </c>
      <c r="C76" s="5">
        <v>27.948073019791501</v>
      </c>
      <c r="D76" s="5">
        <v>5.5476999999999999</v>
      </c>
      <c r="E76" s="6">
        <v>-3.5324339743303801</v>
      </c>
      <c r="F76" s="5" t="s">
        <v>135</v>
      </c>
      <c r="G76" s="7" t="s">
        <v>425</v>
      </c>
      <c r="H76" s="9">
        <f>[1]!f_netasset_total(A76,"",1)/100000000</f>
        <v>168.23363741610001</v>
      </c>
      <c r="I76" s="9">
        <f>[1]!f_prt_convertiblebond(A76,"20210630",100000000)</f>
        <v>31.257502560799999</v>
      </c>
      <c r="J76" s="10">
        <f t="shared" si="3"/>
        <v>0.1857981735453379</v>
      </c>
      <c r="K76" t="str">
        <f>[1]!f_info_setupdate(A76)</f>
        <v>2013-06-05</v>
      </c>
      <c r="L76" s="15">
        <f t="shared" si="4"/>
        <v>41430</v>
      </c>
      <c r="N76" t="b">
        <f t="shared" si="5"/>
        <v>0</v>
      </c>
      <c r="O76" s="14">
        <f>[1]!f_nav_adjustedreturn(A76,$N$1,"")</f>
        <v>27.957074409627719</v>
      </c>
      <c r="P76" s="13">
        <f>[1]!f_risk_maxdownside(A76,$N$1,"")</f>
        <v>-4.2723631508678164</v>
      </c>
    </row>
    <row r="77" spans="1:16" ht="18" customHeight="1" x14ac:dyDescent="0.35">
      <c r="A77" s="7" t="s">
        <v>156</v>
      </c>
      <c r="B77" s="3" t="s">
        <v>157</v>
      </c>
      <c r="C77" s="5">
        <v>27.645653449804257</v>
      </c>
      <c r="D77" s="5">
        <v>4.2828999999999997</v>
      </c>
      <c r="E77" s="6">
        <v>-2.9345372460496599</v>
      </c>
      <c r="F77" s="5" t="s">
        <v>135</v>
      </c>
      <c r="G77" s="7" t="s">
        <v>426</v>
      </c>
      <c r="H77" s="9">
        <f>[1]!f_netasset_total(A77,"",1)/100000000</f>
        <v>2.9934914855000003</v>
      </c>
      <c r="I77" s="9">
        <f>[1]!f_prt_convertiblebond(A77,"20210630",100000000)</f>
        <v>0.1536418108</v>
      </c>
      <c r="J77" s="10">
        <f t="shared" si="3"/>
        <v>5.1325287392403371E-2</v>
      </c>
      <c r="K77" t="str">
        <f>[1]!f_info_setupdate(A77)</f>
        <v>2016-05-11</v>
      </c>
      <c r="L77" s="15">
        <f t="shared" si="4"/>
        <v>42501</v>
      </c>
      <c r="N77" t="b">
        <f t="shared" si="5"/>
        <v>0</v>
      </c>
      <c r="O77" s="14">
        <f>[1]!f_nav_adjustedreturn(A77,$N$1,"")</f>
        <v>12.852404643449422</v>
      </c>
      <c r="P77" s="13">
        <f>[1]!f_risk_maxdownside(A77,$N$1,"")</f>
        <v>-4.3750000000000036</v>
      </c>
    </row>
    <row r="78" spans="1:16" ht="18" customHeight="1" x14ac:dyDescent="0.35">
      <c r="A78" s="7" t="s">
        <v>158</v>
      </c>
      <c r="B78" s="3" t="s">
        <v>159</v>
      </c>
      <c r="C78" s="5">
        <v>27.371051247281901</v>
      </c>
      <c r="D78" s="5">
        <v>8.3514999999999997</v>
      </c>
      <c r="E78" s="6">
        <v>-6.4802183360061703</v>
      </c>
      <c r="F78" s="5" t="s">
        <v>135</v>
      </c>
      <c r="G78" s="7" t="s">
        <v>425</v>
      </c>
      <c r="H78" s="9">
        <f>[1]!f_netasset_total(A78,"",1)/100000000</f>
        <v>58.495576069599998</v>
      </c>
      <c r="I78" s="9">
        <f>[1]!f_prt_convertiblebond(A78,"20210630",100000000)</f>
        <v>13.945054103</v>
      </c>
      <c r="J78" s="10">
        <f t="shared" si="3"/>
        <v>0.23839502129883647</v>
      </c>
      <c r="K78" t="str">
        <f>[1]!f_info_setupdate(A78)</f>
        <v>2010-07-27</v>
      </c>
      <c r="L78" s="15">
        <f t="shared" si="4"/>
        <v>40386</v>
      </c>
      <c r="N78" t="b">
        <f t="shared" si="5"/>
        <v>0</v>
      </c>
      <c r="O78" s="14">
        <f>[1]!f_nav_adjustedreturn(A78,$N$1,"")</f>
        <v>12.033580139224361</v>
      </c>
      <c r="P78" s="13">
        <f>[1]!f_risk_maxdownside(A78,$N$1,"")</f>
        <v>-6.4802182810368318</v>
      </c>
    </row>
    <row r="79" spans="1:16" ht="18" customHeight="1" x14ac:dyDescent="0.35">
      <c r="A79" s="7" t="s">
        <v>160</v>
      </c>
      <c r="B79" s="3" t="s">
        <v>161</v>
      </c>
      <c r="C79" s="5">
        <v>27.150646271260552</v>
      </c>
      <c r="D79" s="5">
        <v>5.1685999999999996</v>
      </c>
      <c r="E79" s="6">
        <v>-2.8854081622080199</v>
      </c>
      <c r="F79" s="5" t="s">
        <v>135</v>
      </c>
      <c r="G79" s="7" t="s">
        <v>425</v>
      </c>
      <c r="H79" s="9">
        <f>[1]!f_netasset_total(A79,"",1)/100000000</f>
        <v>4.0522381863999994</v>
      </c>
      <c r="I79" s="9">
        <f>[1]!f_prt_convertiblebond(A79,"20210630",100000000)</f>
        <v>0.91704501760000001</v>
      </c>
      <c r="J79" s="10">
        <f t="shared" si="3"/>
        <v>0.22630580321703672</v>
      </c>
      <c r="K79" t="str">
        <f>[1]!f_info_setupdate(A79)</f>
        <v>2015-08-31</v>
      </c>
      <c r="L79" s="15">
        <f t="shared" si="4"/>
        <v>42247</v>
      </c>
      <c r="N79" t="b">
        <f t="shared" si="5"/>
        <v>0</v>
      </c>
      <c r="O79" s="14">
        <f>[1]!f_nav_adjustedreturn(A79,$N$1,"")</f>
        <v>15.736815796641771</v>
      </c>
      <c r="P79" s="13">
        <f>[1]!f_risk_maxdownside(A79,$N$1,"")</f>
        <v>-4.9608355091383762</v>
      </c>
    </row>
    <row r="80" spans="1:16" ht="18" customHeight="1" x14ac:dyDescent="0.35">
      <c r="A80" s="7" t="s">
        <v>162</v>
      </c>
      <c r="B80" s="3" t="s">
        <v>163</v>
      </c>
      <c r="C80" s="5">
        <v>27.129548178447649</v>
      </c>
      <c r="D80" s="5">
        <v>6.1473000000000004</v>
      </c>
      <c r="E80" s="6">
        <v>-2.9221914261872199</v>
      </c>
      <c r="F80" s="5" t="s">
        <v>135</v>
      </c>
      <c r="G80" s="7" t="s">
        <v>425</v>
      </c>
      <c r="H80" s="9">
        <f>[1]!f_netasset_total(A80,"",1)/100000000</f>
        <v>2.1912591118</v>
      </c>
      <c r="I80" s="9">
        <f>[1]!f_prt_convertiblebond(A80,"20210630",100000000)</f>
        <v>0.9593230572</v>
      </c>
      <c r="J80" s="10">
        <f t="shared" si="3"/>
        <v>0.43779535338108344</v>
      </c>
      <c r="K80" t="str">
        <f>[1]!f_info_setupdate(A80)</f>
        <v>2017-06-02</v>
      </c>
      <c r="L80" s="15">
        <f t="shared" si="4"/>
        <v>42888</v>
      </c>
      <c r="N80" t="b">
        <f t="shared" si="5"/>
        <v>0</v>
      </c>
      <c r="O80" s="14">
        <f>[1]!f_nav_adjustedreturn(A80,$N$1,"")</f>
        <v>31.06147427852865</v>
      </c>
      <c r="P80" s="13">
        <f>[1]!f_risk_maxdownside(A80,$N$1,"")</f>
        <v>-6.6406249999999973</v>
      </c>
    </row>
    <row r="81" spans="1:18" ht="18" customHeight="1" x14ac:dyDescent="0.35">
      <c r="A81" s="7" t="s">
        <v>164</v>
      </c>
      <c r="B81" s="3" t="s">
        <v>165</v>
      </c>
      <c r="C81" s="5">
        <v>27.115920467232964</v>
      </c>
      <c r="D81" s="5">
        <v>6.1262999999999996</v>
      </c>
      <c r="E81" s="6">
        <v>-4.2553193999047796</v>
      </c>
      <c r="F81" s="5" t="s">
        <v>135</v>
      </c>
      <c r="G81" s="7" t="s">
        <v>425</v>
      </c>
      <c r="H81" s="9">
        <f>[1]!f_netasset_total(A81,"",1)/100000000</f>
        <v>20.1486124061</v>
      </c>
      <c r="I81" s="9">
        <f>[1]!f_prt_convertiblebond(A81,"20210630",100000000)</f>
        <v>2.0768297784</v>
      </c>
      <c r="J81" s="10">
        <f t="shared" si="3"/>
        <v>0.10307557347081822</v>
      </c>
      <c r="K81" t="str">
        <f>[1]!f_info_setupdate(A81)</f>
        <v>2019-11-19</v>
      </c>
      <c r="L81" s="15">
        <f>DATE(LEFT(K81,4),MID(K81,6,2),RIGHT(K81,2))</f>
        <v>43788</v>
      </c>
      <c r="N81" t="b">
        <f>L81&gt;$N$1</f>
        <v>1</v>
      </c>
      <c r="O81" s="14">
        <f>[1]!f_nav_adjustedreturn(A81,$N$1,"")</f>
        <v>0</v>
      </c>
      <c r="P81" s="13">
        <f>[1]!f_risk_maxdownside(A81,$N$1,"")</f>
        <v>-4.2553191489361604</v>
      </c>
      <c r="R81">
        <f>N1-L81</f>
        <v>-31</v>
      </c>
    </row>
    <row r="82" spans="1:18" ht="18" customHeight="1" x14ac:dyDescent="0.35">
      <c r="A82" s="7" t="s">
        <v>166</v>
      </c>
      <c r="B82" s="3" t="s">
        <v>167</v>
      </c>
      <c r="C82" s="5">
        <v>26.439878212741448</v>
      </c>
      <c r="D82" s="5">
        <v>5.6288</v>
      </c>
      <c r="E82" s="6">
        <v>-4.4649730561970804</v>
      </c>
      <c r="F82" s="5" t="s">
        <v>135</v>
      </c>
      <c r="G82" s="7" t="s">
        <v>425</v>
      </c>
      <c r="H82" s="9">
        <f>[1]!f_netasset_total(A82,"",1)/100000000</f>
        <v>1.7126935153999998</v>
      </c>
      <c r="I82" s="9">
        <f>[1]!f_prt_convertiblebond(A82,"20210630",100000000)</f>
        <v>0.36875204299999997</v>
      </c>
      <c r="J82" s="10">
        <f t="shared" si="3"/>
        <v>0.21530533027905924</v>
      </c>
      <c r="K82" t="str">
        <f>[1]!f_info_setupdate(A82)</f>
        <v>2018-08-09</v>
      </c>
      <c r="L82" s="15">
        <f t="shared" si="4"/>
        <v>43321</v>
      </c>
      <c r="N82" t="b">
        <f t="shared" si="5"/>
        <v>0</v>
      </c>
      <c r="O82" s="14">
        <f>[1]!f_nav_adjustedreturn(A82,$N$1,"")</f>
        <v>8.3164673413063515</v>
      </c>
      <c r="P82" s="13">
        <f>[1]!f_risk_maxdownside(A82,$N$1,"")</f>
        <v>-5.2551340686933896</v>
      </c>
    </row>
    <row r="83" spans="1:18" ht="18" customHeight="1" x14ac:dyDescent="0.35">
      <c r="A83" s="7" t="s">
        <v>168</v>
      </c>
      <c r="B83" s="3" t="s">
        <v>169</v>
      </c>
      <c r="C83" s="5">
        <v>26.317492781193049</v>
      </c>
      <c r="D83" s="5">
        <v>4.5259999999999998</v>
      </c>
      <c r="E83" s="6">
        <v>-3.0115559446283999</v>
      </c>
      <c r="F83" s="5" t="s">
        <v>135</v>
      </c>
      <c r="G83" s="7" t="s">
        <v>426</v>
      </c>
      <c r="H83" s="9">
        <f>[1]!f_netasset_total(A83,"",1)/100000000</f>
        <v>199.168576237</v>
      </c>
      <c r="I83" s="9">
        <f>[1]!f_prt_convertiblebond(A83,"20210630",100000000)</f>
        <v>2.5792641642</v>
      </c>
      <c r="J83" s="10">
        <f t="shared" si="3"/>
        <v>1.2950156158825041E-2</v>
      </c>
      <c r="K83" t="str">
        <f>[1]!f_info_setupdate(A83)</f>
        <v>2002-09-20</v>
      </c>
      <c r="L83" s="15">
        <f t="shared" si="4"/>
        <v>37519</v>
      </c>
      <c r="N83" t="b">
        <f t="shared" si="5"/>
        <v>0</v>
      </c>
      <c r="O83" s="14">
        <f>[1]!f_nav_adjustedreturn(A83,$N$1,"")</f>
        <v>19.878854177554466</v>
      </c>
      <c r="P83" s="13">
        <f>[1]!f_risk_maxdownside(A83,$N$1,"")</f>
        <v>-4.6427944532209819</v>
      </c>
    </row>
    <row r="84" spans="1:18" ht="18" customHeight="1" x14ac:dyDescent="0.35">
      <c r="A84" s="7" t="s">
        <v>170</v>
      </c>
      <c r="B84" s="3" t="s">
        <v>171</v>
      </c>
      <c r="C84" s="5">
        <v>26.131240237111562</v>
      </c>
      <c r="D84" s="5">
        <v>7.4425999999999997</v>
      </c>
      <c r="E84" s="6">
        <v>-5.7288352619764398</v>
      </c>
      <c r="F84" s="5" t="s">
        <v>135</v>
      </c>
      <c r="G84" s="7" t="s">
        <v>425</v>
      </c>
      <c r="H84" s="9">
        <f>[1]!f_netasset_total(A84,"",1)/100000000</f>
        <v>23.338743515999997</v>
      </c>
      <c r="I84" s="9">
        <f>[1]!f_prt_convertiblebond(A84,"20210630",100000000)</f>
        <v>5.9737122641999996</v>
      </c>
      <c r="J84" s="10">
        <f t="shared" si="3"/>
        <v>0.25595689245672931</v>
      </c>
      <c r="K84" t="str">
        <f>[1]!f_info_setupdate(A84)</f>
        <v>2012-02-29</v>
      </c>
      <c r="L84" s="15">
        <f t="shared" si="4"/>
        <v>40968</v>
      </c>
      <c r="N84" t="b">
        <f t="shared" si="5"/>
        <v>0</v>
      </c>
      <c r="O84" s="14">
        <f>[1]!f_nav_adjustedreturn(A84,$N$1,"")</f>
        <v>11.988086373790029</v>
      </c>
      <c r="P84" s="13">
        <f>[1]!f_risk_maxdownside(A84,$N$1,"")</f>
        <v>-5.7288351368554933</v>
      </c>
    </row>
    <row r="85" spans="1:18" ht="18" customHeight="1" x14ac:dyDescent="0.35">
      <c r="A85" s="7" t="s">
        <v>172</v>
      </c>
      <c r="B85" s="3" t="s">
        <v>173</v>
      </c>
      <c r="C85" s="5">
        <v>25.90311742855496</v>
      </c>
      <c r="D85" s="5">
        <v>4.0330000000000004</v>
      </c>
      <c r="E85" s="6">
        <v>-2.8032346680790399</v>
      </c>
      <c r="F85" s="5" t="s">
        <v>135</v>
      </c>
      <c r="G85" s="7" t="s">
        <v>426</v>
      </c>
      <c r="H85" s="9">
        <f>[1]!f_netasset_total(A85,"",1)/100000000</f>
        <v>25.9486359962</v>
      </c>
      <c r="I85" s="9">
        <f>[1]!f_prt_convertiblebond(A85,"20210630",100000000)</f>
        <v>2.1084426756000001</v>
      </c>
      <c r="J85" s="10">
        <f t="shared" si="3"/>
        <v>8.1254470404870882E-2</v>
      </c>
      <c r="K85" t="str">
        <f>[1]!f_info_setupdate(A85)</f>
        <v>2009-06-10</v>
      </c>
      <c r="L85" s="15">
        <f t="shared" si="4"/>
        <v>39974</v>
      </c>
      <c r="N85" t="b">
        <f t="shared" si="5"/>
        <v>0</v>
      </c>
      <c r="O85" s="14">
        <f>[1]!f_nav_adjustedreturn(A85,$N$1,"")</f>
        <v>13.232864746449744</v>
      </c>
      <c r="P85" s="13">
        <f>[1]!f_risk_maxdownside(A85,$N$1,"")</f>
        <v>-4.2045454545454568</v>
      </c>
    </row>
    <row r="86" spans="1:18" ht="18" customHeight="1" x14ac:dyDescent="0.35">
      <c r="A86" s="7" t="s">
        <v>174</v>
      </c>
      <c r="B86" s="3" t="s">
        <v>175</v>
      </c>
      <c r="C86" s="5">
        <v>25.869603669443531</v>
      </c>
      <c r="D86" s="5">
        <v>5.7251000000000003</v>
      </c>
      <c r="E86" s="6">
        <v>-3.64201260032796</v>
      </c>
      <c r="F86" s="5" t="s">
        <v>135</v>
      </c>
      <c r="G86" s="7" t="s">
        <v>425</v>
      </c>
      <c r="H86" s="9">
        <f>[1]!f_netasset_total(A86,"",1)/100000000</f>
        <v>1.0356342650000001</v>
      </c>
      <c r="I86" s="9">
        <f>[1]!f_prt_convertiblebond(A86,"20210630",100000000)</f>
        <v>0.16238662100000001</v>
      </c>
      <c r="J86" s="10">
        <f t="shared" si="3"/>
        <v>0.15679919686705229</v>
      </c>
      <c r="K86" t="str">
        <f>[1]!f_info_setupdate(A86)</f>
        <v>2019-12-23</v>
      </c>
      <c r="L86" s="15">
        <f t="shared" si="4"/>
        <v>43822</v>
      </c>
      <c r="N86" t="b">
        <f t="shared" si="5"/>
        <v>1</v>
      </c>
      <c r="O86" s="14">
        <f>[1]!f_nav_adjustedreturn(A86,$N$1,"")</f>
        <v>0</v>
      </c>
      <c r="P86" s="13">
        <f>[1]!f_risk_maxdownside(A86,$N$1,"")</f>
        <v>-3.6420126003279547</v>
      </c>
    </row>
    <row r="87" spans="1:18" ht="18" customHeight="1" x14ac:dyDescent="0.35">
      <c r="A87" s="7" t="s">
        <v>176</v>
      </c>
      <c r="B87" s="3" t="s">
        <v>177</v>
      </c>
      <c r="C87" s="5">
        <v>25.816849600521412</v>
      </c>
      <c r="D87" s="5">
        <v>4.2910000000000004</v>
      </c>
      <c r="E87" s="6">
        <v>-2.4087348049472999</v>
      </c>
      <c r="F87" s="5" t="s">
        <v>135</v>
      </c>
      <c r="G87" s="7" t="s">
        <v>426</v>
      </c>
      <c r="H87" s="9">
        <f>[1]!f_netasset_total(A87,"",1)/100000000</f>
        <v>2.0783030244999998</v>
      </c>
      <c r="I87" s="9">
        <f>[1]!f_prt_convertiblebond(A87,"20210630",100000000)</f>
        <v>0.21980720399999998</v>
      </c>
      <c r="J87" s="10">
        <f t="shared" si="3"/>
        <v>0.10576282736868046</v>
      </c>
      <c r="K87" t="str">
        <f>[1]!f_info_setupdate(A87)</f>
        <v>2020-03-06</v>
      </c>
      <c r="L87" s="15">
        <f t="shared" si="4"/>
        <v>43896</v>
      </c>
      <c r="N87" t="b">
        <f t="shared" si="5"/>
        <v>1</v>
      </c>
      <c r="O87" s="14">
        <f>[1]!f_nav_adjustedreturn(A87,$N$1,"")</f>
        <v>0</v>
      </c>
      <c r="P87" s="13">
        <f>[1]!f_risk_maxdownside(A87,$N$1,"")</f>
        <v>-4.2415985467756556</v>
      </c>
    </row>
    <row r="88" spans="1:18" ht="18" customHeight="1" x14ac:dyDescent="0.35">
      <c r="A88" s="7" t="s">
        <v>178</v>
      </c>
      <c r="B88" s="3" t="s">
        <v>179</v>
      </c>
      <c r="C88" s="5">
        <v>25.123277196095785</v>
      </c>
      <c r="D88" s="5">
        <v>5.4151999999999996</v>
      </c>
      <c r="E88" s="6">
        <v>-4.3228935020861199</v>
      </c>
      <c r="F88" s="5" t="s">
        <v>135</v>
      </c>
      <c r="G88" s="7" t="s">
        <v>425</v>
      </c>
      <c r="H88" s="9">
        <f>[1]!f_netasset_total(A88,"",1)/100000000</f>
        <v>27.897416767600003</v>
      </c>
      <c r="I88" s="9">
        <f>[1]!f_prt_convertiblebond(A88,"20210630",100000000)</f>
        <v>2.6595650363999996</v>
      </c>
      <c r="J88" s="10">
        <f t="shared" si="3"/>
        <v>9.5333738552051614E-2</v>
      </c>
      <c r="K88" t="str">
        <f>[1]!f_info_setupdate(A88)</f>
        <v>2016-07-27</v>
      </c>
      <c r="L88" s="15">
        <f t="shared" si="4"/>
        <v>42578</v>
      </c>
      <c r="N88" t="b">
        <f t="shared" si="5"/>
        <v>0</v>
      </c>
      <c r="O88" s="14">
        <f>[1]!f_nav_adjustedreturn(A88,$N$1,"")</f>
        <v>13.9668186877241</v>
      </c>
      <c r="P88" s="13">
        <f>[1]!f_risk_maxdownside(A88,$N$1,"")</f>
        <v>-4.6528211070505217</v>
      </c>
    </row>
    <row r="89" spans="1:18" ht="18" customHeight="1" x14ac:dyDescent="0.35">
      <c r="A89" s="7" t="s">
        <v>180</v>
      </c>
      <c r="B89" s="3" t="s">
        <v>181</v>
      </c>
      <c r="C89" s="5">
        <v>25.052557186248151</v>
      </c>
      <c r="D89" s="5">
        <v>5.7104999999999997</v>
      </c>
      <c r="E89" s="6">
        <v>-4.0841183517709903</v>
      </c>
      <c r="F89" s="5" t="s">
        <v>135</v>
      </c>
      <c r="G89" s="7" t="s">
        <v>425</v>
      </c>
      <c r="H89" s="9">
        <f>[1]!f_netasset_total(A89,"",1)/100000000</f>
        <v>2.2437009717</v>
      </c>
      <c r="I89" s="9">
        <f>[1]!f_prt_convertiblebond(A89,"20210630",100000000)</f>
        <v>0.43945106780000004</v>
      </c>
      <c r="J89" s="10">
        <f t="shared" si="3"/>
        <v>0.19585990884829818</v>
      </c>
      <c r="K89" t="str">
        <f>[1]!f_info_setupdate(A89)</f>
        <v>2016-10-17</v>
      </c>
      <c r="L89" s="15">
        <f t="shared" si="4"/>
        <v>42660</v>
      </c>
      <c r="N89" t="b">
        <f t="shared" si="5"/>
        <v>0</v>
      </c>
      <c r="O89" s="14">
        <f>[1]!f_nav_adjustedreturn(A89,$N$1,"")</f>
        <v>21.053852238213846</v>
      </c>
      <c r="P89" s="13">
        <f>[1]!f_risk_maxdownside(A89,$N$1,"")</f>
        <v>-4.0841182202013551</v>
      </c>
    </row>
    <row r="90" spans="1:18" ht="18" customHeight="1" x14ac:dyDescent="0.35">
      <c r="A90" s="7" t="s">
        <v>182</v>
      </c>
      <c r="B90" s="3" t="s">
        <v>183</v>
      </c>
      <c r="C90" s="5">
        <v>25.024182097361148</v>
      </c>
      <c r="D90" s="5">
        <v>4.8985000000000003</v>
      </c>
      <c r="E90" s="6">
        <v>-4.4752601398475003</v>
      </c>
      <c r="F90" s="5" t="s">
        <v>135</v>
      </c>
      <c r="G90" s="7" t="s">
        <v>426</v>
      </c>
      <c r="H90" s="9">
        <f>[1]!f_netasset_total(A90,"",1)/100000000</f>
        <v>2.9452399307000001</v>
      </c>
      <c r="I90" s="9">
        <f>[1]!f_prt_convertiblebond(A90,"20210630",100000000)</f>
        <v>0.38059220119999998</v>
      </c>
      <c r="J90" s="10">
        <f t="shared" si="3"/>
        <v>0.12922281720849274</v>
      </c>
      <c r="K90" t="str">
        <f>[1]!f_info_setupdate(A90)</f>
        <v>2008-10-08</v>
      </c>
      <c r="L90" s="15">
        <f t="shared" si="4"/>
        <v>39729</v>
      </c>
      <c r="N90" t="b">
        <f t="shared" si="5"/>
        <v>0</v>
      </c>
      <c r="O90" s="14">
        <f>[1]!f_nav_adjustedreturn(A90,$N$1,"")</f>
        <v>10.344525291487681</v>
      </c>
      <c r="P90" s="13">
        <f>[1]!f_risk_maxdownside(A90,$N$1,"")</f>
        <v>-5.7140508098330898</v>
      </c>
    </row>
    <row r="91" spans="1:18" ht="18" customHeight="1" x14ac:dyDescent="0.35">
      <c r="A91" s="7" t="s">
        <v>184</v>
      </c>
      <c r="B91" s="3" t="s">
        <v>185</v>
      </c>
      <c r="C91" s="5">
        <v>24.948200017824725</v>
      </c>
      <c r="D91" s="5">
        <v>7.4583000000000004</v>
      </c>
      <c r="E91" s="6">
        <v>-5.3576285014957801</v>
      </c>
      <c r="F91" s="5" t="s">
        <v>135</v>
      </c>
      <c r="G91" s="7" t="s">
        <v>425</v>
      </c>
      <c r="H91" s="9">
        <f>[1]!f_netasset_total(A91,"",1)/100000000</f>
        <v>1.0554632199</v>
      </c>
      <c r="I91" s="9">
        <f>[1]!f_prt_convertiblebond(A91,"20210630",100000000)</f>
        <v>0.4360535472</v>
      </c>
      <c r="J91" s="10">
        <f t="shared" si="3"/>
        <v>0.41313950024834967</v>
      </c>
      <c r="K91" t="str">
        <f>[1]!f_info_setupdate(A91)</f>
        <v>2019-04-15</v>
      </c>
      <c r="L91" s="15">
        <f t="shared" si="4"/>
        <v>43570</v>
      </c>
      <c r="N91" t="b">
        <f t="shared" si="5"/>
        <v>0</v>
      </c>
      <c r="O91" s="14">
        <f>[1]!f_nav_adjustedreturn(A91,$N$1,"")</f>
        <v>4.6167332229473175</v>
      </c>
      <c r="P91" s="13">
        <f>[1]!f_risk_maxdownside(A91,$N$1,"")</f>
        <v>-5.4628224582701188</v>
      </c>
    </row>
    <row r="92" spans="1:18" ht="18" customHeight="1" x14ac:dyDescent="0.35">
      <c r="A92" s="7" t="s">
        <v>186</v>
      </c>
      <c r="B92" s="3" t="s">
        <v>187</v>
      </c>
      <c r="C92" s="5">
        <v>24.307915926499113</v>
      </c>
      <c r="D92" s="5">
        <v>5.1917999999999997</v>
      </c>
      <c r="E92" s="6">
        <v>-2.6884862653419099</v>
      </c>
      <c r="F92" s="5" t="s">
        <v>135</v>
      </c>
      <c r="G92" s="7" t="s">
        <v>425</v>
      </c>
      <c r="H92" s="9">
        <f>[1]!f_netasset_total(A92,"",1)/100000000</f>
        <v>392.28253703500002</v>
      </c>
      <c r="I92" s="9">
        <f>[1]!f_prt_convertiblebond(A92,"20210630",100000000)</f>
        <v>24.163394279600002</v>
      </c>
      <c r="J92" s="10">
        <f t="shared" si="3"/>
        <v>6.1596915484015309E-2</v>
      </c>
      <c r="K92" t="str">
        <f>[1]!f_info_setupdate(A92)</f>
        <v>2016-01-22</v>
      </c>
      <c r="L92" s="15">
        <f t="shared" si="4"/>
        <v>42391</v>
      </c>
      <c r="N92" t="b">
        <f t="shared" si="5"/>
        <v>0</v>
      </c>
      <c r="O92" s="14">
        <f>[1]!f_nav_adjustedreturn(A92,$N$1,"")</f>
        <v>27.479182437547312</v>
      </c>
      <c r="P92" s="13">
        <f>[1]!f_risk_maxdownside(A92,$N$1,"")</f>
        <v>-4.6896551724137971</v>
      </c>
    </row>
    <row r="93" spans="1:18" ht="18" customHeight="1" x14ac:dyDescent="0.35">
      <c r="A93" s="7" t="s">
        <v>188</v>
      </c>
      <c r="B93" s="3" t="s">
        <v>189</v>
      </c>
      <c r="C93" s="5">
        <v>24.143931288651189</v>
      </c>
      <c r="D93" s="5">
        <v>2.8256000000000001</v>
      </c>
      <c r="E93" s="6">
        <v>-0.93109910964578302</v>
      </c>
      <c r="F93" s="5" t="s">
        <v>135</v>
      </c>
      <c r="G93" s="7" t="s">
        <v>426</v>
      </c>
      <c r="H93" s="9">
        <f>[1]!f_netasset_total(A93,"",1)/100000000</f>
        <v>66.003136530299997</v>
      </c>
      <c r="I93" s="9">
        <f>[1]!f_prt_convertiblebond(A93,"20210630",100000000)</f>
        <v>7.3019127583000003</v>
      </c>
      <c r="J93" s="10">
        <f t="shared" si="3"/>
        <v>0.11062978431256699</v>
      </c>
      <c r="K93" t="str">
        <f>[1]!f_info_setupdate(A93)</f>
        <v>2017-06-02</v>
      </c>
      <c r="L93" s="15">
        <f t="shared" si="4"/>
        <v>42888</v>
      </c>
      <c r="N93" t="b">
        <f t="shared" si="5"/>
        <v>0</v>
      </c>
      <c r="O93" s="14">
        <f>[1]!f_nav_adjustedreturn(A93,$N$1,"")</f>
        <v>10.534877045258831</v>
      </c>
      <c r="P93" s="13">
        <f>[1]!f_risk_maxdownside(A93,$N$1,"")</f>
        <v>-2.27643751133686</v>
      </c>
    </row>
    <row r="94" spans="1:18" ht="18" customHeight="1" x14ac:dyDescent="0.35">
      <c r="A94" s="7" t="s">
        <v>510</v>
      </c>
      <c r="B94" s="3" t="s">
        <v>190</v>
      </c>
      <c r="C94" s="5">
        <v>23.668744841497251</v>
      </c>
      <c r="D94" s="5">
        <v>5.7108999999999996</v>
      </c>
      <c r="E94" s="6">
        <v>-3.7360888813775199</v>
      </c>
      <c r="F94" s="5" t="s">
        <v>135</v>
      </c>
      <c r="G94" s="7" t="s">
        <v>425</v>
      </c>
      <c r="H94" s="9">
        <f>[1]!f_netasset_total(A94,"",1)/100000000</f>
        <v>54.582229931299999</v>
      </c>
      <c r="I94" s="9">
        <f>[1]!f_prt_convertiblebond(A94,"20210630",100000000)</f>
        <v>7.6445542648</v>
      </c>
      <c r="J94" s="10">
        <f t="shared" si="3"/>
        <v>0.1400557337877516</v>
      </c>
      <c r="K94" t="str">
        <f>[1]!f_info_setupdate(A94)</f>
        <v>2010-09-01</v>
      </c>
      <c r="L94" s="15">
        <f t="shared" si="4"/>
        <v>40422</v>
      </c>
      <c r="N94" t="b">
        <f t="shared" si="5"/>
        <v>0</v>
      </c>
      <c r="O94" s="14">
        <f>[1]!f_nav_adjustedreturn(A94,$N$1,"")</f>
        <v>18.10644744557014</v>
      </c>
      <c r="P94" s="13">
        <f>[1]!f_risk_maxdownside(A94,$N$1,"")</f>
        <v>-4.5535310315338942</v>
      </c>
    </row>
    <row r="95" spans="1:18" ht="18" customHeight="1" x14ac:dyDescent="0.35">
      <c r="A95" s="7" t="s">
        <v>191</v>
      </c>
      <c r="B95" s="3" t="s">
        <v>192</v>
      </c>
      <c r="C95" s="5">
        <v>23.458945870223861</v>
      </c>
      <c r="D95" s="5">
        <v>6.2670000000000003</v>
      </c>
      <c r="E95" s="6">
        <v>-4.96674979218621</v>
      </c>
      <c r="F95" s="5" t="s">
        <v>135</v>
      </c>
      <c r="G95" s="7" t="s">
        <v>425</v>
      </c>
      <c r="H95" s="9">
        <f>[1]!f_netasset_total(A95,"",1)/100000000</f>
        <v>175.64043854259998</v>
      </c>
      <c r="I95" s="9">
        <f>[1]!f_prt_convertiblebond(A95,"20210630",100000000)</f>
        <v>13.056462593299999</v>
      </c>
      <c r="J95" s="10">
        <f t="shared" si="3"/>
        <v>7.4336312876680008E-2</v>
      </c>
      <c r="K95" t="str">
        <f>[1]!f_info_setupdate(A95)</f>
        <v>2016-11-23</v>
      </c>
      <c r="L95" s="15">
        <f t="shared" si="4"/>
        <v>42697</v>
      </c>
      <c r="N95" t="b">
        <f t="shared" si="5"/>
        <v>0</v>
      </c>
      <c r="O95" s="14">
        <f>[1]!f_nav_adjustedreturn(A95,$N$1,"")</f>
        <v>18.977983641541854</v>
      </c>
      <c r="P95" s="13">
        <f>[1]!f_risk_maxdownside(A95,$N$1,"")</f>
        <v>-4.9667497921862074</v>
      </c>
    </row>
    <row r="96" spans="1:18" ht="18" customHeight="1" x14ac:dyDescent="0.35">
      <c r="A96" s="7" t="s">
        <v>193</v>
      </c>
      <c r="B96" s="3" t="s">
        <v>194</v>
      </c>
      <c r="C96" s="5">
        <v>23.366059221195133</v>
      </c>
      <c r="D96" s="5">
        <v>5.1989999999999998</v>
      </c>
      <c r="E96" s="6">
        <v>-4.8519740263891498</v>
      </c>
      <c r="F96" s="5" t="s">
        <v>135</v>
      </c>
      <c r="G96" s="7" t="s">
        <v>425</v>
      </c>
      <c r="H96" s="9">
        <f>[1]!f_netasset_total(A96,"",1)/100000000</f>
        <v>5.0949129293000004</v>
      </c>
      <c r="I96" s="9">
        <f>[1]!f_prt_convertiblebond(A96,"20210630",100000000)</f>
        <v>0.97102553540000003</v>
      </c>
      <c r="J96" s="10">
        <f t="shared" si="3"/>
        <v>0.1905872679032046</v>
      </c>
      <c r="K96" t="str">
        <f>[1]!f_info_setupdate(A96)</f>
        <v>2011-02-11</v>
      </c>
      <c r="L96" s="15">
        <f t="shared" si="4"/>
        <v>40585</v>
      </c>
      <c r="N96" t="b">
        <f t="shared" si="5"/>
        <v>0</v>
      </c>
      <c r="O96" s="14">
        <f>[1]!f_nav_adjustedreturn(A96,$N$1,"")</f>
        <v>11.610474486392414</v>
      </c>
      <c r="P96" s="13">
        <f>[1]!f_risk_maxdownside(A96,$N$1,"")</f>
        <v>-4.8519736842105141</v>
      </c>
    </row>
    <row r="97" spans="1:16" ht="18" customHeight="1" x14ac:dyDescent="0.35">
      <c r="A97" s="7" t="s">
        <v>195</v>
      </c>
      <c r="B97" s="3" t="s">
        <v>196</v>
      </c>
      <c r="C97" s="5">
        <v>23.349456678698736</v>
      </c>
      <c r="D97" s="5">
        <v>4.5153999999999996</v>
      </c>
      <c r="E97" s="6">
        <v>-2.2924901084445799</v>
      </c>
      <c r="F97" s="5" t="s">
        <v>135</v>
      </c>
      <c r="G97" s="7" t="s">
        <v>426</v>
      </c>
      <c r="H97" s="9">
        <f>[1]!f_netasset_total(A97,"",1)/100000000</f>
        <v>7.2237563528999997</v>
      </c>
      <c r="I97" s="9">
        <f>[1]!f_prt_convertiblebond(A97,"20210630",100000000)</f>
        <v>0.3200711168</v>
      </c>
      <c r="J97" s="10">
        <f t="shared" si="3"/>
        <v>4.4308127401266301E-2</v>
      </c>
      <c r="K97" t="str">
        <f>[1]!f_info_setupdate(A97)</f>
        <v>2010-11-23</v>
      </c>
      <c r="L97" s="15">
        <f t="shared" si="4"/>
        <v>40505</v>
      </c>
      <c r="N97" t="b">
        <f t="shared" si="5"/>
        <v>0</v>
      </c>
      <c r="O97" s="14">
        <f>[1]!f_nav_adjustedreturn(A97,$N$1,"")</f>
        <v>15.97647571123998</v>
      </c>
      <c r="P97" s="13">
        <f>[1]!f_risk_maxdownside(A97,$N$1,"")</f>
        <v>-2.9863481228668896</v>
      </c>
    </row>
    <row r="98" spans="1:16" ht="18" customHeight="1" x14ac:dyDescent="0.35">
      <c r="A98" s="7" t="s">
        <v>197</v>
      </c>
      <c r="B98" s="3" t="s">
        <v>198</v>
      </c>
      <c r="C98" s="5">
        <v>23.317172052699075</v>
      </c>
      <c r="D98" s="5">
        <v>6.4574999999999996</v>
      </c>
      <c r="E98" s="6">
        <v>-5.2107504083986802</v>
      </c>
      <c r="F98" s="5" t="s">
        <v>135</v>
      </c>
      <c r="G98" s="7" t="s">
        <v>425</v>
      </c>
      <c r="H98" s="9">
        <f>[1]!f_netasset_total(A98,"",1)/100000000</f>
        <v>14.407680613</v>
      </c>
      <c r="I98" s="9">
        <f>[1]!f_prt_convertiblebond(A98,"20210630",100000000)</f>
        <v>2.1080144825999998</v>
      </c>
      <c r="J98" s="10">
        <f t="shared" si="3"/>
        <v>0.14631185540703517</v>
      </c>
      <c r="K98" t="str">
        <f>[1]!f_info_setupdate(A98)</f>
        <v>2012-10-09</v>
      </c>
      <c r="L98" s="15">
        <f t="shared" si="4"/>
        <v>41191</v>
      </c>
      <c r="N98" t="b">
        <f t="shared" si="5"/>
        <v>0</v>
      </c>
      <c r="O98" s="14">
        <f>[1]!f_nav_adjustedreturn(A98,$N$1,"")</f>
        <v>13.085818624467455</v>
      </c>
      <c r="P98" s="13">
        <f>[1]!f_risk_maxdownside(A98,$N$1,"")</f>
        <v>-5.2107509171221214</v>
      </c>
    </row>
    <row r="99" spans="1:16" ht="18" customHeight="1" x14ac:dyDescent="0.35">
      <c r="A99" s="7" t="s">
        <v>199</v>
      </c>
      <c r="B99" s="3" t="s">
        <v>200</v>
      </c>
      <c r="C99" s="5">
        <v>23.290988600898601</v>
      </c>
      <c r="D99" s="5">
        <v>2.9359000000000002</v>
      </c>
      <c r="E99" s="6">
        <v>-0.95347348134929699</v>
      </c>
      <c r="F99" s="5" t="s">
        <v>135</v>
      </c>
      <c r="G99" s="7" t="s">
        <v>426</v>
      </c>
      <c r="H99" s="9">
        <f>[1]!f_netasset_total(A99,"",1)/100000000</f>
        <v>42.011058441799996</v>
      </c>
      <c r="I99" s="9">
        <f>[1]!f_prt_convertiblebond(A99,"20210630",100000000)</f>
        <v>5.9506253100000004</v>
      </c>
      <c r="J99" s="10">
        <f t="shared" si="3"/>
        <v>0.14164426059971083</v>
      </c>
      <c r="K99" t="str">
        <f>[1]!f_info_setupdate(A99)</f>
        <v>2016-05-26</v>
      </c>
      <c r="L99" s="15">
        <f t="shared" si="4"/>
        <v>42516</v>
      </c>
      <c r="N99" t="b">
        <f t="shared" si="5"/>
        <v>0</v>
      </c>
      <c r="O99" s="14">
        <f>[1]!f_nav_adjustedreturn(A99,$N$1,"")</f>
        <v>13.834946371479145</v>
      </c>
      <c r="P99" s="13">
        <f>[1]!f_risk_maxdownside(A99,$N$1,"")</f>
        <v>-3.6669075144508749</v>
      </c>
    </row>
    <row r="100" spans="1:16" ht="18" customHeight="1" x14ac:dyDescent="0.35">
      <c r="A100" s="7" t="s">
        <v>201</v>
      </c>
      <c r="B100" s="3" t="s">
        <v>202</v>
      </c>
      <c r="C100" s="5">
        <v>23.276974786011646</v>
      </c>
      <c r="D100" s="5">
        <v>2.8422999999999998</v>
      </c>
      <c r="E100" s="6">
        <v>-0.978115780279605</v>
      </c>
      <c r="F100" s="5" t="s">
        <v>135</v>
      </c>
      <c r="G100" s="7" t="s">
        <v>426</v>
      </c>
      <c r="H100" s="9">
        <f>[1]!f_netasset_total(A100,"",1)/100000000</f>
        <v>54.728052935900003</v>
      </c>
      <c r="I100" s="9">
        <f>[1]!f_prt_convertiblebond(A100,"20210630",100000000)</f>
        <v>4.2863578372999998</v>
      </c>
      <c r="J100" s="10">
        <f t="shared" si="3"/>
        <v>7.8321036604762417E-2</v>
      </c>
      <c r="K100" t="str">
        <f>[1]!f_info_setupdate(A100)</f>
        <v>2018-12-12</v>
      </c>
      <c r="L100" s="15">
        <f t="shared" si="4"/>
        <v>43446</v>
      </c>
      <c r="N100" t="b">
        <f t="shared" si="5"/>
        <v>0</v>
      </c>
      <c r="O100" s="14">
        <f>[1]!f_nav_adjustedreturn(A100,$N$1,"")</f>
        <v>10.609477040501355</v>
      </c>
      <c r="P100" s="13">
        <f>[1]!f_risk_maxdownside(A100,$N$1,"")</f>
        <v>-2.423641769528798</v>
      </c>
    </row>
    <row r="101" spans="1:16" ht="18" customHeight="1" x14ac:dyDescent="0.35">
      <c r="A101" s="7" t="s">
        <v>203</v>
      </c>
      <c r="B101" s="3" t="s">
        <v>204</v>
      </c>
      <c r="C101" s="5">
        <v>22.984177021114863</v>
      </c>
      <c r="D101" s="5">
        <v>3.0598999999999998</v>
      </c>
      <c r="E101" s="6">
        <v>-1.0914019204830701</v>
      </c>
      <c r="F101" s="5" t="s">
        <v>135</v>
      </c>
      <c r="G101" s="7" t="s">
        <v>426</v>
      </c>
      <c r="H101" s="9">
        <f>[1]!f_netasset_total(A101,"",1)/100000000</f>
        <v>27.168488284699997</v>
      </c>
      <c r="I101" s="9">
        <f>[1]!f_prt_convertiblebond(A101,"20210630",100000000)</f>
        <v>4.4490854419999994</v>
      </c>
      <c r="J101" s="10">
        <f t="shared" si="3"/>
        <v>0.16375903566579791</v>
      </c>
      <c r="K101" t="str">
        <f>[1]!f_info_setupdate(A101)</f>
        <v>2016-06-13</v>
      </c>
      <c r="L101" s="15">
        <f t="shared" si="4"/>
        <v>42534</v>
      </c>
      <c r="N101" t="b">
        <f t="shared" si="5"/>
        <v>0</v>
      </c>
      <c r="O101" s="14">
        <f>[1]!f_nav_adjustedreturn(A101,$N$1,"")</f>
        <v>14.079353908997048</v>
      </c>
      <c r="P101" s="13">
        <f>[1]!f_risk_maxdownside(A101,$N$1,"")</f>
        <v>-3.5990888382687811</v>
      </c>
    </row>
    <row r="102" spans="1:16" ht="18" customHeight="1" x14ac:dyDescent="0.35">
      <c r="A102" s="7" t="s">
        <v>205</v>
      </c>
      <c r="B102" s="3" t="s">
        <v>429</v>
      </c>
      <c r="C102" s="5">
        <v>22.810345646731978</v>
      </c>
      <c r="D102" s="5">
        <v>3.5640000000000001</v>
      </c>
      <c r="E102" s="6">
        <v>-1.4306785515149301</v>
      </c>
      <c r="F102" s="5" t="s">
        <v>135</v>
      </c>
      <c r="G102" s="7" t="s">
        <v>426</v>
      </c>
      <c r="H102" s="9">
        <f>[1]!f_netasset_total(A102,"",1)/100000000</f>
        <v>257.4723843543</v>
      </c>
      <c r="I102" s="9">
        <f>[1]!f_prt_convertiblebond(A102,"20210630",100000000)</f>
        <v>31.4337178812</v>
      </c>
      <c r="J102" s="10">
        <f t="shared" si="3"/>
        <v>0.12208578391826677</v>
      </c>
      <c r="K102" t="str">
        <f>[1]!f_info_setupdate(A102)</f>
        <v>2005-09-19</v>
      </c>
      <c r="L102" s="15">
        <f t="shared" si="4"/>
        <v>38614</v>
      </c>
      <c r="N102" t="b">
        <f t="shared" si="5"/>
        <v>0</v>
      </c>
      <c r="O102" s="14">
        <f>[1]!f_nav_adjustedreturn(A102,$N$1,"")</f>
        <v>16.911808122052012</v>
      </c>
      <c r="P102" s="13">
        <f>[1]!f_risk_maxdownside(A102,$N$1,"")</f>
        <v>-2.9484582489308906</v>
      </c>
    </row>
    <row r="103" spans="1:16" ht="18" customHeight="1" x14ac:dyDescent="0.35">
      <c r="A103" s="7" t="s">
        <v>206</v>
      </c>
      <c r="B103" s="3" t="s">
        <v>207</v>
      </c>
      <c r="C103" s="5">
        <v>22.766172030860332</v>
      </c>
      <c r="D103" s="5">
        <v>6.8616999999999999</v>
      </c>
      <c r="E103" s="6">
        <v>-5.4716978918823198</v>
      </c>
      <c r="F103" s="5" t="s">
        <v>135</v>
      </c>
      <c r="G103" s="7" t="s">
        <v>425</v>
      </c>
      <c r="H103" s="9">
        <f>[1]!f_netasset_total(A103,"",1)/100000000</f>
        <v>5.0218055770000003</v>
      </c>
      <c r="I103" s="9">
        <f>[1]!f_prt_convertiblebond(A103,"20210630",100000000)</f>
        <v>1.9745054505999999</v>
      </c>
      <c r="J103" s="10">
        <f t="shared" si="3"/>
        <v>0.39318635903454446</v>
      </c>
      <c r="K103" t="str">
        <f>[1]!f_info_setupdate(A103)</f>
        <v>2009-03-11</v>
      </c>
      <c r="L103" s="15">
        <f t="shared" si="4"/>
        <v>39883</v>
      </c>
      <c r="N103" t="b">
        <f t="shared" si="5"/>
        <v>0</v>
      </c>
      <c r="O103" s="14">
        <f>[1]!f_nav_adjustedreturn(A103,$N$1,"")</f>
        <v>13.070115724982974</v>
      </c>
      <c r="P103" s="13">
        <f>[1]!f_risk_maxdownside(A103,$N$1,"")</f>
        <v>-5.4716981132075704</v>
      </c>
    </row>
    <row r="104" spans="1:16" ht="18" customHeight="1" x14ac:dyDescent="0.35">
      <c r="A104" s="7" t="s">
        <v>208</v>
      </c>
      <c r="B104" s="3" t="s">
        <v>209</v>
      </c>
      <c r="C104" s="5">
        <v>22.469546022502723</v>
      </c>
      <c r="D104" s="5">
        <v>7.3684000000000003</v>
      </c>
      <c r="E104" s="6">
        <v>-8.97802490398362</v>
      </c>
      <c r="F104" s="5" t="s">
        <v>135</v>
      </c>
      <c r="G104" s="7" t="s">
        <v>425</v>
      </c>
      <c r="H104" s="9">
        <f>[1]!f_netasset_total(A104,"",1)/100000000</f>
        <v>10.114071858500001</v>
      </c>
      <c r="I104" s="9">
        <f>[1]!f_prt_convertiblebond(A104,"20210630",100000000)</f>
        <v>3.6759676300000002E-2</v>
      </c>
      <c r="J104" s="10">
        <f t="shared" si="3"/>
        <v>3.634508120397294E-3</v>
      </c>
      <c r="K104" t="str">
        <f>[1]!f_info_setupdate(A104)</f>
        <v>2018-04-03</v>
      </c>
      <c r="L104" s="15">
        <f t="shared" si="4"/>
        <v>43193</v>
      </c>
      <c r="N104" t="b">
        <f t="shared" si="5"/>
        <v>0</v>
      </c>
      <c r="O104" s="14">
        <f>[1]!f_nav_adjustedreturn(A104,$N$1,"")</f>
        <v>7.0440881763527017</v>
      </c>
      <c r="P104" s="13">
        <f>[1]!f_risk_maxdownside(A104,$N$1,"")</f>
        <v>-12.784903194183464</v>
      </c>
    </row>
    <row r="105" spans="1:16" ht="18" customHeight="1" x14ac:dyDescent="0.35">
      <c r="A105" s="7" t="s">
        <v>210</v>
      </c>
      <c r="B105" s="3" t="s">
        <v>211</v>
      </c>
      <c r="C105" s="5">
        <v>22.396713238099451</v>
      </c>
      <c r="D105" s="5">
        <v>3.8353000000000002</v>
      </c>
      <c r="E105" s="6">
        <v>-1.89288326326352</v>
      </c>
      <c r="F105" s="5" t="s">
        <v>135</v>
      </c>
      <c r="G105" s="7" t="s">
        <v>426</v>
      </c>
      <c r="H105" s="9">
        <f>[1]!f_netasset_total(A105,"",1)/100000000</f>
        <v>7.3239601664</v>
      </c>
      <c r="I105" s="9">
        <f>[1]!f_prt_convertiblebond(A105,"20210630",100000000)</f>
        <v>0.31330453399999997</v>
      </c>
      <c r="J105" s="10">
        <f t="shared" si="3"/>
        <v>4.2778022665571222E-2</v>
      </c>
      <c r="K105" t="str">
        <f>[1]!f_info_setupdate(A105)</f>
        <v>2008-09-26</v>
      </c>
      <c r="L105" s="15">
        <f t="shared" si="4"/>
        <v>39717</v>
      </c>
      <c r="N105" t="b">
        <f t="shared" si="5"/>
        <v>0</v>
      </c>
      <c r="O105" s="14">
        <f>[1]!f_nav_adjustedreturn(A105,$N$1,"")</f>
        <v>12.483910546294462</v>
      </c>
      <c r="P105" s="13">
        <f>[1]!f_risk_maxdownside(A105,$N$1,"")</f>
        <v>-2.4155294461067034</v>
      </c>
    </row>
    <row r="106" spans="1:16" ht="18" customHeight="1" x14ac:dyDescent="0.35">
      <c r="A106" s="7" t="s">
        <v>212</v>
      </c>
      <c r="B106" s="3" t="s">
        <v>213</v>
      </c>
      <c r="C106" s="5">
        <v>22.323185260216494</v>
      </c>
      <c r="D106" s="5">
        <v>5.8132999999999999</v>
      </c>
      <c r="E106" s="6">
        <v>-4.4434050514499397</v>
      </c>
      <c r="F106" s="5" t="s">
        <v>135</v>
      </c>
      <c r="G106" s="7" t="s">
        <v>425</v>
      </c>
      <c r="H106" s="9">
        <f>[1]!f_netasset_total(A106,"",1)/100000000</f>
        <v>391.98203777660001</v>
      </c>
      <c r="I106" s="9">
        <f>[1]!f_prt_convertiblebond(A106,"20210630",100000000)</f>
        <v>25.6510193708</v>
      </c>
      <c r="J106" s="10">
        <f t="shared" si="3"/>
        <v>6.5439272463344689E-2</v>
      </c>
      <c r="K106" t="str">
        <f>[1]!f_info_setupdate(A106)</f>
        <v>2013-08-23</v>
      </c>
      <c r="L106" s="15">
        <f t="shared" si="4"/>
        <v>41509</v>
      </c>
      <c r="N106" t="b">
        <f t="shared" si="5"/>
        <v>0</v>
      </c>
      <c r="O106" s="14">
        <f>[1]!f_nav_adjustedreturn(A106,$N$1,"")</f>
        <v>21.876208415730328</v>
      </c>
      <c r="P106" s="13">
        <f>[1]!f_risk_maxdownside(A106,$N$1,"")</f>
        <v>-4.4434050514499415</v>
      </c>
    </row>
    <row r="107" spans="1:16" ht="18" customHeight="1" x14ac:dyDescent="0.35">
      <c r="A107" s="7" t="s">
        <v>214</v>
      </c>
      <c r="B107" s="3" t="s">
        <v>215</v>
      </c>
      <c r="C107" s="5">
        <v>22.152470252904621</v>
      </c>
      <c r="D107" s="5">
        <v>4.0639000000000003</v>
      </c>
      <c r="E107" s="6">
        <v>-2.5575224754638599</v>
      </c>
      <c r="F107" s="5" t="s">
        <v>135</v>
      </c>
      <c r="G107" s="7" t="s">
        <v>426</v>
      </c>
      <c r="H107" s="9">
        <f>[1]!f_netasset_total(A107,"",1)/100000000</f>
        <v>2.0310268685000001</v>
      </c>
      <c r="I107" s="9">
        <f>[1]!f_prt_convertiblebond(A107,"20210630",100000000)</f>
        <v>0.17081353440000002</v>
      </c>
      <c r="J107" s="10">
        <f t="shared" si="3"/>
        <v>8.4102055491837538E-2</v>
      </c>
      <c r="K107" t="str">
        <f>[1]!f_info_setupdate(A107)</f>
        <v>2015-06-19</v>
      </c>
      <c r="L107" s="15">
        <f t="shared" si="4"/>
        <v>42174</v>
      </c>
      <c r="N107" t="b">
        <f t="shared" si="5"/>
        <v>0</v>
      </c>
      <c r="O107" s="14">
        <f>[1]!f_nav_adjustedreturn(A107,$N$1,"")</f>
        <v>11.901426718967087</v>
      </c>
      <c r="P107" s="13">
        <f>[1]!f_risk_maxdownside(A107,$N$1,"")</f>
        <v>-3.5501330153197044</v>
      </c>
    </row>
    <row r="108" spans="1:16" ht="18" customHeight="1" x14ac:dyDescent="0.35">
      <c r="A108" s="7" t="s">
        <v>216</v>
      </c>
      <c r="B108" s="3" t="s">
        <v>217</v>
      </c>
      <c r="C108" s="5">
        <v>21.818458682019074</v>
      </c>
      <c r="D108" s="5">
        <v>3.6943000000000001</v>
      </c>
      <c r="E108" s="6">
        <v>-2.7270141422835898</v>
      </c>
      <c r="F108" s="5" t="s">
        <v>135</v>
      </c>
      <c r="G108" s="7" t="s">
        <v>426</v>
      </c>
      <c r="H108" s="9">
        <f>[1]!f_netasset_total(A108,"",1)/100000000</f>
        <v>2.5455449193000002</v>
      </c>
      <c r="I108" s="9">
        <f>[1]!f_prt_convertiblebond(A108,"20210630",100000000)</f>
        <v>0.48666398780000003</v>
      </c>
      <c r="J108" s="10">
        <f t="shared" si="3"/>
        <v>0.1911826360282135</v>
      </c>
      <c r="K108" t="str">
        <f>[1]!f_info_setupdate(A108)</f>
        <v>2017-11-28</v>
      </c>
      <c r="L108" s="15">
        <f t="shared" si="4"/>
        <v>43067</v>
      </c>
      <c r="N108" t="b">
        <f t="shared" si="5"/>
        <v>0</v>
      </c>
      <c r="O108" s="14">
        <f>[1]!f_nav_adjustedreturn(A108,$N$1,"")</f>
        <v>9.9721862390579314</v>
      </c>
      <c r="P108" s="13">
        <f>[1]!f_risk_maxdownside(A108,$N$1,"")</f>
        <v>-2.7270144872644586</v>
      </c>
    </row>
    <row r="109" spans="1:16" ht="18" customHeight="1" x14ac:dyDescent="0.35">
      <c r="A109" s="7" t="s">
        <v>218</v>
      </c>
      <c r="B109" s="3" t="s">
        <v>219</v>
      </c>
      <c r="C109" s="5">
        <v>21.802696012772675</v>
      </c>
      <c r="D109" s="5">
        <v>2.7101000000000002</v>
      </c>
      <c r="E109" s="6">
        <v>-0.92845911626005595</v>
      </c>
      <c r="F109" s="5" t="s">
        <v>135</v>
      </c>
      <c r="G109" s="7" t="s">
        <v>426</v>
      </c>
      <c r="H109" s="9">
        <f>[1]!f_netasset_total(A109,"",1)/100000000</f>
        <v>7.1608391021000006</v>
      </c>
      <c r="I109" s="9">
        <f>[1]!f_prt_convertiblebond(A109,"20210630",100000000)</f>
        <v>1.5508692491999998</v>
      </c>
      <c r="J109" s="10">
        <f t="shared" si="3"/>
        <v>0.21657646919411846</v>
      </c>
      <c r="K109" t="str">
        <f>[1]!f_info_setupdate(A109)</f>
        <v>2008-10-24</v>
      </c>
      <c r="L109" s="15">
        <f t="shared" si="4"/>
        <v>39745</v>
      </c>
      <c r="N109" t="b">
        <f t="shared" si="5"/>
        <v>0</v>
      </c>
      <c r="O109" s="14">
        <f>[1]!f_nav_adjustedreturn(A109,$N$1,"")</f>
        <v>13.054533335962651</v>
      </c>
      <c r="P109" s="13">
        <f>[1]!f_risk_maxdownside(A109,$N$1,"")</f>
        <v>-2.4418322795957135</v>
      </c>
    </row>
    <row r="110" spans="1:16" ht="18" customHeight="1" x14ac:dyDescent="0.35">
      <c r="A110" s="7" t="s">
        <v>220</v>
      </c>
      <c r="B110" s="3" t="s">
        <v>221</v>
      </c>
      <c r="C110" s="5">
        <v>21.760133754791482</v>
      </c>
      <c r="D110" s="5">
        <v>4.4757999999999996</v>
      </c>
      <c r="E110" s="6">
        <v>-3.2909497830168002</v>
      </c>
      <c r="F110" s="5" t="s">
        <v>135</v>
      </c>
      <c r="G110" s="7" t="s">
        <v>426</v>
      </c>
      <c r="H110" s="9">
        <f>[1]!f_netasset_total(A110,"",1)/100000000</f>
        <v>34.3896640197</v>
      </c>
      <c r="I110" s="9">
        <f>[1]!f_prt_convertiblebond(A110,"20210630",100000000)</f>
        <v>3.1919925995999998</v>
      </c>
      <c r="J110" s="10">
        <f t="shared" si="3"/>
        <v>9.2818371176045161E-2</v>
      </c>
      <c r="K110" t="str">
        <f>[1]!f_info_setupdate(A110)</f>
        <v>2010-11-24</v>
      </c>
      <c r="L110" s="15">
        <f t="shared" si="4"/>
        <v>40506</v>
      </c>
      <c r="N110" t="b">
        <f t="shared" si="5"/>
        <v>0</v>
      </c>
      <c r="O110" s="14">
        <f>[1]!f_nav_adjustedreturn(A110,$N$1,"")</f>
        <v>15.033749568923302</v>
      </c>
      <c r="P110" s="13">
        <f>[1]!f_risk_maxdownside(A110,$N$1,"")</f>
        <v>-4.0644171779141125</v>
      </c>
    </row>
    <row r="111" spans="1:16" ht="18" customHeight="1" x14ac:dyDescent="0.35">
      <c r="A111" s="7" t="s">
        <v>222</v>
      </c>
      <c r="B111" s="3" t="s">
        <v>223</v>
      </c>
      <c r="C111" s="5">
        <v>21.759785361349607</v>
      </c>
      <c r="D111" s="5">
        <v>5.6692</v>
      </c>
      <c r="E111" s="6">
        <v>-4.79265533554074</v>
      </c>
      <c r="F111" s="5" t="s">
        <v>135</v>
      </c>
      <c r="G111" s="7" t="s">
        <v>425</v>
      </c>
      <c r="H111" s="9">
        <f>[1]!f_netasset_total(A111,"",1)/100000000</f>
        <v>8.7917750728000001</v>
      </c>
      <c r="I111" s="9">
        <f>[1]!f_prt_convertiblebond(A111,"20210630",100000000)</f>
        <v>0.47373460479999996</v>
      </c>
      <c r="J111" s="10">
        <f t="shared" si="3"/>
        <v>5.3883840393692553E-2</v>
      </c>
      <c r="K111" t="str">
        <f>[1]!f_info_setupdate(A111)</f>
        <v>2016-06-28</v>
      </c>
      <c r="L111" s="15">
        <f t="shared" si="4"/>
        <v>42549</v>
      </c>
      <c r="N111" t="b">
        <f t="shared" si="5"/>
        <v>0</v>
      </c>
      <c r="O111" s="14">
        <f>[1]!f_nav_adjustedreturn(A111,$N$1,"")</f>
        <v>16.579918614554757</v>
      </c>
      <c r="P111" s="13">
        <f>[1]!f_risk_maxdownside(A111,$N$1,"")</f>
        <v>-4.7926554111880622</v>
      </c>
    </row>
    <row r="112" spans="1:16" ht="18" customHeight="1" x14ac:dyDescent="0.35">
      <c r="A112" s="7" t="s">
        <v>224</v>
      </c>
      <c r="B112" s="3" t="s">
        <v>225</v>
      </c>
      <c r="C112" s="5">
        <v>21.586689423486476</v>
      </c>
      <c r="D112" s="5">
        <v>6.0746000000000002</v>
      </c>
      <c r="E112" s="6">
        <v>-4.1498392812989504</v>
      </c>
      <c r="F112" s="5" t="s">
        <v>135</v>
      </c>
      <c r="G112" s="7" t="s">
        <v>425</v>
      </c>
      <c r="H112" s="9">
        <f>[1]!f_netasset_total(A112,"",1)/100000000</f>
        <v>32.841901743200005</v>
      </c>
      <c r="I112" s="9">
        <f>[1]!f_prt_convertiblebond(A112,"20210630",100000000)</f>
        <v>1.6366282925</v>
      </c>
      <c r="J112" s="10">
        <f t="shared" si="3"/>
        <v>4.983354207978738E-2</v>
      </c>
      <c r="K112" t="str">
        <f>[1]!f_info_setupdate(A112)</f>
        <v>2019-11-26</v>
      </c>
      <c r="L112" s="15">
        <f t="shared" si="4"/>
        <v>43795</v>
      </c>
      <c r="N112" t="b">
        <f t="shared" si="5"/>
        <v>1</v>
      </c>
      <c r="O112" s="14">
        <f>[1]!f_nav_adjustedreturn(A112,$N$1,"")</f>
        <v>0</v>
      </c>
      <c r="P112" s="13">
        <f>[1]!f_risk_maxdownside(A112,$N$1,"")</f>
        <v>-5.2582342623270337</v>
      </c>
    </row>
    <row r="113" spans="1:16" ht="18" customHeight="1" x14ac:dyDescent="0.35">
      <c r="A113" s="7" t="s">
        <v>226</v>
      </c>
      <c r="B113" s="3" t="s">
        <v>227</v>
      </c>
      <c r="C113" s="5">
        <v>21.513485353532097</v>
      </c>
      <c r="D113" s="5">
        <v>4.4882999999999997</v>
      </c>
      <c r="E113" s="6">
        <v>-2.2906230317818399</v>
      </c>
      <c r="F113" s="5" t="s">
        <v>135</v>
      </c>
      <c r="G113" s="7" t="s">
        <v>426</v>
      </c>
      <c r="H113" s="9">
        <f>[1]!f_netasset_total(A113,"",1)/100000000</f>
        <v>203.53677190119998</v>
      </c>
      <c r="I113" s="9">
        <f>[1]!f_prt_convertiblebond(A113,"20210630",100000000)</f>
        <v>26.187301630700002</v>
      </c>
      <c r="J113" s="10">
        <f t="shared" si="3"/>
        <v>0.12866128015143985</v>
      </c>
      <c r="K113" t="str">
        <f>[1]!f_info_setupdate(A113)</f>
        <v>2008-03-19</v>
      </c>
      <c r="L113" s="15">
        <f t="shared" si="4"/>
        <v>39526</v>
      </c>
      <c r="N113" t="b">
        <f t="shared" si="5"/>
        <v>0</v>
      </c>
      <c r="O113" s="14">
        <f>[1]!f_nav_adjustedreturn(A113,$N$1,"")</f>
        <v>20.204386275068252</v>
      </c>
      <c r="P113" s="13">
        <f>[1]!f_risk_maxdownside(A113,$N$1,"")</f>
        <v>-3.7177541729893835</v>
      </c>
    </row>
    <row r="114" spans="1:16" ht="18" customHeight="1" x14ac:dyDescent="0.35">
      <c r="A114" s="7" t="s">
        <v>228</v>
      </c>
      <c r="B114" s="3" t="s">
        <v>229</v>
      </c>
      <c r="C114" s="5">
        <v>21.395592102602222</v>
      </c>
      <c r="D114" s="5">
        <v>4.2821999999999996</v>
      </c>
      <c r="E114" s="6">
        <v>-2.2878404053198298</v>
      </c>
      <c r="F114" s="5" t="s">
        <v>135</v>
      </c>
      <c r="G114" s="7" t="s">
        <v>426</v>
      </c>
      <c r="H114" s="9">
        <f>[1]!f_netasset_total(A114,"",1)/100000000</f>
        <v>2.3947454372000001</v>
      </c>
      <c r="I114" s="9">
        <f>[1]!f_prt_convertiblebond(A114,"20210630",100000000)</f>
        <v>0.58506065709999999</v>
      </c>
      <c r="J114" s="10">
        <f t="shared" si="3"/>
        <v>0.24431016675579031</v>
      </c>
      <c r="K114" t="str">
        <f>[1]!f_info_setupdate(A114)</f>
        <v>2017-01-11</v>
      </c>
      <c r="L114" s="15">
        <f t="shared" si="4"/>
        <v>42746</v>
      </c>
      <c r="N114" t="b">
        <f t="shared" si="5"/>
        <v>0</v>
      </c>
      <c r="O114" s="14">
        <f>[1]!f_nav_adjustedreturn(A114,$N$1,"")</f>
        <v>14.327890026755233</v>
      </c>
      <c r="P114" s="13">
        <f>[1]!f_risk_maxdownside(A114,$N$1,"")</f>
        <v>-2.7253850147084155</v>
      </c>
    </row>
    <row r="115" spans="1:16" ht="18" customHeight="1" x14ac:dyDescent="0.35">
      <c r="A115" s="7" t="s">
        <v>230</v>
      </c>
      <c r="B115" s="3" t="s">
        <v>231</v>
      </c>
      <c r="C115" s="5">
        <v>21.346813146701763</v>
      </c>
      <c r="D115" s="5">
        <v>4.0755999999999997</v>
      </c>
      <c r="E115" s="6">
        <v>-1.7841971856741401</v>
      </c>
      <c r="F115" s="5" t="s">
        <v>135</v>
      </c>
      <c r="G115" s="7" t="s">
        <v>426</v>
      </c>
      <c r="H115" s="9">
        <f>[1]!f_netasset_total(A115,"",1)/100000000</f>
        <v>13.586163512400001</v>
      </c>
      <c r="I115" s="9">
        <f>[1]!f_prt_convertiblebond(A115,"20210630",100000000)</f>
        <v>2.0924311085</v>
      </c>
      <c r="J115" s="10">
        <f t="shared" si="3"/>
        <v>0.15401191856628638</v>
      </c>
      <c r="K115" t="str">
        <f>[1]!f_info_setupdate(A115)</f>
        <v>2016-11-01</v>
      </c>
      <c r="L115" s="15">
        <f t="shared" si="4"/>
        <v>42675</v>
      </c>
      <c r="N115" t="b">
        <f t="shared" si="5"/>
        <v>0</v>
      </c>
      <c r="O115" s="14">
        <f>[1]!f_nav_adjustedreturn(A115,$N$1,"")</f>
        <v>22.503148720840823</v>
      </c>
      <c r="P115" s="13">
        <f>[1]!f_risk_maxdownside(A115,$N$1,"")</f>
        <v>-2.7895181741335695</v>
      </c>
    </row>
    <row r="116" spans="1:16" ht="18" customHeight="1" x14ac:dyDescent="0.35">
      <c r="A116" s="7" t="s">
        <v>232</v>
      </c>
      <c r="B116" s="3" t="s">
        <v>233</v>
      </c>
      <c r="C116" s="5">
        <v>21.327513908597076</v>
      </c>
      <c r="D116" s="5">
        <v>8.8392999999999997</v>
      </c>
      <c r="E116" s="6">
        <v>-8.1021900470947195</v>
      </c>
      <c r="F116" s="5" t="s">
        <v>135</v>
      </c>
      <c r="G116" s="7" t="s">
        <v>425</v>
      </c>
      <c r="H116" s="9">
        <f>[1]!f_netasset_total(A116,"",1)/100000000</f>
        <v>3.6384089394999997</v>
      </c>
      <c r="I116" s="9">
        <f>[1]!f_prt_convertiblebond(A116,"20210630",100000000)</f>
        <v>0.12591251140000001</v>
      </c>
      <c r="J116" s="10">
        <f t="shared" si="3"/>
        <v>3.4606475933214711E-2</v>
      </c>
      <c r="K116" t="str">
        <f>[1]!f_info_setupdate(A116)</f>
        <v>2012-09-18</v>
      </c>
      <c r="L116" s="15">
        <f t="shared" si="4"/>
        <v>41170</v>
      </c>
      <c r="N116" t="b">
        <f t="shared" si="5"/>
        <v>0</v>
      </c>
      <c r="O116" s="14">
        <f>[1]!f_nav_adjustedreturn(A116,$N$1,"")</f>
        <v>23.95039863156093</v>
      </c>
      <c r="P116" s="13">
        <f>[1]!f_risk_maxdownside(A116,$N$1,"")</f>
        <v>-8.1021897810219059</v>
      </c>
    </row>
    <row r="117" spans="1:16" ht="18" customHeight="1" x14ac:dyDescent="0.35">
      <c r="A117" s="7" t="s">
        <v>234</v>
      </c>
      <c r="B117" s="3" t="s">
        <v>235</v>
      </c>
      <c r="C117" s="5">
        <v>21.281600168623285</v>
      </c>
      <c r="D117" s="5">
        <v>4.3368000000000002</v>
      </c>
      <c r="E117" s="6">
        <v>-3.29457356198176</v>
      </c>
      <c r="F117" s="5" t="s">
        <v>135</v>
      </c>
      <c r="G117" s="7" t="s">
        <v>426</v>
      </c>
      <c r="H117" s="9">
        <f>[1]!f_netasset_total(A117,"",1)/100000000</f>
        <v>180.02747314169997</v>
      </c>
      <c r="I117" s="9">
        <f>[1]!f_prt_convertiblebond(A117,"20210630",100000000)</f>
        <v>21.629006528800002</v>
      </c>
      <c r="J117" s="10">
        <f t="shared" si="3"/>
        <v>0.12014281015751284</v>
      </c>
      <c r="K117" t="str">
        <f>[1]!f_info_setupdate(A117)</f>
        <v>2013-03-29</v>
      </c>
      <c r="L117" s="15">
        <f t="shared" si="4"/>
        <v>41362</v>
      </c>
      <c r="N117" t="b">
        <f t="shared" si="5"/>
        <v>0</v>
      </c>
      <c r="O117" s="14">
        <f>[1]!f_nav_adjustedreturn(A117,$N$1,"")</f>
        <v>15.490711975288928</v>
      </c>
      <c r="P117" s="13">
        <f>[1]!f_risk_maxdownside(A117,$N$1,"")</f>
        <v>-3.2945736434108577</v>
      </c>
    </row>
    <row r="118" spans="1:16" ht="18" customHeight="1" x14ac:dyDescent="0.35">
      <c r="A118" s="7" t="s">
        <v>236</v>
      </c>
      <c r="B118" s="3" t="s">
        <v>237</v>
      </c>
      <c r="C118" s="5">
        <v>20.892585532282322</v>
      </c>
      <c r="D118" s="5">
        <v>5.1925999999999997</v>
      </c>
      <c r="E118" s="6">
        <v>-2.81146641062118</v>
      </c>
      <c r="F118" s="5" t="s">
        <v>135</v>
      </c>
      <c r="G118" s="7" t="s">
        <v>425</v>
      </c>
      <c r="H118" s="9">
        <f>[1]!f_netasset_total(A118,"",1)/100000000</f>
        <v>1.0974050181000001</v>
      </c>
      <c r="I118" s="9">
        <f>[1]!f_prt_convertiblebond(A118,"20210630",100000000)</f>
        <v>1.4126323999999999E-2</v>
      </c>
      <c r="J118" s="10">
        <f t="shared" si="3"/>
        <v>1.2872479865690525E-2</v>
      </c>
      <c r="K118" t="str">
        <f>[1]!f_info_setupdate(A118)</f>
        <v>2010-08-09</v>
      </c>
      <c r="L118" s="15">
        <f t="shared" si="4"/>
        <v>40399</v>
      </c>
      <c r="N118" t="b">
        <f t="shared" si="5"/>
        <v>0</v>
      </c>
      <c r="O118" s="14">
        <f>[1]!f_nav_adjustedreturn(A118,$N$1,"")</f>
        <v>24.367565150553215</v>
      </c>
      <c r="P118" s="13">
        <f>[1]!f_risk_maxdownside(A118,$N$1,"")</f>
        <v>-3.9119804400977927</v>
      </c>
    </row>
    <row r="119" spans="1:16" ht="18" customHeight="1" x14ac:dyDescent="0.35">
      <c r="A119" s="7" t="s">
        <v>238</v>
      </c>
      <c r="B119" s="3" t="s">
        <v>239</v>
      </c>
      <c r="C119" s="5">
        <v>20.708423359375914</v>
      </c>
      <c r="D119" s="5">
        <v>8.3582999999999998</v>
      </c>
      <c r="E119" s="6">
        <v>-6.00706739231138</v>
      </c>
      <c r="F119" s="5" t="s">
        <v>135</v>
      </c>
      <c r="G119" s="7" t="s">
        <v>425</v>
      </c>
      <c r="H119" s="9">
        <f>[1]!f_netasset_total(A119,"",1)/100000000</f>
        <v>22.923877628000003</v>
      </c>
      <c r="I119" s="9">
        <f>[1]!f_prt_convertiblebond(A119,"20210630",100000000)</f>
        <v>1.2674001705</v>
      </c>
      <c r="J119" s="10">
        <f t="shared" si="3"/>
        <v>5.5287337991717173E-2</v>
      </c>
      <c r="K119" t="str">
        <f>[1]!f_info_setupdate(A119)</f>
        <v>2008-05-28</v>
      </c>
      <c r="L119" s="15">
        <f t="shared" si="4"/>
        <v>39596</v>
      </c>
      <c r="N119" t="b">
        <f t="shared" si="5"/>
        <v>0</v>
      </c>
      <c r="O119" s="14">
        <f>[1]!f_nav_adjustedreturn(A119,$N$1,"")</f>
        <v>17.124694145210633</v>
      </c>
      <c r="P119" s="13">
        <f>[1]!f_risk_maxdownside(A119,$N$1,"")</f>
        <v>-6.0585331003342615</v>
      </c>
    </row>
    <row r="120" spans="1:16" ht="18" customHeight="1" x14ac:dyDescent="0.35">
      <c r="A120" s="7" t="s">
        <v>240</v>
      </c>
      <c r="B120" s="3" t="s">
        <v>241</v>
      </c>
      <c r="C120" s="5">
        <v>20.655407530961583</v>
      </c>
      <c r="D120" s="5">
        <v>5.5301999999999998</v>
      </c>
      <c r="E120" s="6">
        <v>-5.9465357925903</v>
      </c>
      <c r="F120" s="5" t="s">
        <v>135</v>
      </c>
      <c r="G120" s="7" t="s">
        <v>425</v>
      </c>
      <c r="H120" s="9">
        <f>[1]!f_netasset_total(A120,"",1)/100000000</f>
        <v>1.1061287242</v>
      </c>
      <c r="I120" s="9">
        <f>[1]!f_prt_convertiblebond(A120,"20210630",100000000)</f>
        <v>7.1399472000000005E-2</v>
      </c>
      <c r="J120" s="10">
        <f t="shared" si="3"/>
        <v>6.4548971957706994E-2</v>
      </c>
      <c r="K120" t="str">
        <f>[1]!f_info_setupdate(A120)</f>
        <v>2009-06-02</v>
      </c>
      <c r="L120" s="15">
        <f t="shared" si="4"/>
        <v>39966</v>
      </c>
      <c r="N120" t="b">
        <f t="shared" si="5"/>
        <v>0</v>
      </c>
      <c r="O120" s="14">
        <f>[1]!f_nav_adjustedreturn(A120,$N$1,"")</f>
        <v>10.856079404466481</v>
      </c>
      <c r="P120" s="13">
        <f>[1]!f_risk_maxdownside(A120,$N$1,"")</f>
        <v>-5.9465357337697773</v>
      </c>
    </row>
    <row r="121" spans="1:16" ht="18" customHeight="1" x14ac:dyDescent="0.35">
      <c r="A121" s="7" t="s">
        <v>242</v>
      </c>
      <c r="B121" s="3" t="s">
        <v>243</v>
      </c>
      <c r="C121" s="5">
        <v>20.499361357346935</v>
      </c>
      <c r="D121" s="5">
        <v>5.0982000000000003</v>
      </c>
      <c r="E121" s="6">
        <v>-2.81827880512092</v>
      </c>
      <c r="F121" s="5" t="s">
        <v>135</v>
      </c>
      <c r="G121" s="7" t="s">
        <v>425</v>
      </c>
      <c r="H121" s="9">
        <f>[1]!f_netasset_total(A121,"",1)/100000000</f>
        <v>9.5403944663000004</v>
      </c>
      <c r="I121" s="9">
        <f>[1]!f_prt_convertiblebond(A121,"20210630",100000000)</f>
        <v>2.2477293638</v>
      </c>
      <c r="J121" s="10">
        <f t="shared" si="3"/>
        <v>0.23560130262325774</v>
      </c>
      <c r="K121" t="str">
        <f>[1]!f_info_setupdate(A121)</f>
        <v>2019-08-21</v>
      </c>
      <c r="L121" s="15">
        <f t="shared" si="4"/>
        <v>43698</v>
      </c>
      <c r="N121" t="b">
        <f t="shared" si="5"/>
        <v>0</v>
      </c>
      <c r="O121" s="14">
        <f>[1]!f_nav_adjustedreturn(A121,$N$1,"")</f>
        <v>17.419033383158926</v>
      </c>
      <c r="P121" s="13">
        <f>[1]!f_risk_maxdownside(A121,$N$1,"")</f>
        <v>-6.0369753789538212</v>
      </c>
    </row>
    <row r="122" spans="1:16" ht="18" customHeight="1" x14ac:dyDescent="0.35">
      <c r="A122" s="7" t="s">
        <v>244</v>
      </c>
      <c r="B122" s="3" t="s">
        <v>245</v>
      </c>
      <c r="C122" s="5">
        <v>20.41942289747546</v>
      </c>
      <c r="D122" s="5">
        <v>4.0030999999999999</v>
      </c>
      <c r="E122" s="6">
        <v>-2.41490326559774</v>
      </c>
      <c r="F122" s="5" t="s">
        <v>135</v>
      </c>
      <c r="G122" s="7" t="s">
        <v>426</v>
      </c>
      <c r="H122" s="9">
        <f>[1]!f_netasset_total(A122,"",1)/100000000</f>
        <v>48.235537356999998</v>
      </c>
      <c r="I122" s="9">
        <f>[1]!f_prt_convertiblebond(A122,"20210630",100000000)</f>
        <v>5.9922672253</v>
      </c>
      <c r="J122" s="10">
        <f t="shared" si="3"/>
        <v>0.12422930382116693</v>
      </c>
      <c r="K122" t="str">
        <f>[1]!f_info_setupdate(A122)</f>
        <v>2015-01-16</v>
      </c>
      <c r="L122" s="15">
        <f t="shared" si="4"/>
        <v>42020</v>
      </c>
      <c r="N122" t="b">
        <f t="shared" si="5"/>
        <v>0</v>
      </c>
      <c r="O122" s="14">
        <f>[1]!f_nav_adjustedreturn(A122,$N$1,"")</f>
        <v>15.725545187670765</v>
      </c>
      <c r="P122" s="13">
        <f>[1]!f_risk_maxdownside(A122,$N$1,"")</f>
        <v>-3.4511784511784467</v>
      </c>
    </row>
    <row r="123" spans="1:16" ht="18" customHeight="1" x14ac:dyDescent="0.35">
      <c r="A123" s="7" t="s">
        <v>246</v>
      </c>
      <c r="B123" s="3" t="s">
        <v>247</v>
      </c>
      <c r="C123" s="5">
        <v>20.279135073911135</v>
      </c>
      <c r="D123" s="5">
        <v>4.5528000000000004</v>
      </c>
      <c r="E123" s="6">
        <v>-3.28211124102222</v>
      </c>
      <c r="F123" s="5" t="s">
        <v>135</v>
      </c>
      <c r="G123" s="7" t="s">
        <v>426</v>
      </c>
      <c r="H123" s="9">
        <f>[1]!f_netasset_total(A123,"",1)/100000000</f>
        <v>10.2506639078</v>
      </c>
      <c r="I123" s="9">
        <f>[1]!f_prt_convertiblebond(A123,"20210630",100000000)</f>
        <v>0.70723485220000004</v>
      </c>
      <c r="J123" s="10">
        <f t="shared" si="3"/>
        <v>6.8994053318034015E-2</v>
      </c>
      <c r="K123" t="str">
        <f>[1]!f_info_setupdate(A123)</f>
        <v>2019-03-14</v>
      </c>
      <c r="L123" s="15">
        <f t="shared" si="4"/>
        <v>43538</v>
      </c>
      <c r="N123" t="b">
        <f t="shared" si="5"/>
        <v>0</v>
      </c>
      <c r="O123" s="14">
        <f>[1]!f_nav_adjustedreturn(A123,$N$1,"")</f>
        <v>14.333041021143917</v>
      </c>
      <c r="P123" s="13">
        <f>[1]!f_risk_maxdownside(A123,$N$1,"")</f>
        <v>-3.763390777829529</v>
      </c>
    </row>
    <row r="124" spans="1:16" ht="18" customHeight="1" x14ac:dyDescent="0.35">
      <c r="A124" s="7" t="s">
        <v>248</v>
      </c>
      <c r="B124" s="3" t="s">
        <v>249</v>
      </c>
      <c r="C124" s="5">
        <v>20.100103919310889</v>
      </c>
      <c r="D124" s="5">
        <v>3.3624999999999998</v>
      </c>
      <c r="E124" s="6">
        <v>-2.3125004126194399</v>
      </c>
      <c r="F124" s="5" t="s">
        <v>135</v>
      </c>
      <c r="G124" s="7" t="s">
        <v>426</v>
      </c>
      <c r="H124" s="9">
        <f>[1]!f_netasset_total(A124,"",1)/100000000</f>
        <v>32.189326375900002</v>
      </c>
      <c r="I124" s="9">
        <f>[1]!f_prt_convertiblebond(A124,"20210630",100000000)</f>
        <v>2.6608820814</v>
      </c>
      <c r="J124" s="10">
        <f t="shared" si="3"/>
        <v>8.2663490696474773E-2</v>
      </c>
      <c r="K124" t="str">
        <f>[1]!f_info_setupdate(A124)</f>
        <v>2013-11-13</v>
      </c>
      <c r="L124" s="15">
        <f t="shared" si="4"/>
        <v>41591</v>
      </c>
      <c r="N124" t="b">
        <f t="shared" si="5"/>
        <v>0</v>
      </c>
      <c r="O124" s="14">
        <f>[1]!f_nav_adjustedreturn(A124,$N$1,"")</f>
        <v>18.673536951234958</v>
      </c>
      <c r="P124" s="13">
        <f>[1]!f_risk_maxdownside(A124,$N$1,"")</f>
        <v>-3.3579583613163133</v>
      </c>
    </row>
    <row r="125" spans="1:16" ht="18" customHeight="1" x14ac:dyDescent="0.35">
      <c r="A125" s="7" t="s">
        <v>250</v>
      </c>
      <c r="B125" s="3" t="s">
        <v>251</v>
      </c>
      <c r="C125" s="5">
        <v>20.009714957653159</v>
      </c>
      <c r="D125" s="5">
        <v>5.0488999999999997</v>
      </c>
      <c r="E125" s="6">
        <v>-5.0911854103343401</v>
      </c>
      <c r="F125" s="5" t="s">
        <v>135</v>
      </c>
      <c r="G125" s="7" t="s">
        <v>425</v>
      </c>
      <c r="H125" s="9">
        <f>[1]!f_netasset_total(A125,"",1)/100000000</f>
        <v>8.7202524300000004</v>
      </c>
      <c r="I125" s="9">
        <f>[1]!f_prt_convertiblebond(A125,"20210630",100000000)</f>
        <v>0.3386146619</v>
      </c>
      <c r="J125" s="10">
        <f t="shared" si="3"/>
        <v>3.8830832549649023E-2</v>
      </c>
      <c r="K125" t="str">
        <f>[1]!f_info_setupdate(A125)</f>
        <v>2016-08-25</v>
      </c>
      <c r="L125" s="15">
        <f t="shared" si="4"/>
        <v>42607</v>
      </c>
      <c r="N125" t="b">
        <f t="shared" si="5"/>
        <v>0</v>
      </c>
      <c r="O125" s="14">
        <f>[1]!f_nav_adjustedreturn(A125,$N$1,"")</f>
        <v>14.869565217391308</v>
      </c>
      <c r="P125" s="13">
        <f>[1]!f_risk_maxdownside(A125,$N$1,"")</f>
        <v>-5.0911854103343419</v>
      </c>
    </row>
    <row r="126" spans="1:16" ht="18" customHeight="1" x14ac:dyDescent="0.35">
      <c r="A126" s="7" t="s">
        <v>252</v>
      </c>
      <c r="B126" s="3" t="s">
        <v>253</v>
      </c>
      <c r="C126" s="5">
        <v>19.847266388292461</v>
      </c>
      <c r="D126" s="5">
        <v>6.9349999999999996</v>
      </c>
      <c r="E126" s="6">
        <v>-5.5459273148391297</v>
      </c>
      <c r="F126" s="5" t="s">
        <v>135</v>
      </c>
      <c r="G126" s="7" t="s">
        <v>425</v>
      </c>
      <c r="H126" s="9">
        <f>[1]!f_netasset_total(A126,"",1)/100000000</f>
        <v>23.358333534099998</v>
      </c>
      <c r="I126" s="9">
        <f>[1]!f_prt_convertiblebond(A126,"20210630",100000000)</f>
        <v>1.2820171641</v>
      </c>
      <c r="J126" s="10">
        <f t="shared" si="3"/>
        <v>5.4884787145813671E-2</v>
      </c>
      <c r="K126" t="str">
        <f>[1]!f_info_setupdate(A126)</f>
        <v>2011-04-25</v>
      </c>
      <c r="L126" s="15">
        <f t="shared" si="4"/>
        <v>40658</v>
      </c>
      <c r="N126" t="b">
        <f t="shared" si="5"/>
        <v>0</v>
      </c>
      <c r="O126" s="14">
        <f>[1]!f_nav_adjustedreturn(A126,$N$1,"")</f>
        <v>16.78798968658738</v>
      </c>
      <c r="P126" s="13">
        <f>[1]!f_risk_maxdownside(A126,$N$1,"")</f>
        <v>-5.8945447606687384</v>
      </c>
    </row>
    <row r="127" spans="1:16" ht="18" customHeight="1" x14ac:dyDescent="0.35">
      <c r="A127" s="7" t="s">
        <v>254</v>
      </c>
      <c r="B127" s="3" t="s">
        <v>255</v>
      </c>
      <c r="C127" s="5">
        <v>19.763794264873034</v>
      </c>
      <c r="D127" s="5">
        <v>7.8832000000000004</v>
      </c>
      <c r="E127" s="6">
        <v>-6.3640314217395701</v>
      </c>
      <c r="F127" s="5" t="s">
        <v>135</v>
      </c>
      <c r="G127" s="7" t="s">
        <v>425</v>
      </c>
      <c r="H127" s="9">
        <f>[1]!f_netasset_total(A127,"",1)/100000000</f>
        <v>4.2657087239999996</v>
      </c>
      <c r="I127" s="9">
        <f>[1]!f_prt_convertiblebond(A127,"20210630",100000000)</f>
        <v>0.2076739786</v>
      </c>
      <c r="J127" s="10">
        <f t="shared" si="3"/>
        <v>4.8684519276145498E-2</v>
      </c>
      <c r="K127" t="str">
        <f>[1]!f_info_setupdate(A127)</f>
        <v>2013-03-13</v>
      </c>
      <c r="L127" s="15">
        <f t="shared" si="4"/>
        <v>41346</v>
      </c>
      <c r="N127" t="b">
        <f t="shared" si="5"/>
        <v>0</v>
      </c>
      <c r="O127" s="14">
        <f>[1]!f_nav_adjustedreturn(A127,$N$1,"")</f>
        <v>20.959403339266043</v>
      </c>
      <c r="P127" s="13">
        <f>[1]!f_risk_maxdownside(A127,$N$1,"")</f>
        <v>-6.3640312771503087</v>
      </c>
    </row>
    <row r="128" spans="1:16" ht="18" customHeight="1" x14ac:dyDescent="0.35">
      <c r="A128" s="7" t="s">
        <v>256</v>
      </c>
      <c r="B128" s="3" t="s">
        <v>257</v>
      </c>
      <c r="C128" s="5">
        <v>19.64538670420302</v>
      </c>
      <c r="D128" s="5">
        <v>3.5844999999999998</v>
      </c>
      <c r="E128" s="6">
        <v>-1.57077625570775</v>
      </c>
      <c r="F128" s="5" t="s">
        <v>135</v>
      </c>
      <c r="G128" s="7" t="s">
        <v>426</v>
      </c>
      <c r="H128" s="9">
        <f>[1]!f_netasset_total(A128,"",1)/100000000</f>
        <v>2.0891196468</v>
      </c>
      <c r="I128" s="9">
        <f>[1]!f_prt_convertiblebond(A128,"20210630",100000000)</f>
        <v>0.2002731955</v>
      </c>
      <c r="J128" s="10">
        <f t="shared" si="3"/>
        <v>9.5864875813488043E-2</v>
      </c>
      <c r="K128" t="str">
        <f>[1]!f_info_setupdate(A128)</f>
        <v>2020-04-21</v>
      </c>
      <c r="L128" s="15">
        <f t="shared" si="4"/>
        <v>43942</v>
      </c>
      <c r="N128" t="b">
        <f t="shared" si="5"/>
        <v>1</v>
      </c>
      <c r="O128" s="14">
        <f>[1]!f_nav_adjustedreturn(A128,$N$1,"")</f>
        <v>0</v>
      </c>
      <c r="P128" s="13">
        <f>[1]!f_risk_maxdownside(A128,$N$1,"")</f>
        <v>-1.9621241702459984</v>
      </c>
    </row>
    <row r="129" spans="1:16" ht="18" customHeight="1" x14ac:dyDescent="0.35">
      <c r="A129" s="7" t="s">
        <v>258</v>
      </c>
      <c r="B129" s="3" t="s">
        <v>259</v>
      </c>
      <c r="C129" s="5">
        <v>19.497783270656321</v>
      </c>
      <c r="D129" s="5">
        <v>5.2195999999999998</v>
      </c>
      <c r="E129" s="6">
        <v>-4.9128369732608101</v>
      </c>
      <c r="F129" s="5" t="s">
        <v>135</v>
      </c>
      <c r="G129" s="7" t="s">
        <v>425</v>
      </c>
      <c r="H129" s="9">
        <f>[1]!f_netasset_total(A129,"",1)/100000000</f>
        <v>4.2920812557999994</v>
      </c>
      <c r="I129" s="9">
        <f>[1]!f_prt_convertiblebond(A129,"20210630",100000000)</f>
        <v>1.4300000000000001E-3</v>
      </c>
      <c r="J129" s="10">
        <f t="shared" si="3"/>
        <v>3.3317169801191541E-4</v>
      </c>
      <c r="K129" t="str">
        <f>[1]!f_info_setupdate(A129)</f>
        <v>2013-12-03</v>
      </c>
      <c r="L129" s="15">
        <f t="shared" si="4"/>
        <v>41611</v>
      </c>
      <c r="N129" t="b">
        <f t="shared" si="5"/>
        <v>0</v>
      </c>
      <c r="O129" s="14">
        <f>[1]!f_nav_adjustedreturn(A129,$N$1,"")</f>
        <v>12.979890310786082</v>
      </c>
      <c r="P129" s="13">
        <f>[1]!f_risk_maxdownside(A129,$N$1,"")</f>
        <v>-4.9128367670364481</v>
      </c>
    </row>
    <row r="130" spans="1:16" ht="18" customHeight="1" x14ac:dyDescent="0.35">
      <c r="A130" s="7" t="s">
        <v>260</v>
      </c>
      <c r="B130" s="3" t="s">
        <v>261</v>
      </c>
      <c r="C130" s="5">
        <v>19.48092208906413</v>
      </c>
      <c r="D130" s="5">
        <v>3.7277</v>
      </c>
      <c r="E130" s="6">
        <v>-1.88235303822029</v>
      </c>
      <c r="F130" s="5" t="s">
        <v>135</v>
      </c>
      <c r="G130" s="7" t="s">
        <v>426</v>
      </c>
      <c r="H130" s="9">
        <f>[1]!f_netasset_total(A130,"",1)/100000000</f>
        <v>3.5240001895999997</v>
      </c>
      <c r="I130" s="9">
        <f>[1]!f_prt_convertiblebond(A130,"20210630",100000000)</f>
        <v>0.34308773399999998</v>
      </c>
      <c r="J130" s="10">
        <f t="shared" si="3"/>
        <v>9.7357467520154423E-2</v>
      </c>
      <c r="K130" t="str">
        <f>[1]!f_info_setupdate(A130)</f>
        <v>2016-08-26</v>
      </c>
      <c r="L130" s="15">
        <f t="shared" si="4"/>
        <v>42608</v>
      </c>
      <c r="N130" t="b">
        <f t="shared" si="5"/>
        <v>0</v>
      </c>
      <c r="O130" s="14">
        <f>[1]!f_nav_adjustedreturn(A130,$N$1,"")</f>
        <v>11.421348802660754</v>
      </c>
      <c r="P130" s="13">
        <f>[1]!f_risk_maxdownside(A130,$N$1,"")</f>
        <v>-1.8823529411764639</v>
      </c>
    </row>
    <row r="131" spans="1:16" ht="18" customHeight="1" x14ac:dyDescent="0.35">
      <c r="A131" s="7" t="s">
        <v>262</v>
      </c>
      <c r="B131" s="3" t="s">
        <v>263</v>
      </c>
      <c r="C131" s="5">
        <v>19.477109377795959</v>
      </c>
      <c r="D131" s="5">
        <v>5.0862999999999996</v>
      </c>
      <c r="E131" s="6">
        <v>-2.0118591656218499</v>
      </c>
      <c r="F131" s="5" t="s">
        <v>135</v>
      </c>
      <c r="G131" s="7" t="s">
        <v>425</v>
      </c>
      <c r="H131" s="9">
        <f>[1]!f_netasset_total(A131,"",1)/100000000</f>
        <v>2.1737624842000001</v>
      </c>
      <c r="I131" s="9">
        <f>[1]!f_prt_convertiblebond(A131,"20210630",100000000)</f>
        <v>2.9999699999999997E-5</v>
      </c>
      <c r="J131" s="10">
        <f t="shared" ref="J131:J194" si="6">I131/H131</f>
        <v>1.3800817806937472E-5</v>
      </c>
      <c r="K131" t="str">
        <f>[1]!f_info_setupdate(A131)</f>
        <v>2013-12-04</v>
      </c>
      <c r="L131" s="15">
        <f t="shared" ref="L131:L194" si="7">DATE(LEFT(K131,4),MID(K131,6,2),RIGHT(K131,2))</f>
        <v>41612</v>
      </c>
      <c r="N131" t="b">
        <f t="shared" ref="N131:N194" si="8">L131&gt;$N$1</f>
        <v>0</v>
      </c>
      <c r="O131" s="14">
        <f>[1]!f_nav_adjustedreturn(A131,$N$1,"")</f>
        <v>13.973656221876784</v>
      </c>
      <c r="P131" s="13">
        <f>[1]!f_risk_maxdownside(A131,$N$1,"")</f>
        <v>-2.4845219908337981</v>
      </c>
    </row>
    <row r="132" spans="1:16" ht="18" customHeight="1" x14ac:dyDescent="0.35">
      <c r="A132" s="7" t="s">
        <v>264</v>
      </c>
      <c r="B132" s="3" t="s">
        <v>265</v>
      </c>
      <c r="C132" s="5">
        <v>19.437511044942887</v>
      </c>
      <c r="D132" s="5">
        <v>2.9157999999999999</v>
      </c>
      <c r="E132" s="6">
        <v>-1.49191531921987</v>
      </c>
      <c r="F132" s="5" t="s">
        <v>135</v>
      </c>
      <c r="G132" s="7" t="s">
        <v>426</v>
      </c>
      <c r="H132" s="9">
        <f>[1]!f_netasset_total(A132,"",1)/100000000</f>
        <v>10.4940785554</v>
      </c>
      <c r="I132" s="9">
        <f>[1]!f_prt_convertiblebond(A132,"20210630",100000000)</f>
        <v>1.0345901538</v>
      </c>
      <c r="J132" s="10">
        <f t="shared" si="6"/>
        <v>9.8587994013788358E-2</v>
      </c>
      <c r="K132" t="str">
        <f>[1]!f_info_setupdate(A132)</f>
        <v>2019-03-28</v>
      </c>
      <c r="L132" s="15">
        <f t="shared" si="7"/>
        <v>43552</v>
      </c>
      <c r="N132" t="b">
        <f t="shared" si="8"/>
        <v>0</v>
      </c>
      <c r="O132" s="14">
        <f>[1]!f_nav_adjustedreturn(A132,$N$1,"")</f>
        <v>13.594094525932332</v>
      </c>
      <c r="P132" s="13">
        <f>[1]!f_risk_maxdownside(A132,$N$1,"")</f>
        <v>-3.4260268993093481</v>
      </c>
    </row>
    <row r="133" spans="1:16" ht="18" customHeight="1" x14ac:dyDescent="0.35">
      <c r="A133" s="7" t="s">
        <v>266</v>
      </c>
      <c r="B133" s="3" t="s">
        <v>267</v>
      </c>
      <c r="C133" s="5">
        <v>19.387154114940373</v>
      </c>
      <c r="D133" s="5">
        <v>4.7202999999999999</v>
      </c>
      <c r="E133" s="6">
        <v>-2.90066883269707</v>
      </c>
      <c r="F133" s="5" t="s">
        <v>135</v>
      </c>
      <c r="G133" s="7" t="s">
        <v>426</v>
      </c>
      <c r="H133" s="9">
        <f>[1]!f_netasset_total(A133,"",1)/100000000</f>
        <v>16.845280175700001</v>
      </c>
      <c r="I133" s="9">
        <f>[1]!f_prt_convertiblebond(A133,"20210630",100000000)</f>
        <v>0.77862967189999999</v>
      </c>
      <c r="J133" s="10">
        <f t="shared" si="6"/>
        <v>4.6222423360058142E-2</v>
      </c>
      <c r="K133" t="str">
        <f>[1]!f_info_setupdate(A133)</f>
        <v>2013-05-27</v>
      </c>
      <c r="L133" s="15">
        <f t="shared" si="7"/>
        <v>41421</v>
      </c>
      <c r="N133" t="b">
        <f t="shared" si="8"/>
        <v>0</v>
      </c>
      <c r="O133" s="14">
        <f>[1]!f_nav_adjustedreturn(A133,$N$1,"")</f>
        <v>25.124240750966308</v>
      </c>
      <c r="P133" s="13">
        <f>[1]!f_risk_maxdownside(A133,$N$1,"")</f>
        <v>-3.3599088838268738</v>
      </c>
    </row>
    <row r="134" spans="1:16" ht="18" customHeight="1" x14ac:dyDescent="0.35">
      <c r="A134" s="7" t="s">
        <v>268</v>
      </c>
      <c r="B134" s="3" t="s">
        <v>269</v>
      </c>
      <c r="C134" s="5">
        <v>19.342888337814028</v>
      </c>
      <c r="D134" s="5">
        <v>5.2152000000000003</v>
      </c>
      <c r="E134" s="6">
        <v>-4.5260465719449297</v>
      </c>
      <c r="F134" s="5" t="s">
        <v>135</v>
      </c>
      <c r="G134" s="7" t="s">
        <v>425</v>
      </c>
      <c r="H134" s="9">
        <f>[1]!f_netasset_total(A134,"",1)/100000000</f>
        <v>94.917261413299997</v>
      </c>
      <c r="I134" s="9">
        <f>[1]!f_prt_convertiblebond(A134,"20210630",100000000)</f>
        <v>0</v>
      </c>
      <c r="J134" s="10">
        <f t="shared" si="6"/>
        <v>0</v>
      </c>
      <c r="K134" t="str">
        <f>[1]!f_info_setupdate(A134)</f>
        <v>2016-07-15</v>
      </c>
      <c r="L134" s="15">
        <f t="shared" si="7"/>
        <v>42566</v>
      </c>
      <c r="N134" t="b">
        <f t="shared" si="8"/>
        <v>0</v>
      </c>
      <c r="O134" s="14">
        <f>[1]!f_nav_adjustedreturn(A134,$N$1,"")</f>
        <v>21.020635599487626</v>
      </c>
      <c r="P134" s="13">
        <f>[1]!f_risk_maxdownside(A134,$N$1,"")</f>
        <v>-4.5260461144321082</v>
      </c>
    </row>
    <row r="135" spans="1:16" ht="18" customHeight="1" x14ac:dyDescent="0.35">
      <c r="A135" s="7" t="s">
        <v>270</v>
      </c>
      <c r="B135" s="3" t="s">
        <v>271</v>
      </c>
      <c r="C135" s="5">
        <v>19.322078939735633</v>
      </c>
      <c r="D135" s="5">
        <v>5.2533000000000003</v>
      </c>
      <c r="E135" s="6">
        <v>-4.0142727718123199</v>
      </c>
      <c r="F135" s="5" t="s">
        <v>135</v>
      </c>
      <c r="G135" s="7" t="s">
        <v>425</v>
      </c>
      <c r="H135" s="9">
        <f>[1]!f_netasset_total(A135,"",1)/100000000</f>
        <v>1.9643403371000001</v>
      </c>
      <c r="I135" s="9">
        <f>[1]!f_prt_convertiblebond(A135,"20210630",100000000)</f>
        <v>0.15881011270000001</v>
      </c>
      <c r="J135" s="10">
        <f t="shared" si="6"/>
        <v>8.0846536468550528E-2</v>
      </c>
      <c r="K135" t="str">
        <f>[1]!f_info_setupdate(A135)</f>
        <v>2016-06-03</v>
      </c>
      <c r="L135" s="15">
        <f t="shared" si="7"/>
        <v>42524</v>
      </c>
      <c r="N135" t="b">
        <f t="shared" si="8"/>
        <v>0</v>
      </c>
      <c r="O135" s="14">
        <f>[1]!f_nav_adjustedreturn(A135,$N$1,"")</f>
        <v>8.0270793036750394</v>
      </c>
      <c r="P135" s="13">
        <f>[1]!f_risk_maxdownside(A135,$N$1,"")</f>
        <v>-4.0142729705619908</v>
      </c>
    </row>
    <row r="136" spans="1:16" ht="18" customHeight="1" x14ac:dyDescent="0.35">
      <c r="A136" s="7" t="s">
        <v>272</v>
      </c>
      <c r="B136" s="3" t="s">
        <v>273</v>
      </c>
      <c r="C136" s="5">
        <v>19.220600803402494</v>
      </c>
      <c r="D136" s="5">
        <v>7.5970000000000004</v>
      </c>
      <c r="E136" s="6">
        <v>-6.6642288899012598</v>
      </c>
      <c r="F136" s="5" t="s">
        <v>135</v>
      </c>
      <c r="G136" s="7" t="s">
        <v>425</v>
      </c>
      <c r="H136" s="9">
        <f>[1]!f_netasset_total(A136,"",1)/100000000</f>
        <v>6.5558612661</v>
      </c>
      <c r="I136" s="9">
        <f>[1]!f_prt_convertiblebond(A136,"20210630",100000000)</f>
        <v>0.96260620040000011</v>
      </c>
      <c r="J136" s="10">
        <f t="shared" si="6"/>
        <v>0.14683138665206114</v>
      </c>
      <c r="K136" t="str">
        <f>[1]!f_info_setupdate(A136)</f>
        <v>2019-11-19</v>
      </c>
      <c r="L136" s="15">
        <f t="shared" si="7"/>
        <v>43788</v>
      </c>
      <c r="N136" t="b">
        <f t="shared" si="8"/>
        <v>1</v>
      </c>
      <c r="O136" s="14">
        <f>[1]!f_nav_adjustedreturn(A136,$N$1,"")</f>
        <v>0</v>
      </c>
      <c r="P136" s="13">
        <f>[1]!f_risk_maxdownside(A136,$N$1,"")</f>
        <v>-6.6642289057500887</v>
      </c>
    </row>
    <row r="137" spans="1:16" ht="18" customHeight="1" x14ac:dyDescent="0.35">
      <c r="A137" s="7" t="s">
        <v>274</v>
      </c>
      <c r="B137" s="3" t="s">
        <v>275</v>
      </c>
      <c r="C137" s="5">
        <v>19.202198404015753</v>
      </c>
      <c r="D137" s="5">
        <v>4.2577999999999996</v>
      </c>
      <c r="E137" s="6">
        <v>-3.2622137327681999</v>
      </c>
      <c r="F137" s="5" t="s">
        <v>135</v>
      </c>
      <c r="G137" s="7" t="s">
        <v>426</v>
      </c>
      <c r="H137" s="9">
        <f>[1]!f_netasset_total(A137,"",1)/100000000</f>
        <v>53.522549224099997</v>
      </c>
      <c r="I137" s="9">
        <f>[1]!f_prt_convertiblebond(A137,"20210630",100000000)</f>
        <v>1.7443245E-2</v>
      </c>
      <c r="J137" s="10">
        <f t="shared" si="6"/>
        <v>3.2590460007733896E-4</v>
      </c>
      <c r="K137" t="str">
        <f>[1]!f_info_setupdate(A137)</f>
        <v>2016-05-25</v>
      </c>
      <c r="L137" s="15">
        <f t="shared" si="7"/>
        <v>42515</v>
      </c>
      <c r="N137" t="b">
        <f t="shared" si="8"/>
        <v>0</v>
      </c>
      <c r="O137" s="14">
        <f>[1]!f_nav_adjustedreturn(A137,$N$1,"")</f>
        <v>13.210214721215863</v>
      </c>
      <c r="P137" s="13">
        <f>[1]!f_risk_maxdownside(A137,$N$1,"")</f>
        <v>-3.7286724927174308</v>
      </c>
    </row>
    <row r="138" spans="1:16" ht="18" customHeight="1" x14ac:dyDescent="0.35">
      <c r="A138" s="7" t="s">
        <v>276</v>
      </c>
      <c r="B138" s="3" t="s">
        <v>277</v>
      </c>
      <c r="C138" s="5">
        <v>19.062645943009603</v>
      </c>
      <c r="D138" s="5">
        <v>5.4122000000000003</v>
      </c>
      <c r="E138" s="6">
        <v>-4.2936400843989002</v>
      </c>
      <c r="F138" s="5" t="s">
        <v>135</v>
      </c>
      <c r="G138" s="7" t="s">
        <v>425</v>
      </c>
      <c r="H138" s="9">
        <f>[1]!f_netasset_total(A138,"",1)/100000000</f>
        <v>117.3061302035</v>
      </c>
      <c r="I138" s="9">
        <f>[1]!f_prt_convertiblebond(A138,"20210630",100000000)</f>
        <v>0.422009199</v>
      </c>
      <c r="J138" s="10">
        <f t="shared" si="6"/>
        <v>3.5975033723123257E-3</v>
      </c>
      <c r="K138" t="str">
        <f>[1]!f_info_setupdate(A138)</f>
        <v>2016-11-23</v>
      </c>
      <c r="L138" s="15">
        <f t="shared" si="7"/>
        <v>42697</v>
      </c>
      <c r="N138" t="b">
        <f t="shared" si="8"/>
        <v>0</v>
      </c>
      <c r="O138" s="14">
        <f>[1]!f_nav_adjustedreturn(A138,$N$1,"")</f>
        <v>17.126351028697577</v>
      </c>
      <c r="P138" s="13">
        <f>[1]!f_risk_maxdownside(A138,$N$1,"")</f>
        <v>-4.2936399453244567</v>
      </c>
    </row>
    <row r="139" spans="1:16" ht="18" customHeight="1" x14ac:dyDescent="0.35">
      <c r="A139" s="7" t="s">
        <v>278</v>
      </c>
      <c r="B139" s="3" t="s">
        <v>279</v>
      </c>
      <c r="C139" s="5">
        <v>18.974280865659075</v>
      </c>
      <c r="D139" s="5">
        <v>5.0107999999999997</v>
      </c>
      <c r="E139" s="6">
        <v>-4.1042974408498401</v>
      </c>
      <c r="F139" s="5" t="s">
        <v>135</v>
      </c>
      <c r="G139" s="7" t="s">
        <v>425</v>
      </c>
      <c r="H139" s="9">
        <f>[1]!f_netasset_total(A139,"",1)/100000000</f>
        <v>222.2039790003</v>
      </c>
      <c r="I139" s="9">
        <f>[1]!f_prt_convertiblebond(A139,"20210630",100000000)</f>
        <v>13.4769469267</v>
      </c>
      <c r="J139" s="10">
        <f t="shared" si="6"/>
        <v>6.0651240303315201E-2</v>
      </c>
      <c r="K139" t="str">
        <f>[1]!f_info_setupdate(A139)</f>
        <v>2014-01-28</v>
      </c>
      <c r="L139" s="15">
        <f t="shared" si="7"/>
        <v>41667</v>
      </c>
      <c r="N139" t="b">
        <f t="shared" si="8"/>
        <v>0</v>
      </c>
      <c r="O139" s="14">
        <f>[1]!f_nav_adjustedreturn(A139,$N$1,"")</f>
        <v>19.407321324811161</v>
      </c>
      <c r="P139" s="13">
        <f>[1]!f_risk_maxdownside(A139,$N$1,"")</f>
        <v>-4.1042974408498401</v>
      </c>
    </row>
    <row r="140" spans="1:16" ht="18" customHeight="1" x14ac:dyDescent="0.35">
      <c r="A140" s="7" t="s">
        <v>280</v>
      </c>
      <c r="B140" s="3" t="s">
        <v>281</v>
      </c>
      <c r="C140" s="5">
        <v>18.860931977563894</v>
      </c>
      <c r="D140" s="5">
        <v>6.0643000000000002</v>
      </c>
      <c r="E140" s="6">
        <v>-7.2934472846111102</v>
      </c>
      <c r="F140" s="5" t="s">
        <v>135</v>
      </c>
      <c r="G140" s="7" t="s">
        <v>425</v>
      </c>
      <c r="H140" s="9">
        <f>[1]!f_netasset_total(A140,"",1)/100000000</f>
        <v>7.3616131457000007</v>
      </c>
      <c r="I140" s="9">
        <f>[1]!f_prt_convertiblebond(A140,"20210630",100000000)</f>
        <v>0.79877213620000009</v>
      </c>
      <c r="J140" s="10">
        <f t="shared" si="6"/>
        <v>0.10850504099995688</v>
      </c>
      <c r="K140" t="str">
        <f>[1]!f_info_setupdate(A140)</f>
        <v>2012-04-25</v>
      </c>
      <c r="L140" s="15">
        <f t="shared" si="7"/>
        <v>41024</v>
      </c>
      <c r="N140" t="b">
        <f t="shared" si="8"/>
        <v>0</v>
      </c>
      <c r="O140" s="14">
        <f>[1]!f_nav_adjustedreturn(A140,$N$1,"")</f>
        <v>5.9206245933637049</v>
      </c>
      <c r="P140" s="13">
        <f>[1]!f_risk_maxdownside(A140,$N$1,"")</f>
        <v>-8.4979054458408214</v>
      </c>
    </row>
    <row r="141" spans="1:16" ht="18" customHeight="1" x14ac:dyDescent="0.35">
      <c r="A141" s="7" t="s">
        <v>282</v>
      </c>
      <c r="B141" s="3" t="s">
        <v>283</v>
      </c>
      <c r="C141" s="5">
        <v>18.71738218358437</v>
      </c>
      <c r="D141" s="5">
        <v>5.9863999999999997</v>
      </c>
      <c r="E141" s="6">
        <v>-5.2412384095552396</v>
      </c>
      <c r="F141" s="5" t="s">
        <v>135</v>
      </c>
      <c r="G141" s="7" t="s">
        <v>425</v>
      </c>
      <c r="H141" s="9">
        <f>[1]!f_netasset_total(A141,"",1)/100000000</f>
        <v>4.0125491073999999</v>
      </c>
      <c r="I141" s="9">
        <f>[1]!f_prt_convertiblebond(A141,"20210630",100000000)</f>
        <v>0.18933040399999998</v>
      </c>
      <c r="J141" s="10">
        <f t="shared" si="6"/>
        <v>4.7184569941046743E-2</v>
      </c>
      <c r="K141" t="str">
        <f>[1]!f_info_setupdate(A141)</f>
        <v>2017-08-09</v>
      </c>
      <c r="L141" s="15">
        <f t="shared" si="7"/>
        <v>42956</v>
      </c>
      <c r="N141" t="b">
        <f t="shared" si="8"/>
        <v>0</v>
      </c>
      <c r="O141" s="14">
        <f>[1]!f_nav_adjustedreturn(A141,$N$1,"")</f>
        <v>17.74558623811679</v>
      </c>
      <c r="P141" s="13">
        <f>[1]!f_risk_maxdownside(A141,$N$1,"")</f>
        <v>-5.2412384095552396</v>
      </c>
    </row>
    <row r="142" spans="1:16" ht="18" customHeight="1" x14ac:dyDescent="0.35">
      <c r="A142" s="7" t="s">
        <v>284</v>
      </c>
      <c r="B142" s="3" t="s">
        <v>285</v>
      </c>
      <c r="C142" s="5">
        <v>18.624788707134265</v>
      </c>
      <c r="D142" s="5">
        <v>4.2808000000000002</v>
      </c>
      <c r="E142" s="6">
        <v>-1.81818124226683</v>
      </c>
      <c r="F142" s="5" t="s">
        <v>135</v>
      </c>
      <c r="G142" s="7" t="s">
        <v>426</v>
      </c>
      <c r="H142" s="9">
        <f>[1]!f_netasset_total(A142,"",1)/100000000</f>
        <v>16.563060819100002</v>
      </c>
      <c r="I142" s="9">
        <f>[1]!f_prt_convertiblebond(A142,"20210630",100000000)</f>
        <v>1.3991960103999999</v>
      </c>
      <c r="J142" s="10">
        <f t="shared" si="6"/>
        <v>8.4476898665160421E-2</v>
      </c>
      <c r="K142" t="str">
        <f>[1]!f_info_setupdate(A142)</f>
        <v>2016-02-04</v>
      </c>
      <c r="L142" s="15">
        <f t="shared" si="7"/>
        <v>42404</v>
      </c>
      <c r="N142" t="b">
        <f t="shared" si="8"/>
        <v>0</v>
      </c>
      <c r="O142" s="14">
        <f>[1]!f_nav_adjustedreturn(A142,$N$1,"")</f>
        <v>15.648535564853539</v>
      </c>
      <c r="P142" s="13">
        <f>[1]!f_risk_maxdownside(A142,$N$1,"")</f>
        <v>-3.1681559707554952</v>
      </c>
    </row>
    <row r="143" spans="1:16" ht="18" customHeight="1" x14ac:dyDescent="0.35">
      <c r="A143" s="7" t="s">
        <v>286</v>
      </c>
      <c r="B143" s="3" t="s">
        <v>287</v>
      </c>
      <c r="C143" s="5">
        <v>18.368962399879283</v>
      </c>
      <c r="D143" s="5">
        <v>4.4462000000000002</v>
      </c>
      <c r="E143" s="6">
        <v>-3.3762055134088702</v>
      </c>
      <c r="F143" s="5" t="s">
        <v>135</v>
      </c>
      <c r="G143" s="7" t="s">
        <v>426</v>
      </c>
      <c r="H143" s="9">
        <f>[1]!f_netasset_total(A143,"",1)/100000000</f>
        <v>31.554395281999998</v>
      </c>
      <c r="I143" s="9">
        <f>[1]!f_prt_convertiblebond(A143,"20210630",100000000)</f>
        <v>4.5330609015999999</v>
      </c>
      <c r="J143" s="10">
        <f t="shared" si="6"/>
        <v>0.14365862064819399</v>
      </c>
      <c r="K143" t="str">
        <f>[1]!f_info_setupdate(A143)</f>
        <v>2010-12-03</v>
      </c>
      <c r="L143" s="15">
        <f t="shared" si="7"/>
        <v>40515</v>
      </c>
      <c r="N143" t="b">
        <f t="shared" si="8"/>
        <v>0</v>
      </c>
      <c r="O143" s="14">
        <f>[1]!f_nav_adjustedreturn(A143,$N$1,"")</f>
        <v>16.416271686484862</v>
      </c>
      <c r="P143" s="13">
        <f>[1]!f_risk_maxdownside(A143,$N$1,"")</f>
        <v>-3.7220843672456585</v>
      </c>
    </row>
    <row r="144" spans="1:16" ht="18" customHeight="1" x14ac:dyDescent="0.35">
      <c r="A144" s="7" t="s">
        <v>288</v>
      </c>
      <c r="B144" s="3" t="s">
        <v>289</v>
      </c>
      <c r="C144" s="5">
        <v>18.296849110080394</v>
      </c>
      <c r="D144" s="5">
        <v>5.5624000000000002</v>
      </c>
      <c r="E144" s="6">
        <v>-3.9940026239290498</v>
      </c>
      <c r="F144" s="5" t="s">
        <v>135</v>
      </c>
      <c r="G144" s="7" t="s">
        <v>425</v>
      </c>
      <c r="H144" s="9">
        <f>[1]!f_netasset_total(A144,"",1)/100000000</f>
        <v>23.212231581100003</v>
      </c>
      <c r="I144" s="9">
        <f>[1]!f_prt_convertiblebond(A144,"20210630",100000000)</f>
        <v>2.5479687646000002</v>
      </c>
      <c r="J144" s="10">
        <f t="shared" si="6"/>
        <v>0.10976836740999181</v>
      </c>
      <c r="K144" t="str">
        <f>[1]!f_info_setupdate(A144)</f>
        <v>2010-05-31</v>
      </c>
      <c r="L144" s="15">
        <f t="shared" si="7"/>
        <v>40329</v>
      </c>
      <c r="N144" t="b">
        <f t="shared" si="8"/>
        <v>0</v>
      </c>
      <c r="O144" s="14">
        <f>[1]!f_nav_adjustedreturn(A144,$N$1,"")</f>
        <v>21.1586477238192</v>
      </c>
      <c r="P144" s="13">
        <f>[1]!f_risk_maxdownside(A144,$N$1,"")</f>
        <v>-4.7649572649572569</v>
      </c>
    </row>
    <row r="145" spans="1:16" ht="18" customHeight="1" x14ac:dyDescent="0.35">
      <c r="A145" s="7" t="s">
        <v>290</v>
      </c>
      <c r="B145" s="3" t="s">
        <v>291</v>
      </c>
      <c r="C145" s="5">
        <v>18.185973222655111</v>
      </c>
      <c r="D145" s="5">
        <v>4.5011999999999999</v>
      </c>
      <c r="E145" s="6">
        <v>-3.4367139634847099</v>
      </c>
      <c r="F145" s="5" t="s">
        <v>135</v>
      </c>
      <c r="G145" s="7" t="s">
        <v>426</v>
      </c>
      <c r="H145" s="9">
        <f>[1]!f_netasset_total(A145,"",1)/100000000</f>
        <v>86.874227836900005</v>
      </c>
      <c r="I145" s="9">
        <f>[1]!f_prt_convertiblebond(A145,"20210630",100000000)</f>
        <v>8.0663065123000006</v>
      </c>
      <c r="J145" s="10">
        <f t="shared" si="6"/>
        <v>9.2850396638274588E-2</v>
      </c>
      <c r="K145" t="str">
        <f>[1]!f_info_setupdate(A145)</f>
        <v>2016-04-01</v>
      </c>
      <c r="L145" s="15">
        <f t="shared" si="7"/>
        <v>42461</v>
      </c>
      <c r="N145" t="b">
        <f t="shared" si="8"/>
        <v>0</v>
      </c>
      <c r="O145" s="14">
        <f>[1]!f_nav_adjustedreturn(A145,$N$1,"")</f>
        <v>17.517064395759725</v>
      </c>
      <c r="P145" s="13">
        <f>[1]!f_risk_maxdownside(A145,$N$1,"")</f>
        <v>-4.6551724137931005</v>
      </c>
    </row>
    <row r="146" spans="1:16" ht="18" customHeight="1" x14ac:dyDescent="0.35">
      <c r="A146" s="7" t="s">
        <v>292</v>
      </c>
      <c r="B146" s="3" t="s">
        <v>293</v>
      </c>
      <c r="C146" s="5">
        <v>18.098216676210384</v>
      </c>
      <c r="D146" s="5">
        <v>3.8923999999999999</v>
      </c>
      <c r="E146" s="6">
        <v>-3.2678747441049301</v>
      </c>
      <c r="F146" s="5" t="s">
        <v>135</v>
      </c>
      <c r="G146" s="7" t="s">
        <v>426</v>
      </c>
      <c r="H146" s="9">
        <f>[1]!f_netasset_total(A146,"",1)/100000000</f>
        <v>20.772054806500002</v>
      </c>
      <c r="I146" s="9">
        <f>[1]!f_prt_convertiblebond(A146,"20210630",100000000)</f>
        <v>0.64500804639999998</v>
      </c>
      <c r="J146" s="10">
        <f t="shared" si="6"/>
        <v>3.1051720805115715E-2</v>
      </c>
      <c r="K146" t="str">
        <f>[1]!f_info_setupdate(A146)</f>
        <v>2016-08-24</v>
      </c>
      <c r="L146" s="15">
        <f t="shared" si="7"/>
        <v>42606</v>
      </c>
      <c r="N146" t="b">
        <f t="shared" si="8"/>
        <v>0</v>
      </c>
      <c r="O146" s="14">
        <f>[1]!f_nav_adjustedreturn(A146,$N$1,"")</f>
        <v>12.004490888677781</v>
      </c>
      <c r="P146" s="13">
        <f>[1]!f_risk_maxdownside(A146,$N$1,"")</f>
        <v>-3.2678747441049296</v>
      </c>
    </row>
    <row r="147" spans="1:16" ht="18" customHeight="1" x14ac:dyDescent="0.35">
      <c r="A147" s="7" t="s">
        <v>294</v>
      </c>
      <c r="B147" s="3" t="s">
        <v>295</v>
      </c>
      <c r="C147" s="5">
        <v>18.019720248005484</v>
      </c>
      <c r="D147" s="5">
        <v>4.4728000000000003</v>
      </c>
      <c r="E147" s="6">
        <v>-2.4437144459578501</v>
      </c>
      <c r="F147" s="5" t="s">
        <v>135</v>
      </c>
      <c r="G147" s="7" t="s">
        <v>426</v>
      </c>
      <c r="H147" s="9">
        <f>[1]!f_netasset_total(A147,"",1)/100000000</f>
        <v>1.7361845102000002</v>
      </c>
      <c r="I147" s="9">
        <f>[1]!f_prt_convertiblebond(A147,"20210630",100000000)</f>
        <v>0.26483848609999999</v>
      </c>
      <c r="J147" s="10">
        <f t="shared" si="6"/>
        <v>0.15254051890457879</v>
      </c>
      <c r="K147" t="str">
        <f>[1]!f_info_setupdate(A147)</f>
        <v>2019-11-19</v>
      </c>
      <c r="L147" s="15">
        <f t="shared" si="7"/>
        <v>43788</v>
      </c>
      <c r="N147" t="b">
        <f t="shared" si="8"/>
        <v>1</v>
      </c>
      <c r="O147" s="14">
        <f>[1]!f_nav_adjustedreturn(A147,$N$1,"")</f>
        <v>0</v>
      </c>
      <c r="P147" s="13">
        <f>[1]!f_risk_maxdownside(A147,$N$1,"")</f>
        <v>-5.4967177242888372</v>
      </c>
    </row>
    <row r="148" spans="1:16" ht="18" customHeight="1" x14ac:dyDescent="0.35">
      <c r="A148" s="7" t="s">
        <v>296</v>
      </c>
      <c r="B148" s="3" t="s">
        <v>297</v>
      </c>
      <c r="C148" s="5">
        <v>18.01037063926945</v>
      </c>
      <c r="D148" s="5">
        <v>4.3311000000000002</v>
      </c>
      <c r="E148" s="6">
        <v>-3.2174195645108798</v>
      </c>
      <c r="F148" s="5" t="s">
        <v>135</v>
      </c>
      <c r="G148" s="7" t="s">
        <v>426</v>
      </c>
      <c r="H148" s="9">
        <f>[1]!f_netasset_total(A148,"",1)/100000000</f>
        <v>1.2453559787999999</v>
      </c>
      <c r="I148" s="9">
        <f>[1]!f_prt_convertiblebond(A148,"20210630",100000000)</f>
        <v>0.11883357580000001</v>
      </c>
      <c r="J148" s="10">
        <f t="shared" si="6"/>
        <v>9.5421371738629829E-2</v>
      </c>
      <c r="K148" t="str">
        <f>[1]!f_info_setupdate(A148)</f>
        <v>2016-11-07</v>
      </c>
      <c r="L148" s="15">
        <f t="shared" si="7"/>
        <v>42681</v>
      </c>
      <c r="N148" t="b">
        <f t="shared" si="8"/>
        <v>0</v>
      </c>
      <c r="O148" s="14">
        <f>[1]!f_nav_adjustedreturn(A148,$N$1,"")</f>
        <v>18.843663274745605</v>
      </c>
      <c r="P148" s="13">
        <f>[1]!f_risk_maxdownside(A148,$N$1,"")</f>
        <v>-4.1351398909027051</v>
      </c>
    </row>
    <row r="149" spans="1:16" ht="18" customHeight="1" x14ac:dyDescent="0.35">
      <c r="A149" s="7" t="s">
        <v>298</v>
      </c>
      <c r="B149" s="3" t="s">
        <v>299</v>
      </c>
      <c r="C149" s="5">
        <v>17.977951335934279</v>
      </c>
      <c r="D149" s="5">
        <v>5.8676000000000004</v>
      </c>
      <c r="E149" s="6">
        <v>-5.2126072361059403</v>
      </c>
      <c r="F149" s="5" t="s">
        <v>135</v>
      </c>
      <c r="G149" s="7" t="s">
        <v>425</v>
      </c>
      <c r="H149" s="9">
        <f>[1]!f_netasset_total(A149,"",1)/100000000</f>
        <v>7.4728760176</v>
      </c>
      <c r="I149" s="9">
        <f>[1]!f_prt_convertiblebond(A149,"20210630",100000000)</f>
        <v>0.55268350799999999</v>
      </c>
      <c r="J149" s="10">
        <f t="shared" si="6"/>
        <v>7.3958607997553882E-2</v>
      </c>
      <c r="K149" t="str">
        <f>[1]!f_info_setupdate(A149)</f>
        <v>2020-07-29</v>
      </c>
      <c r="L149" s="15">
        <f t="shared" si="7"/>
        <v>44041</v>
      </c>
      <c r="N149" t="b">
        <f t="shared" si="8"/>
        <v>1</v>
      </c>
      <c r="O149" s="14">
        <f>[1]!f_nav_adjustedreturn(A149,$N$1,"")</f>
        <v>0</v>
      </c>
      <c r="P149" s="13">
        <f>[1]!f_risk_maxdownside(A149,$N$1,"")</f>
        <v>-5.2126072361059359</v>
      </c>
    </row>
    <row r="150" spans="1:16" ht="18" customHeight="1" x14ac:dyDescent="0.35">
      <c r="A150" s="7" t="s">
        <v>300</v>
      </c>
      <c r="B150" s="3" t="s">
        <v>301</v>
      </c>
      <c r="C150" s="5">
        <v>17.853372138419143</v>
      </c>
      <c r="D150" s="5">
        <v>7.6622000000000003</v>
      </c>
      <c r="E150" s="6">
        <v>-7.6342281228161299</v>
      </c>
      <c r="F150" s="5" t="s">
        <v>135</v>
      </c>
      <c r="G150" s="7" t="s">
        <v>425</v>
      </c>
      <c r="H150" s="9">
        <f>[1]!f_netasset_total(A150,"",1)/100000000</f>
        <v>2.1219127767999999</v>
      </c>
      <c r="I150" s="9">
        <f>[1]!f_prt_convertiblebond(A150,"20210630",100000000)</f>
        <v>4.3328986200000003E-2</v>
      </c>
      <c r="J150" s="10">
        <f t="shared" si="6"/>
        <v>2.0419777228234279E-2</v>
      </c>
      <c r="K150" t="str">
        <f>[1]!f_info_setupdate(A150)</f>
        <v>2011-12-13</v>
      </c>
      <c r="L150" s="15">
        <f t="shared" si="7"/>
        <v>40890</v>
      </c>
      <c r="N150" t="b">
        <f t="shared" si="8"/>
        <v>0</v>
      </c>
      <c r="O150" s="14">
        <f>[1]!f_nav_adjustedreturn(A150,$N$1,"")</f>
        <v>5.4453639151780138</v>
      </c>
      <c r="P150" s="13">
        <f>[1]!f_risk_maxdownside(A150,$N$1,"")</f>
        <v>-7.6342281879194687</v>
      </c>
    </row>
    <row r="151" spans="1:16" ht="18" customHeight="1" x14ac:dyDescent="0.35">
      <c r="A151" s="7" t="s">
        <v>302</v>
      </c>
      <c r="B151" s="3" t="s">
        <v>303</v>
      </c>
      <c r="C151" s="5">
        <v>17.727571927855962</v>
      </c>
      <c r="D151" s="5">
        <v>5.0646000000000004</v>
      </c>
      <c r="E151" s="6">
        <v>-4.35149582669042</v>
      </c>
      <c r="F151" s="5" t="s">
        <v>135</v>
      </c>
      <c r="G151" s="7" t="s">
        <v>425</v>
      </c>
      <c r="H151" s="9">
        <f>[1]!f_netasset_total(A151,"",1)/100000000</f>
        <v>3.4791746037000002</v>
      </c>
      <c r="I151" s="9">
        <f>[1]!f_prt_convertiblebond(A151,"20210630",100000000)</f>
        <v>7.2513472100000004E-2</v>
      </c>
      <c r="J151" s="10">
        <f t="shared" si="6"/>
        <v>2.0842148026398E-2</v>
      </c>
      <c r="K151" t="str">
        <f>[1]!f_info_setupdate(A151)</f>
        <v>2020-06-17</v>
      </c>
      <c r="L151" s="15">
        <f t="shared" si="7"/>
        <v>43999</v>
      </c>
      <c r="N151" t="b">
        <f t="shared" si="8"/>
        <v>1</v>
      </c>
      <c r="O151" s="14">
        <f>[1]!f_nav_adjustedreturn(A151,$N$1,"")</f>
        <v>0</v>
      </c>
      <c r="P151" s="13">
        <f>[1]!f_risk_maxdownside(A151,$N$1,"")</f>
        <v>-4.3514958266904245</v>
      </c>
    </row>
    <row r="152" spans="1:16" ht="18" customHeight="1" x14ac:dyDescent="0.35">
      <c r="A152" s="7" t="s">
        <v>304</v>
      </c>
      <c r="B152" s="3" t="s">
        <v>305</v>
      </c>
      <c r="C152" s="5">
        <v>17.6410408874791</v>
      </c>
      <c r="D152" s="5">
        <v>3.5869</v>
      </c>
      <c r="E152" s="6">
        <v>-2.14627104000698</v>
      </c>
      <c r="F152" s="5" t="s">
        <v>135</v>
      </c>
      <c r="G152" s="7" t="s">
        <v>426</v>
      </c>
      <c r="H152" s="9">
        <f>[1]!f_netasset_total(A152,"",1)/100000000</f>
        <v>1.2391701959000001</v>
      </c>
      <c r="I152" s="9">
        <f>[1]!f_prt_convertiblebond(A152,"20210630",100000000)</f>
        <v>0</v>
      </c>
      <c r="J152" s="10">
        <f t="shared" si="6"/>
        <v>0</v>
      </c>
      <c r="K152" t="str">
        <f>[1]!f_info_setupdate(A152)</f>
        <v>2012-12-26</v>
      </c>
      <c r="L152" s="15">
        <f t="shared" si="7"/>
        <v>41269</v>
      </c>
      <c r="N152" t="b">
        <f t="shared" si="8"/>
        <v>0</v>
      </c>
      <c r="O152" s="14">
        <f>[1]!f_nav_adjustedreturn(A152,$N$1,"")</f>
        <v>10.427181694162153</v>
      </c>
      <c r="P152" s="13">
        <f>[1]!f_risk_maxdownside(A152,$N$1,"")</f>
        <v>-2.1462710794481108</v>
      </c>
    </row>
    <row r="153" spans="1:16" ht="18" customHeight="1" x14ac:dyDescent="0.35">
      <c r="A153" s="7" t="s">
        <v>306</v>
      </c>
      <c r="B153" s="3" t="s">
        <v>307</v>
      </c>
      <c r="C153" s="5">
        <v>17.632608755017557</v>
      </c>
      <c r="D153" s="5">
        <v>6.1079999999999997</v>
      </c>
      <c r="E153" s="6">
        <v>-5.1424051570341396</v>
      </c>
      <c r="F153" s="5" t="s">
        <v>135</v>
      </c>
      <c r="G153" s="7" t="s">
        <v>425</v>
      </c>
      <c r="H153" s="9">
        <f>[1]!f_netasset_total(A153,"",1)/100000000</f>
        <v>24.070753697299999</v>
      </c>
      <c r="I153" s="9">
        <f>[1]!f_prt_convertiblebond(A153,"20210630",100000000)</f>
        <v>0</v>
      </c>
      <c r="J153" s="10">
        <f t="shared" si="6"/>
        <v>0</v>
      </c>
      <c r="K153" t="str">
        <f>[1]!f_info_setupdate(A153)</f>
        <v>2008-09-27</v>
      </c>
      <c r="L153" s="15">
        <f t="shared" si="7"/>
        <v>39718</v>
      </c>
      <c r="N153" t="b">
        <f t="shared" si="8"/>
        <v>0</v>
      </c>
      <c r="O153" s="14">
        <f>[1]!f_nav_adjustedreturn(A153,$N$1,"")</f>
        <v>16.99934304176843</v>
      </c>
      <c r="P153" s="13">
        <f>[1]!f_risk_maxdownside(A153,$N$1,"")</f>
        <v>-5.1424050632911271</v>
      </c>
    </row>
    <row r="154" spans="1:16" ht="18" customHeight="1" x14ac:dyDescent="0.35">
      <c r="A154" s="7" t="s">
        <v>308</v>
      </c>
      <c r="B154" s="3" t="s">
        <v>309</v>
      </c>
      <c r="C154" s="5">
        <v>17.622410128399103</v>
      </c>
      <c r="D154" s="5">
        <v>4.3331</v>
      </c>
      <c r="E154" s="6">
        <v>-3.3163630557338202</v>
      </c>
      <c r="F154" s="5" t="s">
        <v>135</v>
      </c>
      <c r="G154" s="7" t="s">
        <v>426</v>
      </c>
      <c r="H154" s="9">
        <f>[1]!f_netasset_total(A154,"",1)/100000000</f>
        <v>88.559946535499989</v>
      </c>
      <c r="I154" s="9">
        <f>[1]!f_prt_convertiblebond(A154,"20210630",100000000)</f>
        <v>1.0302372554999999</v>
      </c>
      <c r="J154" s="10">
        <f t="shared" si="6"/>
        <v>1.1633219031890683E-2</v>
      </c>
      <c r="K154" t="str">
        <f>[1]!f_info_setupdate(A154)</f>
        <v>2013-09-18</v>
      </c>
      <c r="L154" s="15">
        <f t="shared" si="7"/>
        <v>41535</v>
      </c>
      <c r="N154" t="b">
        <f t="shared" si="8"/>
        <v>0</v>
      </c>
      <c r="O154" s="14">
        <f>[1]!f_nav_adjustedreturn(A154,$N$1,"")</f>
        <v>20.120679179259568</v>
      </c>
      <c r="P154" s="13">
        <f>[1]!f_risk_maxdownside(A154,$N$1,"")</f>
        <v>-3.3163623597415612</v>
      </c>
    </row>
    <row r="155" spans="1:16" ht="18" customHeight="1" x14ac:dyDescent="0.35">
      <c r="A155" s="7" t="s">
        <v>310</v>
      </c>
      <c r="B155" s="3" t="s">
        <v>311</v>
      </c>
      <c r="C155" s="5">
        <v>17.614612578665533</v>
      </c>
      <c r="D155" s="5">
        <v>3.4575999999999998</v>
      </c>
      <c r="E155" s="6">
        <v>-1.474056659845</v>
      </c>
      <c r="F155" s="5" t="s">
        <v>135</v>
      </c>
      <c r="G155" s="7" t="s">
        <v>426</v>
      </c>
      <c r="H155" s="9">
        <f>[1]!f_netasset_total(A155,"",1)/100000000</f>
        <v>22.9709521023</v>
      </c>
      <c r="I155" s="9">
        <f>[1]!f_prt_convertiblebond(A155,"20210630",100000000)</f>
        <v>1.4614516722999999</v>
      </c>
      <c r="J155" s="10">
        <f t="shared" si="6"/>
        <v>6.3621728250161214E-2</v>
      </c>
      <c r="K155" t="str">
        <f>[1]!f_info_setupdate(A155)</f>
        <v>2010-09-08</v>
      </c>
      <c r="L155" s="15">
        <f t="shared" si="7"/>
        <v>40429</v>
      </c>
      <c r="N155" t="b">
        <f t="shared" si="8"/>
        <v>0</v>
      </c>
      <c r="O155" s="14">
        <f>[1]!f_nav_adjustedreturn(A155,$N$1,"")</f>
        <v>18.417462482946789</v>
      </c>
      <c r="P155" s="13">
        <f>[1]!f_risk_maxdownside(A155,$N$1,"")</f>
        <v>-2.752880921895021</v>
      </c>
    </row>
    <row r="156" spans="1:16" ht="18" customHeight="1" x14ac:dyDescent="0.35">
      <c r="A156" s="7" t="s">
        <v>312</v>
      </c>
      <c r="B156" s="3" t="s">
        <v>313</v>
      </c>
      <c r="C156" s="5">
        <v>17.587637792674187</v>
      </c>
      <c r="D156" s="5">
        <v>4.2252999999999998</v>
      </c>
      <c r="E156" s="6">
        <v>-2.7715114405414099</v>
      </c>
      <c r="F156" s="5" t="s">
        <v>135</v>
      </c>
      <c r="G156" s="7" t="s">
        <v>426</v>
      </c>
      <c r="H156" s="9">
        <f>[1]!f_netasset_total(A156,"",1)/100000000</f>
        <v>8.9357492561999994</v>
      </c>
      <c r="I156" s="9">
        <f>[1]!f_prt_convertiblebond(A156,"20210630",100000000)</f>
        <v>0.65099700530000004</v>
      </c>
      <c r="J156" s="10">
        <f t="shared" si="6"/>
        <v>7.2853096772865569E-2</v>
      </c>
      <c r="K156" t="str">
        <f>[1]!f_info_setupdate(A156)</f>
        <v>2017-09-20</v>
      </c>
      <c r="L156" s="15">
        <f t="shared" si="7"/>
        <v>42998</v>
      </c>
      <c r="N156" t="b">
        <f t="shared" si="8"/>
        <v>0</v>
      </c>
      <c r="O156" s="14">
        <f>[1]!f_nav_adjustedreturn(A156,$N$1,"")</f>
        <v>13.022787590372481</v>
      </c>
      <c r="P156" s="13">
        <f>[1]!f_risk_maxdownside(A156,$N$1,"")</f>
        <v>-3.3489961554891172</v>
      </c>
    </row>
    <row r="157" spans="1:16" ht="18" customHeight="1" x14ac:dyDescent="0.35">
      <c r="A157" s="7" t="s">
        <v>314</v>
      </c>
      <c r="B157" s="3" t="s">
        <v>315</v>
      </c>
      <c r="C157" s="5">
        <v>17.562335431043838</v>
      </c>
      <c r="D157" s="5">
        <v>6.0374999999999996</v>
      </c>
      <c r="E157" s="6">
        <v>-5.4899646468691099</v>
      </c>
      <c r="F157" s="5" t="s">
        <v>135</v>
      </c>
      <c r="G157" s="7" t="s">
        <v>425</v>
      </c>
      <c r="H157" s="9">
        <f>[1]!f_netasset_total(A157,"",1)/100000000</f>
        <v>16.033789695899998</v>
      </c>
      <c r="I157" s="9">
        <f>[1]!f_prt_convertiblebond(A157,"20210630",100000000)</f>
        <v>2.1840537799000002</v>
      </c>
      <c r="J157" s="10">
        <f t="shared" si="6"/>
        <v>0.13621569331537914</v>
      </c>
      <c r="K157" t="str">
        <f>[1]!f_info_setupdate(A157)</f>
        <v>2009-07-21</v>
      </c>
      <c r="L157" s="15">
        <f t="shared" si="7"/>
        <v>40015</v>
      </c>
      <c r="N157" t="b">
        <f t="shared" si="8"/>
        <v>0</v>
      </c>
      <c r="O157" s="14">
        <f>[1]!f_nav_adjustedreturn(A157,$N$1,"")</f>
        <v>15.713688572931266</v>
      </c>
      <c r="P157" s="13">
        <f>[1]!f_risk_maxdownside(A157,$N$1,"")</f>
        <v>-5.9622195985832329</v>
      </c>
    </row>
    <row r="158" spans="1:16" ht="18" customHeight="1" x14ac:dyDescent="0.35">
      <c r="A158" s="7" t="s">
        <v>316</v>
      </c>
      <c r="B158" s="3" t="s">
        <v>317</v>
      </c>
      <c r="C158" s="5">
        <v>17.425272748526254</v>
      </c>
      <c r="D158" s="5">
        <v>2.3879000000000001</v>
      </c>
      <c r="E158" s="6">
        <v>-1.01500824151991</v>
      </c>
      <c r="F158" s="5" t="s">
        <v>135</v>
      </c>
      <c r="G158" s="7" t="s">
        <v>426</v>
      </c>
      <c r="H158" s="9">
        <f>[1]!f_netasset_total(A158,"",1)/100000000</f>
        <v>5.4020498617999992</v>
      </c>
      <c r="I158" s="9">
        <f>[1]!f_prt_convertiblebond(A158,"20210630",100000000)</f>
        <v>1.7924457734000001</v>
      </c>
      <c r="J158" s="10">
        <f t="shared" si="6"/>
        <v>0.3318084466556081</v>
      </c>
      <c r="K158" t="str">
        <f>[1]!f_info_setupdate(A158)</f>
        <v>2019-05-21</v>
      </c>
      <c r="L158" s="15">
        <f t="shared" si="7"/>
        <v>43606</v>
      </c>
      <c r="N158" t="b">
        <f t="shared" si="8"/>
        <v>0</v>
      </c>
      <c r="O158" s="14">
        <f>[1]!f_nav_adjustedreturn(A158,$N$1,"")</f>
        <v>12.757770103601377</v>
      </c>
      <c r="P158" s="13">
        <f>[1]!f_risk_maxdownside(A158,$N$1,"")</f>
        <v>-1.1373249365541873</v>
      </c>
    </row>
    <row r="159" spans="1:16" ht="18" customHeight="1" x14ac:dyDescent="0.35">
      <c r="A159" s="7" t="s">
        <v>318</v>
      </c>
      <c r="B159" s="3" t="s">
        <v>319</v>
      </c>
      <c r="C159" s="5">
        <v>17.359161265988519</v>
      </c>
      <c r="D159" s="5">
        <v>4.3276000000000003</v>
      </c>
      <c r="E159" s="6">
        <v>-3.95253223696505</v>
      </c>
      <c r="F159" s="5" t="s">
        <v>135</v>
      </c>
      <c r="G159" s="7" t="s">
        <v>426</v>
      </c>
      <c r="H159" s="9">
        <f>[1]!f_netasset_total(A159,"",1)/100000000</f>
        <v>2.1326257086</v>
      </c>
      <c r="I159" s="9">
        <f>[1]!f_prt_convertiblebond(A159,"20210630",100000000)</f>
        <v>0.26907756620000001</v>
      </c>
      <c r="J159" s="10">
        <f t="shared" si="6"/>
        <v>0.12617196028113192</v>
      </c>
      <c r="K159" t="str">
        <f>[1]!f_info_setupdate(A159)</f>
        <v>2020-05-20</v>
      </c>
      <c r="L159" s="15">
        <f t="shared" si="7"/>
        <v>43971</v>
      </c>
      <c r="N159" t="b">
        <f t="shared" si="8"/>
        <v>1</v>
      </c>
      <c r="O159" s="14">
        <f>[1]!f_nav_adjustedreturn(A159,$N$1,"")</f>
        <v>0</v>
      </c>
      <c r="P159" s="13">
        <f>[1]!f_risk_maxdownside(A159,$N$1,"")</f>
        <v>-3.9525322369650535</v>
      </c>
    </row>
    <row r="160" spans="1:16" ht="18" customHeight="1" x14ac:dyDescent="0.35">
      <c r="A160" s="7" t="s">
        <v>320</v>
      </c>
      <c r="B160" s="3" t="s">
        <v>321</v>
      </c>
      <c r="C160" s="5">
        <v>17.182882524015298</v>
      </c>
      <c r="D160" s="5">
        <v>2.835</v>
      </c>
      <c r="E160" s="6">
        <v>-1.22564147782383</v>
      </c>
      <c r="F160" s="5" t="s">
        <v>135</v>
      </c>
      <c r="G160" s="7" t="s">
        <v>426</v>
      </c>
      <c r="H160" s="9">
        <f>[1]!f_netasset_total(A160,"",1)/100000000</f>
        <v>3.9664668610000002</v>
      </c>
      <c r="I160" s="9">
        <f>[1]!f_prt_convertiblebond(A160,"20210630",100000000)</f>
        <v>0.23030136850000002</v>
      </c>
      <c r="J160" s="10">
        <f t="shared" si="6"/>
        <v>5.8062093185353859E-2</v>
      </c>
      <c r="K160" t="str">
        <f>[1]!f_info_setupdate(A160)</f>
        <v>2019-09-27</v>
      </c>
      <c r="L160" s="15">
        <f t="shared" si="7"/>
        <v>43735</v>
      </c>
      <c r="N160" t="b">
        <f t="shared" si="8"/>
        <v>0</v>
      </c>
      <c r="O160" s="14">
        <f>[1]!f_nav_adjustedreturn(A160,$N$1,"")</f>
        <v>12.016781540305647</v>
      </c>
      <c r="P160" s="13">
        <f>[1]!f_risk_maxdownside(A160,$N$1,"")</f>
        <v>-2.5292201571182193</v>
      </c>
    </row>
    <row r="161" spans="1:16" ht="18" customHeight="1" x14ac:dyDescent="0.35">
      <c r="A161" s="7" t="s">
        <v>322</v>
      </c>
      <c r="B161" s="3" t="s">
        <v>323</v>
      </c>
      <c r="C161" s="5">
        <v>16.992160226720721</v>
      </c>
      <c r="D161" s="5">
        <v>4.4671000000000003</v>
      </c>
      <c r="E161" s="6">
        <v>-3.0032467532467599</v>
      </c>
      <c r="F161" s="5" t="s">
        <v>135</v>
      </c>
      <c r="G161" s="7" t="s">
        <v>426</v>
      </c>
      <c r="H161" s="9">
        <f>[1]!f_netasset_total(A161,"",1)/100000000</f>
        <v>6.0830073903999997</v>
      </c>
      <c r="I161" s="9">
        <f>[1]!f_prt_convertiblebond(A161,"20210630",100000000)</f>
        <v>0.2181416511</v>
      </c>
      <c r="J161" s="10">
        <f t="shared" si="6"/>
        <v>3.5860822961396352E-2</v>
      </c>
      <c r="K161" t="str">
        <f>[1]!f_info_setupdate(A161)</f>
        <v>2020-03-26</v>
      </c>
      <c r="L161" s="15">
        <f t="shared" si="7"/>
        <v>43916</v>
      </c>
      <c r="N161" t="b">
        <f t="shared" si="8"/>
        <v>1</v>
      </c>
      <c r="O161" s="14">
        <f>[1]!f_nav_adjustedreturn(A161,$N$1,"")</f>
        <v>0</v>
      </c>
      <c r="P161" s="13">
        <f>[1]!f_risk_maxdownside(A161,$N$1,"")</f>
        <v>-3.003246753246763</v>
      </c>
    </row>
    <row r="162" spans="1:16" ht="18" customHeight="1" x14ac:dyDescent="0.35">
      <c r="A162" s="7" t="s">
        <v>324</v>
      </c>
      <c r="B162" s="3" t="s">
        <v>325</v>
      </c>
      <c r="C162" s="5">
        <v>16.743340486435173</v>
      </c>
      <c r="D162" s="5">
        <v>4.2465000000000002</v>
      </c>
      <c r="E162" s="6">
        <v>-2.90791592254332</v>
      </c>
      <c r="F162" s="5" t="s">
        <v>135</v>
      </c>
      <c r="G162" s="7" t="s">
        <v>426</v>
      </c>
      <c r="H162" s="9">
        <f>[1]!f_netasset_total(A162,"",1)/100000000</f>
        <v>2.3881948130000001</v>
      </c>
      <c r="I162" s="9">
        <f>[1]!f_prt_convertiblebond(A162,"20210630",100000000)</f>
        <v>0.1966104534</v>
      </c>
      <c r="J162" s="10">
        <f t="shared" si="6"/>
        <v>8.2325969527176926E-2</v>
      </c>
      <c r="K162" t="str">
        <f>[1]!f_info_setupdate(A162)</f>
        <v>2008-12-03</v>
      </c>
      <c r="L162" s="15">
        <f t="shared" si="7"/>
        <v>39785</v>
      </c>
      <c r="N162" t="b">
        <f t="shared" si="8"/>
        <v>0</v>
      </c>
      <c r="O162" s="14">
        <f>[1]!f_nav_adjustedreturn(A162,$N$1,"")</f>
        <v>14.87178960286597</v>
      </c>
      <c r="P162" s="13">
        <f>[1]!f_risk_maxdownside(A162,$N$1,"")</f>
        <v>-3.4682080924855549</v>
      </c>
    </row>
    <row r="163" spans="1:16" ht="18" customHeight="1" x14ac:dyDescent="0.35">
      <c r="A163" s="7" t="s">
        <v>326</v>
      </c>
      <c r="B163" s="3" t="s">
        <v>327</v>
      </c>
      <c r="C163" s="5">
        <v>16.733138179245863</v>
      </c>
      <c r="D163" s="5">
        <v>6.0735000000000001</v>
      </c>
      <c r="E163" s="6">
        <v>-3.5455978740246699</v>
      </c>
      <c r="F163" s="5" t="s">
        <v>135</v>
      </c>
      <c r="G163" s="7" t="s">
        <v>425</v>
      </c>
      <c r="H163" s="9">
        <f>[1]!f_netasset_total(A163,"",1)/100000000</f>
        <v>1.2147799112</v>
      </c>
      <c r="I163" s="9">
        <f>[1]!f_prt_convertiblebond(A163,"20210630",100000000)</f>
        <v>7.7019743000000002E-2</v>
      </c>
      <c r="J163" s="10">
        <f t="shared" si="6"/>
        <v>6.3402219850604333E-2</v>
      </c>
      <c r="K163" t="str">
        <f>[1]!f_info_setupdate(A163)</f>
        <v>2017-01-20</v>
      </c>
      <c r="L163" s="15">
        <f t="shared" si="7"/>
        <v>42755</v>
      </c>
      <c r="N163" t="b">
        <f t="shared" si="8"/>
        <v>0</v>
      </c>
      <c r="O163" s="14">
        <f>[1]!f_nav_adjustedreturn(A163,$N$1,"")</f>
        <v>13.928932145808457</v>
      </c>
      <c r="P163" s="13">
        <f>[1]!f_risk_maxdownside(A163,$N$1,"")</f>
        <v>-3.5455974842767231</v>
      </c>
    </row>
    <row r="164" spans="1:16" ht="18" customHeight="1" x14ac:dyDescent="0.35">
      <c r="A164" s="7" t="s">
        <v>328</v>
      </c>
      <c r="B164" s="3" t="s">
        <v>329</v>
      </c>
      <c r="C164" s="5">
        <v>16.643404735588351</v>
      </c>
      <c r="D164" s="5">
        <v>6.57</v>
      </c>
      <c r="E164" s="6">
        <v>-5.7994419275664102</v>
      </c>
      <c r="F164" s="5" t="s">
        <v>135</v>
      </c>
      <c r="G164" s="7" t="s">
        <v>425</v>
      </c>
      <c r="H164" s="9">
        <f>[1]!f_netasset_total(A164,"",1)/100000000</f>
        <v>1.1791482660999999</v>
      </c>
      <c r="I164" s="9">
        <f>[1]!f_prt_convertiblebond(A164,"20210630",100000000)</f>
        <v>0</v>
      </c>
      <c r="J164" s="10">
        <f t="shared" si="6"/>
        <v>0</v>
      </c>
      <c r="K164" t="str">
        <f>[1]!f_info_setupdate(A164)</f>
        <v>2008-05-15</v>
      </c>
      <c r="L164" s="15">
        <f t="shared" si="7"/>
        <v>39583</v>
      </c>
      <c r="N164" t="b">
        <f t="shared" si="8"/>
        <v>0</v>
      </c>
      <c r="O164" s="14">
        <f>[1]!f_nav_adjustedreturn(A164,$N$1,"")</f>
        <v>17.729854308996618</v>
      </c>
      <c r="P164" s="13">
        <f>[1]!f_risk_maxdownside(A164,$N$1,"")</f>
        <v>-6.5954482117974962</v>
      </c>
    </row>
    <row r="165" spans="1:16" ht="18" customHeight="1" x14ac:dyDescent="0.35">
      <c r="A165" s="7" t="s">
        <v>330</v>
      </c>
      <c r="B165" s="3" t="s">
        <v>331</v>
      </c>
      <c r="C165" s="5">
        <v>16.579980258502232</v>
      </c>
      <c r="D165" s="5">
        <v>3.5243000000000002</v>
      </c>
      <c r="E165" s="6">
        <v>-2.0427712046328299</v>
      </c>
      <c r="F165" s="5" t="s">
        <v>135</v>
      </c>
      <c r="G165" s="7" t="s">
        <v>426</v>
      </c>
      <c r="H165" s="9">
        <f>[1]!f_netasset_total(A165,"",1)/100000000</f>
        <v>20.386357416900001</v>
      </c>
      <c r="I165" s="9">
        <f>[1]!f_prt_convertiblebond(A165,"20210630",100000000)</f>
        <v>0</v>
      </c>
      <c r="J165" s="10">
        <f t="shared" si="6"/>
        <v>0</v>
      </c>
      <c r="K165" t="str">
        <f>[1]!f_info_setupdate(A165)</f>
        <v>2011-05-31</v>
      </c>
      <c r="L165" s="15">
        <f t="shared" si="7"/>
        <v>40694</v>
      </c>
      <c r="N165" t="b">
        <f t="shared" si="8"/>
        <v>0</v>
      </c>
      <c r="O165" s="14">
        <f>[1]!f_nav_adjustedreturn(A165,$N$1,"")</f>
        <v>10.184434846779393</v>
      </c>
      <c r="P165" s="13">
        <f>[1]!f_risk_maxdownside(A165,$N$1,"")</f>
        <v>-2.6678932842686209</v>
      </c>
    </row>
    <row r="166" spans="1:16" ht="18" customHeight="1" x14ac:dyDescent="0.35">
      <c r="A166" s="7" t="s">
        <v>332</v>
      </c>
      <c r="B166" s="3" t="s">
        <v>333</v>
      </c>
      <c r="C166" s="5">
        <v>16.425807729040852</v>
      </c>
      <c r="D166" s="5">
        <v>5.7363</v>
      </c>
      <c r="E166" s="6">
        <v>-4.9636126142937202</v>
      </c>
      <c r="F166" s="5" t="s">
        <v>135</v>
      </c>
      <c r="G166" s="7" t="s">
        <v>425</v>
      </c>
      <c r="H166" s="9">
        <f>[1]!f_netasset_total(A166,"",1)/100000000</f>
        <v>1.7171637686000001</v>
      </c>
      <c r="I166" s="9">
        <f>[1]!f_prt_convertiblebond(A166,"20210630",100000000)</f>
        <v>1.3637926000000002E-2</v>
      </c>
      <c r="J166" s="10">
        <f t="shared" si="6"/>
        <v>7.9421230807350269E-3</v>
      </c>
      <c r="K166" t="str">
        <f>[1]!f_info_setupdate(A166)</f>
        <v>2020-07-29</v>
      </c>
      <c r="L166" s="15">
        <f t="shared" si="7"/>
        <v>44041</v>
      </c>
      <c r="N166" t="b">
        <f t="shared" si="8"/>
        <v>1</v>
      </c>
      <c r="O166" s="14">
        <f>[1]!f_nav_adjustedreturn(A166,$N$1,"")</f>
        <v>0</v>
      </c>
      <c r="P166" s="13">
        <f>[1]!f_risk_maxdownside(A166,$N$1,"")</f>
        <v>-4.9636126142937238</v>
      </c>
    </row>
    <row r="167" spans="1:16" ht="18" customHeight="1" x14ac:dyDescent="0.35">
      <c r="A167" s="7" t="s">
        <v>334</v>
      </c>
      <c r="B167" s="3" t="s">
        <v>335</v>
      </c>
      <c r="C167" s="5">
        <v>16.114109340639118</v>
      </c>
      <c r="D167" s="5">
        <v>3.0299</v>
      </c>
      <c r="E167" s="6">
        <v>-1.9623876948863901</v>
      </c>
      <c r="F167" s="5" t="s">
        <v>135</v>
      </c>
      <c r="G167" s="7" t="s">
        <v>426</v>
      </c>
      <c r="H167" s="9">
        <f>[1]!f_netasset_total(A167,"",1)/100000000</f>
        <v>15.4109385444</v>
      </c>
      <c r="I167" s="9">
        <f>[1]!f_prt_convertiblebond(A167,"20210630",100000000)</f>
        <v>1.7030616687</v>
      </c>
      <c r="J167" s="10">
        <f t="shared" si="6"/>
        <v>0.11050992538795475</v>
      </c>
      <c r="K167" t="str">
        <f>[1]!f_info_setupdate(A167)</f>
        <v>2013-05-21</v>
      </c>
      <c r="L167" s="15">
        <f t="shared" si="7"/>
        <v>41415</v>
      </c>
      <c r="N167" t="b">
        <f t="shared" si="8"/>
        <v>0</v>
      </c>
      <c r="O167" s="14">
        <f>[1]!f_nav_adjustedreturn(A167,$N$1,"")</f>
        <v>13.095630640610878</v>
      </c>
      <c r="P167" s="13">
        <f>[1]!f_risk_maxdownside(A167,$N$1,"")</f>
        <v>-1.9623875715453765</v>
      </c>
    </row>
    <row r="168" spans="1:16" ht="18" customHeight="1" x14ac:dyDescent="0.35">
      <c r="A168" s="7" t="s">
        <v>336</v>
      </c>
      <c r="B168" s="3" t="s">
        <v>337</v>
      </c>
      <c r="C168" s="5">
        <v>16.085014037633933</v>
      </c>
      <c r="D168" s="5">
        <v>3.4422999999999999</v>
      </c>
      <c r="E168" s="6">
        <v>-1.6008538768192899</v>
      </c>
      <c r="F168" s="5" t="s">
        <v>135</v>
      </c>
      <c r="G168" s="7" t="s">
        <v>426</v>
      </c>
      <c r="H168" s="9">
        <f>[1]!f_netasset_total(A168,"",1)/100000000</f>
        <v>3.5259314702999998</v>
      </c>
      <c r="I168" s="9">
        <f>[1]!f_prt_convertiblebond(A168,"20210630",100000000)</f>
        <v>0.1185072168</v>
      </c>
      <c r="J168" s="10">
        <f t="shared" si="6"/>
        <v>3.3610187208181035E-2</v>
      </c>
      <c r="K168" t="str">
        <f>[1]!f_info_setupdate(A168)</f>
        <v>2006-07-11</v>
      </c>
      <c r="L168" s="15">
        <f t="shared" si="7"/>
        <v>38909</v>
      </c>
      <c r="N168" t="b">
        <f t="shared" si="8"/>
        <v>0</v>
      </c>
      <c r="O168" s="14">
        <f>[1]!f_nav_adjustedreturn(A168,$N$1,"")</f>
        <v>19.271219078655008</v>
      </c>
      <c r="P168" s="13">
        <f>[1]!f_risk_maxdownside(A168,$N$1,"")</f>
        <v>-2.021857923497262</v>
      </c>
    </row>
    <row r="169" spans="1:16" ht="18" customHeight="1" x14ac:dyDescent="0.35">
      <c r="A169" s="7" t="s">
        <v>338</v>
      </c>
      <c r="B169" s="3" t="s">
        <v>339</v>
      </c>
      <c r="C169" s="5">
        <v>15.70308047003568</v>
      </c>
      <c r="D169" s="5">
        <v>6.0993000000000004</v>
      </c>
      <c r="E169" s="6">
        <v>-4.5465984625526703</v>
      </c>
      <c r="F169" s="5" t="s">
        <v>135</v>
      </c>
      <c r="G169" s="7" t="s">
        <v>425</v>
      </c>
      <c r="H169" s="9">
        <f>[1]!f_netasset_total(A169,"",1)/100000000</f>
        <v>5.1377565701999997</v>
      </c>
      <c r="I169" s="9">
        <f>[1]!f_prt_convertiblebond(A169,"20210630",100000000)</f>
        <v>0.33086011920000002</v>
      </c>
      <c r="J169" s="10">
        <f t="shared" si="6"/>
        <v>6.4397780369559329E-2</v>
      </c>
      <c r="K169" t="str">
        <f>[1]!f_info_setupdate(A169)</f>
        <v>2017-08-30</v>
      </c>
      <c r="L169" s="15">
        <f t="shared" si="7"/>
        <v>42977</v>
      </c>
      <c r="N169" t="b">
        <f t="shared" si="8"/>
        <v>0</v>
      </c>
      <c r="O169" s="14">
        <f>[1]!f_nav_adjustedreturn(A169,$N$1,"")</f>
        <v>15.910521655030108</v>
      </c>
      <c r="P169" s="13">
        <f>[1]!f_risk_maxdownside(A169,$N$1,"")</f>
        <v>-4.5465984397281991</v>
      </c>
    </row>
    <row r="170" spans="1:16" ht="18" customHeight="1" x14ac:dyDescent="0.35">
      <c r="A170" s="7" t="s">
        <v>340</v>
      </c>
      <c r="B170" s="3" t="s">
        <v>341</v>
      </c>
      <c r="C170" s="5">
        <v>15.591630057089182</v>
      </c>
      <c r="D170" s="5">
        <v>3.5638000000000001</v>
      </c>
      <c r="E170" s="6">
        <v>-2.42440723388472</v>
      </c>
      <c r="F170" s="5" t="s">
        <v>135</v>
      </c>
      <c r="G170" s="7" t="s">
        <v>426</v>
      </c>
      <c r="H170" s="9">
        <f>[1]!f_netasset_total(A170,"",1)/100000000</f>
        <v>26.061201571399998</v>
      </c>
      <c r="I170" s="9">
        <f>[1]!f_prt_convertiblebond(A170,"20210630",100000000)</f>
        <v>2.5327196053000001</v>
      </c>
      <c r="J170" s="10">
        <f t="shared" si="6"/>
        <v>9.7183531555945196E-2</v>
      </c>
      <c r="K170" t="str">
        <f>[1]!f_info_setupdate(A170)</f>
        <v>2018-09-06</v>
      </c>
      <c r="L170" s="15">
        <f t="shared" si="7"/>
        <v>43349</v>
      </c>
      <c r="N170" t="b">
        <f t="shared" si="8"/>
        <v>0</v>
      </c>
      <c r="O170" s="14">
        <f>[1]!f_nav_adjustedreturn(A170,$N$1,"")</f>
        <v>13.539275222174401</v>
      </c>
      <c r="P170" s="13">
        <f>[1]!f_risk_maxdownside(A170,$N$1,"")</f>
        <v>-2.4879687641877744</v>
      </c>
    </row>
    <row r="171" spans="1:16" ht="18" customHeight="1" x14ac:dyDescent="0.35">
      <c r="A171" s="7" t="s">
        <v>342</v>
      </c>
      <c r="B171" s="3" t="s">
        <v>343</v>
      </c>
      <c r="C171" s="5">
        <v>15.402429322606491</v>
      </c>
      <c r="D171" s="5">
        <v>5.5621999999999998</v>
      </c>
      <c r="E171" s="6">
        <v>-3.8388173581306599</v>
      </c>
      <c r="F171" s="5" t="s">
        <v>135</v>
      </c>
      <c r="G171" s="7" t="s">
        <v>425</v>
      </c>
      <c r="H171" s="9">
        <f>[1]!f_netasset_total(A171,"",1)/100000000</f>
        <v>19.3435373059</v>
      </c>
      <c r="I171" s="9">
        <f>[1]!f_prt_convertiblebond(A171,"20210630",100000000)</f>
        <v>0.65831005269999998</v>
      </c>
      <c r="J171" s="10">
        <f t="shared" si="6"/>
        <v>3.4032557866197924E-2</v>
      </c>
      <c r="K171" t="str">
        <f>[1]!f_info_setupdate(A171)</f>
        <v>2016-09-22</v>
      </c>
      <c r="L171" s="15">
        <f t="shared" si="7"/>
        <v>42635</v>
      </c>
      <c r="N171" t="b">
        <f t="shared" si="8"/>
        <v>0</v>
      </c>
      <c r="O171" s="14">
        <f>[1]!f_nav_adjustedreturn(A171,$N$1,"")</f>
        <v>16.876394466755915</v>
      </c>
      <c r="P171" s="13">
        <f>[1]!f_risk_maxdownside(A171,$N$1,"")</f>
        <v>-5.4726368159204029</v>
      </c>
    </row>
    <row r="172" spans="1:16" ht="18" customHeight="1" x14ac:dyDescent="0.35">
      <c r="A172" s="7" t="s">
        <v>344</v>
      </c>
      <c r="B172" s="3" t="s">
        <v>345</v>
      </c>
      <c r="C172" s="5">
        <v>14.510155518654265</v>
      </c>
      <c r="D172" s="5">
        <v>4.3563000000000001</v>
      </c>
      <c r="E172" s="6">
        <v>-3.1423290203327201</v>
      </c>
      <c r="F172" s="5" t="s">
        <v>135</v>
      </c>
      <c r="G172" s="7" t="s">
        <v>426</v>
      </c>
      <c r="H172" s="9">
        <f>[1]!f_netasset_total(A172,"",1)/100000000</f>
        <v>1.1060252794000001</v>
      </c>
      <c r="I172" s="9">
        <f>[1]!f_prt_convertiblebond(A172,"20210630",100000000)</f>
        <v>0.40095110549999996</v>
      </c>
      <c r="J172" s="10">
        <f t="shared" si="6"/>
        <v>0.36251531765847983</v>
      </c>
      <c r="K172" t="str">
        <f>[1]!f_info_setupdate(A172)</f>
        <v>2019-06-10</v>
      </c>
      <c r="L172" s="15">
        <f t="shared" si="7"/>
        <v>43626</v>
      </c>
      <c r="N172" t="b">
        <f t="shared" si="8"/>
        <v>0</v>
      </c>
      <c r="O172" s="14">
        <f>[1]!f_nav_adjustedreturn(A172,$N$1,"")</f>
        <v>9.7515466954728414</v>
      </c>
      <c r="P172" s="13">
        <f>[1]!f_risk_maxdownside(A172,$N$1,"")</f>
        <v>-3.1423290203327197</v>
      </c>
    </row>
    <row r="173" spans="1:16" ht="18" customHeight="1" x14ac:dyDescent="0.35">
      <c r="A173" s="7" t="s">
        <v>346</v>
      </c>
      <c r="B173" s="3" t="s">
        <v>347</v>
      </c>
      <c r="C173" s="5">
        <v>14.289184528870411</v>
      </c>
      <c r="D173" s="5">
        <v>4.7516999999999996</v>
      </c>
      <c r="E173" s="6">
        <v>-4.8192767481746701</v>
      </c>
      <c r="F173" s="5" t="s">
        <v>135</v>
      </c>
      <c r="G173" s="7" t="s">
        <v>426</v>
      </c>
      <c r="H173" s="9">
        <f>[1]!f_netasset_total(A173,"",1)/100000000</f>
        <v>10.1075109041</v>
      </c>
      <c r="I173" s="9">
        <f>[1]!f_prt_convertiblebond(A173,"20210630",100000000)</f>
        <v>0</v>
      </c>
      <c r="J173" s="10">
        <f t="shared" si="6"/>
        <v>0</v>
      </c>
      <c r="K173" t="str">
        <f>[1]!f_info_setupdate(A173)</f>
        <v>2013-07-30</v>
      </c>
      <c r="L173" s="15">
        <f t="shared" si="7"/>
        <v>41485</v>
      </c>
      <c r="N173" t="b">
        <f t="shared" si="8"/>
        <v>0</v>
      </c>
      <c r="O173" s="14">
        <f>[1]!f_nav_adjustedreturn(A173,$N$1,"")</f>
        <v>5.0127442650807152</v>
      </c>
      <c r="P173" s="13">
        <f>[1]!f_risk_maxdownside(A173,$N$1,"")</f>
        <v>-5.5776892430278755</v>
      </c>
    </row>
    <row r="174" spans="1:16" ht="18" customHeight="1" x14ac:dyDescent="0.35">
      <c r="A174" s="7" t="s">
        <v>348</v>
      </c>
      <c r="B174" s="3" t="s">
        <v>349</v>
      </c>
      <c r="C174" s="5">
        <v>13.869247403897388</v>
      </c>
      <c r="D174" s="5">
        <v>9.3134999999999994</v>
      </c>
      <c r="E174" s="6">
        <v>-5.7720332002787798</v>
      </c>
      <c r="F174" s="5" t="s">
        <v>135</v>
      </c>
      <c r="G174" s="7" t="s">
        <v>425</v>
      </c>
      <c r="H174" s="9">
        <f>[1]!f_netasset_total(A174,"",1)/100000000</f>
        <v>3.5182299756000002</v>
      </c>
      <c r="I174" s="9">
        <f>[1]!f_prt_convertiblebond(A174,"20210630",100000000)</f>
        <v>5.3567277000000003E-2</v>
      </c>
      <c r="J174" s="10">
        <f t="shared" si="6"/>
        <v>1.5225632596932388E-2</v>
      </c>
      <c r="K174" t="str">
        <f>[1]!f_info_setupdate(A174)</f>
        <v>2016-11-28</v>
      </c>
      <c r="L174" s="15">
        <f t="shared" si="7"/>
        <v>42702</v>
      </c>
      <c r="N174" t="b">
        <f t="shared" si="8"/>
        <v>0</v>
      </c>
      <c r="O174" s="14">
        <f>[1]!f_nav_adjustedreturn(A174,$N$1,"")</f>
        <v>22.182778832659121</v>
      </c>
      <c r="P174" s="13">
        <f>[1]!f_risk_maxdownside(A174,$N$1,"")</f>
        <v>-7.4763986567826208</v>
      </c>
    </row>
    <row r="175" spans="1:16" ht="18" customHeight="1" x14ac:dyDescent="0.35">
      <c r="A175" s="7" t="s">
        <v>350</v>
      </c>
      <c r="B175" s="3" t="s">
        <v>351</v>
      </c>
      <c r="C175" s="5">
        <v>13.853757736928173</v>
      </c>
      <c r="D175" s="5">
        <v>3.4588999999999999</v>
      </c>
      <c r="E175" s="6">
        <v>-3.61648434127203</v>
      </c>
      <c r="F175" s="5" t="s">
        <v>135</v>
      </c>
      <c r="G175" s="7" t="s">
        <v>426</v>
      </c>
      <c r="H175" s="9">
        <f>[1]!f_netasset_total(A175,"",1)/100000000</f>
        <v>3.6455683474999998</v>
      </c>
      <c r="I175" s="9">
        <f>[1]!f_prt_convertiblebond(A175,"20210630",100000000)</f>
        <v>7.4660790000000005E-3</v>
      </c>
      <c r="J175" s="10">
        <f t="shared" si="6"/>
        <v>2.0479876629168042E-3</v>
      </c>
      <c r="K175" t="str">
        <f>[1]!f_info_setupdate(A175)</f>
        <v>2016-05-26</v>
      </c>
      <c r="L175" s="15">
        <f t="shared" si="7"/>
        <v>42516</v>
      </c>
      <c r="N175" t="b">
        <f t="shared" si="8"/>
        <v>0</v>
      </c>
      <c r="O175" s="14">
        <f>[1]!f_nav_adjustedreturn(A175,$N$1,"")</f>
        <v>10.928433268858806</v>
      </c>
      <c r="P175" s="13">
        <f>[1]!f_risk_maxdownside(A175,$N$1,"")</f>
        <v>-3.784693019343996</v>
      </c>
    </row>
    <row r="176" spans="1:16" ht="18" customHeight="1" x14ac:dyDescent="0.35">
      <c r="A176" s="7" t="s">
        <v>352</v>
      </c>
      <c r="B176" s="3" t="s">
        <v>353</v>
      </c>
      <c r="C176" s="5">
        <v>13.685304931460673</v>
      </c>
      <c r="D176" s="5">
        <v>1.6731</v>
      </c>
      <c r="E176" s="6">
        <v>-0.69240999297442396</v>
      </c>
      <c r="F176" s="5" t="s">
        <v>135</v>
      </c>
      <c r="G176" s="7" t="s">
        <v>426</v>
      </c>
      <c r="H176" s="9">
        <f>[1]!f_netasset_total(A176,"",1)/100000000</f>
        <v>6.9978792613999996</v>
      </c>
      <c r="I176" s="9">
        <f>[1]!f_prt_convertiblebond(A176,"20210630",100000000)</f>
        <v>0.95357251900000006</v>
      </c>
      <c r="J176" s="10">
        <f t="shared" si="6"/>
        <v>0.13626592905937446</v>
      </c>
      <c r="K176" t="str">
        <f>[1]!f_info_setupdate(A176)</f>
        <v>2011-08-10</v>
      </c>
      <c r="L176" s="15">
        <f t="shared" si="7"/>
        <v>40765</v>
      </c>
      <c r="N176" t="b">
        <f t="shared" si="8"/>
        <v>0</v>
      </c>
      <c r="O176" s="14">
        <f>[1]!f_nav_adjustedreturn(A176,$N$1,"")</f>
        <v>10.267148014440423</v>
      </c>
      <c r="P176" s="13">
        <f>[1]!f_risk_maxdownside(A176,$N$1,"")</f>
        <v>-1.7585484996510927</v>
      </c>
    </row>
    <row r="177" spans="1:16" ht="18" customHeight="1" x14ac:dyDescent="0.35">
      <c r="A177" s="7" t="s">
        <v>354</v>
      </c>
      <c r="B177" s="3" t="s">
        <v>355</v>
      </c>
      <c r="C177" s="5">
        <v>13.579766121127975</v>
      </c>
      <c r="D177" s="5">
        <v>3.9723000000000002</v>
      </c>
      <c r="E177" s="6">
        <v>-3.2395563788389699</v>
      </c>
      <c r="F177" s="5" t="s">
        <v>135</v>
      </c>
      <c r="G177" s="7" t="s">
        <v>426</v>
      </c>
      <c r="H177" s="9">
        <f>[1]!f_netasset_total(A177,"",1)/100000000</f>
        <v>33.066775805100001</v>
      </c>
      <c r="I177" s="9">
        <f>[1]!f_prt_convertiblebond(A177,"20210630",100000000)</f>
        <v>1.1535297142000001</v>
      </c>
      <c r="J177" s="10">
        <f t="shared" si="6"/>
        <v>3.4884856056092629E-2</v>
      </c>
      <c r="K177" t="str">
        <f>[1]!f_info_setupdate(A177)</f>
        <v>2009-03-23</v>
      </c>
      <c r="L177" s="15">
        <f t="shared" si="7"/>
        <v>39895</v>
      </c>
      <c r="N177" t="b">
        <f t="shared" si="8"/>
        <v>0</v>
      </c>
      <c r="O177" s="14">
        <f>[1]!f_nav_adjustedreturn(A177,$N$1,"")</f>
        <v>8.8888888888888875</v>
      </c>
      <c r="P177" s="13">
        <f>[1]!f_risk_maxdownside(A177,$N$1,"")</f>
        <v>-5.3679653679653763</v>
      </c>
    </row>
    <row r="178" spans="1:16" ht="18" customHeight="1" x14ac:dyDescent="0.35">
      <c r="A178" s="7" t="s">
        <v>356</v>
      </c>
      <c r="B178" s="3" t="s">
        <v>357</v>
      </c>
      <c r="C178" s="5">
        <v>13.51768779793847</v>
      </c>
      <c r="D178" s="5">
        <v>4.7934999999999999</v>
      </c>
      <c r="E178" s="6">
        <v>-4.2581211589113197</v>
      </c>
      <c r="F178" s="5" t="s">
        <v>135</v>
      </c>
      <c r="G178" s="7" t="s">
        <v>426</v>
      </c>
      <c r="H178" s="9">
        <f>[1]!f_netasset_total(A178,"",1)/100000000</f>
        <v>11.132805206199999</v>
      </c>
      <c r="I178" s="9">
        <f>[1]!f_prt_convertiblebond(A178,"20210630",100000000)</f>
        <v>5.9718576799999999E-2</v>
      </c>
      <c r="J178" s="10">
        <f t="shared" si="6"/>
        <v>5.3641984831228322E-3</v>
      </c>
      <c r="K178" t="str">
        <f>[1]!f_info_setupdate(A178)</f>
        <v>2020-03-18</v>
      </c>
      <c r="L178" s="15">
        <f t="shared" si="7"/>
        <v>43908</v>
      </c>
      <c r="N178" t="b">
        <f t="shared" si="8"/>
        <v>1</v>
      </c>
      <c r="O178" s="14">
        <f>[1]!f_nav_adjustedreturn(A178,$N$1,"")</f>
        <v>0</v>
      </c>
      <c r="P178" s="13">
        <f>[1]!f_risk_maxdownside(A178,$N$1,"")</f>
        <v>-4.2581211589113241</v>
      </c>
    </row>
    <row r="179" spans="1:16" ht="18" customHeight="1" x14ac:dyDescent="0.35">
      <c r="A179" s="7" t="s">
        <v>358</v>
      </c>
      <c r="B179" s="3" t="s">
        <v>359</v>
      </c>
      <c r="C179" s="5">
        <v>13.317032232033414</v>
      </c>
      <c r="D179" s="5">
        <v>2.7084999999999999</v>
      </c>
      <c r="E179" s="6">
        <v>-1.34738327586163</v>
      </c>
      <c r="F179" s="5" t="s">
        <v>135</v>
      </c>
      <c r="G179" s="7" t="s">
        <v>426</v>
      </c>
      <c r="H179" s="9">
        <f>[1]!f_netasset_total(A179,"",1)/100000000</f>
        <v>1.3239033680000001</v>
      </c>
      <c r="I179" s="9">
        <f>[1]!f_prt_convertiblebond(A179,"20210630",100000000)</f>
        <v>2.1955902999999999E-2</v>
      </c>
      <c r="J179" s="10">
        <f t="shared" si="6"/>
        <v>1.6584218705605707E-2</v>
      </c>
      <c r="K179" t="str">
        <f>[1]!f_info_setupdate(A179)</f>
        <v>2011-07-01</v>
      </c>
      <c r="L179" s="15">
        <f t="shared" si="7"/>
        <v>40725</v>
      </c>
      <c r="N179" t="b">
        <f t="shared" si="8"/>
        <v>0</v>
      </c>
      <c r="O179" s="14">
        <f>[1]!f_nav_adjustedreturn(A179,$N$1,"")</f>
        <v>13.963963963963952</v>
      </c>
      <c r="P179" s="13">
        <f>[1]!f_risk_maxdownside(A179,$N$1,"")</f>
        <v>-2.4933750903396881</v>
      </c>
    </row>
    <row r="180" spans="1:16" ht="18" customHeight="1" x14ac:dyDescent="0.35">
      <c r="A180" s="7" t="s">
        <v>360</v>
      </c>
      <c r="B180" s="3" t="s">
        <v>361</v>
      </c>
      <c r="C180" s="5">
        <v>13.236121090022179</v>
      </c>
      <c r="D180" s="5">
        <v>2.7391999999999999</v>
      </c>
      <c r="E180" s="6">
        <v>-1.2899221254395701</v>
      </c>
      <c r="F180" s="5" t="s">
        <v>135</v>
      </c>
      <c r="G180" s="7" t="s">
        <v>426</v>
      </c>
      <c r="H180" s="9">
        <f>[1]!f_netasset_total(A180,"",1)/100000000</f>
        <v>2.0520806865000001</v>
      </c>
      <c r="I180" s="9">
        <f>[1]!f_prt_convertiblebond(A180,"20210630",100000000)</f>
        <v>0.1606495346</v>
      </c>
      <c r="J180" s="10">
        <f t="shared" si="6"/>
        <v>7.8286168597981196E-2</v>
      </c>
      <c r="K180" t="str">
        <f>[1]!f_info_setupdate(A180)</f>
        <v>2020-03-05</v>
      </c>
      <c r="L180" s="15">
        <f t="shared" si="7"/>
        <v>43895</v>
      </c>
      <c r="N180" t="b">
        <f t="shared" si="8"/>
        <v>1</v>
      </c>
      <c r="O180" s="14">
        <f>[1]!f_nav_adjustedreturn(A180,$N$1,"")</f>
        <v>0</v>
      </c>
      <c r="P180" s="13">
        <f>[1]!f_risk_maxdownside(A180,$N$1,"")</f>
        <v>-1.3313754282917305</v>
      </c>
    </row>
    <row r="181" spans="1:16" ht="18" customHeight="1" x14ac:dyDescent="0.35">
      <c r="A181" s="7" t="s">
        <v>362</v>
      </c>
      <c r="B181" s="3" t="s">
        <v>363</v>
      </c>
      <c r="C181" s="5">
        <v>12.973692816509271</v>
      </c>
      <c r="D181" s="5">
        <v>3.6286999999999998</v>
      </c>
      <c r="E181" s="6">
        <v>-1.6571987324050499</v>
      </c>
      <c r="F181" s="5" t="s">
        <v>135</v>
      </c>
      <c r="G181" s="7" t="s">
        <v>426</v>
      </c>
      <c r="H181" s="9">
        <f>[1]!f_netasset_total(A181,"",1)/100000000</f>
        <v>18.358979515999998</v>
      </c>
      <c r="I181" s="9">
        <f>[1]!f_prt_convertiblebond(A181,"20210630",100000000)</f>
        <v>1.3738266290000001</v>
      </c>
      <c r="J181" s="10">
        <f t="shared" si="6"/>
        <v>7.4831317710371603E-2</v>
      </c>
      <c r="K181" t="str">
        <f>[1]!f_info_setupdate(A181)</f>
        <v>2016-11-11</v>
      </c>
      <c r="L181" s="15">
        <f t="shared" si="7"/>
        <v>42685</v>
      </c>
      <c r="N181" t="b">
        <f t="shared" si="8"/>
        <v>0</v>
      </c>
      <c r="O181" s="14">
        <f>[1]!f_nav_adjustedreturn(A181,$N$1,"")</f>
        <v>12.23583928240779</v>
      </c>
      <c r="P181" s="13">
        <f>[1]!f_risk_maxdownside(A181,$N$1,"")</f>
        <v>-2.0068655928175647</v>
      </c>
    </row>
    <row r="182" spans="1:16" ht="18" customHeight="1" x14ac:dyDescent="0.35">
      <c r="A182" s="7" t="s">
        <v>364</v>
      </c>
      <c r="B182" s="3" t="s">
        <v>365</v>
      </c>
      <c r="C182" s="5">
        <v>12.193047069725621</v>
      </c>
      <c r="D182" s="5">
        <v>2.5449000000000002</v>
      </c>
      <c r="E182" s="6">
        <v>-1.9265565832204199</v>
      </c>
      <c r="F182" s="5" t="s">
        <v>135</v>
      </c>
      <c r="G182" s="7" t="s">
        <v>426</v>
      </c>
      <c r="H182" s="9">
        <f>[1]!f_netasset_total(A182,"",1)/100000000</f>
        <v>4.4564652638000002</v>
      </c>
      <c r="I182" s="9">
        <f>[1]!f_prt_convertiblebond(A182,"20210630",100000000)</f>
        <v>0.28989098289999998</v>
      </c>
      <c r="J182" s="10">
        <f t="shared" si="6"/>
        <v>6.5049532699108653E-2</v>
      </c>
      <c r="K182" t="str">
        <f>[1]!f_info_setupdate(A182)</f>
        <v>2018-03-27</v>
      </c>
      <c r="L182" s="15">
        <f t="shared" si="7"/>
        <v>43186</v>
      </c>
      <c r="N182" t="b">
        <f t="shared" si="8"/>
        <v>0</v>
      </c>
      <c r="O182" s="14">
        <f>[1]!f_nav_adjustedreturn(A182,$N$1,"")</f>
        <v>11.676772161250369</v>
      </c>
      <c r="P182" s="13">
        <f>[1]!f_risk_maxdownside(A182,$N$1,"")</f>
        <v>-2.2916666666666754</v>
      </c>
    </row>
    <row r="183" spans="1:16" ht="18" customHeight="1" x14ac:dyDescent="0.35">
      <c r="A183" s="7" t="s">
        <v>366</v>
      </c>
      <c r="B183" s="3" t="s">
        <v>367</v>
      </c>
      <c r="C183" s="5">
        <v>12.037978000845539</v>
      </c>
      <c r="D183" s="5">
        <v>2.1202999999999999</v>
      </c>
      <c r="E183" s="6">
        <v>-1.4522821576763401</v>
      </c>
      <c r="F183" s="5" t="s">
        <v>135</v>
      </c>
      <c r="G183" s="7" t="s">
        <v>426</v>
      </c>
      <c r="H183" s="9">
        <f>[1]!f_netasset_total(A183,"",1)/100000000</f>
        <v>18.7101547189</v>
      </c>
      <c r="I183" s="9">
        <f>[1]!f_prt_convertiblebond(A183,"20210630",100000000)</f>
        <v>6.91296354E-2</v>
      </c>
      <c r="J183" s="10">
        <f t="shared" si="6"/>
        <v>3.694765566538524E-3</v>
      </c>
      <c r="K183" t="str">
        <f>[1]!f_info_setupdate(A183)</f>
        <v>2014-12-02</v>
      </c>
      <c r="L183" s="15">
        <f t="shared" si="7"/>
        <v>41975</v>
      </c>
      <c r="N183" t="b">
        <f t="shared" si="8"/>
        <v>0</v>
      </c>
      <c r="O183" s="14">
        <f>[1]!f_nav_adjustedreturn(A183,$N$1,"")</f>
        <v>13.914373088685011</v>
      </c>
      <c r="P183" s="13">
        <f>[1]!f_risk_maxdownside(A183,$N$1,"")</f>
        <v>-2.2156573116691303</v>
      </c>
    </row>
    <row r="184" spans="1:16" ht="18" customHeight="1" x14ac:dyDescent="0.35">
      <c r="A184" s="7" t="s">
        <v>368</v>
      </c>
      <c r="B184" s="3" t="s">
        <v>369</v>
      </c>
      <c r="C184" s="5">
        <v>12.025896800328869</v>
      </c>
      <c r="D184" s="5">
        <v>2.2875000000000001</v>
      </c>
      <c r="E184" s="6">
        <v>-1.52543945366776</v>
      </c>
      <c r="F184" s="5" t="s">
        <v>135</v>
      </c>
      <c r="G184" s="7" t="s">
        <v>426</v>
      </c>
      <c r="H184" s="9">
        <f>[1]!f_netasset_total(A184,"",1)/100000000</f>
        <v>37.4795907289</v>
      </c>
      <c r="I184" s="9">
        <f>[1]!f_prt_convertiblebond(A184,"20210630",100000000)</f>
        <v>0.34448329759999996</v>
      </c>
      <c r="J184" s="10">
        <f t="shared" si="6"/>
        <v>9.1912235672940157E-3</v>
      </c>
      <c r="K184" t="str">
        <f>[1]!f_info_setupdate(A184)</f>
        <v>2017-01-05</v>
      </c>
      <c r="L184" s="15">
        <f t="shared" si="7"/>
        <v>42740</v>
      </c>
      <c r="N184" t="b">
        <f t="shared" si="8"/>
        <v>0</v>
      </c>
      <c r="O184" s="14">
        <f>[1]!f_nav_adjustedreturn(A184,$N$1,"")</f>
        <v>11.62732823173889</v>
      </c>
      <c r="P184" s="13">
        <f>[1]!f_risk_maxdownside(A184,$N$1,"")</f>
        <v>-1.7207734610608421</v>
      </c>
    </row>
    <row r="185" spans="1:16" ht="18" customHeight="1" x14ac:dyDescent="0.35">
      <c r="A185" s="7" t="s">
        <v>370</v>
      </c>
      <c r="B185" s="3" t="s">
        <v>371</v>
      </c>
      <c r="C185" s="5">
        <v>11.908917147983125</v>
      </c>
      <c r="D185" s="5">
        <v>5.0629</v>
      </c>
      <c r="E185" s="6">
        <v>-4.1376518218623604</v>
      </c>
      <c r="F185" s="5" t="s">
        <v>135</v>
      </c>
      <c r="G185" s="7" t="s">
        <v>425</v>
      </c>
      <c r="H185" s="9">
        <f>[1]!f_netasset_total(A185,"",1)/100000000</f>
        <v>21.794519799299998</v>
      </c>
      <c r="I185" s="9">
        <f>[1]!f_prt_convertiblebond(A185,"20210630",100000000)</f>
        <v>6.11E-3</v>
      </c>
      <c r="J185" s="10">
        <f t="shared" si="6"/>
        <v>2.8034570416166007E-4</v>
      </c>
      <c r="K185" t="str">
        <f>[1]!f_info_setupdate(A185)</f>
        <v>2016-08-16</v>
      </c>
      <c r="L185" s="15">
        <f t="shared" si="7"/>
        <v>42598</v>
      </c>
      <c r="N185" t="b">
        <f t="shared" si="8"/>
        <v>0</v>
      </c>
      <c r="O185" s="14">
        <f>[1]!f_nav_adjustedreturn(A185,$N$1,"")</f>
        <v>9.3865751197036857</v>
      </c>
      <c r="P185" s="13">
        <f>[1]!f_risk_maxdownside(A185,$N$1,"")</f>
        <v>-4.1376518218623604</v>
      </c>
    </row>
    <row r="186" spans="1:16" ht="18" customHeight="1" x14ac:dyDescent="0.35">
      <c r="A186" s="7" t="s">
        <v>372</v>
      </c>
      <c r="B186" s="3" t="s">
        <v>373</v>
      </c>
      <c r="C186" s="5">
        <v>11.795563169946789</v>
      </c>
      <c r="D186" s="5">
        <v>5.1078000000000001</v>
      </c>
      <c r="E186" s="6">
        <v>-4.1731192392591598</v>
      </c>
      <c r="F186" s="5" t="s">
        <v>135</v>
      </c>
      <c r="G186" s="7" t="s">
        <v>425</v>
      </c>
      <c r="H186" s="9">
        <f>[1]!f_netasset_total(A186,"",1)/100000000</f>
        <v>12.6225623627</v>
      </c>
      <c r="I186" s="9">
        <f>[1]!f_prt_convertiblebond(A186,"20210630",100000000)</f>
        <v>3.49E-3</v>
      </c>
      <c r="J186" s="10">
        <f t="shared" si="6"/>
        <v>2.7648902811627541E-4</v>
      </c>
      <c r="K186" t="str">
        <f>[1]!f_info_setupdate(A186)</f>
        <v>2017-03-30</v>
      </c>
      <c r="L186" s="15">
        <f t="shared" si="7"/>
        <v>42824</v>
      </c>
      <c r="N186" t="b">
        <f t="shared" si="8"/>
        <v>0</v>
      </c>
      <c r="O186" s="14">
        <f>[1]!f_nav_adjustedreturn(A186,$N$1,"")</f>
        <v>8.910081743869215</v>
      </c>
      <c r="P186" s="13">
        <f>[1]!f_risk_maxdownside(A186,$N$1,"")</f>
        <v>-4.1731192436221489</v>
      </c>
    </row>
    <row r="187" spans="1:16" ht="18" customHeight="1" x14ac:dyDescent="0.35">
      <c r="A187" s="7" t="s">
        <v>374</v>
      </c>
      <c r="B187" s="3" t="s">
        <v>375</v>
      </c>
      <c r="C187" s="5">
        <v>11.429414941109323</v>
      </c>
      <c r="D187" s="5">
        <v>3.0621</v>
      </c>
      <c r="E187" s="6">
        <v>-1.6813450948019599</v>
      </c>
      <c r="F187" s="5" t="s">
        <v>135</v>
      </c>
      <c r="G187" s="7" t="s">
        <v>426</v>
      </c>
      <c r="H187" s="9">
        <f>[1]!f_netasset_total(A187,"",1)/100000000</f>
        <v>19.067494715999999</v>
      </c>
      <c r="I187" s="9">
        <f>[1]!f_prt_convertiblebond(A187,"20210630",100000000)</f>
        <v>0.43367710780000002</v>
      </c>
      <c r="J187" s="10">
        <f t="shared" si="6"/>
        <v>2.2744315090125134E-2</v>
      </c>
      <c r="K187" t="str">
        <f>[1]!f_info_setupdate(A187)</f>
        <v>2008-03-10</v>
      </c>
      <c r="L187" s="15">
        <f t="shared" si="7"/>
        <v>39517</v>
      </c>
      <c r="N187" t="b">
        <f t="shared" si="8"/>
        <v>0</v>
      </c>
      <c r="O187" s="14">
        <f>[1]!f_nav_adjustedreturn(A187,$N$1,"")</f>
        <v>12.917398945518443</v>
      </c>
      <c r="P187" s="13">
        <f>[1]!f_risk_maxdownside(A187,$N$1,"")</f>
        <v>-1.6813450760608595</v>
      </c>
    </row>
    <row r="188" spans="1:16" ht="18" customHeight="1" x14ac:dyDescent="0.35">
      <c r="A188" s="7" t="s">
        <v>376</v>
      </c>
      <c r="B188" s="3" t="s">
        <v>377</v>
      </c>
      <c r="C188" s="5">
        <v>11.137362782497867</v>
      </c>
      <c r="D188" s="5">
        <v>2.4723999999999999</v>
      </c>
      <c r="E188" s="6">
        <v>-1.3397131403913201</v>
      </c>
      <c r="F188" s="5" t="s">
        <v>135</v>
      </c>
      <c r="G188" s="7" t="s">
        <v>426</v>
      </c>
      <c r="H188" s="9">
        <f>[1]!f_netasset_total(A188,"",1)/100000000</f>
        <v>4.0755531168000001</v>
      </c>
      <c r="I188" s="9">
        <f>[1]!f_prt_convertiblebond(A188,"20210630",100000000)</f>
        <v>1.1065016E-2</v>
      </c>
      <c r="J188" s="10">
        <f t="shared" si="6"/>
        <v>2.7149728350707677E-3</v>
      </c>
      <c r="K188" t="str">
        <f>[1]!f_info_setupdate(A188)</f>
        <v>2009-03-04</v>
      </c>
      <c r="L188" s="15">
        <f t="shared" si="7"/>
        <v>39876</v>
      </c>
      <c r="N188" t="b">
        <f t="shared" si="8"/>
        <v>0</v>
      </c>
      <c r="O188" s="14">
        <f>[1]!f_nav_adjustedreturn(A188,$N$1,"")</f>
        <v>7.0001479339637127</v>
      </c>
      <c r="P188" s="13">
        <f>[1]!f_risk_maxdownside(A188,$N$1,"")</f>
        <v>-2.1834061135371194</v>
      </c>
    </row>
    <row r="189" spans="1:16" ht="18" customHeight="1" x14ac:dyDescent="0.35">
      <c r="A189" s="7" t="s">
        <v>378</v>
      </c>
      <c r="B189" s="3" t="s">
        <v>379</v>
      </c>
      <c r="C189" s="5">
        <v>10.939027618760196</v>
      </c>
      <c r="D189" s="5">
        <v>10.8782</v>
      </c>
      <c r="E189" s="6">
        <v>-15.4277696394866</v>
      </c>
      <c r="F189" s="5" t="s">
        <v>135</v>
      </c>
      <c r="G189" s="7" t="s">
        <v>425</v>
      </c>
      <c r="H189" s="9">
        <f>[1]!f_netasset_total(A189,"",1)/100000000</f>
        <v>2.0528385258999999</v>
      </c>
      <c r="I189" s="9">
        <f>[1]!f_prt_convertiblebond(A189,"20210630",100000000)</f>
        <v>0.11464214</v>
      </c>
      <c r="J189" s="10">
        <f t="shared" si="6"/>
        <v>5.5845668596724581E-2</v>
      </c>
      <c r="K189" t="str">
        <f>[1]!f_info_setupdate(A189)</f>
        <v>2014-01-28</v>
      </c>
      <c r="L189" s="15">
        <f t="shared" si="7"/>
        <v>41667</v>
      </c>
      <c r="N189" t="b">
        <f t="shared" si="8"/>
        <v>0</v>
      </c>
      <c r="O189" s="14">
        <f>[1]!f_nav_adjustedreturn(A189,$N$1,"")</f>
        <v>-27.59022118742724</v>
      </c>
      <c r="P189" s="13">
        <f>[1]!f_risk_maxdownside(A189,$N$1,"")</f>
        <v>-30.28901734104047</v>
      </c>
    </row>
    <row r="190" spans="1:16" ht="18" customHeight="1" x14ac:dyDescent="0.35">
      <c r="A190" s="7" t="s">
        <v>380</v>
      </c>
      <c r="B190" s="3" t="s">
        <v>381</v>
      </c>
      <c r="C190" s="5">
        <v>10.651273136180981</v>
      </c>
      <c r="D190" s="5">
        <v>7.2279999999999998</v>
      </c>
      <c r="E190" s="6">
        <v>-7.0633847490820001</v>
      </c>
      <c r="F190" s="5" t="s">
        <v>135</v>
      </c>
      <c r="G190" s="7" t="s">
        <v>425</v>
      </c>
      <c r="H190" s="9">
        <f>[1]!f_netasset_total(A190,"",1)/100000000</f>
        <v>1.2644537654999999</v>
      </c>
      <c r="I190" s="9">
        <f>[1]!f_prt_convertiblebond(A190,"20210630",100000000)</f>
        <v>0.40001032649999996</v>
      </c>
      <c r="J190" s="10">
        <f t="shared" si="6"/>
        <v>0.31635029877254928</v>
      </c>
      <c r="K190" t="str">
        <f>[1]!f_info_setupdate(A190)</f>
        <v>2017-03-28</v>
      </c>
      <c r="L190" s="15">
        <f t="shared" si="7"/>
        <v>42822</v>
      </c>
      <c r="N190" t="b">
        <f t="shared" si="8"/>
        <v>0</v>
      </c>
      <c r="O190" s="14">
        <f>[1]!f_nav_adjustedreturn(A190,$N$1,"")</f>
        <v>4.6892445106066214</v>
      </c>
      <c r="P190" s="13">
        <f>[1]!f_risk_maxdownside(A190,$N$1,"")</f>
        <v>-7.0633850303438885</v>
      </c>
    </row>
    <row r="191" spans="1:16" ht="18" customHeight="1" x14ac:dyDescent="0.35">
      <c r="A191" s="7" t="s">
        <v>382</v>
      </c>
      <c r="B191" s="3" t="s">
        <v>383</v>
      </c>
      <c r="C191" s="5">
        <v>10.412448448582163</v>
      </c>
      <c r="D191" s="5">
        <v>4.3585000000000003</v>
      </c>
      <c r="E191" s="6">
        <v>-3.2771534422369402</v>
      </c>
      <c r="F191" s="5" t="s">
        <v>135</v>
      </c>
      <c r="G191" s="7" t="s">
        <v>426</v>
      </c>
      <c r="H191" s="9">
        <f>[1]!f_netasset_total(A191,"",1)/100000000</f>
        <v>20.500145740400001</v>
      </c>
      <c r="I191" s="9">
        <f>[1]!f_prt_convertiblebond(A191,"20210630",100000000)</f>
        <v>0</v>
      </c>
      <c r="J191" s="10">
        <f t="shared" si="6"/>
        <v>0</v>
      </c>
      <c r="K191" t="str">
        <f>[1]!f_info_setupdate(A191)</f>
        <v>2020-01-19</v>
      </c>
      <c r="L191" s="15">
        <f t="shared" si="7"/>
        <v>43849</v>
      </c>
      <c r="N191" t="b">
        <f t="shared" si="8"/>
        <v>1</v>
      </c>
      <c r="O191" s="14">
        <f>[1]!f_nav_adjustedreturn(A191,$N$1,"")</f>
        <v>0</v>
      </c>
      <c r="P191" s="13">
        <f>[1]!f_risk_maxdownside(A191,$N$1,"")</f>
        <v>-3.2771535580524334</v>
      </c>
    </row>
    <row r="192" spans="1:16" ht="18" customHeight="1" x14ac:dyDescent="0.35">
      <c r="A192" s="7" t="s">
        <v>384</v>
      </c>
      <c r="B192" s="3" t="s">
        <v>385</v>
      </c>
      <c r="C192" s="5">
        <v>10.349183869815947</v>
      </c>
      <c r="D192" s="5">
        <v>2.0476999999999999</v>
      </c>
      <c r="E192" s="6">
        <v>-1.2995723987591199</v>
      </c>
      <c r="F192" s="5" t="s">
        <v>135</v>
      </c>
      <c r="G192" s="7" t="s">
        <v>426</v>
      </c>
      <c r="H192" s="9">
        <f>[1]!f_netasset_total(A192,"",1)/100000000</f>
        <v>1.4218710867</v>
      </c>
      <c r="I192" s="9">
        <f>[1]!f_prt_convertiblebond(A192,"20210630",100000000)</f>
        <v>8.5265118000000001E-2</v>
      </c>
      <c r="J192" s="10">
        <f t="shared" si="6"/>
        <v>5.9966841437004377E-2</v>
      </c>
      <c r="K192" t="str">
        <f>[1]!f_info_setupdate(A192)</f>
        <v>2019-04-11</v>
      </c>
      <c r="L192" s="15">
        <f t="shared" si="7"/>
        <v>43566</v>
      </c>
      <c r="N192" t="b">
        <f t="shared" si="8"/>
        <v>0</v>
      </c>
      <c r="O192" s="14">
        <f>[1]!f_nav_adjustedreturn(A192,$N$1,"")</f>
        <v>11.45146088595666</v>
      </c>
      <c r="P192" s="13">
        <f>[1]!f_risk_maxdownside(A192,$N$1,"")</f>
        <v>-2.6829697396199834</v>
      </c>
    </row>
    <row r="193" spans="1:16" ht="18" customHeight="1" x14ac:dyDescent="0.35">
      <c r="A193" s="7" t="s">
        <v>386</v>
      </c>
      <c r="B193" s="3" t="s">
        <v>387</v>
      </c>
      <c r="C193" s="5">
        <v>10.193678074027982</v>
      </c>
      <c r="D193" s="5">
        <v>2.3492999999999999</v>
      </c>
      <c r="E193" s="6">
        <v>-1.11397511418922</v>
      </c>
      <c r="F193" s="5" t="s">
        <v>135</v>
      </c>
      <c r="G193" s="7" t="s">
        <v>426</v>
      </c>
      <c r="H193" s="9">
        <f>[1]!f_netasset_total(A193,"",1)/100000000</f>
        <v>45.110925463800001</v>
      </c>
      <c r="I193" s="9">
        <f>[1]!f_prt_convertiblebond(A193,"20210630",100000000)</f>
        <v>1.4356637E-2</v>
      </c>
      <c r="J193" s="10">
        <f t="shared" si="6"/>
        <v>3.1825188360457642E-4</v>
      </c>
      <c r="K193" t="str">
        <f>[1]!f_info_setupdate(A193)</f>
        <v>2020-03-25</v>
      </c>
      <c r="L193" s="15">
        <f t="shared" si="7"/>
        <v>43915</v>
      </c>
      <c r="N193" t="b">
        <f t="shared" si="8"/>
        <v>1</v>
      </c>
      <c r="O193" s="14">
        <f>[1]!f_nav_adjustedreturn(A193,$N$1,"")</f>
        <v>0</v>
      </c>
      <c r="P193" s="13">
        <f>[1]!f_risk_maxdownside(A193,$N$1,"")</f>
        <v>-1.1139753268274666</v>
      </c>
    </row>
    <row r="194" spans="1:16" ht="18" customHeight="1" x14ac:dyDescent="0.35">
      <c r="A194" s="7" t="s">
        <v>388</v>
      </c>
      <c r="B194" s="3" t="s">
        <v>389</v>
      </c>
      <c r="C194" s="5">
        <v>10.090752310253205</v>
      </c>
      <c r="D194" s="5">
        <v>2.5459999999999998</v>
      </c>
      <c r="E194" s="6">
        <v>-1.15713730066122</v>
      </c>
      <c r="F194" s="5" t="s">
        <v>135</v>
      </c>
      <c r="G194" s="7" t="s">
        <v>426</v>
      </c>
      <c r="H194" s="9">
        <f>[1]!f_netasset_total(A194,"",1)/100000000</f>
        <v>1.9078975412000001</v>
      </c>
      <c r="I194" s="9">
        <f>[1]!f_prt_convertiblebond(A194,"20210630",100000000)</f>
        <v>3.6265538999999999E-2</v>
      </c>
      <c r="J194" s="10">
        <f t="shared" si="6"/>
        <v>1.9008116639843385E-2</v>
      </c>
      <c r="K194" t="str">
        <f>[1]!f_info_setupdate(A194)</f>
        <v>2020-03-06</v>
      </c>
      <c r="L194" s="15">
        <f t="shared" si="7"/>
        <v>43896</v>
      </c>
      <c r="N194" t="b">
        <f t="shared" si="8"/>
        <v>1</v>
      </c>
      <c r="O194" s="14">
        <f>[1]!f_nav_adjustedreturn(A194,$N$1,"")</f>
        <v>0</v>
      </c>
      <c r="P194" s="13">
        <f>[1]!f_risk_maxdownside(A194,$N$1,"")</f>
        <v>-1.1571373006612236</v>
      </c>
    </row>
    <row r="195" spans="1:16" ht="18" customHeight="1" x14ac:dyDescent="0.35">
      <c r="A195" s="7" t="s">
        <v>390</v>
      </c>
      <c r="B195" s="3" t="s">
        <v>391</v>
      </c>
      <c r="C195" s="5">
        <v>9.9594068628938519</v>
      </c>
      <c r="D195" s="5">
        <v>1.6852</v>
      </c>
      <c r="E195" s="6">
        <v>-0.99178252761322205</v>
      </c>
      <c r="F195" s="5" t="s">
        <v>392</v>
      </c>
      <c r="G195" s="7" t="s">
        <v>426</v>
      </c>
      <c r="H195" s="9">
        <f>[1]!f_netasset_total(A195,"",1)/100000000</f>
        <v>3.1229426868000001</v>
      </c>
      <c r="I195" s="9">
        <f>[1]!f_prt_convertiblebond(A195,"20210630",100000000)</f>
        <v>0.66663954280000004</v>
      </c>
      <c r="J195" s="10">
        <f t="shared" ref="J195:J210" si="9">I195/H195</f>
        <v>0.21346518641464043</v>
      </c>
      <c r="K195" t="str">
        <f>[1]!f_info_setupdate(A195)</f>
        <v>2017-01-13</v>
      </c>
      <c r="L195" s="15">
        <f t="shared" ref="L195:L210" si="10">DATE(LEFT(K195,4),MID(K195,6,2),RIGHT(K195,2))</f>
        <v>42748</v>
      </c>
      <c r="N195" t="b">
        <f t="shared" ref="N195:N210" si="11">L195&gt;$N$1</f>
        <v>0</v>
      </c>
      <c r="O195" s="14">
        <f>[1]!f_nav_adjustedreturn(A195,$N$1,"")</f>
        <v>7.5185495949533925</v>
      </c>
      <c r="P195" s="13">
        <f>[1]!f_risk_maxdownside(A195,$N$1,"")</f>
        <v>-1.9572384638576086</v>
      </c>
    </row>
    <row r="196" spans="1:16" ht="18" customHeight="1" x14ac:dyDescent="0.35">
      <c r="A196" s="7" t="s">
        <v>393</v>
      </c>
      <c r="B196" s="3" t="s">
        <v>394</v>
      </c>
      <c r="C196" s="5">
        <v>9.9035773466743287</v>
      </c>
      <c r="D196" s="5">
        <v>2.9975999999999998</v>
      </c>
      <c r="E196" s="6">
        <v>-3.3170737312798502</v>
      </c>
      <c r="F196" s="5" t="s">
        <v>392</v>
      </c>
      <c r="G196" s="7" t="s">
        <v>426</v>
      </c>
      <c r="H196" s="9">
        <f>[1]!f_netasset_total(A196,"",1)/100000000</f>
        <v>3.1158012362999998</v>
      </c>
      <c r="I196" s="9">
        <f>[1]!f_prt_convertiblebond(A196,"20210630",100000000)</f>
        <v>6.5042600000000004E-3</v>
      </c>
      <c r="J196" s="10">
        <f t="shared" si="9"/>
        <v>2.0875079976936462E-3</v>
      </c>
      <c r="K196" t="str">
        <f>[1]!f_info_setupdate(A196)</f>
        <v>2017-03-23</v>
      </c>
      <c r="L196" s="15">
        <f t="shared" si="10"/>
        <v>42817</v>
      </c>
      <c r="N196" t="b">
        <f t="shared" si="11"/>
        <v>0</v>
      </c>
      <c r="O196" s="14">
        <f>[1]!f_nav_adjustedreturn(A196,$N$1,"")</f>
        <v>4.7189088328123301</v>
      </c>
      <c r="P196" s="13">
        <f>[1]!f_risk_maxdownside(A196,$N$1,"")</f>
        <v>-3.3170731707316934</v>
      </c>
    </row>
    <row r="197" spans="1:16" ht="18" customHeight="1" x14ac:dyDescent="0.35">
      <c r="A197" s="7" t="s">
        <v>395</v>
      </c>
      <c r="B197" s="3" t="s">
        <v>396</v>
      </c>
      <c r="C197" s="5">
        <v>9.8159597403689887</v>
      </c>
      <c r="D197" s="5">
        <v>2.4018000000000002</v>
      </c>
      <c r="E197" s="6">
        <v>-1.1645213764292901</v>
      </c>
      <c r="F197" s="5" t="s">
        <v>392</v>
      </c>
      <c r="G197" s="7" t="s">
        <v>426</v>
      </c>
      <c r="H197" s="9">
        <f>[1]!f_netasset_total(A197,"",1)/100000000</f>
        <v>2.7422387100000001</v>
      </c>
      <c r="I197" s="9">
        <f>[1]!f_prt_convertiblebond(A197,"20210630",100000000)</f>
        <v>0.2327310484</v>
      </c>
      <c r="J197" s="10">
        <f t="shared" si="9"/>
        <v>8.4868996835071292E-2</v>
      </c>
      <c r="K197" t="str">
        <f>[1]!f_info_setupdate(A197)</f>
        <v>2016-07-19</v>
      </c>
      <c r="L197" s="15">
        <f t="shared" si="10"/>
        <v>42570</v>
      </c>
      <c r="N197" t="b">
        <f t="shared" si="11"/>
        <v>0</v>
      </c>
      <c r="O197" s="14">
        <f>[1]!f_nav_adjustedreturn(A197,$N$1,"")</f>
        <v>9.8121670871881133</v>
      </c>
      <c r="P197" s="13">
        <f>[1]!f_risk_maxdownside(A197,$N$1,"")</f>
        <v>-1.164521495490763</v>
      </c>
    </row>
    <row r="198" spans="1:16" ht="18" customHeight="1" x14ac:dyDescent="0.35">
      <c r="A198" s="7" t="s">
        <v>397</v>
      </c>
      <c r="B198" s="3" t="s">
        <v>398</v>
      </c>
      <c r="C198" s="5">
        <v>9.2353946751998439</v>
      </c>
      <c r="D198" s="5">
        <v>1.722</v>
      </c>
      <c r="E198" s="6">
        <v>-1.0641889825450099</v>
      </c>
      <c r="F198" s="5" t="s">
        <v>392</v>
      </c>
      <c r="G198" s="7" t="s">
        <v>426</v>
      </c>
      <c r="H198" s="9">
        <f>[1]!f_netasset_total(A198,"",1)/100000000</f>
        <v>36.239840998399998</v>
      </c>
      <c r="I198" s="9">
        <f>[1]!f_prt_convertiblebond(A198,"20210630",100000000)</f>
        <v>0.94914659299999993</v>
      </c>
      <c r="J198" s="10">
        <f t="shared" si="9"/>
        <v>2.6190694187700907E-2</v>
      </c>
      <c r="K198" t="str">
        <f>[1]!f_info_setupdate(A198)</f>
        <v>2020-07-07</v>
      </c>
      <c r="L198" s="15">
        <f t="shared" si="10"/>
        <v>44019</v>
      </c>
      <c r="N198" t="b">
        <f t="shared" si="11"/>
        <v>1</v>
      </c>
      <c r="O198" s="14">
        <f>[1]!f_nav_adjustedreturn(A198,$N$1,"")</f>
        <v>0</v>
      </c>
      <c r="P198" s="13">
        <f>[1]!f_risk_maxdownside(A198,$N$1,"")</f>
        <v>-1.0641891891891984</v>
      </c>
    </row>
    <row r="199" spans="1:16" ht="18" customHeight="1" x14ac:dyDescent="0.35">
      <c r="A199" s="7" t="s">
        <v>399</v>
      </c>
      <c r="B199" s="3" t="s">
        <v>400</v>
      </c>
      <c r="C199" s="5">
        <v>9.229613449407104</v>
      </c>
      <c r="D199" s="5">
        <v>2.1989000000000001</v>
      </c>
      <c r="E199" s="6">
        <v>-1.44843579929985</v>
      </c>
      <c r="F199" s="5" t="s">
        <v>392</v>
      </c>
      <c r="G199" s="7" t="s">
        <v>426</v>
      </c>
      <c r="H199" s="9">
        <f>[1]!f_netasset_total(A199,"",1)/100000000</f>
        <v>237.2032491766</v>
      </c>
      <c r="I199" s="9">
        <f>[1]!f_prt_convertiblebond(A199,"20210630",100000000)</f>
        <v>7.5014279290000001</v>
      </c>
      <c r="J199" s="10">
        <f t="shared" si="9"/>
        <v>3.1624473758431186E-2</v>
      </c>
      <c r="K199" t="str">
        <f>[1]!f_info_setupdate(A199)</f>
        <v>2010-08-16</v>
      </c>
      <c r="L199" s="15">
        <f t="shared" si="10"/>
        <v>40406</v>
      </c>
      <c r="N199" t="b">
        <f t="shared" si="11"/>
        <v>0</v>
      </c>
      <c r="O199" s="14">
        <f>[1]!f_nav_adjustedreturn(A199,$N$1,"")</f>
        <v>10.573823339780782</v>
      </c>
      <c r="P199" s="13">
        <f>[1]!f_risk_maxdownside(A199,$N$1,"")</f>
        <v>-3.2635467980295694</v>
      </c>
    </row>
    <row r="200" spans="1:16" ht="18" customHeight="1" x14ac:dyDescent="0.35">
      <c r="A200" s="7" t="s">
        <v>401</v>
      </c>
      <c r="B200" s="3" t="s">
        <v>402</v>
      </c>
      <c r="C200" s="5">
        <v>8.1281525513466981</v>
      </c>
      <c r="D200" s="5">
        <v>1.6202000000000001</v>
      </c>
      <c r="E200" s="6">
        <v>-0.74794316572717701</v>
      </c>
      <c r="F200" s="5" t="s">
        <v>392</v>
      </c>
      <c r="G200" s="7" t="s">
        <v>426</v>
      </c>
      <c r="H200" s="9">
        <f>[1]!f_netasset_total(A200,"",1)/100000000</f>
        <v>42.814296309899994</v>
      </c>
      <c r="I200" s="9">
        <f>[1]!f_prt_convertiblebond(A200,"20210630",100000000)</f>
        <v>2.6174404871000001</v>
      </c>
      <c r="J200" s="10">
        <f t="shared" si="9"/>
        <v>6.1134730982248253E-2</v>
      </c>
      <c r="K200" t="str">
        <f>[1]!f_info_setupdate(A200)</f>
        <v>2013-02-04</v>
      </c>
      <c r="L200" s="15">
        <f t="shared" si="10"/>
        <v>41309</v>
      </c>
      <c r="N200" t="b">
        <f t="shared" si="11"/>
        <v>0</v>
      </c>
      <c r="O200" s="14">
        <f>[1]!f_nav_adjustedreturn(A200,$N$1,"")</f>
        <v>9.3635430356157929</v>
      </c>
      <c r="P200" s="13">
        <f>[1]!f_risk_maxdownside(A200,$N$1,"")</f>
        <v>-1.3888888888889039</v>
      </c>
    </row>
    <row r="201" spans="1:16" ht="18" customHeight="1" x14ac:dyDescent="0.35">
      <c r="A201" s="7" t="s">
        <v>403</v>
      </c>
      <c r="B201" s="3" t="s">
        <v>404</v>
      </c>
      <c r="C201" s="5">
        <v>7.3518260687251376</v>
      </c>
      <c r="D201" s="5">
        <v>2.5865</v>
      </c>
      <c r="E201" s="6">
        <v>-2.3298847061874399</v>
      </c>
      <c r="F201" s="5" t="s">
        <v>392</v>
      </c>
      <c r="G201" s="7" t="s">
        <v>426</v>
      </c>
      <c r="H201" s="9">
        <f>[1]!f_netasset_total(A201,"",1)/100000000</f>
        <v>2.3048770705999999</v>
      </c>
      <c r="I201" s="9">
        <f>[1]!f_prt_convertiblebond(A201,"20210630",100000000)</f>
        <v>0.15493238049999999</v>
      </c>
      <c r="J201" s="10">
        <f t="shared" si="9"/>
        <v>6.7219368215446038E-2</v>
      </c>
      <c r="K201" t="str">
        <f>[1]!f_info_setupdate(A201)</f>
        <v>2016-07-19</v>
      </c>
      <c r="L201" s="15">
        <f t="shared" si="10"/>
        <v>42570</v>
      </c>
      <c r="N201" t="b">
        <f t="shared" si="11"/>
        <v>0</v>
      </c>
      <c r="O201" s="14">
        <f>[1]!f_nav_adjustedreturn(A201,$N$1,"")</f>
        <v>6.2258177981005929</v>
      </c>
      <c r="P201" s="13">
        <f>[1]!f_risk_maxdownside(A201,$N$1,"")</f>
        <v>-2.9096989966555125</v>
      </c>
    </row>
    <row r="202" spans="1:16" ht="18" customHeight="1" x14ac:dyDescent="0.35">
      <c r="A202" s="7" t="s">
        <v>405</v>
      </c>
      <c r="B202" s="3" t="s">
        <v>406</v>
      </c>
      <c r="C202" s="5">
        <v>6.9177707930543502</v>
      </c>
      <c r="D202" s="5">
        <v>3.266</v>
      </c>
      <c r="E202" s="6">
        <v>-1.81522614827892</v>
      </c>
      <c r="F202" s="5" t="s">
        <v>392</v>
      </c>
      <c r="G202" s="7" t="s">
        <v>426</v>
      </c>
      <c r="H202" s="9">
        <f>[1]!f_netasset_total(A202,"",1)/100000000</f>
        <v>2.1024733577000001</v>
      </c>
      <c r="I202" s="9">
        <f>[1]!f_prt_convertiblebond(A202,"20210630",100000000)</f>
        <v>0.3851631532</v>
      </c>
      <c r="J202" s="10">
        <f t="shared" si="9"/>
        <v>0.18319525990158042</v>
      </c>
      <c r="K202" t="str">
        <f>[1]!f_info_setupdate(A202)</f>
        <v>2017-08-01</v>
      </c>
      <c r="L202" s="15">
        <f t="shared" si="10"/>
        <v>42948</v>
      </c>
      <c r="N202" t="b">
        <f t="shared" si="11"/>
        <v>0</v>
      </c>
      <c r="O202" s="14">
        <f>[1]!f_nav_adjustedreturn(A202,$N$1,"")</f>
        <v>18.635899247122907</v>
      </c>
      <c r="P202" s="13">
        <f>[1]!f_risk_maxdownside(A202,$N$1,"")</f>
        <v>-3.0156614461846063</v>
      </c>
    </row>
    <row r="203" spans="1:16" ht="18" customHeight="1" x14ac:dyDescent="0.35">
      <c r="A203" s="7" t="s">
        <v>407</v>
      </c>
      <c r="B203" s="3" t="s">
        <v>408</v>
      </c>
      <c r="C203" s="5">
        <v>6.5393166299990844</v>
      </c>
      <c r="D203" s="5">
        <v>1.8776999999999999</v>
      </c>
      <c r="E203" s="6">
        <v>-1.1152416153037199</v>
      </c>
      <c r="F203" s="5" t="s">
        <v>392</v>
      </c>
      <c r="G203" s="7" t="s">
        <v>426</v>
      </c>
      <c r="H203" s="9">
        <f>[1]!f_netasset_total(A203,"",1)/100000000</f>
        <v>1.3403607445000001</v>
      </c>
      <c r="I203" s="9">
        <f>[1]!f_prt_convertiblebond(A203,"20210630",100000000)</f>
        <v>3.2753839200000003E-2</v>
      </c>
      <c r="J203" s="10">
        <f t="shared" si="9"/>
        <v>2.4436584952522086E-2</v>
      </c>
      <c r="K203" t="str">
        <f>[1]!f_info_setupdate(A203)</f>
        <v>2012-07-20</v>
      </c>
      <c r="L203" s="15">
        <f t="shared" si="10"/>
        <v>41110</v>
      </c>
      <c r="N203" t="b">
        <f t="shared" si="11"/>
        <v>0</v>
      </c>
      <c r="O203" s="14">
        <f>[1]!f_nav_adjustedreturn(A203,$N$1,"")</f>
        <v>10.281081045469026</v>
      </c>
      <c r="P203" s="13">
        <f>[1]!f_risk_maxdownside(A203,$N$1,"")</f>
        <v>-1.4956209513688086</v>
      </c>
    </row>
    <row r="204" spans="1:16" ht="18" customHeight="1" x14ac:dyDescent="0.35">
      <c r="A204" s="7" t="s">
        <v>409</v>
      </c>
      <c r="B204" s="3" t="s">
        <v>410</v>
      </c>
      <c r="C204" s="5">
        <v>5.8681030052539889</v>
      </c>
      <c r="D204" s="5">
        <v>1.6953</v>
      </c>
      <c r="E204" s="6">
        <v>-1.12160090373598</v>
      </c>
      <c r="F204" s="5" t="s">
        <v>392</v>
      </c>
      <c r="G204" s="7" t="s">
        <v>426</v>
      </c>
      <c r="H204" s="9">
        <f>[1]!f_netasset_total(A204,"",1)/100000000</f>
        <v>26.578154868400002</v>
      </c>
      <c r="I204" s="9">
        <f>[1]!f_prt_convertiblebond(A204,"20210630",100000000)</f>
        <v>2.3538872072999997</v>
      </c>
      <c r="J204" s="10">
        <f t="shared" si="9"/>
        <v>8.8564733667747753E-2</v>
      </c>
      <c r="K204" t="str">
        <f>[1]!f_info_setupdate(A204)</f>
        <v>2016-02-03</v>
      </c>
      <c r="L204" s="15">
        <f t="shared" si="10"/>
        <v>42403</v>
      </c>
      <c r="N204" t="b">
        <f t="shared" si="11"/>
        <v>0</v>
      </c>
      <c r="O204" s="14">
        <f>[1]!f_nav_adjustedreturn(A204,$N$1,"")</f>
        <v>8.392083581075342</v>
      </c>
      <c r="P204" s="13">
        <f>[1]!f_risk_maxdownside(A204,$N$1,"")</f>
        <v>-1.5669866272869075</v>
      </c>
    </row>
    <row r="205" spans="1:16" ht="18" customHeight="1" x14ac:dyDescent="0.35">
      <c r="A205" s="7" t="s">
        <v>411</v>
      </c>
      <c r="B205" s="3" t="s">
        <v>412</v>
      </c>
      <c r="C205" s="5">
        <v>5.2132436781118727</v>
      </c>
      <c r="D205" s="5">
        <v>1.7481</v>
      </c>
      <c r="E205" s="6">
        <v>-0.73065378827599603</v>
      </c>
      <c r="F205" s="5" t="s">
        <v>392</v>
      </c>
      <c r="G205" s="7" t="s">
        <v>426</v>
      </c>
      <c r="H205" s="9">
        <f>[1]!f_netasset_total(A205,"",1)/100000000</f>
        <v>3.0272875745999999</v>
      </c>
      <c r="I205" s="9">
        <f>[1]!f_prt_convertiblebond(A205,"20210630",100000000)</f>
        <v>0</v>
      </c>
      <c r="J205" s="10">
        <f t="shared" si="9"/>
        <v>0</v>
      </c>
      <c r="K205" t="str">
        <f>[1]!f_info_setupdate(A205)</f>
        <v>2018-01-24</v>
      </c>
      <c r="L205" s="15">
        <f t="shared" si="10"/>
        <v>43124</v>
      </c>
      <c r="N205" t="b">
        <f t="shared" si="11"/>
        <v>0</v>
      </c>
      <c r="O205" s="14">
        <f>[1]!f_nav_adjustedreturn(A205,$N$1,"")</f>
        <v>13.472590851531946</v>
      </c>
      <c r="P205" s="13">
        <f>[1]!f_risk_maxdownside(A205,$N$1,"")</f>
        <v>-4.2625227884364962</v>
      </c>
    </row>
    <row r="206" spans="1:16" ht="18" customHeight="1" x14ac:dyDescent="0.35">
      <c r="A206" s="7" t="s">
        <v>413</v>
      </c>
      <c r="B206" s="3" t="s">
        <v>414</v>
      </c>
      <c r="C206" s="5">
        <v>4.3426211714825165</v>
      </c>
      <c r="D206" s="5">
        <v>2.1093999999999999</v>
      </c>
      <c r="E206" s="6">
        <v>-1.28873585833742</v>
      </c>
      <c r="F206" s="5" t="s">
        <v>392</v>
      </c>
      <c r="G206" s="7" t="s">
        <v>426</v>
      </c>
      <c r="H206" s="9">
        <f>[1]!f_netasset_total(A206,"",1)/100000000</f>
        <v>1.3715502084</v>
      </c>
      <c r="I206" s="9">
        <f>[1]!f_prt_convertiblebond(A206,"20210630",100000000)</f>
        <v>7.9432646100000004E-2</v>
      </c>
      <c r="J206" s="10">
        <f t="shared" si="9"/>
        <v>5.7914501134204342E-2</v>
      </c>
      <c r="K206" t="str">
        <f>[1]!f_info_setupdate(A206)</f>
        <v>2015-11-16</v>
      </c>
      <c r="L206" s="15">
        <f t="shared" si="10"/>
        <v>42324</v>
      </c>
      <c r="N206" t="b">
        <f t="shared" si="11"/>
        <v>0</v>
      </c>
      <c r="O206" s="14">
        <f>[1]!f_nav_adjustedreturn(A206,$N$1,"")</f>
        <v>3.8628779451916175</v>
      </c>
      <c r="P206" s="13">
        <f>[1]!f_risk_maxdownside(A206,$N$1,"")</f>
        <v>-1.2887358583374215</v>
      </c>
    </row>
    <row r="207" spans="1:16" ht="18" customHeight="1" x14ac:dyDescent="0.35">
      <c r="A207" s="7" t="s">
        <v>415</v>
      </c>
      <c r="B207" s="3" t="s">
        <v>416</v>
      </c>
      <c r="C207" s="5">
        <v>3.2657243539747105</v>
      </c>
      <c r="D207" s="5">
        <v>1.2130000000000001</v>
      </c>
      <c r="E207" s="6">
        <v>-0.90673577855065601</v>
      </c>
      <c r="F207" s="5" t="s">
        <v>392</v>
      </c>
      <c r="G207" s="7" t="s">
        <v>426</v>
      </c>
      <c r="H207" s="9">
        <f>[1]!f_netasset_total(A207,"",1)/100000000</f>
        <v>20.161383407599999</v>
      </c>
      <c r="I207" s="9">
        <f>[1]!f_prt_convertiblebond(A207,"20210630",100000000)</f>
        <v>5.8199999999999997E-3</v>
      </c>
      <c r="J207" s="10">
        <f t="shared" si="9"/>
        <v>2.8867066720263368E-4</v>
      </c>
      <c r="K207" t="str">
        <f>[1]!f_info_setupdate(A207)</f>
        <v>2017-02-04</v>
      </c>
      <c r="L207" s="15">
        <f t="shared" si="10"/>
        <v>42770</v>
      </c>
      <c r="N207" t="b">
        <f t="shared" si="11"/>
        <v>0</v>
      </c>
      <c r="O207" s="14">
        <f>[1]!f_nav_adjustedreturn(A207,$N$1,"")</f>
        <v>3.0392169398744238</v>
      </c>
      <c r="P207" s="13">
        <f>[1]!f_risk_maxdownside(A207,$N$1,"")</f>
        <v>-1.6442041207874674</v>
      </c>
    </row>
    <row r="208" spans="1:16" ht="18" customHeight="1" x14ac:dyDescent="0.35">
      <c r="A208" s="7" t="s">
        <v>417</v>
      </c>
      <c r="B208" s="3" t="s">
        <v>418</v>
      </c>
      <c r="C208" s="5">
        <v>2.3903204516353362</v>
      </c>
      <c r="D208" s="5">
        <v>0.83169999999999999</v>
      </c>
      <c r="E208" s="6">
        <v>-0.42079207920791101</v>
      </c>
      <c r="F208" s="5" t="s">
        <v>392</v>
      </c>
      <c r="G208" s="7" t="s">
        <v>426</v>
      </c>
      <c r="H208" s="9">
        <f>[1]!f_netasset_total(A208,"",1)/100000000</f>
        <v>11.484072075899999</v>
      </c>
      <c r="I208" s="9">
        <f>[1]!f_prt_convertiblebond(A208,"20210630",100000000)</f>
        <v>0</v>
      </c>
      <c r="J208" s="10">
        <f t="shared" si="9"/>
        <v>0</v>
      </c>
      <c r="K208" t="str">
        <f>[1]!f_info_setupdate(A208)</f>
        <v>2018-02-13</v>
      </c>
      <c r="L208" s="15">
        <f t="shared" si="10"/>
        <v>43144</v>
      </c>
      <c r="N208" t="b">
        <f t="shared" si="11"/>
        <v>0</v>
      </c>
      <c r="O208" s="14">
        <f>[1]!f_nav_adjustedreturn(A208,$N$1,"")</f>
        <v>7.427476795684071</v>
      </c>
      <c r="P208" s="13">
        <f>[1]!f_risk_maxdownside(A208,$N$1,"")</f>
        <v>-1.6792125072379835</v>
      </c>
    </row>
    <row r="209" spans="1:16" ht="18" customHeight="1" x14ac:dyDescent="0.35">
      <c r="A209" s="7" t="s">
        <v>419</v>
      </c>
      <c r="B209" s="3" t="s">
        <v>420</v>
      </c>
      <c r="C209" s="5">
        <v>1.3515883952824634</v>
      </c>
      <c r="D209" s="5">
        <v>1.1097999999999999</v>
      </c>
      <c r="E209" s="6">
        <v>-0.86295844667480504</v>
      </c>
      <c r="F209" s="5" t="s">
        <v>392</v>
      </c>
      <c r="G209" s="7" t="s">
        <v>426</v>
      </c>
      <c r="H209" s="9">
        <f>[1]!f_netasset_total(A209,"",1)/100000000</f>
        <v>3.4021466680999999</v>
      </c>
      <c r="I209" s="9">
        <f>[1]!f_prt_convertiblebond(A209,"20210630",100000000)</f>
        <v>3.7606199999999999E-2</v>
      </c>
      <c r="J209" s="10">
        <f t="shared" si="9"/>
        <v>1.1053668071577281E-2</v>
      </c>
      <c r="K209" t="str">
        <f>[1]!f_info_setupdate(A209)</f>
        <v>2018-01-25</v>
      </c>
      <c r="L209" s="15">
        <f t="shared" si="10"/>
        <v>43125</v>
      </c>
      <c r="N209" t="b">
        <f t="shared" si="11"/>
        <v>0</v>
      </c>
      <c r="O209" s="14">
        <f>[1]!f_nav_adjustedreturn(A209,$N$1,"")</f>
        <v>4.2188529993407986</v>
      </c>
      <c r="P209" s="13">
        <f>[1]!f_risk_maxdownside(A209,$N$1,"")</f>
        <v>-4.7326986451849216</v>
      </c>
    </row>
    <row r="210" spans="1:16" ht="18" customHeight="1" x14ac:dyDescent="0.35">
      <c r="A210" s="7" t="s">
        <v>421</v>
      </c>
      <c r="B210" s="3" t="s">
        <v>422</v>
      </c>
      <c r="C210" s="5">
        <v>1.0126488338064958</v>
      </c>
      <c r="D210" s="5">
        <v>3.9047999999999998</v>
      </c>
      <c r="E210" s="6">
        <v>-6.1124696923767798</v>
      </c>
      <c r="F210" s="5" t="s">
        <v>392</v>
      </c>
      <c r="G210" s="7" t="s">
        <v>426</v>
      </c>
      <c r="H210" s="9">
        <f>[1]!f_netasset_total(A210,"",1)/100000000</f>
        <v>29.339248290900002</v>
      </c>
      <c r="I210" s="9">
        <f>[1]!f_prt_convertiblebond(A210,"20210630",100000000)</f>
        <v>0</v>
      </c>
      <c r="J210" s="10">
        <f t="shared" si="9"/>
        <v>0</v>
      </c>
      <c r="K210" t="str">
        <f>[1]!f_info_setupdate(A210)</f>
        <v>2015-12-17</v>
      </c>
      <c r="L210" s="15">
        <f t="shared" si="10"/>
        <v>42355</v>
      </c>
      <c r="N210" t="b">
        <f t="shared" si="11"/>
        <v>0</v>
      </c>
      <c r="O210" s="14">
        <f>[1]!f_nav_adjustedreturn(A210,$N$1,"")</f>
        <v>8.1097560975609877</v>
      </c>
      <c r="P210" s="13">
        <f>[1]!f_risk_maxdownside(A210,$N$1,"")</f>
        <v>-6.1889250814332168</v>
      </c>
    </row>
    <row r="211" spans="1:16" x14ac:dyDescent="0.35">
      <c r="A211" s="3"/>
      <c r="B211" s="3"/>
      <c r="C211" s="3"/>
      <c r="D211" s="3"/>
      <c r="E211" s="3"/>
      <c r="F211" s="3"/>
      <c r="G211" s="3"/>
    </row>
    <row r="212" spans="1:16" x14ac:dyDescent="0.35">
      <c r="A212" s="4" t="s">
        <v>423</v>
      </c>
      <c r="B212" s="3"/>
      <c r="C212" s="3"/>
      <c r="D212" s="3"/>
      <c r="E212" s="3"/>
      <c r="F212" s="3"/>
      <c r="G212" s="3"/>
    </row>
  </sheetData>
  <autoFilter ref="A1:N210" xr:uid="{ECEB79F1-186E-4F93-B59E-9BC5985AC306}">
    <filterColumn colId="9">
      <customFilters>
        <customFilter operator="lessThanOrEqual" val="0.5"/>
      </custom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D900-E4E5-4A16-AFF3-E5A1D24B85DB}">
  <dimension ref="A1:O76"/>
  <sheetViews>
    <sheetView tabSelected="1" workbookViewId="0">
      <selection activeCell="Q8" sqref="Q8"/>
    </sheetView>
  </sheetViews>
  <sheetFormatPr defaultRowHeight="14.15" x14ac:dyDescent="0.35"/>
  <cols>
    <col min="2" max="2" width="23.5" bestFit="1" customWidth="1"/>
    <col min="12" max="12" width="10.78515625" bestFit="1" customWidth="1"/>
    <col min="15" max="15" width="6" bestFit="1" customWidth="1"/>
  </cols>
  <sheetData>
    <row r="1" spans="1:15" ht="45" x14ac:dyDescent="0.35">
      <c r="A1" s="1" t="s">
        <v>0</v>
      </c>
      <c r="B1" s="8" t="s">
        <v>1</v>
      </c>
      <c r="C1" s="2" t="s">
        <v>427</v>
      </c>
      <c r="D1" s="2" t="s">
        <v>2</v>
      </c>
      <c r="E1" s="2" t="s">
        <v>428</v>
      </c>
      <c r="F1" s="2" t="s">
        <v>3</v>
      </c>
      <c r="G1" s="2" t="s">
        <v>424</v>
      </c>
      <c r="H1" s="2" t="s">
        <v>432</v>
      </c>
      <c r="I1" s="2" t="s">
        <v>431</v>
      </c>
      <c r="J1" s="11" t="s">
        <v>430</v>
      </c>
      <c r="K1" s="2" t="s">
        <v>433</v>
      </c>
      <c r="L1" s="12">
        <v>43757</v>
      </c>
      <c r="M1" s="2" t="s">
        <v>434</v>
      </c>
      <c r="N1" s="2" t="s">
        <v>435</v>
      </c>
    </row>
    <row r="2" spans="1:15" customFormat="1" x14ac:dyDescent="0.35">
      <c r="A2" s="18" t="s">
        <v>138</v>
      </c>
      <c r="B2" s="19" t="s">
        <v>139</v>
      </c>
      <c r="C2" s="20">
        <v>28.774818973268339</v>
      </c>
      <c r="D2" s="20">
        <v>5.6227999999999998</v>
      </c>
      <c r="E2" s="21">
        <v>-2.52388381642238</v>
      </c>
      <c r="F2" s="20" t="s">
        <v>135</v>
      </c>
      <c r="G2" s="18" t="s">
        <v>425</v>
      </c>
      <c r="H2" s="22">
        <v>74.530450663300002</v>
      </c>
      <c r="I2" s="22">
        <v>14.025870868399998</v>
      </c>
      <c r="J2" s="23">
        <v>0.18818980354437281</v>
      </c>
      <c r="K2" s="19" t="s">
        <v>447</v>
      </c>
      <c r="L2" s="19" t="b">
        <v>0</v>
      </c>
      <c r="M2" s="24">
        <v>28.616826828225673</v>
      </c>
      <c r="N2" s="25">
        <v>-2.6273443321592804</v>
      </c>
      <c r="O2" s="26">
        <f>(M2-8)/-N2</f>
        <v>7.847021258641707</v>
      </c>
    </row>
    <row r="3" spans="1:15" customFormat="1" x14ac:dyDescent="0.35">
      <c r="A3" s="18" t="s">
        <v>140</v>
      </c>
      <c r="B3" s="19" t="s">
        <v>141</v>
      </c>
      <c r="C3" s="20">
        <v>28.774818973268339</v>
      </c>
      <c r="D3" s="20">
        <v>5.6261000000000001</v>
      </c>
      <c r="E3" s="21">
        <v>-2.5759230519290699</v>
      </c>
      <c r="F3" s="20" t="s">
        <v>135</v>
      </c>
      <c r="G3" s="18" t="s">
        <v>425</v>
      </c>
      <c r="H3" s="22">
        <v>74.530450663300002</v>
      </c>
      <c r="I3" s="22">
        <v>14.025870868399998</v>
      </c>
      <c r="J3" s="23">
        <v>0.18818980354437281</v>
      </c>
      <c r="K3" s="19" t="s">
        <v>448</v>
      </c>
      <c r="L3" s="19" t="b">
        <v>0</v>
      </c>
      <c r="M3" s="24">
        <v>27.599143038912967</v>
      </c>
      <c r="N3" s="25">
        <v>-2.6728555338081903</v>
      </c>
      <c r="O3" s="26">
        <f>(M3-8)/-N3</f>
        <v>7.3326608157489153</v>
      </c>
    </row>
    <row r="4" spans="1:15" customFormat="1" x14ac:dyDescent="0.35">
      <c r="A4" s="18" t="s">
        <v>230</v>
      </c>
      <c r="B4" s="19" t="s">
        <v>231</v>
      </c>
      <c r="C4" s="20">
        <v>21.346813146701763</v>
      </c>
      <c r="D4" s="20">
        <v>4.0755999999999997</v>
      </c>
      <c r="E4" s="21">
        <v>-1.7841971856741401</v>
      </c>
      <c r="F4" s="20" t="s">
        <v>135</v>
      </c>
      <c r="G4" s="18" t="s">
        <v>426</v>
      </c>
      <c r="H4" s="22">
        <v>13.586163512400001</v>
      </c>
      <c r="I4" s="22">
        <v>2.0924311085</v>
      </c>
      <c r="J4" s="23">
        <v>0.15401191856628638</v>
      </c>
      <c r="K4" s="19" t="s">
        <v>470</v>
      </c>
      <c r="L4" s="19" t="b">
        <v>0</v>
      </c>
      <c r="M4" s="24">
        <v>22.503148720840823</v>
      </c>
      <c r="N4" s="25">
        <v>-2.7895181741335695</v>
      </c>
      <c r="O4" s="26">
        <f>(M4-8)/-N4</f>
        <v>5.1991590717438267</v>
      </c>
    </row>
    <row r="5" spans="1:15" customFormat="1" x14ac:dyDescent="0.35">
      <c r="A5" s="18" t="s">
        <v>266</v>
      </c>
      <c r="B5" s="19" t="s">
        <v>267</v>
      </c>
      <c r="C5" s="20">
        <v>19.387154114940373</v>
      </c>
      <c r="D5" s="20">
        <v>4.7202999999999999</v>
      </c>
      <c r="E5" s="21">
        <v>-2.90066883269707</v>
      </c>
      <c r="F5" s="20" t="s">
        <v>135</v>
      </c>
      <c r="G5" s="18" t="s">
        <v>426</v>
      </c>
      <c r="H5" s="22">
        <v>16.845280175700001</v>
      </c>
      <c r="I5" s="22">
        <v>0.77862967189999999</v>
      </c>
      <c r="J5" s="23">
        <v>4.6222423360058142E-2</v>
      </c>
      <c r="K5" s="19" t="s">
        <v>478</v>
      </c>
      <c r="L5" s="19" t="b">
        <v>0</v>
      </c>
      <c r="M5" s="24">
        <v>25.124240750966308</v>
      </c>
      <c r="N5" s="25">
        <v>-3.3599088838268738</v>
      </c>
      <c r="O5" s="26">
        <f>(M5-8)/-N5</f>
        <v>5.0966384336774384</v>
      </c>
    </row>
    <row r="6" spans="1:15" x14ac:dyDescent="0.35">
      <c r="A6" s="7" t="s">
        <v>121</v>
      </c>
      <c r="B6" s="3" t="s">
        <v>122</v>
      </c>
      <c r="C6" s="5">
        <v>31.560728477046851</v>
      </c>
      <c r="D6" s="5">
        <v>6.7458999999999998</v>
      </c>
      <c r="E6" s="6">
        <v>-4.3417366493646803</v>
      </c>
      <c r="F6" s="5" t="s">
        <v>6</v>
      </c>
      <c r="G6" s="7" t="s">
        <v>425</v>
      </c>
      <c r="H6" s="9">
        <v>48.055159461700001</v>
      </c>
      <c r="I6" s="9">
        <v>10.443233019400001</v>
      </c>
      <c r="J6" s="10">
        <v>0.21731762283971331</v>
      </c>
      <c r="K6" t="s">
        <v>445</v>
      </c>
      <c r="L6" t="b">
        <v>0</v>
      </c>
      <c r="M6" s="14">
        <v>38.411750313142534</v>
      </c>
      <c r="N6" s="13">
        <v>-6.3103882440185037</v>
      </c>
      <c r="O6" s="17">
        <f>(M6-8)/-N6</f>
        <v>4.8193152524282876</v>
      </c>
    </row>
    <row r="7" spans="1:15" customFormat="1" x14ac:dyDescent="0.35">
      <c r="A7" s="18" t="s">
        <v>154</v>
      </c>
      <c r="B7" s="19" t="s">
        <v>155</v>
      </c>
      <c r="C7" s="20">
        <v>27.948073019791501</v>
      </c>
      <c r="D7" s="20">
        <v>5.5476999999999999</v>
      </c>
      <c r="E7" s="21">
        <v>-3.5324339743303801</v>
      </c>
      <c r="F7" s="20" t="s">
        <v>135</v>
      </c>
      <c r="G7" s="18" t="s">
        <v>425</v>
      </c>
      <c r="H7" s="22">
        <v>168.23363741610001</v>
      </c>
      <c r="I7" s="22">
        <v>31.257502560799999</v>
      </c>
      <c r="J7" s="23">
        <v>0.1857981735453379</v>
      </c>
      <c r="K7" s="19" t="s">
        <v>452</v>
      </c>
      <c r="L7" s="19" t="b">
        <v>0</v>
      </c>
      <c r="M7" s="24">
        <v>27.957074409627719</v>
      </c>
      <c r="N7" s="25">
        <v>-4.2723631508678164</v>
      </c>
      <c r="O7" s="26">
        <f>(M7-8)/-N7</f>
        <v>4.6712027290034959</v>
      </c>
    </row>
    <row r="8" spans="1:15" x14ac:dyDescent="0.35">
      <c r="A8" s="7" t="s">
        <v>186</v>
      </c>
      <c r="B8" s="3" t="s">
        <v>187</v>
      </c>
      <c r="C8" s="5">
        <v>24.307915926499113</v>
      </c>
      <c r="D8" s="5">
        <v>5.1917999999999997</v>
      </c>
      <c r="E8" s="6">
        <v>-2.6884862653419099</v>
      </c>
      <c r="F8" s="5" t="s">
        <v>135</v>
      </c>
      <c r="G8" s="7" t="s">
        <v>425</v>
      </c>
      <c r="H8" s="9">
        <v>392.28253703500002</v>
      </c>
      <c r="I8" s="9">
        <v>24.163394279600002</v>
      </c>
      <c r="J8" s="10">
        <v>6.1596915484015309E-2</v>
      </c>
      <c r="K8" t="s">
        <v>458</v>
      </c>
      <c r="L8" t="b">
        <v>0</v>
      </c>
      <c r="M8" s="14">
        <v>27.479182437547312</v>
      </c>
      <c r="N8" s="13">
        <v>-4.6896551724137971</v>
      </c>
      <c r="O8" s="17">
        <f>(M8-8)/-N8</f>
        <v>4.1536491962417026</v>
      </c>
    </row>
    <row r="9" spans="1:15" customFormat="1" x14ac:dyDescent="0.35">
      <c r="A9" s="18" t="s">
        <v>310</v>
      </c>
      <c r="B9" s="19" t="s">
        <v>311</v>
      </c>
      <c r="C9" s="20">
        <v>17.614612578665533</v>
      </c>
      <c r="D9" s="20">
        <v>3.4575999999999998</v>
      </c>
      <c r="E9" s="21">
        <v>-1.474056659845</v>
      </c>
      <c r="F9" s="20" t="s">
        <v>135</v>
      </c>
      <c r="G9" s="18" t="s">
        <v>426</v>
      </c>
      <c r="H9" s="22">
        <v>22.9709521023</v>
      </c>
      <c r="I9" s="22">
        <v>1.4614516722999999</v>
      </c>
      <c r="J9" s="23">
        <v>6.3621728250161214E-2</v>
      </c>
      <c r="K9" s="19" t="s">
        <v>489</v>
      </c>
      <c r="L9" s="19" t="b">
        <v>0</v>
      </c>
      <c r="M9" s="24">
        <v>18.417462482946789</v>
      </c>
      <c r="N9" s="25">
        <v>-2.752880921895021</v>
      </c>
      <c r="O9" s="26">
        <f>(M9-8)/-N9</f>
        <v>3.7842038135727436</v>
      </c>
    </row>
    <row r="10" spans="1:15" x14ac:dyDescent="0.35">
      <c r="A10" s="7" t="s">
        <v>146</v>
      </c>
      <c r="B10" s="3" t="s">
        <v>147</v>
      </c>
      <c r="C10" s="5">
        <v>28.493060250639289</v>
      </c>
      <c r="D10" s="5">
        <v>7.2346000000000004</v>
      </c>
      <c r="E10" s="6">
        <v>-6.3745021692517803</v>
      </c>
      <c r="F10" s="5" t="s">
        <v>135</v>
      </c>
      <c r="G10" s="7" t="s">
        <v>425</v>
      </c>
      <c r="H10" s="9">
        <v>46.056123234399998</v>
      </c>
      <c r="I10" s="9">
        <v>7.3549770585000003</v>
      </c>
      <c r="J10" s="10">
        <v>0.15969596531317382</v>
      </c>
      <c r="K10" t="s">
        <v>450</v>
      </c>
      <c r="L10" t="b">
        <v>0</v>
      </c>
      <c r="M10" s="14">
        <v>32.71943902018927</v>
      </c>
      <c r="N10" s="13">
        <v>-6.6938498131158628</v>
      </c>
      <c r="O10" s="17">
        <f>(M10-8)/-N10</f>
        <v>3.6928583267216792</v>
      </c>
    </row>
    <row r="11" spans="1:15" customFormat="1" x14ac:dyDescent="0.35">
      <c r="A11" s="18" t="s">
        <v>308</v>
      </c>
      <c r="B11" s="19" t="s">
        <v>309</v>
      </c>
      <c r="C11" s="20">
        <v>17.622410128399103</v>
      </c>
      <c r="D11" s="20">
        <v>4.3331</v>
      </c>
      <c r="E11" s="21">
        <v>-3.3163630557338202</v>
      </c>
      <c r="F11" s="20" t="s">
        <v>135</v>
      </c>
      <c r="G11" s="18" t="s">
        <v>426</v>
      </c>
      <c r="H11" s="22">
        <v>88.559946535499989</v>
      </c>
      <c r="I11" s="22">
        <v>1.0302372554999999</v>
      </c>
      <c r="J11" s="23">
        <v>1.1633219031890683E-2</v>
      </c>
      <c r="K11" s="19" t="s">
        <v>488</v>
      </c>
      <c r="L11" s="19" t="b">
        <v>0</v>
      </c>
      <c r="M11" s="24">
        <v>20.120679179259568</v>
      </c>
      <c r="N11" s="25">
        <v>-3.3163623597415612</v>
      </c>
      <c r="O11" s="26">
        <f>(M11-8)/-N11</f>
        <v>3.6548114664418376</v>
      </c>
    </row>
    <row r="12" spans="1:15" x14ac:dyDescent="0.35">
      <c r="A12" s="7" t="s">
        <v>131</v>
      </c>
      <c r="B12" s="3" t="s">
        <v>132</v>
      </c>
      <c r="C12" s="5">
        <v>30.508017834942912</v>
      </c>
      <c r="D12" s="5">
        <v>8.8478999999999992</v>
      </c>
      <c r="E12" s="6">
        <v>-6.5414904030564198</v>
      </c>
      <c r="F12" s="5" t="s">
        <v>6</v>
      </c>
      <c r="G12" s="7" t="s">
        <v>425</v>
      </c>
      <c r="H12" s="9">
        <v>20.9487104076</v>
      </c>
      <c r="I12" s="9">
        <v>4.3326214556</v>
      </c>
      <c r="J12" s="10">
        <v>0.20682043769282163</v>
      </c>
      <c r="K12" t="s">
        <v>446</v>
      </c>
      <c r="L12" t="b">
        <v>0</v>
      </c>
      <c r="M12" s="14">
        <v>31.60671164693251</v>
      </c>
      <c r="N12" s="13">
        <v>-6.5414900060569412</v>
      </c>
      <c r="O12" s="17">
        <f>(M12-8)/-N12</f>
        <v>3.6087667526931053</v>
      </c>
    </row>
    <row r="13" spans="1:15" customFormat="1" x14ac:dyDescent="0.35">
      <c r="A13" s="18" t="s">
        <v>111</v>
      </c>
      <c r="B13" s="19" t="s">
        <v>112</v>
      </c>
      <c r="C13" s="20">
        <v>32.042317445630985</v>
      </c>
      <c r="D13" s="20">
        <v>4.0918999999999999</v>
      </c>
      <c r="E13" s="21">
        <v>-2.9368806140686901</v>
      </c>
      <c r="F13" s="20" t="s">
        <v>6</v>
      </c>
      <c r="G13" s="18" t="s">
        <v>426</v>
      </c>
      <c r="H13" s="22">
        <v>24.017227646999999</v>
      </c>
      <c r="I13" s="22">
        <v>4.9123549064000001</v>
      </c>
      <c r="J13" s="23">
        <v>0.2045346356623973</v>
      </c>
      <c r="K13" s="19" t="s">
        <v>444</v>
      </c>
      <c r="L13" s="19" t="b">
        <v>0</v>
      </c>
      <c r="M13" s="24">
        <v>17.997322661932884</v>
      </c>
      <c r="N13" s="25">
        <v>-2.9368802706510388</v>
      </c>
      <c r="O13" s="26">
        <f>(M13-8)/-N13</f>
        <v>3.4040620456470658</v>
      </c>
    </row>
    <row r="14" spans="1:15" x14ac:dyDescent="0.35">
      <c r="A14" s="7" t="s">
        <v>226</v>
      </c>
      <c r="B14" s="3" t="s">
        <v>227</v>
      </c>
      <c r="C14" s="5">
        <v>21.513485353532097</v>
      </c>
      <c r="D14" s="5">
        <v>4.4882999999999997</v>
      </c>
      <c r="E14" s="6">
        <v>-2.2906230317818399</v>
      </c>
      <c r="F14" s="5" t="s">
        <v>135</v>
      </c>
      <c r="G14" s="7" t="s">
        <v>426</v>
      </c>
      <c r="H14" s="9">
        <v>203.53677190119998</v>
      </c>
      <c r="I14" s="9">
        <v>26.187301630700002</v>
      </c>
      <c r="J14" s="10">
        <v>0.12866128015143985</v>
      </c>
      <c r="K14" t="s">
        <v>469</v>
      </c>
      <c r="L14" t="b">
        <v>0</v>
      </c>
      <c r="M14" s="14">
        <v>20.204386275068252</v>
      </c>
      <c r="N14" s="13">
        <v>-3.7177541729893835</v>
      </c>
      <c r="O14" s="17">
        <f>(M14-8)/-N14</f>
        <v>3.2827308388857004</v>
      </c>
    </row>
    <row r="15" spans="1:15" customFormat="1" x14ac:dyDescent="0.35">
      <c r="A15" s="18" t="s">
        <v>248</v>
      </c>
      <c r="B15" s="19" t="s">
        <v>249</v>
      </c>
      <c r="C15" s="20">
        <v>20.100103919310889</v>
      </c>
      <c r="D15" s="20">
        <v>3.3624999999999998</v>
      </c>
      <c r="E15" s="21">
        <v>-2.3125004126194399</v>
      </c>
      <c r="F15" s="20" t="s">
        <v>135</v>
      </c>
      <c r="G15" s="18" t="s">
        <v>426</v>
      </c>
      <c r="H15" s="22">
        <v>32.189326375900002</v>
      </c>
      <c r="I15" s="22">
        <v>2.6608820814</v>
      </c>
      <c r="J15" s="23">
        <v>8.2663490696474773E-2</v>
      </c>
      <c r="K15" s="19" t="s">
        <v>475</v>
      </c>
      <c r="L15" s="19" t="b">
        <v>0</v>
      </c>
      <c r="M15" s="24">
        <v>18.673536951234958</v>
      </c>
      <c r="N15" s="25">
        <v>-3.3579583613163133</v>
      </c>
      <c r="O15" s="26">
        <f>(M15-8)/-N15</f>
        <v>3.1785793040777763</v>
      </c>
    </row>
    <row r="16" spans="1:15" x14ac:dyDescent="0.35">
      <c r="A16" s="7" t="s">
        <v>83</v>
      </c>
      <c r="B16" s="3" t="s">
        <v>84</v>
      </c>
      <c r="C16" s="5">
        <v>39.378957529136002</v>
      </c>
      <c r="D16" s="5">
        <v>7.6852999999999998</v>
      </c>
      <c r="E16" s="6">
        <v>-6.0189574409366804</v>
      </c>
      <c r="F16" s="5" t="s">
        <v>6</v>
      </c>
      <c r="G16" s="7" t="s">
        <v>425</v>
      </c>
      <c r="H16" s="9">
        <v>234.88356743349999</v>
      </c>
      <c r="I16" s="9">
        <v>71.694967395100008</v>
      </c>
      <c r="J16" s="10">
        <v>0.30523619927306417</v>
      </c>
      <c r="K16" t="s">
        <v>439</v>
      </c>
      <c r="L16" t="b">
        <v>0</v>
      </c>
      <c r="M16" s="14">
        <v>28.194361127774453</v>
      </c>
      <c r="N16" s="13">
        <v>-6.3991323210412219</v>
      </c>
      <c r="O16" s="17">
        <f>(M16-8)/-N16</f>
        <v>3.1557967728488179</v>
      </c>
    </row>
    <row r="17" spans="1:15" x14ac:dyDescent="0.35">
      <c r="A17" s="7" t="s">
        <v>212</v>
      </c>
      <c r="B17" s="3" t="s">
        <v>213</v>
      </c>
      <c r="C17" s="5">
        <v>22.323185260216494</v>
      </c>
      <c r="D17" s="5">
        <v>5.8132999999999999</v>
      </c>
      <c r="E17" s="6">
        <v>-4.4434050514499397</v>
      </c>
      <c r="F17" s="5" t="s">
        <v>135</v>
      </c>
      <c r="G17" s="7" t="s">
        <v>425</v>
      </c>
      <c r="H17" s="9">
        <v>391.98203777660001</v>
      </c>
      <c r="I17" s="9">
        <v>25.6510193708</v>
      </c>
      <c r="J17" s="10">
        <v>6.5439272463344689E-2</v>
      </c>
      <c r="K17" t="s">
        <v>467</v>
      </c>
      <c r="L17" t="b">
        <v>0</v>
      </c>
      <c r="M17" s="14">
        <v>21.876208415730328</v>
      </c>
      <c r="N17" s="13">
        <v>-4.4434050514499415</v>
      </c>
      <c r="O17" s="17">
        <f>(M17-8)/-N17</f>
        <v>3.1228772202980548</v>
      </c>
    </row>
    <row r="18" spans="1:15" x14ac:dyDescent="0.35">
      <c r="A18" s="7" t="s">
        <v>103</v>
      </c>
      <c r="B18" s="3" t="s">
        <v>104</v>
      </c>
      <c r="C18" s="5">
        <v>34.914471766841402</v>
      </c>
      <c r="D18" s="5">
        <v>8.6084999999999994</v>
      </c>
      <c r="E18" s="6">
        <v>-6.2278281434765397</v>
      </c>
      <c r="F18" s="5" t="s">
        <v>6</v>
      </c>
      <c r="G18" s="7" t="s">
        <v>425</v>
      </c>
      <c r="H18" s="9">
        <v>14.0235000123</v>
      </c>
      <c r="I18" s="9">
        <v>2.1901440292999999</v>
      </c>
      <c r="J18" s="10">
        <v>0.15617670534310454</v>
      </c>
      <c r="K18" t="s">
        <v>441</v>
      </c>
      <c r="L18" t="b">
        <v>0</v>
      </c>
      <c r="M18" s="14">
        <v>31.791044776119421</v>
      </c>
      <c r="N18" s="13">
        <v>-7.6854334226988454</v>
      </c>
      <c r="O18" s="17">
        <f>(M18-8)/-N18</f>
        <v>3.0956022214508847</v>
      </c>
    </row>
    <row r="19" spans="1:15" x14ac:dyDescent="0.35">
      <c r="A19" s="7" t="s">
        <v>81</v>
      </c>
      <c r="B19" s="3" t="s">
        <v>82</v>
      </c>
      <c r="C19" s="5">
        <v>39.843841434567651</v>
      </c>
      <c r="D19" s="5">
        <v>8.5289000000000001</v>
      </c>
      <c r="E19" s="6">
        <v>-6.7074078172036096</v>
      </c>
      <c r="F19" s="5" t="s">
        <v>6</v>
      </c>
      <c r="G19" s="7" t="s">
        <v>425</v>
      </c>
      <c r="H19" s="9">
        <v>26.0686614709</v>
      </c>
      <c r="I19" s="9">
        <v>11.87361069</v>
      </c>
      <c r="J19" s="10">
        <v>0.45547450540390449</v>
      </c>
      <c r="K19" t="s">
        <v>438</v>
      </c>
      <c r="L19" t="b">
        <v>0</v>
      </c>
      <c r="M19" s="14">
        <v>28.381372491496627</v>
      </c>
      <c r="N19" s="13">
        <v>-6.7074079594574485</v>
      </c>
      <c r="O19" s="17">
        <f>(M19-8)/-N19</f>
        <v>3.0386361787877956</v>
      </c>
    </row>
    <row r="20" spans="1:15" customFormat="1" x14ac:dyDescent="0.35">
      <c r="A20" s="18" t="s">
        <v>205</v>
      </c>
      <c r="B20" s="19" t="s">
        <v>429</v>
      </c>
      <c r="C20" s="20">
        <v>22.810345646731978</v>
      </c>
      <c r="D20" s="20">
        <v>3.5640000000000001</v>
      </c>
      <c r="E20" s="21">
        <v>-1.4306785515149301</v>
      </c>
      <c r="F20" s="20" t="s">
        <v>135</v>
      </c>
      <c r="G20" s="18" t="s">
        <v>426</v>
      </c>
      <c r="H20" s="22">
        <v>257.4723843543</v>
      </c>
      <c r="I20" s="22">
        <v>31.4337178812</v>
      </c>
      <c r="J20" s="23">
        <v>0.12208578391826677</v>
      </c>
      <c r="K20" s="19" t="s">
        <v>465</v>
      </c>
      <c r="L20" s="19" t="b">
        <v>0</v>
      </c>
      <c r="M20" s="24">
        <v>16.911808122052012</v>
      </c>
      <c r="N20" s="25">
        <v>-2.9484582489308906</v>
      </c>
      <c r="O20" s="26">
        <f>(M20-8)/-N20</f>
        <v>3.022531563837958</v>
      </c>
    </row>
    <row r="21" spans="1:15" x14ac:dyDescent="0.35">
      <c r="A21" s="7" t="s">
        <v>374</v>
      </c>
      <c r="B21" s="3" t="s">
        <v>375</v>
      </c>
      <c r="C21" s="5">
        <v>11.429414941109323</v>
      </c>
      <c r="D21" s="5">
        <v>3.0621</v>
      </c>
      <c r="E21" s="6">
        <v>-1.6813450948019599</v>
      </c>
      <c r="F21" s="5" t="s">
        <v>135</v>
      </c>
      <c r="G21" s="7" t="s">
        <v>426</v>
      </c>
      <c r="H21" s="9">
        <v>19.067494715999999</v>
      </c>
      <c r="I21" s="9">
        <v>0.43367710780000002</v>
      </c>
      <c r="J21" s="10">
        <v>2.2744315090125134E-2</v>
      </c>
      <c r="K21" t="s">
        <v>502</v>
      </c>
      <c r="L21" t="b">
        <v>0</v>
      </c>
      <c r="M21" s="14">
        <v>12.917398945518443</v>
      </c>
      <c r="N21" s="13">
        <v>-1.6813450760608595</v>
      </c>
      <c r="O21" s="17">
        <f>(M21-8)/-N21</f>
        <v>2.9246815633107119</v>
      </c>
    </row>
    <row r="22" spans="1:15" customFormat="1" x14ac:dyDescent="0.35">
      <c r="A22" s="18" t="s">
        <v>268</v>
      </c>
      <c r="B22" s="19" t="s">
        <v>269</v>
      </c>
      <c r="C22" s="20">
        <v>19.342888337814028</v>
      </c>
      <c r="D22" s="20">
        <v>5.2152000000000003</v>
      </c>
      <c r="E22" s="21">
        <v>-4.5260465719449297</v>
      </c>
      <c r="F22" s="20" t="s">
        <v>135</v>
      </c>
      <c r="G22" s="18" t="s">
        <v>425</v>
      </c>
      <c r="H22" s="22">
        <v>94.917261413299997</v>
      </c>
      <c r="I22" s="22">
        <v>0</v>
      </c>
      <c r="J22" s="23">
        <v>0</v>
      </c>
      <c r="K22" s="19" t="s">
        <v>479</v>
      </c>
      <c r="L22" s="19" t="b">
        <v>0</v>
      </c>
      <c r="M22" s="24">
        <v>21.020635599487626</v>
      </c>
      <c r="N22" s="25">
        <v>-4.5260461144321082</v>
      </c>
      <c r="O22" s="26">
        <f>(M22-8)/-N22</f>
        <v>2.8768234503773611</v>
      </c>
    </row>
    <row r="23" spans="1:15" x14ac:dyDescent="0.35">
      <c r="A23" s="7" t="s">
        <v>79</v>
      </c>
      <c r="B23" s="3" t="s">
        <v>80</v>
      </c>
      <c r="C23" s="5">
        <v>40.525242901522148</v>
      </c>
      <c r="D23" s="5">
        <v>7.383</v>
      </c>
      <c r="E23" s="6">
        <v>-4.6776236719808004</v>
      </c>
      <c r="F23" s="5" t="s">
        <v>6</v>
      </c>
      <c r="G23" s="7" t="s">
        <v>425</v>
      </c>
      <c r="H23" s="9">
        <v>35.5918308559</v>
      </c>
      <c r="I23" s="9">
        <v>7.9850072308000009</v>
      </c>
      <c r="J23" s="10">
        <v>0.22434943746301658</v>
      </c>
      <c r="K23" t="s">
        <v>437</v>
      </c>
      <c r="L23" t="b">
        <v>0</v>
      </c>
      <c r="M23" s="14">
        <v>32.593655660173305</v>
      </c>
      <c r="N23" s="13">
        <v>-8.5978835978836106</v>
      </c>
      <c r="O23" s="17">
        <f>(M23-8)/-N23</f>
        <v>2.8604313352447677</v>
      </c>
    </row>
    <row r="24" spans="1:15" customFormat="1" x14ac:dyDescent="0.35">
      <c r="A24" s="18" t="s">
        <v>278</v>
      </c>
      <c r="B24" s="19" t="s">
        <v>279</v>
      </c>
      <c r="C24" s="20">
        <v>18.974280865659075</v>
      </c>
      <c r="D24" s="20">
        <v>5.0107999999999997</v>
      </c>
      <c r="E24" s="21">
        <v>-4.1042974408498401</v>
      </c>
      <c r="F24" s="20" t="s">
        <v>135</v>
      </c>
      <c r="G24" s="18" t="s">
        <v>425</v>
      </c>
      <c r="H24" s="22">
        <v>222.2039790003</v>
      </c>
      <c r="I24" s="22">
        <v>13.4769469267</v>
      </c>
      <c r="J24" s="23">
        <v>6.0651240303315201E-2</v>
      </c>
      <c r="K24" s="19" t="s">
        <v>481</v>
      </c>
      <c r="L24" s="19" t="b">
        <v>0</v>
      </c>
      <c r="M24" s="24">
        <v>19.407321324811161</v>
      </c>
      <c r="N24" s="25">
        <v>-4.1042974408498401</v>
      </c>
      <c r="O24" s="26">
        <f>(M24-8)/-N24</f>
        <v>2.7793602898451604</v>
      </c>
    </row>
    <row r="25" spans="1:15" customFormat="1" x14ac:dyDescent="0.35">
      <c r="A25" s="18" t="s">
        <v>288</v>
      </c>
      <c r="B25" s="19" t="s">
        <v>289</v>
      </c>
      <c r="C25" s="20">
        <v>18.296849110080394</v>
      </c>
      <c r="D25" s="20">
        <v>5.5624000000000002</v>
      </c>
      <c r="E25" s="21">
        <v>-3.9940026239290498</v>
      </c>
      <c r="F25" s="20" t="s">
        <v>135</v>
      </c>
      <c r="G25" s="18" t="s">
        <v>425</v>
      </c>
      <c r="H25" s="22">
        <v>23.212231581100003</v>
      </c>
      <c r="I25" s="22">
        <v>2.5479687646000002</v>
      </c>
      <c r="J25" s="23">
        <v>0.10976836740999181</v>
      </c>
      <c r="K25" s="19" t="s">
        <v>484</v>
      </c>
      <c r="L25" s="19" t="b">
        <v>0</v>
      </c>
      <c r="M25" s="24">
        <v>21.1586477238192</v>
      </c>
      <c r="N25" s="25">
        <v>-4.7649572649572569</v>
      </c>
      <c r="O25" s="26">
        <f>(M25-8)/-N25</f>
        <v>2.7615458003351554</v>
      </c>
    </row>
    <row r="26" spans="1:15" x14ac:dyDescent="0.35">
      <c r="A26" s="7" t="s">
        <v>150</v>
      </c>
      <c r="B26" s="3" t="s">
        <v>151</v>
      </c>
      <c r="C26" s="5">
        <v>28.382546817687736</v>
      </c>
      <c r="D26" s="5">
        <v>7.2327000000000004</v>
      </c>
      <c r="E26" s="6">
        <v>-4.7267354782483197</v>
      </c>
      <c r="F26" s="5" t="s">
        <v>135</v>
      </c>
      <c r="G26" s="7" t="s">
        <v>425</v>
      </c>
      <c r="H26" s="9">
        <v>29.070215214899999</v>
      </c>
      <c r="I26" s="9">
        <v>5.0696818166000002</v>
      </c>
      <c r="J26" s="10">
        <v>0.17439436822612597</v>
      </c>
      <c r="K26" t="s">
        <v>451</v>
      </c>
      <c r="L26" t="b">
        <v>0</v>
      </c>
      <c r="M26" s="14">
        <v>25.227739887476318</v>
      </c>
      <c r="N26" s="13">
        <v>-6.2652563059398068</v>
      </c>
      <c r="O26" s="17">
        <f>(M26-8)/-N26</f>
        <v>2.7497262755465366</v>
      </c>
    </row>
    <row r="27" spans="1:15" x14ac:dyDescent="0.35">
      <c r="A27" s="7" t="s">
        <v>366</v>
      </c>
      <c r="B27" s="3" t="s">
        <v>367</v>
      </c>
      <c r="C27" s="5">
        <v>12.037978000845539</v>
      </c>
      <c r="D27" s="5">
        <v>2.1202999999999999</v>
      </c>
      <c r="E27" s="6">
        <v>-1.4522821576763401</v>
      </c>
      <c r="F27" s="5" t="s">
        <v>135</v>
      </c>
      <c r="G27" s="7" t="s">
        <v>426</v>
      </c>
      <c r="H27" s="9">
        <v>18.7101547189</v>
      </c>
      <c r="I27" s="9">
        <v>6.91296354E-2</v>
      </c>
      <c r="J27" s="10">
        <v>3.694765566538524E-3</v>
      </c>
      <c r="K27" t="s">
        <v>498</v>
      </c>
      <c r="L27" t="b">
        <v>0</v>
      </c>
      <c r="M27" s="14">
        <v>13.914373088685011</v>
      </c>
      <c r="N27" s="13">
        <v>-2.2156573116691303</v>
      </c>
      <c r="O27" s="17">
        <f>(M27-8)/-N27</f>
        <v>2.6693537206931661</v>
      </c>
    </row>
    <row r="28" spans="1:15" x14ac:dyDescent="0.35">
      <c r="A28" s="7" t="s">
        <v>73</v>
      </c>
      <c r="B28" s="3" t="s">
        <v>74</v>
      </c>
      <c r="C28" s="5">
        <v>43.731596592722084</v>
      </c>
      <c r="D28" s="5">
        <v>7.1886999999999999</v>
      </c>
      <c r="E28" s="6">
        <v>-3.5103855292404398</v>
      </c>
      <c r="F28" s="5" t="s">
        <v>6</v>
      </c>
      <c r="G28" s="7" t="s">
        <v>425</v>
      </c>
      <c r="H28" s="9">
        <v>31.202855283000002</v>
      </c>
      <c r="I28" s="9">
        <v>12.614280210899999</v>
      </c>
      <c r="J28" s="10">
        <v>0.40426685623775382</v>
      </c>
      <c r="K28" t="s">
        <v>436</v>
      </c>
      <c r="L28" t="b">
        <v>0</v>
      </c>
      <c r="M28" s="14">
        <v>20.62527914247433</v>
      </c>
      <c r="N28" s="13">
        <v>-4.84504913076342</v>
      </c>
      <c r="O28" s="17">
        <f>(M28-8)/-N28</f>
        <v>2.6058103440707527</v>
      </c>
    </row>
    <row r="29" spans="1:15" x14ac:dyDescent="0.35">
      <c r="A29" s="7" t="s">
        <v>107</v>
      </c>
      <c r="B29" s="3" t="s">
        <v>108</v>
      </c>
      <c r="C29" s="5">
        <v>34.077302972520371</v>
      </c>
      <c r="D29" s="5">
        <v>11.566000000000001</v>
      </c>
      <c r="E29" s="6">
        <v>-8.9442814878390298</v>
      </c>
      <c r="F29" s="5" t="s">
        <v>6</v>
      </c>
      <c r="G29" s="7" t="s">
        <v>425</v>
      </c>
      <c r="H29" s="9">
        <v>41.0558634279</v>
      </c>
      <c r="I29" s="9">
        <v>12.096547042000001</v>
      </c>
      <c r="J29" s="10">
        <v>0.29463628412646287</v>
      </c>
      <c r="K29" t="s">
        <v>443</v>
      </c>
      <c r="L29" t="b">
        <v>0</v>
      </c>
      <c r="M29" s="14">
        <v>34.934497816593897</v>
      </c>
      <c r="N29" s="13">
        <v>-10.361681329423259</v>
      </c>
      <c r="O29" s="17">
        <f>(M29-8)/-N29</f>
        <v>2.5994331383373179</v>
      </c>
    </row>
    <row r="30" spans="1:15" x14ac:dyDescent="0.35">
      <c r="A30" s="7" t="s">
        <v>334</v>
      </c>
      <c r="B30" s="3" t="s">
        <v>335</v>
      </c>
      <c r="C30" s="5">
        <v>16.114109340639118</v>
      </c>
      <c r="D30" s="5">
        <v>3.0299</v>
      </c>
      <c r="E30" s="6">
        <v>-1.9623876948863901</v>
      </c>
      <c r="F30" s="5" t="s">
        <v>135</v>
      </c>
      <c r="G30" s="7" t="s">
        <v>426</v>
      </c>
      <c r="H30" s="9">
        <v>15.4109385444</v>
      </c>
      <c r="I30" s="9">
        <v>1.7030616687</v>
      </c>
      <c r="J30" s="10">
        <v>0.11050992538795475</v>
      </c>
      <c r="K30" t="s">
        <v>492</v>
      </c>
      <c r="L30" t="b">
        <v>0</v>
      </c>
      <c r="M30" s="14">
        <v>13.095630640610878</v>
      </c>
      <c r="N30" s="13">
        <v>-1.9623875715453765</v>
      </c>
      <c r="O30" s="17">
        <f>(M30-8)/-N30</f>
        <v>2.596648447277965</v>
      </c>
    </row>
    <row r="31" spans="1:15" customFormat="1" x14ac:dyDescent="0.35">
      <c r="A31" s="18" t="s">
        <v>168</v>
      </c>
      <c r="B31" s="19" t="s">
        <v>169</v>
      </c>
      <c r="C31" s="20">
        <v>26.317492781193049</v>
      </c>
      <c r="D31" s="20">
        <v>4.5259999999999998</v>
      </c>
      <c r="E31" s="21">
        <v>-3.0115559446283999</v>
      </c>
      <c r="F31" s="20" t="s">
        <v>135</v>
      </c>
      <c r="G31" s="18" t="s">
        <v>426</v>
      </c>
      <c r="H31" s="22">
        <v>199.168576237</v>
      </c>
      <c r="I31" s="22">
        <v>2.5792641642</v>
      </c>
      <c r="J31" s="23">
        <v>1.2950156158825041E-2</v>
      </c>
      <c r="K31" s="19" t="s">
        <v>454</v>
      </c>
      <c r="L31" s="19" t="b">
        <v>0</v>
      </c>
      <c r="M31" s="24">
        <v>19.878854177554466</v>
      </c>
      <c r="N31" s="25">
        <v>-4.6427944532209819</v>
      </c>
      <c r="O31" s="26">
        <f>(M31-8)/-N31</f>
        <v>2.5585569848592802</v>
      </c>
    </row>
    <row r="32" spans="1:15" customFormat="1" x14ac:dyDescent="0.35">
      <c r="A32" s="18" t="s">
        <v>95</v>
      </c>
      <c r="B32" s="19" t="s">
        <v>96</v>
      </c>
      <c r="C32" s="20">
        <v>36.485578270189848</v>
      </c>
      <c r="D32" s="20">
        <v>5.1592000000000002</v>
      </c>
      <c r="E32" s="21">
        <v>-1.96545598512528</v>
      </c>
      <c r="F32" s="20" t="s">
        <v>6</v>
      </c>
      <c r="G32" s="18" t="s">
        <v>425</v>
      </c>
      <c r="H32" s="22">
        <v>14.247724309200001</v>
      </c>
      <c r="I32" s="22">
        <v>5.6986019890999993</v>
      </c>
      <c r="J32" s="23">
        <v>0.39996576754508889</v>
      </c>
      <c r="K32" s="19" t="s">
        <v>440</v>
      </c>
      <c r="L32" s="19" t="b">
        <v>0</v>
      </c>
      <c r="M32" s="24">
        <v>17.359308770073241</v>
      </c>
      <c r="N32" s="25">
        <v>-3.8408179077323581</v>
      </c>
      <c r="O32" s="26">
        <f>(M32-8)/-N32</f>
        <v>2.4368009613866422</v>
      </c>
    </row>
    <row r="33" spans="1:15" customFormat="1" x14ac:dyDescent="0.35">
      <c r="A33" s="18" t="s">
        <v>284</v>
      </c>
      <c r="B33" s="19" t="s">
        <v>285</v>
      </c>
      <c r="C33" s="20">
        <v>18.624788707134265</v>
      </c>
      <c r="D33" s="20">
        <v>4.2808000000000002</v>
      </c>
      <c r="E33" s="21">
        <v>-1.81818124226683</v>
      </c>
      <c r="F33" s="20" t="s">
        <v>135</v>
      </c>
      <c r="G33" s="18" t="s">
        <v>426</v>
      </c>
      <c r="H33" s="22">
        <v>16.563060819100002</v>
      </c>
      <c r="I33" s="22">
        <v>1.3991960103999999</v>
      </c>
      <c r="J33" s="23">
        <v>8.4476898665160421E-2</v>
      </c>
      <c r="K33" s="19" t="s">
        <v>482</v>
      </c>
      <c r="L33" s="19" t="b">
        <v>0</v>
      </c>
      <c r="M33" s="24">
        <v>15.648535564853539</v>
      </c>
      <c r="N33" s="25">
        <v>-3.1681559707554952</v>
      </c>
      <c r="O33" s="26">
        <f>(M33-8)/-N33</f>
        <v>2.4141916103422236</v>
      </c>
    </row>
    <row r="34" spans="1:15" customFormat="1" x14ac:dyDescent="0.35">
      <c r="A34" s="18" t="s">
        <v>234</v>
      </c>
      <c r="B34" s="19" t="s">
        <v>235</v>
      </c>
      <c r="C34" s="20">
        <v>21.281600168623285</v>
      </c>
      <c r="D34" s="20">
        <v>4.3368000000000002</v>
      </c>
      <c r="E34" s="21">
        <v>-3.29457356198176</v>
      </c>
      <c r="F34" s="20" t="s">
        <v>135</v>
      </c>
      <c r="G34" s="18" t="s">
        <v>426</v>
      </c>
      <c r="H34" s="22">
        <v>180.02747314169997</v>
      </c>
      <c r="I34" s="22">
        <v>21.629006528800002</v>
      </c>
      <c r="J34" s="23">
        <v>0.12014281015751284</v>
      </c>
      <c r="K34" s="19" t="s">
        <v>471</v>
      </c>
      <c r="L34" s="19" t="b">
        <v>0</v>
      </c>
      <c r="M34" s="24">
        <v>15.490711975288928</v>
      </c>
      <c r="N34" s="25">
        <v>-3.2945736434108577</v>
      </c>
      <c r="O34" s="26">
        <f>(M34-8)/-N34</f>
        <v>2.273651399558283</v>
      </c>
    </row>
    <row r="35" spans="1:15" customFormat="1" x14ac:dyDescent="0.35">
      <c r="A35" s="18" t="s">
        <v>286</v>
      </c>
      <c r="B35" s="19" t="s">
        <v>287</v>
      </c>
      <c r="C35" s="20">
        <v>18.368962399879283</v>
      </c>
      <c r="D35" s="20">
        <v>4.4462000000000002</v>
      </c>
      <c r="E35" s="21">
        <v>-3.3762055134088702</v>
      </c>
      <c r="F35" s="20" t="s">
        <v>135</v>
      </c>
      <c r="G35" s="18" t="s">
        <v>426</v>
      </c>
      <c r="H35" s="22">
        <v>31.554395281999998</v>
      </c>
      <c r="I35" s="22">
        <v>4.5330609015999999</v>
      </c>
      <c r="J35" s="23">
        <v>0.14365862064819399</v>
      </c>
      <c r="K35" s="19" t="s">
        <v>483</v>
      </c>
      <c r="L35" s="19" t="b">
        <v>0</v>
      </c>
      <c r="M35" s="24">
        <v>16.416271686484862</v>
      </c>
      <c r="N35" s="25">
        <v>-3.7220843672456585</v>
      </c>
      <c r="O35" s="26">
        <f>(M35-8)/-N35</f>
        <v>2.2611716597689324</v>
      </c>
    </row>
    <row r="36" spans="1:15" customFormat="1" x14ac:dyDescent="0.35">
      <c r="A36" s="18" t="s">
        <v>244</v>
      </c>
      <c r="B36" s="19" t="s">
        <v>245</v>
      </c>
      <c r="C36" s="20">
        <v>20.41942289747546</v>
      </c>
      <c r="D36" s="20">
        <v>4.0030999999999999</v>
      </c>
      <c r="E36" s="21">
        <v>-2.41490326559774</v>
      </c>
      <c r="F36" s="20" t="s">
        <v>135</v>
      </c>
      <c r="G36" s="18" t="s">
        <v>426</v>
      </c>
      <c r="H36" s="22">
        <v>48.235537356999998</v>
      </c>
      <c r="I36" s="22">
        <v>5.9922672253</v>
      </c>
      <c r="J36" s="23">
        <v>0.12422930382116693</v>
      </c>
      <c r="K36" s="19" t="s">
        <v>473</v>
      </c>
      <c r="L36" s="19" t="b">
        <v>0</v>
      </c>
      <c r="M36" s="24">
        <v>15.725545187670765</v>
      </c>
      <c r="N36" s="25">
        <v>-3.4511784511784467</v>
      </c>
      <c r="O36" s="26">
        <f>(M36-8)/-N36</f>
        <v>2.2385238251104584</v>
      </c>
    </row>
    <row r="37" spans="1:15" x14ac:dyDescent="0.35">
      <c r="A37" s="7" t="s">
        <v>340</v>
      </c>
      <c r="B37" s="3" t="s">
        <v>341</v>
      </c>
      <c r="C37" s="5">
        <v>15.591630057089182</v>
      </c>
      <c r="D37" s="5">
        <v>3.5638000000000001</v>
      </c>
      <c r="E37" s="6">
        <v>-2.42440723388472</v>
      </c>
      <c r="F37" s="5" t="s">
        <v>135</v>
      </c>
      <c r="G37" s="7" t="s">
        <v>426</v>
      </c>
      <c r="H37" s="9">
        <v>26.061201571399998</v>
      </c>
      <c r="I37" s="9">
        <v>2.5327196053000001</v>
      </c>
      <c r="J37" s="10">
        <v>9.7183531555945196E-2</v>
      </c>
      <c r="K37" t="s">
        <v>493</v>
      </c>
      <c r="L37" t="b">
        <v>0</v>
      </c>
      <c r="M37" s="14">
        <v>13.539275222174401</v>
      </c>
      <c r="N37" s="13">
        <v>-2.4879687641877744</v>
      </c>
      <c r="O37" s="17">
        <f>(M37-8)/-N37</f>
        <v>2.226424745321415</v>
      </c>
    </row>
    <row r="38" spans="1:15" customFormat="1" x14ac:dyDescent="0.35">
      <c r="A38" s="19" t="s">
        <v>509</v>
      </c>
      <c r="B38" s="19" t="s">
        <v>190</v>
      </c>
      <c r="C38" s="19">
        <v>23.668744841497251</v>
      </c>
      <c r="D38" s="19">
        <v>5.7108999999999996</v>
      </c>
      <c r="E38" s="19">
        <v>-3.7360888813775199</v>
      </c>
      <c r="F38" s="19" t="s">
        <v>511</v>
      </c>
      <c r="G38" s="19" t="s">
        <v>512</v>
      </c>
      <c r="H38" s="19">
        <v>54.582229931299999</v>
      </c>
      <c r="I38" s="19">
        <v>7.6445542648</v>
      </c>
      <c r="J38" s="19">
        <v>0.1400557337877516</v>
      </c>
      <c r="K38" s="19" t="s">
        <v>513</v>
      </c>
      <c r="L38" s="19" t="b">
        <v>0</v>
      </c>
      <c r="M38" s="19">
        <v>18.10644744557014</v>
      </c>
      <c r="N38" s="19">
        <v>-4.5535310315338942</v>
      </c>
      <c r="O38" s="26">
        <f>(M38-8)/-N38</f>
        <v>2.2194748153864454</v>
      </c>
    </row>
    <row r="39" spans="1:15" customFormat="1" x14ac:dyDescent="0.35">
      <c r="A39" s="7" t="s">
        <v>191</v>
      </c>
      <c r="B39" s="3" t="s">
        <v>192</v>
      </c>
      <c r="C39" s="5">
        <v>23.458945870223861</v>
      </c>
      <c r="D39" s="5">
        <v>6.2670000000000003</v>
      </c>
      <c r="E39" s="6">
        <v>-4.96674979218621</v>
      </c>
      <c r="F39" s="5" t="s">
        <v>135</v>
      </c>
      <c r="G39" s="7" t="s">
        <v>425</v>
      </c>
      <c r="H39" s="9">
        <v>175.64043854259998</v>
      </c>
      <c r="I39" s="9">
        <v>13.056462593299999</v>
      </c>
      <c r="J39" s="10">
        <v>7.4336312876680008E-2</v>
      </c>
      <c r="K39" t="s">
        <v>460</v>
      </c>
      <c r="L39" t="b">
        <v>0</v>
      </c>
      <c r="M39" s="14">
        <v>18.977983641541854</v>
      </c>
      <c r="N39" s="13">
        <v>-4.9667497921862074</v>
      </c>
      <c r="O39" s="17">
        <f>(M39-8)/-N39</f>
        <v>2.2102952838116878</v>
      </c>
    </row>
    <row r="40" spans="1:15" x14ac:dyDescent="0.35">
      <c r="A40" s="18" t="s">
        <v>276</v>
      </c>
      <c r="B40" s="19" t="s">
        <v>277</v>
      </c>
      <c r="C40" s="20">
        <v>19.062645943009603</v>
      </c>
      <c r="D40" s="20">
        <v>5.4122000000000003</v>
      </c>
      <c r="E40" s="21">
        <v>-4.2936400843989002</v>
      </c>
      <c r="F40" s="20" t="s">
        <v>135</v>
      </c>
      <c r="G40" s="18" t="s">
        <v>425</v>
      </c>
      <c r="H40" s="22">
        <v>117.3061302035</v>
      </c>
      <c r="I40" s="22">
        <v>0.422009199</v>
      </c>
      <c r="J40" s="23">
        <v>3.5975033723123257E-3</v>
      </c>
      <c r="K40" s="19" t="s">
        <v>460</v>
      </c>
      <c r="L40" s="19" t="b">
        <v>0</v>
      </c>
      <c r="M40" s="24">
        <v>17.126351028697577</v>
      </c>
      <c r="N40" s="25">
        <v>-4.2936399453244567</v>
      </c>
      <c r="O40" s="26">
        <f>(M40-8)/-N40</f>
        <v>2.1255510813466518</v>
      </c>
    </row>
    <row r="41" spans="1:15" x14ac:dyDescent="0.35">
      <c r="A41" s="7" t="s">
        <v>362</v>
      </c>
      <c r="B41" s="3" t="s">
        <v>363</v>
      </c>
      <c r="C41" s="5">
        <v>12.973692816509271</v>
      </c>
      <c r="D41" s="5">
        <v>3.6286999999999998</v>
      </c>
      <c r="E41" s="6">
        <v>-1.6571987324050499</v>
      </c>
      <c r="F41" s="5" t="s">
        <v>135</v>
      </c>
      <c r="G41" s="7" t="s">
        <v>426</v>
      </c>
      <c r="H41" s="9">
        <v>18.358979515999998</v>
      </c>
      <c r="I41" s="9">
        <v>1.3738266290000001</v>
      </c>
      <c r="J41" s="10">
        <v>7.4831317710371603E-2</v>
      </c>
      <c r="K41" t="s">
        <v>497</v>
      </c>
      <c r="L41" t="b">
        <v>0</v>
      </c>
      <c r="M41" s="14">
        <v>12.23583928240779</v>
      </c>
      <c r="N41" s="13">
        <v>-2.0068655928175647</v>
      </c>
      <c r="O41" s="17">
        <f>(M41-8)/-N41</f>
        <v>2.1106741266418489</v>
      </c>
    </row>
    <row r="42" spans="1:15" customFormat="1" x14ac:dyDescent="0.35">
      <c r="A42" s="7" t="s">
        <v>368</v>
      </c>
      <c r="B42" s="3" t="s">
        <v>369</v>
      </c>
      <c r="C42" s="5">
        <v>12.025896800328869</v>
      </c>
      <c r="D42" s="5">
        <v>2.2875000000000001</v>
      </c>
      <c r="E42" s="6">
        <v>-1.52543945366776</v>
      </c>
      <c r="F42" s="5" t="s">
        <v>135</v>
      </c>
      <c r="G42" s="7" t="s">
        <v>426</v>
      </c>
      <c r="H42" s="9">
        <v>37.4795907289</v>
      </c>
      <c r="I42" s="9">
        <v>0.34448329759999996</v>
      </c>
      <c r="J42" s="10">
        <v>9.1912235672940157E-3</v>
      </c>
      <c r="K42" t="s">
        <v>499</v>
      </c>
      <c r="L42" t="b">
        <v>0</v>
      </c>
      <c r="M42" s="14">
        <v>11.62732823173889</v>
      </c>
      <c r="N42" s="13">
        <v>-1.7207734610608421</v>
      </c>
      <c r="O42" s="17">
        <f>(M42-8)/-N42</f>
        <v>2.1079638394136282</v>
      </c>
    </row>
    <row r="43" spans="1:15" x14ac:dyDescent="0.35">
      <c r="A43" s="18" t="s">
        <v>290</v>
      </c>
      <c r="B43" s="19" t="s">
        <v>291</v>
      </c>
      <c r="C43" s="20">
        <v>18.185973222655111</v>
      </c>
      <c r="D43" s="20">
        <v>4.5011999999999999</v>
      </c>
      <c r="E43" s="21">
        <v>-3.4367139634847099</v>
      </c>
      <c r="F43" s="20" t="s">
        <v>135</v>
      </c>
      <c r="G43" s="18" t="s">
        <v>426</v>
      </c>
      <c r="H43" s="22">
        <v>86.874227836900005</v>
      </c>
      <c r="I43" s="22">
        <v>8.0663065123000006</v>
      </c>
      <c r="J43" s="23">
        <v>9.2850396638274588E-2</v>
      </c>
      <c r="K43" s="19" t="s">
        <v>485</v>
      </c>
      <c r="L43" s="19" t="b">
        <v>0</v>
      </c>
      <c r="M43" s="24">
        <v>17.517064395759725</v>
      </c>
      <c r="N43" s="25">
        <v>-4.6551724137931005</v>
      </c>
      <c r="O43" s="26">
        <f>(M43-8)/-N43</f>
        <v>2.0444064257557941</v>
      </c>
    </row>
    <row r="44" spans="1:15" x14ac:dyDescent="0.35">
      <c r="A44" s="7" t="s">
        <v>105</v>
      </c>
      <c r="B44" s="3" t="s">
        <v>106</v>
      </c>
      <c r="C44" s="5">
        <v>34.384605615990324</v>
      </c>
      <c r="D44" s="5">
        <v>6.8771000000000004</v>
      </c>
      <c r="E44" s="6">
        <v>-4.7224776941031799</v>
      </c>
      <c r="F44" s="5" t="s">
        <v>6</v>
      </c>
      <c r="G44" s="7" t="s">
        <v>425</v>
      </c>
      <c r="H44" s="9">
        <v>10.950922970100001</v>
      </c>
      <c r="I44" s="9">
        <v>3.3474207504000004</v>
      </c>
      <c r="J44" s="10">
        <v>0.30567475997591032</v>
      </c>
      <c r="K44" t="s">
        <v>442</v>
      </c>
      <c r="L44" t="b">
        <v>0</v>
      </c>
      <c r="M44" s="14">
        <v>16.502506810629438</v>
      </c>
      <c r="N44" s="13">
        <v>-4.7224777675559801</v>
      </c>
      <c r="O44" s="17">
        <f>(M44-8)/-N44</f>
        <v>1.8004334226923704</v>
      </c>
    </row>
    <row r="45" spans="1:15" customFormat="1" x14ac:dyDescent="0.35">
      <c r="A45" s="7" t="s">
        <v>306</v>
      </c>
      <c r="B45" s="3" t="s">
        <v>307</v>
      </c>
      <c r="C45" s="5">
        <v>17.632608755017557</v>
      </c>
      <c r="D45" s="5">
        <v>6.1079999999999997</v>
      </c>
      <c r="E45" s="6">
        <v>-5.1424051570341396</v>
      </c>
      <c r="F45" s="5" t="s">
        <v>135</v>
      </c>
      <c r="G45" s="7" t="s">
        <v>425</v>
      </c>
      <c r="H45" s="9">
        <v>24.070753697299999</v>
      </c>
      <c r="I45" s="9">
        <v>0</v>
      </c>
      <c r="J45" s="10">
        <v>0</v>
      </c>
      <c r="K45" t="s">
        <v>487</v>
      </c>
      <c r="L45" t="b">
        <v>0</v>
      </c>
      <c r="M45" s="14">
        <v>16.99934304176843</v>
      </c>
      <c r="N45" s="13">
        <v>-5.1424050632911271</v>
      </c>
      <c r="O45" s="17">
        <f>(M45-8)/-N45</f>
        <v>1.7500260930454343</v>
      </c>
    </row>
    <row r="46" spans="1:15" x14ac:dyDescent="0.35">
      <c r="A46" s="18" t="s">
        <v>220</v>
      </c>
      <c r="B46" s="19" t="s">
        <v>221</v>
      </c>
      <c r="C46" s="20">
        <v>21.760133754791482</v>
      </c>
      <c r="D46" s="20">
        <v>4.4757999999999996</v>
      </c>
      <c r="E46" s="21">
        <v>-3.2909497830168002</v>
      </c>
      <c r="F46" s="20" t="s">
        <v>135</v>
      </c>
      <c r="G46" s="18" t="s">
        <v>426</v>
      </c>
      <c r="H46" s="22">
        <v>34.3896640197</v>
      </c>
      <c r="I46" s="22">
        <v>3.1919925995999998</v>
      </c>
      <c r="J46" s="23">
        <v>9.2818371176045161E-2</v>
      </c>
      <c r="K46" s="19" t="s">
        <v>468</v>
      </c>
      <c r="L46" s="19" t="b">
        <v>0</v>
      </c>
      <c r="M46" s="24">
        <v>15.033749568923302</v>
      </c>
      <c r="N46" s="25">
        <v>-4.0644171779141125</v>
      </c>
      <c r="O46" s="26">
        <f>(M46-8)/-N46</f>
        <v>1.7305678184671662</v>
      </c>
    </row>
    <row r="47" spans="1:15" customFormat="1" x14ac:dyDescent="0.35">
      <c r="A47" s="7" t="s">
        <v>203</v>
      </c>
      <c r="B47" s="3" t="s">
        <v>204</v>
      </c>
      <c r="C47" s="5">
        <v>22.984177021114863</v>
      </c>
      <c r="D47" s="5">
        <v>3.0598999999999998</v>
      </c>
      <c r="E47" s="6">
        <v>-1.0914019204830701</v>
      </c>
      <c r="F47" s="5" t="s">
        <v>135</v>
      </c>
      <c r="G47" s="7" t="s">
        <v>426</v>
      </c>
      <c r="H47" s="9">
        <v>27.168488284699997</v>
      </c>
      <c r="I47" s="9">
        <v>4.4490854419999994</v>
      </c>
      <c r="J47" s="10">
        <v>0.16375903566579791</v>
      </c>
      <c r="K47" t="s">
        <v>464</v>
      </c>
      <c r="L47" t="b">
        <v>0</v>
      </c>
      <c r="M47" s="14">
        <v>14.079353908997048</v>
      </c>
      <c r="N47" s="13">
        <v>-3.5990888382687811</v>
      </c>
      <c r="O47" s="17">
        <f>(M47-8)/-N47</f>
        <v>1.6891369405377927</v>
      </c>
    </row>
    <row r="48" spans="1:15" x14ac:dyDescent="0.35">
      <c r="A48" s="18" t="s">
        <v>246</v>
      </c>
      <c r="B48" s="19" t="s">
        <v>247</v>
      </c>
      <c r="C48" s="20">
        <v>20.279135073911135</v>
      </c>
      <c r="D48" s="20">
        <v>4.5528000000000004</v>
      </c>
      <c r="E48" s="21">
        <v>-3.28211124102222</v>
      </c>
      <c r="F48" s="20" t="s">
        <v>135</v>
      </c>
      <c r="G48" s="18" t="s">
        <v>426</v>
      </c>
      <c r="H48" s="22">
        <v>10.2506639078</v>
      </c>
      <c r="I48" s="22">
        <v>0.70723485220000004</v>
      </c>
      <c r="J48" s="23">
        <v>6.8994053318034015E-2</v>
      </c>
      <c r="K48" s="19" t="s">
        <v>474</v>
      </c>
      <c r="L48" s="19" t="b">
        <v>0</v>
      </c>
      <c r="M48" s="24">
        <v>14.333041021143917</v>
      </c>
      <c r="N48" s="25">
        <v>-3.763390777829529</v>
      </c>
      <c r="O48" s="26">
        <f>(M48-8)/-N48</f>
        <v>1.6828018653955434</v>
      </c>
    </row>
    <row r="49" spans="1:15" customFormat="1" x14ac:dyDescent="0.35">
      <c r="A49" s="7" t="s">
        <v>264</v>
      </c>
      <c r="B49" s="3" t="s">
        <v>265</v>
      </c>
      <c r="C49" s="5">
        <v>19.437511044942887</v>
      </c>
      <c r="D49" s="5">
        <v>2.9157999999999999</v>
      </c>
      <c r="E49" s="6">
        <v>-1.49191531921987</v>
      </c>
      <c r="F49" s="5" t="s">
        <v>135</v>
      </c>
      <c r="G49" s="7" t="s">
        <v>426</v>
      </c>
      <c r="H49" s="9">
        <v>10.4940785554</v>
      </c>
      <c r="I49" s="9">
        <v>1.0345901538</v>
      </c>
      <c r="J49" s="10">
        <v>9.8587994013788358E-2</v>
      </c>
      <c r="K49" t="s">
        <v>477</v>
      </c>
      <c r="L49" t="b">
        <v>0</v>
      </c>
      <c r="M49" s="14">
        <v>13.594094525932332</v>
      </c>
      <c r="N49" s="13">
        <v>-3.4260268993093481</v>
      </c>
      <c r="O49" s="17">
        <f>(M49-8)/-N49</f>
        <v>1.6328227099034291</v>
      </c>
    </row>
    <row r="50" spans="1:15" x14ac:dyDescent="0.35">
      <c r="A50" s="18" t="s">
        <v>342</v>
      </c>
      <c r="B50" s="19" t="s">
        <v>343</v>
      </c>
      <c r="C50" s="20">
        <v>15.402429322606491</v>
      </c>
      <c r="D50" s="20">
        <v>5.5621999999999998</v>
      </c>
      <c r="E50" s="21">
        <v>-3.8388173581306599</v>
      </c>
      <c r="F50" s="20" t="s">
        <v>135</v>
      </c>
      <c r="G50" s="18" t="s">
        <v>425</v>
      </c>
      <c r="H50" s="22">
        <v>19.3435373059</v>
      </c>
      <c r="I50" s="22">
        <v>0.65831005269999998</v>
      </c>
      <c r="J50" s="23">
        <v>3.4032557866197924E-2</v>
      </c>
      <c r="K50" s="19" t="s">
        <v>494</v>
      </c>
      <c r="L50" s="19" t="b">
        <v>0</v>
      </c>
      <c r="M50" s="24">
        <v>16.876394466755915</v>
      </c>
      <c r="N50" s="25">
        <v>-5.4726368159204029</v>
      </c>
      <c r="O50" s="26">
        <f>(M50-8)/-N50</f>
        <v>1.6219593525617613</v>
      </c>
    </row>
    <row r="51" spans="1:15" x14ac:dyDescent="0.35">
      <c r="A51" s="7" t="s">
        <v>199</v>
      </c>
      <c r="B51" s="3" t="s">
        <v>200</v>
      </c>
      <c r="C51" s="5">
        <v>23.290988600898601</v>
      </c>
      <c r="D51" s="5">
        <v>2.9359000000000002</v>
      </c>
      <c r="E51" s="6">
        <v>-0.95347348134929699</v>
      </c>
      <c r="F51" s="5" t="s">
        <v>135</v>
      </c>
      <c r="G51" s="7" t="s">
        <v>426</v>
      </c>
      <c r="H51" s="9">
        <v>42.011058441799996</v>
      </c>
      <c r="I51" s="9">
        <v>5.9506253100000004</v>
      </c>
      <c r="J51" s="10">
        <v>0.14164426059971083</v>
      </c>
      <c r="K51" t="s">
        <v>462</v>
      </c>
      <c r="L51" t="b">
        <v>0</v>
      </c>
      <c r="M51" s="14">
        <v>13.834946371479145</v>
      </c>
      <c r="N51" s="13">
        <v>-3.6669075144508749</v>
      </c>
      <c r="O51" s="17">
        <f>(M51-8)/-N51</f>
        <v>1.5912444883009103</v>
      </c>
    </row>
    <row r="52" spans="1:15" customFormat="1" x14ac:dyDescent="0.35">
      <c r="A52" s="7" t="s">
        <v>238</v>
      </c>
      <c r="B52" s="3" t="s">
        <v>239</v>
      </c>
      <c r="C52" s="5">
        <v>20.708423359375914</v>
      </c>
      <c r="D52" s="5">
        <v>8.3582999999999998</v>
      </c>
      <c r="E52" s="6">
        <v>-6.00706739231138</v>
      </c>
      <c r="F52" s="5" t="s">
        <v>135</v>
      </c>
      <c r="G52" s="7" t="s">
        <v>425</v>
      </c>
      <c r="H52" s="9">
        <v>22.923877628000003</v>
      </c>
      <c r="I52" s="9">
        <v>1.2674001705</v>
      </c>
      <c r="J52" s="10">
        <v>5.5287337991717173E-2</v>
      </c>
      <c r="K52" t="s">
        <v>472</v>
      </c>
      <c r="L52" t="b">
        <v>0</v>
      </c>
      <c r="M52" s="14">
        <v>17.124694145210633</v>
      </c>
      <c r="N52" s="13">
        <v>-6.0585331003342615</v>
      </c>
      <c r="O52" s="17">
        <f>(M52-8)/-N52</f>
        <v>1.5060896745298304</v>
      </c>
    </row>
    <row r="53" spans="1:15" x14ac:dyDescent="0.35">
      <c r="A53" s="18" t="s">
        <v>252</v>
      </c>
      <c r="B53" s="19" t="s">
        <v>253</v>
      </c>
      <c r="C53" s="20">
        <v>19.847266388292461</v>
      </c>
      <c r="D53" s="20">
        <v>6.9349999999999996</v>
      </c>
      <c r="E53" s="21">
        <v>-5.5459273148391297</v>
      </c>
      <c r="F53" s="20" t="s">
        <v>135</v>
      </c>
      <c r="G53" s="18" t="s">
        <v>425</v>
      </c>
      <c r="H53" s="22">
        <v>23.358333534099998</v>
      </c>
      <c r="I53" s="22">
        <v>1.2820171641</v>
      </c>
      <c r="J53" s="23">
        <v>5.4884787145813671E-2</v>
      </c>
      <c r="K53" s="19" t="s">
        <v>476</v>
      </c>
      <c r="L53" s="19" t="b">
        <v>0</v>
      </c>
      <c r="M53" s="24">
        <v>16.78798968658738</v>
      </c>
      <c r="N53" s="25">
        <v>-5.8945447606687384</v>
      </c>
      <c r="O53" s="26">
        <f>(M53-8)/-N53</f>
        <v>1.4908682592801923</v>
      </c>
    </row>
    <row r="54" spans="1:15" customFormat="1" x14ac:dyDescent="0.35">
      <c r="A54" s="18" t="s">
        <v>274</v>
      </c>
      <c r="B54" s="19" t="s">
        <v>275</v>
      </c>
      <c r="C54" s="20">
        <v>19.202198404015753</v>
      </c>
      <c r="D54" s="20">
        <v>4.2577999999999996</v>
      </c>
      <c r="E54" s="21">
        <v>-3.2622137327681999</v>
      </c>
      <c r="F54" s="20" t="s">
        <v>135</v>
      </c>
      <c r="G54" s="18" t="s">
        <v>426</v>
      </c>
      <c r="H54" s="22">
        <v>53.522549224099997</v>
      </c>
      <c r="I54" s="22">
        <v>1.7443245E-2</v>
      </c>
      <c r="J54" s="23">
        <v>3.2590460007733896E-4</v>
      </c>
      <c r="K54" s="19" t="s">
        <v>480</v>
      </c>
      <c r="L54" s="19" t="b">
        <v>0</v>
      </c>
      <c r="M54" s="24">
        <v>13.210214721215863</v>
      </c>
      <c r="N54" s="25">
        <v>-3.7286724927174308</v>
      </c>
      <c r="O54" s="26">
        <f>(M54-8)/-N54</f>
        <v>1.3973377204332296</v>
      </c>
    </row>
    <row r="55" spans="1:15" x14ac:dyDescent="0.35">
      <c r="A55" s="7" t="s">
        <v>314</v>
      </c>
      <c r="B55" s="3" t="s">
        <v>315</v>
      </c>
      <c r="C55" s="5">
        <v>17.562335431043838</v>
      </c>
      <c r="D55" s="5">
        <v>6.0374999999999996</v>
      </c>
      <c r="E55" s="6">
        <v>-5.4899646468691099</v>
      </c>
      <c r="F55" s="5" t="s">
        <v>135</v>
      </c>
      <c r="G55" s="7" t="s">
        <v>425</v>
      </c>
      <c r="H55" s="9">
        <v>16.033789695899998</v>
      </c>
      <c r="I55" s="9">
        <v>2.1840537799000002</v>
      </c>
      <c r="J55" s="10">
        <v>0.13621569331537914</v>
      </c>
      <c r="K55" t="s">
        <v>490</v>
      </c>
      <c r="L55" t="b">
        <v>0</v>
      </c>
      <c r="M55" s="14">
        <v>15.713688572931266</v>
      </c>
      <c r="N55" s="13">
        <v>-5.9622195985832329</v>
      </c>
      <c r="O55" s="17">
        <f>(M55-8)/-N55</f>
        <v>1.293761231935205</v>
      </c>
    </row>
    <row r="56" spans="1:15" customFormat="1" x14ac:dyDescent="0.35">
      <c r="A56" s="7" t="s">
        <v>178</v>
      </c>
      <c r="B56" s="3" t="s">
        <v>179</v>
      </c>
      <c r="C56" s="5">
        <v>25.123277196095785</v>
      </c>
      <c r="D56" s="5">
        <v>5.4151999999999996</v>
      </c>
      <c r="E56" s="6">
        <v>-4.3228935020861199</v>
      </c>
      <c r="F56" s="5" t="s">
        <v>135</v>
      </c>
      <c r="G56" s="7" t="s">
        <v>425</v>
      </c>
      <c r="H56" s="9">
        <v>27.897416767600003</v>
      </c>
      <c r="I56" s="9">
        <v>2.6595650363999996</v>
      </c>
      <c r="J56" s="10">
        <v>9.5333738552051614E-2</v>
      </c>
      <c r="K56" t="s">
        <v>457</v>
      </c>
      <c r="L56" t="b">
        <v>0</v>
      </c>
      <c r="M56" s="14">
        <v>13.9668186877241</v>
      </c>
      <c r="N56" s="13">
        <v>-4.6528211070505217</v>
      </c>
      <c r="O56" s="17">
        <f>(M56-8)/-N56</f>
        <v>1.282408790375037</v>
      </c>
    </row>
    <row r="57" spans="1:15" x14ac:dyDescent="0.35">
      <c r="A57" s="18" t="s">
        <v>172</v>
      </c>
      <c r="B57" s="19" t="s">
        <v>173</v>
      </c>
      <c r="C57" s="20">
        <v>25.90311742855496</v>
      </c>
      <c r="D57" s="20">
        <v>4.0330000000000004</v>
      </c>
      <c r="E57" s="21">
        <v>-2.8032346680790399</v>
      </c>
      <c r="F57" s="20" t="s">
        <v>135</v>
      </c>
      <c r="G57" s="18" t="s">
        <v>426</v>
      </c>
      <c r="H57" s="22">
        <v>25.9486359962</v>
      </c>
      <c r="I57" s="22">
        <v>2.1084426756000001</v>
      </c>
      <c r="J57" s="23">
        <v>8.1254470404870882E-2</v>
      </c>
      <c r="K57" s="19" t="s">
        <v>456</v>
      </c>
      <c r="L57" s="19" t="b">
        <v>0</v>
      </c>
      <c r="M57" s="24">
        <v>13.232864746449744</v>
      </c>
      <c r="N57" s="25">
        <v>-4.2045454545454568</v>
      </c>
      <c r="O57" s="26">
        <f>(M57-8)/-N57</f>
        <v>1.2445732369934519</v>
      </c>
    </row>
    <row r="58" spans="1:15" x14ac:dyDescent="0.35">
      <c r="A58" s="7" t="s">
        <v>292</v>
      </c>
      <c r="B58" s="3" t="s">
        <v>293</v>
      </c>
      <c r="C58" s="5">
        <v>18.098216676210384</v>
      </c>
      <c r="D58" s="5">
        <v>3.8923999999999999</v>
      </c>
      <c r="E58" s="6">
        <v>-3.2678747441049301</v>
      </c>
      <c r="F58" s="5" t="s">
        <v>135</v>
      </c>
      <c r="G58" s="7" t="s">
        <v>426</v>
      </c>
      <c r="H58" s="9">
        <v>20.772054806500002</v>
      </c>
      <c r="I58" s="9">
        <v>0.64500804639999998</v>
      </c>
      <c r="J58" s="10">
        <v>3.1051720805115715E-2</v>
      </c>
      <c r="K58" t="s">
        <v>486</v>
      </c>
      <c r="L58" t="b">
        <v>0</v>
      </c>
      <c r="M58" s="14">
        <v>12.004490888677781</v>
      </c>
      <c r="N58" s="13">
        <v>-3.2678747441049296</v>
      </c>
      <c r="O58" s="17">
        <f>(M58-8)/-N58</f>
        <v>1.2254113765840222</v>
      </c>
    </row>
    <row r="59" spans="1:15" x14ac:dyDescent="0.35">
      <c r="A59" s="7" t="s">
        <v>188</v>
      </c>
      <c r="B59" s="3" t="s">
        <v>189</v>
      </c>
      <c r="C59" s="5">
        <v>24.143931288651189</v>
      </c>
      <c r="D59" s="5">
        <v>2.8256000000000001</v>
      </c>
      <c r="E59" s="6">
        <v>-0.93109910964578302</v>
      </c>
      <c r="F59" s="5" t="s">
        <v>135</v>
      </c>
      <c r="G59" s="7" t="s">
        <v>426</v>
      </c>
      <c r="H59" s="9">
        <v>66.003136530299997</v>
      </c>
      <c r="I59" s="9">
        <v>7.3019127583000003</v>
      </c>
      <c r="J59" s="10">
        <v>0.11062978431256699</v>
      </c>
      <c r="K59" t="s">
        <v>459</v>
      </c>
      <c r="L59" t="b">
        <v>0</v>
      </c>
      <c r="M59" s="14">
        <v>10.534877045258831</v>
      </c>
      <c r="N59" s="13">
        <v>-2.27643751133686</v>
      </c>
      <c r="O59" s="17">
        <f>(M59-8)/-N59</f>
        <v>1.1135280598017383</v>
      </c>
    </row>
    <row r="60" spans="1:15" x14ac:dyDescent="0.35">
      <c r="A60" s="7" t="s">
        <v>201</v>
      </c>
      <c r="B60" s="3" t="s">
        <v>202</v>
      </c>
      <c r="C60" s="5">
        <v>23.276974786011646</v>
      </c>
      <c r="D60" s="5">
        <v>2.8422999999999998</v>
      </c>
      <c r="E60" s="6">
        <v>-0.978115780279605</v>
      </c>
      <c r="F60" s="5" t="s">
        <v>135</v>
      </c>
      <c r="G60" s="7" t="s">
        <v>426</v>
      </c>
      <c r="H60" s="9">
        <v>54.728052935900003</v>
      </c>
      <c r="I60" s="9">
        <v>4.2863578372999998</v>
      </c>
      <c r="J60" s="10">
        <v>7.8321036604762417E-2</v>
      </c>
      <c r="K60" t="s">
        <v>463</v>
      </c>
      <c r="L60" t="b">
        <v>0</v>
      </c>
      <c r="M60" s="14">
        <v>10.609477040501355</v>
      </c>
      <c r="N60" s="13">
        <v>-2.423641769528798</v>
      </c>
      <c r="O60" s="17">
        <f>(M60-8)/-N60</f>
        <v>1.07667604730574</v>
      </c>
    </row>
    <row r="61" spans="1:15" x14ac:dyDescent="0.35">
      <c r="A61" s="7" t="s">
        <v>401</v>
      </c>
      <c r="B61" s="3" t="s">
        <v>402</v>
      </c>
      <c r="C61" s="5">
        <v>8.1281525513466981</v>
      </c>
      <c r="D61" s="5">
        <v>1.6202000000000001</v>
      </c>
      <c r="E61" s="6">
        <v>-0.74794316572717701</v>
      </c>
      <c r="F61" s="5" t="s">
        <v>392</v>
      </c>
      <c r="G61" s="7" t="s">
        <v>426</v>
      </c>
      <c r="H61" s="9">
        <v>42.814296309899994</v>
      </c>
      <c r="I61" s="9">
        <v>2.6174404871000001</v>
      </c>
      <c r="J61" s="10">
        <v>6.1134730982248253E-2</v>
      </c>
      <c r="K61" t="s">
        <v>504</v>
      </c>
      <c r="L61" t="b">
        <v>0</v>
      </c>
      <c r="M61" s="14">
        <v>9.3635430356157929</v>
      </c>
      <c r="N61" s="13">
        <v>-1.3888888888889039</v>
      </c>
      <c r="O61" s="17">
        <f>(M61-8)/-N61</f>
        <v>0.98175098564336027</v>
      </c>
    </row>
    <row r="62" spans="1:15" x14ac:dyDescent="0.35">
      <c r="A62" s="7" t="s">
        <v>197</v>
      </c>
      <c r="B62" s="3" t="s">
        <v>198</v>
      </c>
      <c r="C62" s="5">
        <v>23.317172052699075</v>
      </c>
      <c r="D62" s="5">
        <v>6.4574999999999996</v>
      </c>
      <c r="E62" s="6">
        <v>-5.2107504083986802</v>
      </c>
      <c r="F62" s="5" t="s">
        <v>135</v>
      </c>
      <c r="G62" s="7" t="s">
        <v>425</v>
      </c>
      <c r="H62" s="9">
        <v>14.407680613</v>
      </c>
      <c r="I62" s="9">
        <v>2.1080144825999998</v>
      </c>
      <c r="J62" s="10">
        <v>0.14631185540703517</v>
      </c>
      <c r="K62" t="s">
        <v>461</v>
      </c>
      <c r="L62" t="b">
        <v>0</v>
      </c>
      <c r="M62" s="14">
        <v>13.085818624467455</v>
      </c>
      <c r="N62" s="13">
        <v>-5.2107509171221214</v>
      </c>
      <c r="O62" s="17">
        <f>(M62-8)/-N62</f>
        <v>0.97602412883637402</v>
      </c>
    </row>
    <row r="63" spans="1:15" x14ac:dyDescent="0.35">
      <c r="A63" s="7" t="s">
        <v>330</v>
      </c>
      <c r="B63" s="3" t="s">
        <v>331</v>
      </c>
      <c r="C63" s="5">
        <v>16.579980258502232</v>
      </c>
      <c r="D63" s="5">
        <v>3.5243000000000002</v>
      </c>
      <c r="E63" s="6">
        <v>-2.0427712046328299</v>
      </c>
      <c r="F63" s="5" t="s">
        <v>135</v>
      </c>
      <c r="G63" s="7" t="s">
        <v>426</v>
      </c>
      <c r="H63" s="9">
        <v>20.386357416900001</v>
      </c>
      <c r="I63" s="9">
        <v>0</v>
      </c>
      <c r="J63" s="10">
        <v>0</v>
      </c>
      <c r="K63" t="s">
        <v>491</v>
      </c>
      <c r="L63" t="b">
        <v>0</v>
      </c>
      <c r="M63" s="14">
        <v>10.184434846779393</v>
      </c>
      <c r="N63" s="13">
        <v>-2.6678932842686209</v>
      </c>
      <c r="O63" s="17">
        <f>(M63-8)/-N63</f>
        <v>0.81878644084455432</v>
      </c>
    </row>
    <row r="64" spans="1:15" x14ac:dyDescent="0.35">
      <c r="A64" s="7" t="s">
        <v>399</v>
      </c>
      <c r="B64" s="3" t="s">
        <v>400</v>
      </c>
      <c r="C64" s="5">
        <v>9.229613449407104</v>
      </c>
      <c r="D64" s="5">
        <v>2.1989000000000001</v>
      </c>
      <c r="E64" s="6">
        <v>-1.44843579929985</v>
      </c>
      <c r="F64" s="5" t="s">
        <v>392</v>
      </c>
      <c r="G64" s="7" t="s">
        <v>426</v>
      </c>
      <c r="H64" s="9">
        <v>237.2032491766</v>
      </c>
      <c r="I64" s="9">
        <v>7.5014279290000001</v>
      </c>
      <c r="J64" s="10">
        <v>3.1624473758431186E-2</v>
      </c>
      <c r="K64" t="s">
        <v>503</v>
      </c>
      <c r="L64" t="b">
        <v>0</v>
      </c>
      <c r="M64" s="14">
        <v>10.573823339780782</v>
      </c>
      <c r="N64" s="13">
        <v>-3.2635467980295694</v>
      </c>
      <c r="O64" s="17">
        <f>(M64-8)/-N64</f>
        <v>0.78865832147244785</v>
      </c>
    </row>
    <row r="65" spans="1:15" customFormat="1" x14ac:dyDescent="0.35">
      <c r="A65" s="7" t="s">
        <v>170</v>
      </c>
      <c r="B65" s="3" t="s">
        <v>171</v>
      </c>
      <c r="C65" s="5">
        <v>26.131240237111562</v>
      </c>
      <c r="D65" s="5">
        <v>7.4425999999999997</v>
      </c>
      <c r="E65" s="6">
        <v>-5.7288352619764398</v>
      </c>
      <c r="F65" s="5" t="s">
        <v>135</v>
      </c>
      <c r="G65" s="7" t="s">
        <v>425</v>
      </c>
      <c r="H65" s="9">
        <v>23.338743515999997</v>
      </c>
      <c r="I65" s="9">
        <v>5.9737122641999996</v>
      </c>
      <c r="J65" s="10">
        <v>0.25595689245672931</v>
      </c>
      <c r="K65" t="s">
        <v>455</v>
      </c>
      <c r="L65" t="b">
        <v>0</v>
      </c>
      <c r="M65" s="14">
        <v>11.988086373790029</v>
      </c>
      <c r="N65" s="13">
        <v>-5.7288351368554933</v>
      </c>
      <c r="O65" s="17">
        <f>(M65-8)/-N65</f>
        <v>0.69614263258046105</v>
      </c>
    </row>
    <row r="66" spans="1:15" x14ac:dyDescent="0.35">
      <c r="A66" s="18" t="s">
        <v>158</v>
      </c>
      <c r="B66" s="19" t="s">
        <v>159</v>
      </c>
      <c r="C66" s="20">
        <v>27.371051247281901</v>
      </c>
      <c r="D66" s="20">
        <v>8.3514999999999997</v>
      </c>
      <c r="E66" s="21">
        <v>-6.4802183360061703</v>
      </c>
      <c r="F66" s="20" t="s">
        <v>135</v>
      </c>
      <c r="G66" s="18" t="s">
        <v>425</v>
      </c>
      <c r="H66" s="22">
        <v>58.495576069599998</v>
      </c>
      <c r="I66" s="22">
        <v>13.945054103</v>
      </c>
      <c r="J66" s="23">
        <v>0.23839502129883647</v>
      </c>
      <c r="K66" s="19" t="s">
        <v>453</v>
      </c>
      <c r="L66" s="19" t="b">
        <v>0</v>
      </c>
      <c r="M66" s="24">
        <v>12.033580139224361</v>
      </c>
      <c r="N66" s="25">
        <v>-6.4802182810368318</v>
      </c>
      <c r="O66" s="26">
        <f>(M66-8)/-N66</f>
        <v>0.62244510358978056</v>
      </c>
    </row>
    <row r="67" spans="1:15" x14ac:dyDescent="0.35">
      <c r="A67" s="7" t="s">
        <v>370</v>
      </c>
      <c r="B67" s="3" t="s">
        <v>371</v>
      </c>
      <c r="C67" s="5">
        <v>11.908917147983125</v>
      </c>
      <c r="D67" s="5">
        <v>5.0629</v>
      </c>
      <c r="E67" s="6">
        <v>-4.1376518218623604</v>
      </c>
      <c r="F67" s="5" t="s">
        <v>135</v>
      </c>
      <c r="G67" s="7" t="s">
        <v>425</v>
      </c>
      <c r="H67" s="9">
        <v>21.794519799299998</v>
      </c>
      <c r="I67" s="9">
        <v>6.11E-3</v>
      </c>
      <c r="J67" s="10">
        <v>2.8034570416166007E-4</v>
      </c>
      <c r="K67" t="s">
        <v>500</v>
      </c>
      <c r="L67" t="b">
        <v>0</v>
      </c>
      <c r="M67" s="14">
        <v>9.3865751197036857</v>
      </c>
      <c r="N67" s="13">
        <v>-4.1376518218623604</v>
      </c>
      <c r="O67" s="17">
        <f>(M67-8)/-N67</f>
        <v>0.33511159938043972</v>
      </c>
    </row>
    <row r="68" spans="1:15" x14ac:dyDescent="0.35">
      <c r="A68" s="7" t="s">
        <v>409</v>
      </c>
      <c r="B68" s="3" t="s">
        <v>410</v>
      </c>
      <c r="C68" s="5">
        <v>5.8681030052539889</v>
      </c>
      <c r="D68" s="5">
        <v>1.6953</v>
      </c>
      <c r="E68" s="6">
        <v>-1.12160090373598</v>
      </c>
      <c r="F68" s="5" t="s">
        <v>392</v>
      </c>
      <c r="G68" s="7" t="s">
        <v>426</v>
      </c>
      <c r="H68" s="9">
        <v>26.578154868400002</v>
      </c>
      <c r="I68" s="9">
        <v>2.3538872072999997</v>
      </c>
      <c r="J68" s="10">
        <v>8.8564733667747753E-2</v>
      </c>
      <c r="K68" t="s">
        <v>505</v>
      </c>
      <c r="L68" t="b">
        <v>0</v>
      </c>
      <c r="M68" s="14">
        <v>8.392083581075342</v>
      </c>
      <c r="N68" s="13">
        <v>-1.5669866272869075</v>
      </c>
      <c r="O68" s="17">
        <f>(M68-8)/-N68</f>
        <v>0.25021501412184893</v>
      </c>
    </row>
    <row r="69" spans="1:15" x14ac:dyDescent="0.35">
      <c r="A69" s="7" t="s">
        <v>142</v>
      </c>
      <c r="B69" s="3" t="s">
        <v>143</v>
      </c>
      <c r="C69" s="5">
        <v>28.561217796241376</v>
      </c>
      <c r="D69" s="5">
        <v>6.5715000000000003</v>
      </c>
      <c r="E69" s="6">
        <v>-5.7571967564202202</v>
      </c>
      <c r="F69" s="5" t="s">
        <v>135</v>
      </c>
      <c r="G69" s="7" t="s">
        <v>425</v>
      </c>
      <c r="H69" s="9">
        <v>16.514044489700002</v>
      </c>
      <c r="I69" s="9">
        <v>5.0422507198000002</v>
      </c>
      <c r="J69" s="10">
        <v>0.30533106065839349</v>
      </c>
      <c r="K69" t="s">
        <v>449</v>
      </c>
      <c r="L69" t="b">
        <v>0</v>
      </c>
      <c r="M69" s="14">
        <v>9.2617117488818064</v>
      </c>
      <c r="N69" s="13">
        <v>-5.7571964956195254</v>
      </c>
      <c r="O69" s="17">
        <f>(M69-8)/-N69</f>
        <v>0.21915384507751373</v>
      </c>
    </row>
    <row r="70" spans="1:15" x14ac:dyDescent="0.35">
      <c r="A70" s="7" t="s">
        <v>372</v>
      </c>
      <c r="B70" s="3" t="s">
        <v>373</v>
      </c>
      <c r="C70" s="5">
        <v>11.795563169946789</v>
      </c>
      <c r="D70" s="5">
        <v>5.1078000000000001</v>
      </c>
      <c r="E70" s="6">
        <v>-4.1731192392591598</v>
      </c>
      <c r="F70" s="5" t="s">
        <v>135</v>
      </c>
      <c r="G70" s="7" t="s">
        <v>425</v>
      </c>
      <c r="H70" s="9">
        <v>12.6225623627</v>
      </c>
      <c r="I70" s="9">
        <v>3.49E-3</v>
      </c>
      <c r="J70" s="10">
        <v>2.7648902811627541E-4</v>
      </c>
      <c r="K70" t="s">
        <v>501</v>
      </c>
      <c r="L70" t="b">
        <v>0</v>
      </c>
      <c r="M70" s="14">
        <v>8.910081743869215</v>
      </c>
      <c r="N70" s="13">
        <v>-4.1731192436221489</v>
      </c>
      <c r="O70" s="17">
        <f>(M70-8)/-N70</f>
        <v>0.21808189288147203</v>
      </c>
    </row>
    <row r="71" spans="1:15" x14ac:dyDescent="0.35">
      <c r="A71" s="7" t="s">
        <v>354</v>
      </c>
      <c r="B71" s="3" t="s">
        <v>355</v>
      </c>
      <c r="C71" s="5">
        <v>13.579766121127975</v>
      </c>
      <c r="D71" s="5">
        <v>3.9723000000000002</v>
      </c>
      <c r="E71" s="6">
        <v>-3.2395563788389699</v>
      </c>
      <c r="F71" s="5" t="s">
        <v>135</v>
      </c>
      <c r="G71" s="7" t="s">
        <v>426</v>
      </c>
      <c r="H71" s="9">
        <v>33.066775805100001</v>
      </c>
      <c r="I71" s="9">
        <v>1.1535297142000001</v>
      </c>
      <c r="J71" s="10">
        <v>3.4884856056092629E-2</v>
      </c>
      <c r="K71" t="s">
        <v>496</v>
      </c>
      <c r="L71" t="b">
        <v>0</v>
      </c>
      <c r="M71" s="14">
        <v>8.8888888888888875</v>
      </c>
      <c r="N71" s="13">
        <v>-5.3679653679653763</v>
      </c>
      <c r="O71" s="17">
        <f>(M71-8)/-N71</f>
        <v>0.16559139784946186</v>
      </c>
    </row>
    <row r="72" spans="1:15" x14ac:dyDescent="0.35">
      <c r="A72" s="7" t="s">
        <v>421</v>
      </c>
      <c r="B72" s="3" t="s">
        <v>422</v>
      </c>
      <c r="C72" s="5">
        <v>1.0126488338064958</v>
      </c>
      <c r="D72" s="5">
        <v>3.9047999999999998</v>
      </c>
      <c r="E72" s="6">
        <v>-6.1124696923767798</v>
      </c>
      <c r="F72" s="5" t="s">
        <v>392</v>
      </c>
      <c r="G72" s="7" t="s">
        <v>426</v>
      </c>
      <c r="H72" s="9">
        <v>29.339248290900002</v>
      </c>
      <c r="I72" s="9">
        <v>0</v>
      </c>
      <c r="J72" s="10">
        <v>0</v>
      </c>
      <c r="K72" t="s">
        <v>508</v>
      </c>
      <c r="L72" t="b">
        <v>0</v>
      </c>
      <c r="M72" s="14">
        <v>8.1097560975609877</v>
      </c>
      <c r="N72" s="13">
        <v>-6.1889250814332168</v>
      </c>
      <c r="O72" s="17">
        <f>(M72-8)/-N72</f>
        <v>1.7734274711170141E-2</v>
      </c>
    </row>
    <row r="73" spans="1:15" x14ac:dyDescent="0.35">
      <c r="A73" s="7" t="s">
        <v>208</v>
      </c>
      <c r="B73" s="3" t="s">
        <v>209</v>
      </c>
      <c r="C73" s="5">
        <v>22.469546022502723</v>
      </c>
      <c r="D73" s="5">
        <v>7.3684000000000003</v>
      </c>
      <c r="E73" s="6">
        <v>-8.97802490398362</v>
      </c>
      <c r="F73" s="5" t="s">
        <v>135</v>
      </c>
      <c r="G73" s="7" t="s">
        <v>425</v>
      </c>
      <c r="H73" s="9">
        <v>10.114071858500001</v>
      </c>
      <c r="I73" s="9">
        <v>3.6759676300000002E-2</v>
      </c>
      <c r="J73" s="10">
        <v>3.634508120397294E-3</v>
      </c>
      <c r="K73" t="s">
        <v>466</v>
      </c>
      <c r="L73" t="b">
        <v>0</v>
      </c>
      <c r="M73" s="14">
        <v>7.0440881763527017</v>
      </c>
      <c r="N73" s="13">
        <v>-12.784903194183464</v>
      </c>
      <c r="O73" s="17">
        <f>(M73-8)/-N73</f>
        <v>-7.4768796378700292E-2</v>
      </c>
    </row>
    <row r="74" spans="1:15" x14ac:dyDescent="0.35">
      <c r="A74" s="7" t="s">
        <v>417</v>
      </c>
      <c r="B74" s="3" t="s">
        <v>418</v>
      </c>
      <c r="C74" s="5">
        <v>2.3903204516353362</v>
      </c>
      <c r="D74" s="5">
        <v>0.83169999999999999</v>
      </c>
      <c r="E74" s="6">
        <v>-0.42079207920791101</v>
      </c>
      <c r="F74" s="5" t="s">
        <v>392</v>
      </c>
      <c r="G74" s="7" t="s">
        <v>426</v>
      </c>
      <c r="H74" s="9">
        <v>11.484072075899999</v>
      </c>
      <c r="I74" s="9">
        <v>0</v>
      </c>
      <c r="J74" s="10">
        <v>0</v>
      </c>
      <c r="K74" t="s">
        <v>507</v>
      </c>
      <c r="L74" t="b">
        <v>0</v>
      </c>
      <c r="M74" s="14">
        <v>7.427476795684071</v>
      </c>
      <c r="N74" s="13">
        <v>-1.6792125072379835</v>
      </c>
      <c r="O74" s="17">
        <f>(M74-8)/-N74</f>
        <v>-0.34094743925986554</v>
      </c>
    </row>
    <row r="75" spans="1:15" x14ac:dyDescent="0.35">
      <c r="A75" s="7" t="s">
        <v>346</v>
      </c>
      <c r="B75" s="3" t="s">
        <v>347</v>
      </c>
      <c r="C75" s="5">
        <v>14.289184528870411</v>
      </c>
      <c r="D75" s="5">
        <v>4.7516999999999996</v>
      </c>
      <c r="E75" s="6">
        <v>-4.8192767481746701</v>
      </c>
      <c r="F75" s="5" t="s">
        <v>135</v>
      </c>
      <c r="G75" s="7" t="s">
        <v>426</v>
      </c>
      <c r="H75" s="9">
        <v>10.1075109041</v>
      </c>
      <c r="I75" s="9">
        <v>0</v>
      </c>
      <c r="J75" s="10">
        <v>0</v>
      </c>
      <c r="K75" t="s">
        <v>495</v>
      </c>
      <c r="L75" t="b">
        <v>0</v>
      </c>
      <c r="M75" s="14">
        <v>5.0127442650807152</v>
      </c>
      <c r="N75" s="13">
        <v>-5.5776892430278755</v>
      </c>
      <c r="O75" s="17">
        <f>(M75-8)/-N75</f>
        <v>-0.53557227818910158</v>
      </c>
    </row>
    <row r="76" spans="1:15" x14ac:dyDescent="0.35">
      <c r="A76" s="7" t="s">
        <v>415</v>
      </c>
      <c r="B76" s="3" t="s">
        <v>416</v>
      </c>
      <c r="C76" s="5">
        <v>3.2657243539747105</v>
      </c>
      <c r="D76" s="5">
        <v>1.2130000000000001</v>
      </c>
      <c r="E76" s="6">
        <v>-0.90673577855065601</v>
      </c>
      <c r="F76" s="5" t="s">
        <v>392</v>
      </c>
      <c r="G76" s="7" t="s">
        <v>426</v>
      </c>
      <c r="H76" s="9">
        <v>20.161383407599999</v>
      </c>
      <c r="I76" s="9">
        <v>5.8199999999999997E-3</v>
      </c>
      <c r="J76" s="10">
        <v>2.8867066720263368E-4</v>
      </c>
      <c r="K76" t="s">
        <v>506</v>
      </c>
      <c r="L76" t="b">
        <v>0</v>
      </c>
      <c r="M76" s="14">
        <v>3.0392169398744238</v>
      </c>
      <c r="N76" s="13">
        <v>-1.6442041207874674</v>
      </c>
      <c r="O76" s="17">
        <f>(M76-8)/-N76</f>
        <v>-3.0171333336335895</v>
      </c>
    </row>
  </sheetData>
  <autoFilter ref="A1:O76" xr:uid="{C224D900-E4E5-4A16-AFF3-E5A1D24B85DB}">
    <sortState xmlns:xlrd2="http://schemas.microsoft.com/office/spreadsheetml/2017/richdata2" ref="A2:O76">
      <sortCondition descending="1" ref="O1:O75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75970BC7-9690-4D7E-9C58-A5EF7A77C80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Xinyu Zhou</cp:lastModifiedBy>
  <dcterms:created xsi:type="dcterms:W3CDTF">2021-10-09T03:36:33Z</dcterms:created>
  <dcterms:modified xsi:type="dcterms:W3CDTF">2021-10-22T00:34:32Z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{75970BC7-9690-4D7E-9C58-A5EF7A77C807}</vt:lpwstr>
  </property>
  <property fmtid="{D5CDD505-2E9C-101B-9397-08002B2CF9AE}" pid="3" name="EM_Doc_Temp_ID">
    <vt:lpwstr>4ce05019</vt:lpwstr>
  </property>
</Properties>
</file>