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0B2F6B75-A514-445D-9858-46DFD26AAE6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3" l="1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J35" i="2"/>
  <c r="K35" i="2"/>
  <c r="N35" i="2"/>
  <c r="O35" i="2"/>
  <c r="J36" i="2"/>
  <c r="K36" i="2"/>
  <c r="N36" i="2"/>
  <c r="O36" i="2"/>
  <c r="J37" i="2"/>
  <c r="K37" i="2"/>
  <c r="N37" i="2"/>
  <c r="O37" i="2"/>
  <c r="J38" i="2"/>
  <c r="K38" i="2"/>
  <c r="N38" i="2"/>
  <c r="O38" i="2"/>
  <c r="J39" i="2"/>
  <c r="K39" i="2"/>
  <c r="N39" i="2"/>
  <c r="O39" i="2"/>
  <c r="F43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36" i="2" l="1"/>
  <c r="L38" i="2"/>
  <c r="P37" i="2"/>
  <c r="L37" i="2"/>
  <c r="L36" i="2"/>
  <c r="P35" i="2"/>
  <c r="P38" i="2"/>
  <c r="P39" i="2"/>
  <c r="L39" i="2"/>
  <c r="L35" i="2"/>
  <c r="L30" i="2"/>
  <c r="L22" i="2"/>
  <c r="L15" i="2"/>
  <c r="L7" i="2"/>
  <c r="P32" i="2"/>
  <c r="P24" i="2"/>
  <c r="P17" i="2"/>
  <c r="P9" i="2"/>
  <c r="P33" i="2"/>
  <c r="P25" i="2"/>
  <c r="P18" i="2"/>
  <c r="P10" i="2"/>
  <c r="P31" i="2"/>
  <c r="P23" i="2"/>
  <c r="P8" i="2"/>
  <c r="P30" i="2"/>
  <c r="P22" i="2"/>
  <c r="P15" i="2"/>
  <c r="P7" i="2"/>
  <c r="P29" i="2"/>
  <c r="P21" i="2"/>
  <c r="P14" i="2"/>
  <c r="P6" i="2"/>
  <c r="P28" i="2"/>
  <c r="P13" i="2"/>
  <c r="P5" i="2"/>
  <c r="P2" i="2"/>
  <c r="P27" i="2"/>
  <c r="P20" i="2"/>
  <c r="P12" i="2"/>
  <c r="P4" i="2"/>
  <c r="P34" i="2"/>
  <c r="P26" i="2"/>
  <c r="P19" i="2"/>
  <c r="P11" i="2"/>
  <c r="P3" i="2"/>
  <c r="P16" i="2"/>
  <c r="L31" i="2"/>
  <c r="L23" i="2"/>
  <c r="L16" i="2"/>
  <c r="L8" i="2"/>
  <c r="L29" i="2"/>
  <c r="L21" i="2"/>
  <c r="L14" i="2"/>
  <c r="L6" i="2"/>
  <c r="L28" i="2"/>
  <c r="L13" i="2"/>
  <c r="L5" i="2"/>
  <c r="L2" i="2"/>
  <c r="L27" i="2"/>
  <c r="L20" i="2"/>
  <c r="L12" i="2"/>
  <c r="L4" i="2"/>
  <c r="L34" i="2"/>
  <c r="L26" i="2"/>
  <c r="L19" i="2"/>
  <c r="L3" i="2"/>
  <c r="L33" i="2"/>
  <c r="L25" i="2"/>
  <c r="L18" i="2"/>
  <c r="L10" i="2"/>
  <c r="L32" i="2"/>
  <c r="L24" i="2"/>
  <c r="L17" i="2"/>
  <c r="L9" i="2"/>
  <c r="L11" i="2"/>
</calcChain>
</file>

<file path=xl/sharedStrings.xml><?xml version="1.0" encoding="utf-8"?>
<sst xmlns="http://schemas.openxmlformats.org/spreadsheetml/2006/main" count="934" uniqueCount="254">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</sst>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2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6" workbookViewId="0">
      <selection activeCell="M23" sqref="M23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1500</v>
      </c>
      <c r="E2">
        <v>1500</v>
      </c>
      <c r="F2">
        <f>D2-E2</f>
        <v>0</v>
      </c>
      <c r="G2" s="2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>
        <f t="shared" ref="F3:F38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>
        <f t="shared" si="0"/>
        <v>500</v>
      </c>
      <c r="G4" s="3">
        <v>44525</v>
      </c>
    </row>
    <row r="5" spans="1:8" x14ac:dyDescent="0.2">
      <c r="A5" t="s">
        <v>15</v>
      </c>
      <c r="B5" t="s">
        <v>16</v>
      </c>
      <c r="C5" t="s">
        <v>17</v>
      </c>
      <c r="D5">
        <v>300</v>
      </c>
      <c r="E5">
        <v>256.60000000000002</v>
      </c>
      <c r="F5">
        <f t="shared" si="0"/>
        <v>43.399999999999977</v>
      </c>
      <c r="G5" s="2">
        <v>44520</v>
      </c>
    </row>
    <row r="6" spans="1:8" x14ac:dyDescent="0.2">
      <c r="A6" t="s">
        <v>18</v>
      </c>
      <c r="B6" t="s">
        <v>19</v>
      </c>
      <c r="C6" t="s">
        <v>17</v>
      </c>
      <c r="D6">
        <v>300</v>
      </c>
      <c r="E6">
        <v>43.8</v>
      </c>
      <c r="F6">
        <f t="shared" si="0"/>
        <v>256.2</v>
      </c>
      <c r="G6" s="2">
        <v>44520</v>
      </c>
    </row>
    <row r="7" spans="1:8" x14ac:dyDescent="0.2">
      <c r="A7" t="s">
        <v>20</v>
      </c>
      <c r="B7" t="s">
        <v>21</v>
      </c>
      <c r="C7" t="s">
        <v>17</v>
      </c>
      <c r="D7">
        <v>300</v>
      </c>
      <c r="E7">
        <v>284.7</v>
      </c>
      <c r="F7">
        <f t="shared" si="0"/>
        <v>15.300000000000011</v>
      </c>
      <c r="G7" s="2">
        <v>44520</v>
      </c>
    </row>
    <row r="8" spans="1:8" x14ac:dyDescent="0.2">
      <c r="A8" t="s">
        <v>22</v>
      </c>
      <c r="B8" t="s">
        <v>16</v>
      </c>
      <c r="C8" t="s">
        <v>17</v>
      </c>
      <c r="D8">
        <v>300</v>
      </c>
      <c r="E8">
        <v>299.5</v>
      </c>
      <c r="F8">
        <f t="shared" si="0"/>
        <v>0.5</v>
      </c>
      <c r="G8" s="2">
        <v>44520</v>
      </c>
    </row>
    <row r="9" spans="1:8" x14ac:dyDescent="0.2">
      <c r="A9" t="s">
        <v>23</v>
      </c>
      <c r="B9" t="s">
        <v>24</v>
      </c>
      <c r="C9" t="s">
        <v>25</v>
      </c>
      <c r="D9">
        <v>500</v>
      </c>
      <c r="E9">
        <v>200</v>
      </c>
      <c r="F9">
        <f t="shared" si="0"/>
        <v>300</v>
      </c>
      <c r="G9" s="2">
        <v>44520</v>
      </c>
      <c r="H9" t="s">
        <v>26</v>
      </c>
    </row>
    <row r="10" spans="1:8" x14ac:dyDescent="0.2">
      <c r="A10" t="s">
        <v>27</v>
      </c>
      <c r="B10" t="s">
        <v>28</v>
      </c>
      <c r="C10" t="s">
        <v>25</v>
      </c>
      <c r="D10">
        <v>500</v>
      </c>
      <c r="E10">
        <v>450</v>
      </c>
      <c r="F10">
        <f t="shared" si="0"/>
        <v>50</v>
      </c>
      <c r="G10" s="2">
        <v>44520</v>
      </c>
      <c r="H10" t="s">
        <v>29</v>
      </c>
    </row>
    <row r="11" spans="1:8" x14ac:dyDescent="0.2">
      <c r="A11" t="s">
        <v>30</v>
      </c>
      <c r="B11" t="s">
        <v>31</v>
      </c>
      <c r="C11" t="s">
        <v>25</v>
      </c>
      <c r="D11">
        <v>500</v>
      </c>
      <c r="E11">
        <v>400</v>
      </c>
      <c r="F11">
        <f t="shared" si="0"/>
        <v>100</v>
      </c>
      <c r="G11" s="2">
        <v>44520</v>
      </c>
      <c r="H11" t="s">
        <v>29</v>
      </c>
    </row>
    <row r="12" spans="1:8" x14ac:dyDescent="0.2">
      <c r="A12" t="s">
        <v>32</v>
      </c>
      <c r="B12" t="s">
        <v>33</v>
      </c>
      <c r="C12" t="s">
        <v>17</v>
      </c>
      <c r="D12">
        <v>300</v>
      </c>
      <c r="E12">
        <v>300</v>
      </c>
      <c r="F12">
        <f t="shared" si="0"/>
        <v>0</v>
      </c>
      <c r="G12" s="2">
        <v>44525</v>
      </c>
    </row>
    <row r="13" spans="1:8" x14ac:dyDescent="0.2">
      <c r="A13" t="s">
        <v>34</v>
      </c>
      <c r="B13" t="s">
        <v>35</v>
      </c>
      <c r="C13" t="s">
        <v>17</v>
      </c>
      <c r="D13">
        <v>300</v>
      </c>
      <c r="F13">
        <f t="shared" si="0"/>
        <v>300</v>
      </c>
      <c r="G13" s="2">
        <v>44525</v>
      </c>
    </row>
    <row r="14" spans="1:8" x14ac:dyDescent="0.2">
      <c r="A14" t="s">
        <v>36</v>
      </c>
      <c r="B14" t="s">
        <v>37</v>
      </c>
      <c r="C14" t="s">
        <v>17</v>
      </c>
      <c r="D14">
        <v>300</v>
      </c>
      <c r="F14">
        <f t="shared" si="0"/>
        <v>300</v>
      </c>
      <c r="G14" s="2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>
        <f t="shared" si="0"/>
        <v>500</v>
      </c>
      <c r="G15" s="3">
        <v>44525</v>
      </c>
      <c r="H15" s="1" t="s">
        <v>40</v>
      </c>
    </row>
    <row r="16" spans="1:8" x14ac:dyDescent="0.2">
      <c r="A16" t="s">
        <v>41</v>
      </c>
      <c r="B16" t="s">
        <v>42</v>
      </c>
      <c r="C16" t="s">
        <v>25</v>
      </c>
      <c r="D16">
        <v>500</v>
      </c>
      <c r="F16">
        <f t="shared" si="0"/>
        <v>500</v>
      </c>
      <c r="G16" s="2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ref="F39:F43" si="1">D39-E39</f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1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1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1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1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 s="21"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 s="21">
        <v>1000</v>
      </c>
      <c r="G45" s="22">
        <v>44561</v>
      </c>
      <c r="H45" s="4"/>
    </row>
    <row r="52" spans="8:8" x14ac:dyDescent="0.2">
      <c r="H52" s="4"/>
    </row>
    <row r="61" spans="8:8" x14ac:dyDescent="0.2">
      <c r="H61" s="4"/>
    </row>
    <row r="62" spans="8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"/>
  <sheetViews>
    <sheetView topLeftCell="A9" workbookViewId="0">
      <selection activeCell="J44" sqref="J44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:N34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34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34" ca="1" si="2">K3-J3</f>
        <v>100.227163</v>
      </c>
      <c r="N3">
        <f t="shared" si="0"/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34" ca="1" si="3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195.02770000000001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604.97230000000002</v>
      </c>
      <c r="N4">
        <f t="shared" si="0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3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235.75989999999999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414.24009999999998</v>
      </c>
      <c r="N5">
        <f t="shared" si="0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3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160.15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289.85000000000002</v>
      </c>
      <c r="N6">
        <f t="shared" si="0"/>
        <v>-9300</v>
      </c>
      <c r="O6">
        <f ca="1">SUMIFS(股票额度!$D$2:$D$10000,股票额度!$B$2:$B$10000,"="&amp;股票交易!I6,股票额度!$G$2:$G$10000,"卖出",股票额度!$I$2:$I$10000,"&gt;="&amp; TODAY())</f>
        <v>0</v>
      </c>
      <c r="P6" s="18">
        <f t="shared" ca="1" si="3"/>
        <v>-9300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167.8092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332.19079999999997</v>
      </c>
      <c r="N7">
        <f t="shared" si="0"/>
        <v>-3600</v>
      </c>
      <c r="O7">
        <f ca="1">SUMIFS(股票额度!$D$2:$D$10000,股票额度!$B$2:$B$10000,"="&amp;股票交易!I7,股票额度!$G$2:$G$10000,"卖出",股票额度!$I$2:$I$10000,"&gt;="&amp; TODAY())</f>
        <v>-3600</v>
      </c>
      <c r="P7" s="18">
        <f t="shared" ca="1" si="3"/>
        <v>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0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3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154.5949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195.4051</v>
      </c>
      <c r="N9">
        <f t="shared" si="0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3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0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3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0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3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169.45160000000001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280.54840000000002</v>
      </c>
      <c r="N12">
        <f t="shared" si="0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3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269.43009999999998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530.56989999999996</v>
      </c>
      <c r="N13">
        <f t="shared" si="0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3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382.27600000000001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667.72399999999993</v>
      </c>
      <c r="N14">
        <f t="shared" si="0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3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0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3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231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0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3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0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3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140.6831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359.31690000000003</v>
      </c>
      <c r="N18">
        <f t="shared" si="0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3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0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3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0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3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119.87009999999999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380.12990000000002</v>
      </c>
      <c r="N21">
        <f t="shared" si="0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3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120.1101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379.88990000000001</v>
      </c>
      <c r="N22">
        <f t="shared" si="0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3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109.01519999999999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390.98480000000001</v>
      </c>
      <c r="N23">
        <f t="shared" si="0"/>
        <v>0</v>
      </c>
      <c r="O23">
        <f ca="1">SUMIFS(股票额度!$D$2:$D$10000,股票额度!$B$2:$B$10000,"="&amp;股票交易!I23,股票额度!$G$2:$G$10000,"卖出",股票额度!$I$2:$I$10000,"&gt;="&amp; TODAY())</f>
        <v>0</v>
      </c>
      <c r="P23" s="18">
        <f t="shared" ca="1" si="3"/>
        <v>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34.859299999999998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165.14070000000001</v>
      </c>
      <c r="N24">
        <f t="shared" si="0"/>
        <v>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3"/>
        <v>-1000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0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3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0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3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110.8201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189.1799</v>
      </c>
      <c r="N27">
        <f t="shared" si="0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3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0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3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0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3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0"/>
        <v>-10400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3"/>
        <v>-16600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109.04819999999999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590.95180000000005</v>
      </c>
      <c r="N31">
        <f t="shared" si="0"/>
        <v>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3"/>
        <v>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82.086891000000008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117.91310899999999</v>
      </c>
      <c r="N32">
        <f t="shared" si="0"/>
        <v>0</v>
      </c>
      <c r="O32">
        <f ca="1">SUMIFS(股票额度!$D$2:$D$10000,股票额度!$B$2:$B$10000,"="&amp;股票交易!I32,股票额度!$G$2:$G$10000,"卖出",股票额度!$I$2:$I$10000,"&gt;="&amp; TODAY())</f>
        <v>0</v>
      </c>
      <c r="P32" s="18">
        <f t="shared" ca="1" si="3"/>
        <v>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0"/>
        <v>0</v>
      </c>
      <c r="O33">
        <f ca="1">SUMIFS(股票额度!$D$2:$D$10000,股票额度!$B$2:$B$10000,"="&amp;股票交易!I33,股票额度!$G$2:$G$10000,"卖出",股票额度!$I$2:$I$10000,"&gt;="&amp; TODAY())</f>
        <v>0</v>
      </c>
      <c r="P33" s="18">
        <f t="shared" ca="1" si="3"/>
        <v>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118.7256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181.27440000000001</v>
      </c>
      <c r="N34">
        <f t="shared" si="0"/>
        <v>0</v>
      </c>
      <c r="O34">
        <f ca="1">SUMIFS(股票额度!$D$2:$D$10000,股票额度!$B$2:$B$10000,"="&amp;股票交易!I34,股票额度!$G$2:$G$10000,"卖出",股票额度!$I$2:$I$10000,"&gt;="&amp; TODAY())</f>
        <v>0</v>
      </c>
      <c r="P34" s="18">
        <f t="shared" ca="1" si="3"/>
        <v>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ref="J35:J39" si="4">SUMIFS($D$2:$D$100000,$E$2:$E$100000,"买入",$B$2:$B$100000,"="&amp;I35)/10000</f>
        <v>80.186099999999996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ref="L35:L39" ca="1" si="5">K35-J35</f>
        <v>719.81389999999999</v>
      </c>
      <c r="N35">
        <f t="shared" ref="N35:N39" si="6">SUMIFS($C$2:$C$100000,$E$2:$E$100000,"卖出",$B$2:$B$100000,"="&amp;I35)</f>
        <v>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ref="P35:P39" ca="1" si="7">N35-O35</f>
        <v>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4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5"/>
        <v>569.84580000000005</v>
      </c>
      <c r="N36">
        <f t="shared" si="6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7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4"/>
        <v>45.588603000000006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5"/>
        <v>604.41139699999997</v>
      </c>
      <c r="N37">
        <f t="shared" si="6"/>
        <v>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7"/>
        <v>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4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5"/>
        <v>470.20260000000002</v>
      </c>
      <c r="N38">
        <f t="shared" si="6"/>
        <v>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7"/>
        <v>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4"/>
        <v>33.592300000000002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5"/>
        <v>666.40769999999998</v>
      </c>
      <c r="N39">
        <f t="shared" si="6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7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</sheetData>
  <phoneticPr fontId="3" type="noConversion"/>
  <conditionalFormatting sqref="L1:L39 P2:P39">
    <cfRule type="cellIs" dxfId="0" priority="2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04"/>
  <sheetViews>
    <sheetView topLeftCell="A23" workbookViewId="0">
      <selection activeCell="I101" sqref="I101"/>
    </sheetView>
  </sheetViews>
  <sheetFormatPr defaultRowHeight="14.25" x14ac:dyDescent="0.2"/>
  <cols>
    <col min="2" max="2" width="13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2021-11-26T05:44:13Z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