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DE32AF93-0999-4AFA-9619-5B21704E95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2" l="1"/>
  <c r="O45" i="2"/>
  <c r="P45" i="2"/>
  <c r="K45" i="2"/>
  <c r="J45" i="2"/>
  <c r="L45" i="2"/>
  <c r="N44" i="2"/>
  <c r="O44" i="2"/>
  <c r="P44" i="2"/>
  <c r="K44" i="2"/>
  <c r="J44" i="2"/>
  <c r="L44" i="2"/>
  <c r="N43" i="2"/>
  <c r="O43" i="2"/>
  <c r="P43" i="2"/>
  <c r="K43" i="2"/>
  <c r="J43" i="2"/>
  <c r="L43" i="2"/>
  <c r="N42" i="2"/>
  <c r="O42" i="2"/>
  <c r="P42" i="2"/>
  <c r="K42" i="2"/>
  <c r="J42" i="2"/>
  <c r="L42" i="2"/>
  <c r="N41" i="2"/>
  <c r="O41" i="2"/>
  <c r="P41" i="2"/>
  <c r="K41" i="2"/>
  <c r="J41" i="2"/>
  <c r="L41" i="2"/>
  <c r="N40" i="2"/>
  <c r="O40" i="2"/>
  <c r="P40" i="2"/>
  <c r="K40" i="2"/>
  <c r="J40" i="2"/>
  <c r="L40" i="2"/>
  <c r="N39" i="2"/>
  <c r="O39" i="2"/>
  <c r="P39" i="2"/>
  <c r="K39" i="2"/>
  <c r="J39" i="2"/>
  <c r="L39" i="2"/>
  <c r="N38" i="2"/>
  <c r="O38" i="2"/>
  <c r="P38" i="2"/>
  <c r="K38" i="2"/>
  <c r="J38" i="2"/>
  <c r="L38" i="2"/>
  <c r="N37" i="2"/>
  <c r="O37" i="2"/>
  <c r="P37" i="2"/>
  <c r="K37" i="2"/>
  <c r="J37" i="2"/>
  <c r="L37" i="2"/>
  <c r="N36" i="2"/>
  <c r="O36" i="2"/>
  <c r="P36" i="2"/>
  <c r="K36" i="2"/>
  <c r="J36" i="2"/>
  <c r="L36" i="2"/>
  <c r="N35" i="2"/>
  <c r="O35" i="2"/>
  <c r="P35" i="2"/>
  <c r="K35" i="2"/>
  <c r="J35" i="2"/>
  <c r="L35" i="2"/>
  <c r="N34" i="2"/>
  <c r="O34" i="2"/>
  <c r="P34" i="2"/>
  <c r="K34" i="2"/>
  <c r="J34" i="2"/>
  <c r="L34" i="2"/>
  <c r="N33" i="2"/>
  <c r="O33" i="2"/>
  <c r="P33" i="2"/>
  <c r="K33" i="2"/>
  <c r="J33" i="2"/>
  <c r="L33" i="2"/>
  <c r="N32" i="2"/>
  <c r="O32" i="2"/>
  <c r="P32" i="2"/>
  <c r="K32" i="2"/>
  <c r="J32" i="2"/>
  <c r="L32" i="2"/>
  <c r="N31" i="2"/>
  <c r="O31" i="2"/>
  <c r="P31" i="2"/>
  <c r="K31" i="2"/>
  <c r="J31" i="2"/>
  <c r="L31" i="2"/>
  <c r="N30" i="2"/>
  <c r="O30" i="2"/>
  <c r="P30" i="2"/>
  <c r="K30" i="2"/>
  <c r="J30" i="2"/>
  <c r="L30" i="2"/>
  <c r="N29" i="2"/>
  <c r="O29" i="2"/>
  <c r="P29" i="2"/>
  <c r="K29" i="2"/>
  <c r="J29" i="2"/>
  <c r="L29" i="2"/>
  <c r="N28" i="2"/>
  <c r="O28" i="2"/>
  <c r="P28" i="2"/>
  <c r="K28" i="2"/>
  <c r="J28" i="2"/>
  <c r="L28" i="2"/>
  <c r="N27" i="2"/>
  <c r="O27" i="2"/>
  <c r="P27" i="2"/>
  <c r="K27" i="2"/>
  <c r="J27" i="2"/>
  <c r="L27" i="2"/>
  <c r="N26" i="2"/>
  <c r="O26" i="2"/>
  <c r="P26" i="2"/>
  <c r="K26" i="2"/>
  <c r="J26" i="2"/>
  <c r="L26" i="2"/>
  <c r="N25" i="2"/>
  <c r="O25" i="2"/>
  <c r="P25" i="2"/>
  <c r="K25" i="2"/>
  <c r="J25" i="2"/>
  <c r="L25" i="2"/>
  <c r="N24" i="2"/>
  <c r="O24" i="2"/>
  <c r="P24" i="2"/>
  <c r="K24" i="2"/>
  <c r="J24" i="2"/>
  <c r="L24" i="2"/>
  <c r="N23" i="2"/>
  <c r="O23" i="2"/>
  <c r="P23" i="2"/>
  <c r="K23" i="2"/>
  <c r="J23" i="2"/>
  <c r="L23" i="2"/>
  <c r="N22" i="2"/>
  <c r="O22" i="2"/>
  <c r="P22" i="2"/>
  <c r="K22" i="2"/>
  <c r="J22" i="2"/>
  <c r="L22" i="2"/>
  <c r="N21" i="2"/>
  <c r="O21" i="2"/>
  <c r="P21" i="2"/>
  <c r="K21" i="2"/>
  <c r="J21" i="2"/>
  <c r="L21" i="2"/>
  <c r="N20" i="2"/>
  <c r="O20" i="2"/>
  <c r="P20" i="2"/>
  <c r="K20" i="2"/>
  <c r="J20" i="2"/>
  <c r="L20" i="2"/>
  <c r="N19" i="2"/>
  <c r="O19" i="2"/>
  <c r="P19" i="2"/>
  <c r="K19" i="2"/>
  <c r="J19" i="2"/>
  <c r="L19" i="2"/>
  <c r="N18" i="2"/>
  <c r="O18" i="2"/>
  <c r="P18" i="2"/>
  <c r="K18" i="2"/>
  <c r="J18" i="2"/>
  <c r="L18" i="2"/>
  <c r="N17" i="2"/>
  <c r="O17" i="2"/>
  <c r="P17" i="2"/>
  <c r="K17" i="2"/>
  <c r="J17" i="2"/>
  <c r="L17" i="2"/>
  <c r="N16" i="2"/>
  <c r="O16" i="2"/>
  <c r="P16" i="2"/>
  <c r="K16" i="2"/>
  <c r="J16" i="2"/>
  <c r="L16" i="2"/>
  <c r="N15" i="2"/>
  <c r="O15" i="2"/>
  <c r="P15" i="2"/>
  <c r="K15" i="2"/>
  <c r="J15" i="2"/>
  <c r="L15" i="2"/>
  <c r="N14" i="2"/>
  <c r="O14" i="2"/>
  <c r="P14" i="2"/>
  <c r="K14" i="2"/>
  <c r="J14" i="2"/>
  <c r="L14" i="2"/>
  <c r="N13" i="2"/>
  <c r="O13" i="2"/>
  <c r="P13" i="2"/>
  <c r="K13" i="2"/>
  <c r="J13" i="2"/>
  <c r="L13" i="2"/>
  <c r="N12" i="2"/>
  <c r="O12" i="2"/>
  <c r="P12" i="2"/>
  <c r="K12" i="2"/>
  <c r="J12" i="2"/>
  <c r="L12" i="2"/>
  <c r="N11" i="2"/>
  <c r="O11" i="2"/>
  <c r="P11" i="2"/>
  <c r="K11" i="2"/>
  <c r="J11" i="2"/>
  <c r="L11" i="2"/>
  <c r="N10" i="2"/>
  <c r="O10" i="2"/>
  <c r="P10" i="2"/>
  <c r="K10" i="2"/>
  <c r="J10" i="2"/>
  <c r="L10" i="2"/>
  <c r="N9" i="2"/>
  <c r="O9" i="2"/>
  <c r="P9" i="2"/>
  <c r="K9" i="2"/>
  <c r="J9" i="2"/>
  <c r="L9" i="2"/>
  <c r="N8" i="2"/>
  <c r="O8" i="2"/>
  <c r="P8" i="2"/>
  <c r="K8" i="2"/>
  <c r="J8" i="2"/>
  <c r="L8" i="2"/>
  <c r="N7" i="2"/>
  <c r="O7" i="2"/>
  <c r="P7" i="2"/>
  <c r="K7" i="2"/>
  <c r="J7" i="2"/>
  <c r="L7" i="2"/>
  <c r="N6" i="2"/>
  <c r="O6" i="2"/>
  <c r="P6" i="2"/>
  <c r="K6" i="2"/>
  <c r="J6" i="2"/>
  <c r="L6" i="2"/>
  <c r="N5" i="2"/>
  <c r="O5" i="2"/>
  <c r="P5" i="2"/>
  <c r="K5" i="2"/>
  <c r="J5" i="2"/>
  <c r="L5" i="2"/>
  <c r="N4" i="2"/>
  <c r="O4" i="2"/>
  <c r="P4" i="2"/>
  <c r="K4" i="2"/>
  <c r="J4" i="2"/>
  <c r="L4" i="2"/>
  <c r="N3" i="2"/>
  <c r="O3" i="2"/>
  <c r="P3" i="2"/>
  <c r="K3" i="2"/>
  <c r="J3" i="2"/>
  <c r="L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F104" i="3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O2" i="2"/>
  <c r="K2" i="2"/>
  <c r="N2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P2" i="2"/>
  <c r="L2" i="2"/>
</calcChain>
</file>

<file path=xl/sharedStrings.xml><?xml version="1.0" encoding="utf-8"?>
<sst xmlns="http://schemas.openxmlformats.org/spreadsheetml/2006/main" count="1162" uniqueCount="312">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</sst>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opLeftCell="A28" workbookViewId="0">
      <selection activeCell="A46" sqref="A46:G49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0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304</v>
      </c>
      <c r="B46" s="4" t="s">
        <v>305</v>
      </c>
      <c r="C46" s="4" t="s">
        <v>230</v>
      </c>
      <c r="D46" s="4">
        <v>300</v>
      </c>
      <c r="F46">
        <f t="shared" si="0"/>
        <v>300</v>
      </c>
      <c r="G46" s="2">
        <v>44561</v>
      </c>
    </row>
    <row r="47" spans="1:8" x14ac:dyDescent="0.2">
      <c r="A47" s="9" t="s">
        <v>306</v>
      </c>
      <c r="B47" s="4" t="s">
        <v>307</v>
      </c>
      <c r="C47" s="4" t="s">
        <v>230</v>
      </c>
      <c r="D47" s="4">
        <v>300</v>
      </c>
      <c r="F47">
        <f t="shared" ref="F47:F49" si="1">D47-E47</f>
        <v>300</v>
      </c>
      <c r="G47" s="2">
        <v>44561</v>
      </c>
    </row>
    <row r="48" spans="1:8" x14ac:dyDescent="0.2">
      <c r="A48" s="9" t="s">
        <v>308</v>
      </c>
      <c r="B48" s="4" t="s">
        <v>309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2">
      <c r="A49" s="9" t="s">
        <v>310</v>
      </c>
      <c r="B49" s="4" t="s">
        <v>311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2" spans="1:8" x14ac:dyDescent="0.2">
      <c r="H52" s="4"/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abSelected="1" topLeftCell="A6" workbookViewId="0">
      <selection activeCell="T15" sqref="T15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460.72750000000002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339.27249999999998</v>
      </c>
      <c r="N4">
        <f t="shared" si="3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604.70360000000005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45.296399999999949</v>
      </c>
      <c r="N5">
        <f t="shared" si="3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-58.977199999999982</v>
      </c>
      <c r="N6">
        <f t="shared" si="3"/>
        <v>-9300</v>
      </c>
      <c r="O6">
        <f ca="1">SUMIFS(股票额度!$D$2:$D$10000,股票额度!$B$2:$B$10000,"="&amp;股票交易!I6,股票额度!$G$2:$G$10000,"卖出",股票额度!$I$2:$I$10000,"&gt;="&amp; TODAY())</f>
        <v>500</v>
      </c>
      <c r="P6" s="18">
        <f t="shared" ca="1" si="4"/>
        <v>-9800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SUMIFS(股票额度!$D$2:$D$10000,股票额度!$B$2:$B$10000,"="&amp;股票交易!I7,股票额度!$G$2:$G$10000,"卖出",股票额度!$I$2:$I$10000,"&gt;="&amp; TODAY())</f>
        <v>-3300</v>
      </c>
      <c r="P7" s="18">
        <f t="shared" ca="1" si="4"/>
        <v>-15900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724.09400000000005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75.905999999999949</v>
      </c>
      <c r="N13">
        <f t="shared" si="3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271.4973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228.5027</v>
      </c>
      <c r="N18">
        <f t="shared" si="3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4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281.39679999999998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218.60320000000002</v>
      </c>
      <c r="N21">
        <f t="shared" si="3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188.65570000000002</v>
      </c>
      <c r="N22">
        <f t="shared" si="3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SUMIFS(股票额度!$D$2:$D$10000,股票额度!$B$2:$B$10000,"="&amp;股票交易!I23,股票额度!$G$2:$G$10000,"卖出",股票额度!$I$2:$I$10000,"&gt;="&amp; TODAY())</f>
        <v>500</v>
      </c>
      <c r="P23" s="18">
        <f t="shared" ca="1" si="4"/>
        <v>-500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4"/>
        <v>-5500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-55.888199999999983</v>
      </c>
      <c r="N27">
        <f t="shared" si="3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4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3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4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4"/>
        <v>-22800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SUMIFS(股票额度!$D$2:$D$10000,股票额度!$B$2:$B$10000,"="&amp;股票交易!I32,股票额度!$G$2:$G$10000,"卖出",股票额度!$I$2:$I$10000,"&gt;="&amp; TODAY())</f>
        <v>200</v>
      </c>
      <c r="P32" s="18">
        <f t="shared" ca="1" si="4"/>
        <v>-3000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SUMIFS(股票额度!$D$2:$D$10000,股票额度!$B$2:$B$10000,"="&amp;股票交易!I33,股票额度!$G$2:$G$10000,"卖出",股票额度!$I$2:$I$10000,"&gt;="&amp; TODAY())</f>
        <v>200</v>
      </c>
      <c r="P33" s="18">
        <f t="shared" ca="1" si="4"/>
        <v>-2600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-38.015100000000018</v>
      </c>
      <c r="N34">
        <f t="shared" si="3"/>
        <v>0</v>
      </c>
      <c r="O34">
        <f ca="1">SUMIFS(股票额度!$D$2:$D$10000,股票额度!$B$2:$B$10000,"="&amp;股票交易!I34,股票额度!$G$2:$G$10000,"卖出",股票额度!$I$2:$I$10000,"&gt;="&amp; TODAY())</f>
        <v>150</v>
      </c>
      <c r="P34" s="18">
        <f t="shared" ca="1" si="4"/>
        <v>-150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2"/>
        <v>493.55701199999999</v>
      </c>
      <c r="N37">
        <f t="shared" si="3"/>
        <v>-3000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4"/>
        <v>-3000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4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si="1"/>
        <v>152.01310000000001</v>
      </c>
      <c r="K40">
        <f ca="1">SUMIFS(股票额度!$D$2:$D$10000,股票额度!$B$2:$B$10000,"="&amp;股票交易!I40,股票额度!$G$2:$G$10000,"买入",股票额度!$I$2:$I$10000,"&gt;="&amp;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SUMIFS(股票额度!$D$2:$D$10000,股票额度!$B$2:$B$10000,"="&amp;股票交易!I40,股票额度!$G$2:$G$10000,"卖出",股票额度!$I$2:$I$10000,"&gt;="&amp;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1"/>
        <v>78.995231000000004</v>
      </c>
      <c r="K41">
        <f ca="1">SUMIFS(股票额度!$D$2:$D$10000,股票额度!$B$2:$B$10000,"="&amp;股票交易!I41,股票额度!$G$2:$G$10000,"买入",股票额度!$I$2:$I$10000,"&gt;="&amp; TODAY())</f>
        <v>0</v>
      </c>
      <c r="L41" s="17">
        <f t="shared" ca="1" si="2"/>
        <v>-78.995231000000004</v>
      </c>
      <c r="N41">
        <f t="shared" si="3"/>
        <v>0</v>
      </c>
      <c r="O41">
        <f ca="1">SUMIFS(股票额度!$D$2:$D$10000,股票额度!$B$2:$B$10000,"="&amp;股票交易!I41,股票额度!$G$2:$G$10000,"卖出",股票额度!$I$2:$I$10000,"&gt;="&amp; TODAY())</f>
        <v>0</v>
      </c>
      <c r="P41" s="18">
        <f t="shared" ca="1" si="4"/>
        <v>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SUMIFS(股票额度!$D$2:$D$10000,股票额度!$B$2:$B$10000,"="&amp;股票交易!I42,股票额度!$G$2:$G$10000,"买入",股票额度!$I$2:$I$10000,"&gt;="&amp; TODAY())</f>
        <v>650</v>
      </c>
      <c r="L42" s="17">
        <f t="shared" ca="1" si="2"/>
        <v>486.52620000000002</v>
      </c>
      <c r="N42">
        <f t="shared" si="3"/>
        <v>0</v>
      </c>
      <c r="O42">
        <f ca="1">SUMIFS(股票额度!$D$2:$D$10000,股票额度!$B$2:$B$10000,"="&amp;股票交易!I42,股票额度!$G$2:$G$10000,"卖出",股票额度!$I$2:$I$10000,"&gt;="&amp; TODAY())</f>
        <v>0</v>
      </c>
      <c r="P42" s="18">
        <f t="shared" ca="1" si="4"/>
        <v>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87.1477</v>
      </c>
      <c r="K43">
        <f ca="1">SUMIFS(股票额度!$D$2:$D$10000,股票额度!$B$2:$B$10000,"="&amp;股票交易!I43,股票额度!$G$2:$G$10000,"买入",股票额度!$I$2:$I$10000,"&gt;="&amp; TODAY())</f>
        <v>200</v>
      </c>
      <c r="L43" s="17">
        <f t="shared" ca="1" si="2"/>
        <v>112.8523</v>
      </c>
      <c r="N43">
        <f t="shared" si="3"/>
        <v>0</v>
      </c>
      <c r="O43">
        <f ca="1">SUMIFS(股票额度!$D$2:$D$10000,股票额度!$B$2:$B$10000,"="&amp;股票交易!I43,股票额度!$G$2:$G$10000,"卖出",股票额度!$I$2:$I$10000,"&gt;="&amp;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282</v>
      </c>
      <c r="J44">
        <f t="shared" si="1"/>
        <v>312.75799999999998</v>
      </c>
      <c r="K44">
        <f ca="1">SUMIFS(股票额度!$D$2:$D$10000,股票额度!$B$2:$B$10000,"="&amp;股票交易!I44,股票额度!$G$2:$G$10000,"买入",股票额度!$I$2:$I$10000,"&gt;="&amp; TODAY())</f>
        <v>500</v>
      </c>
      <c r="L44" s="17">
        <f t="shared" ca="1" si="2"/>
        <v>187.24200000000002</v>
      </c>
      <c r="N44">
        <f t="shared" si="3"/>
        <v>0</v>
      </c>
      <c r="O44">
        <f ca="1">SUMIFS(股票额度!$D$2:$D$10000,股票额度!$B$2:$B$10000,"="&amp;股票交易!I44,股票额度!$G$2:$G$10000,"卖出",股票额度!$I$2:$I$10000,"&gt;="&amp; TODAY())</f>
        <v>0</v>
      </c>
      <c r="P44" s="18">
        <f t="shared" ca="1" si="4"/>
        <v>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280</v>
      </c>
      <c r="J45">
        <f t="shared" si="1"/>
        <v>156.02940000000001</v>
      </c>
      <c r="K45">
        <f ca="1">SUMIFS(股票额度!$D$2:$D$10000,股票额度!$B$2:$B$10000,"="&amp;股票交易!I45,股票额度!$G$2:$G$10000,"买入",股票额度!$I$2:$I$10000,"&gt;="&amp; TODAY())</f>
        <v>500</v>
      </c>
      <c r="L45" s="17">
        <f t="shared" ca="1" si="2"/>
        <v>343.97059999999999</v>
      </c>
      <c r="N45">
        <f t="shared" si="3"/>
        <v>0</v>
      </c>
      <c r="O45">
        <f ca="1">SUMIFS(股票额度!$D$2:$D$10000,股票额度!$B$2:$B$10000,"="&amp;股票交易!I45,股票额度!$G$2:$G$10000,"卖出",股票额度!$I$2:$I$10000,"&gt;="&amp;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  <row r="137" spans="1:5" x14ac:dyDescent="0.2">
      <c r="A137" s="12">
        <v>600529</v>
      </c>
      <c r="B137" s="23" t="s">
        <v>282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280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23">
        <v>300759</v>
      </c>
      <c r="B145" s="23" t="s">
        <v>107</v>
      </c>
      <c r="C145" s="24">
        <v>-15600</v>
      </c>
      <c r="D145" s="24">
        <v>-2904104</v>
      </c>
      <c r="E145" s="8" t="s">
        <v>199</v>
      </c>
    </row>
  </sheetData>
  <phoneticPr fontId="3" type="noConversion"/>
  <conditionalFormatting sqref="L1:L45 P2:P45">
    <cfRule type="cellIs" dxfId="1" priority="3" operator="lessThan">
      <formula>0</formula>
    </cfRule>
  </conditionalFormatting>
  <conditionalFormatting sqref="L40:L43 P40:P43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25"/>
  <sheetViews>
    <sheetView workbookViewId="0">
      <selection activeCell="D24" sqref="D24"/>
    </sheetView>
  </sheetViews>
  <sheetFormatPr defaultRowHeight="14.25" x14ac:dyDescent="0.2"/>
  <cols>
    <col min="1" max="1" width="10.125" bestFit="1" customWidth="1"/>
    <col min="2" max="2" width="15.125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  <row r="105" spans="1:9" x14ac:dyDescent="0.2">
      <c r="A105" t="s">
        <v>292</v>
      </c>
      <c r="B105" t="s">
        <v>280</v>
      </c>
      <c r="C105" s="4" t="s">
        <v>91</v>
      </c>
      <c r="D105">
        <v>500</v>
      </c>
      <c r="G105" t="s">
        <v>198</v>
      </c>
      <c r="H105" s="9" t="s">
        <v>216</v>
      </c>
      <c r="I105" s="2">
        <v>44561</v>
      </c>
    </row>
    <row r="106" spans="1:9" x14ac:dyDescent="0.2">
      <c r="A106" t="s">
        <v>293</v>
      </c>
      <c r="B106" t="s">
        <v>281</v>
      </c>
      <c r="C106" s="4" t="s">
        <v>91</v>
      </c>
      <c r="D106">
        <v>500</v>
      </c>
      <c r="G106" t="s">
        <v>198</v>
      </c>
      <c r="H106" s="9" t="s">
        <v>216</v>
      </c>
      <c r="I106" s="2">
        <v>44561</v>
      </c>
    </row>
    <row r="107" spans="1:9" x14ac:dyDescent="0.2">
      <c r="A107" t="s">
        <v>294</v>
      </c>
      <c r="B107" t="s">
        <v>282</v>
      </c>
      <c r="C107" s="4" t="s">
        <v>91</v>
      </c>
      <c r="D107">
        <v>500</v>
      </c>
      <c r="G107" t="s">
        <v>198</v>
      </c>
      <c r="H107" s="9" t="s">
        <v>216</v>
      </c>
      <c r="I107" s="2">
        <v>44561</v>
      </c>
    </row>
    <row r="108" spans="1:9" x14ac:dyDescent="0.2">
      <c r="A108" t="s">
        <v>295</v>
      </c>
      <c r="B108" t="s">
        <v>283</v>
      </c>
      <c r="C108" s="4" t="s">
        <v>91</v>
      </c>
      <c r="D108">
        <v>300</v>
      </c>
      <c r="G108" t="s">
        <v>198</v>
      </c>
      <c r="H108" s="9" t="s">
        <v>216</v>
      </c>
      <c r="I108" s="2">
        <v>44561</v>
      </c>
    </row>
    <row r="109" spans="1:9" x14ac:dyDescent="0.2">
      <c r="A109" t="s">
        <v>296</v>
      </c>
      <c r="B109" t="s">
        <v>284</v>
      </c>
      <c r="C109" s="4" t="s">
        <v>91</v>
      </c>
      <c r="D109">
        <v>300</v>
      </c>
      <c r="G109" t="s">
        <v>198</v>
      </c>
      <c r="H109" s="9" t="s">
        <v>216</v>
      </c>
      <c r="I109" s="2">
        <v>44561</v>
      </c>
    </row>
    <row r="110" spans="1:9" x14ac:dyDescent="0.2">
      <c r="A110" t="s">
        <v>297</v>
      </c>
      <c r="B110" t="s">
        <v>285</v>
      </c>
      <c r="C110" s="4" t="s">
        <v>91</v>
      </c>
      <c r="D110">
        <v>500</v>
      </c>
      <c r="G110" t="s">
        <v>198</v>
      </c>
      <c r="H110" s="9" t="s">
        <v>216</v>
      </c>
      <c r="I110" s="2">
        <v>44561</v>
      </c>
    </row>
    <row r="111" spans="1:9" x14ac:dyDescent="0.2">
      <c r="A111" t="s">
        <v>167</v>
      </c>
      <c r="B111" t="s">
        <v>168</v>
      </c>
      <c r="C111" s="4" t="s">
        <v>91</v>
      </c>
      <c r="D111">
        <v>500</v>
      </c>
      <c r="G111" t="s">
        <v>198</v>
      </c>
      <c r="H111" s="9" t="s">
        <v>216</v>
      </c>
      <c r="I111" s="2">
        <v>44561</v>
      </c>
    </row>
    <row r="112" spans="1:9" x14ac:dyDescent="0.2">
      <c r="A112" t="s">
        <v>298</v>
      </c>
      <c r="B112" t="s">
        <v>286</v>
      </c>
      <c r="C112" s="4" t="s">
        <v>91</v>
      </c>
      <c r="D112">
        <v>500</v>
      </c>
      <c r="G112" t="s">
        <v>198</v>
      </c>
      <c r="H112" s="9" t="s">
        <v>216</v>
      </c>
      <c r="I112" s="2">
        <v>44561</v>
      </c>
    </row>
    <row r="113" spans="1:9" x14ac:dyDescent="0.2">
      <c r="A113" t="s">
        <v>299</v>
      </c>
      <c r="B113" t="s">
        <v>287</v>
      </c>
      <c r="C113" s="4" t="s">
        <v>91</v>
      </c>
      <c r="D113">
        <v>500</v>
      </c>
      <c r="G113" t="s">
        <v>198</v>
      </c>
      <c r="H113" s="9" t="s">
        <v>216</v>
      </c>
      <c r="I113" s="2">
        <v>44561</v>
      </c>
    </row>
    <row r="114" spans="1:9" x14ac:dyDescent="0.2">
      <c r="A114" t="s">
        <v>300</v>
      </c>
      <c r="B114" t="s">
        <v>288</v>
      </c>
      <c r="C114" s="4" t="s">
        <v>91</v>
      </c>
      <c r="D114">
        <v>300</v>
      </c>
      <c r="G114" t="s">
        <v>198</v>
      </c>
      <c r="H114" s="9" t="s">
        <v>216</v>
      </c>
      <c r="I114" s="2">
        <v>44561</v>
      </c>
    </row>
    <row r="115" spans="1:9" x14ac:dyDescent="0.2">
      <c r="A115" t="s">
        <v>301</v>
      </c>
      <c r="B115" t="s">
        <v>289</v>
      </c>
      <c r="C115" s="4" t="s">
        <v>91</v>
      </c>
      <c r="D115">
        <v>300</v>
      </c>
      <c r="G115" t="s">
        <v>198</v>
      </c>
      <c r="H115" s="9" t="s">
        <v>216</v>
      </c>
      <c r="I115" s="2">
        <v>44561</v>
      </c>
    </row>
    <row r="116" spans="1:9" x14ac:dyDescent="0.2">
      <c r="A116" t="s">
        <v>126</v>
      </c>
      <c r="B116" t="s">
        <v>127</v>
      </c>
      <c r="C116" s="4" t="s">
        <v>91</v>
      </c>
      <c r="D116">
        <v>300</v>
      </c>
      <c r="G116" t="s">
        <v>198</v>
      </c>
      <c r="H116" s="9" t="s">
        <v>216</v>
      </c>
      <c r="I116" s="2">
        <v>44561</v>
      </c>
    </row>
    <row r="117" spans="1:9" x14ac:dyDescent="0.2">
      <c r="A117" t="s">
        <v>302</v>
      </c>
      <c r="B117" t="s">
        <v>290</v>
      </c>
      <c r="C117" s="4" t="s">
        <v>91</v>
      </c>
      <c r="D117">
        <v>300</v>
      </c>
      <c r="G117" t="s">
        <v>198</v>
      </c>
      <c r="H117" s="9" t="s">
        <v>216</v>
      </c>
      <c r="I117" s="2">
        <v>44561</v>
      </c>
    </row>
    <row r="118" spans="1:9" x14ac:dyDescent="0.2">
      <c r="A118" t="s">
        <v>303</v>
      </c>
      <c r="B118" t="s">
        <v>291</v>
      </c>
      <c r="C118" s="4" t="s">
        <v>91</v>
      </c>
      <c r="D118">
        <v>500</v>
      </c>
      <c r="G118" t="s">
        <v>198</v>
      </c>
      <c r="H118" s="9" t="s">
        <v>216</v>
      </c>
      <c r="I118" s="2">
        <v>44561</v>
      </c>
    </row>
    <row r="119" spans="1:9" x14ac:dyDescent="0.2">
      <c r="A119" t="s">
        <v>240</v>
      </c>
      <c r="B119" t="s">
        <v>196</v>
      </c>
      <c r="C119" s="4" t="s">
        <v>91</v>
      </c>
      <c r="D119">
        <v>200</v>
      </c>
      <c r="G119" t="s">
        <v>199</v>
      </c>
      <c r="H119" s="9" t="s">
        <v>217</v>
      </c>
      <c r="I119" s="2">
        <v>44561</v>
      </c>
    </row>
    <row r="120" spans="1:9" x14ac:dyDescent="0.2">
      <c r="A120" t="s">
        <v>238</v>
      </c>
      <c r="B120" t="s">
        <v>195</v>
      </c>
      <c r="C120" s="4" t="s">
        <v>91</v>
      </c>
      <c r="D120">
        <v>200</v>
      </c>
      <c r="G120" t="s">
        <v>199</v>
      </c>
      <c r="H120" s="9" t="s">
        <v>217</v>
      </c>
      <c r="I120" s="2">
        <v>44561</v>
      </c>
    </row>
    <row r="121" spans="1:9" x14ac:dyDescent="0.2">
      <c r="A121" t="s">
        <v>106</v>
      </c>
      <c r="B121" t="s">
        <v>107</v>
      </c>
      <c r="C121" s="4" t="s">
        <v>91</v>
      </c>
      <c r="D121">
        <v>300</v>
      </c>
      <c r="G121" t="s">
        <v>199</v>
      </c>
      <c r="H121" s="9" t="s">
        <v>217</v>
      </c>
      <c r="I121" s="2">
        <v>44561</v>
      </c>
    </row>
    <row r="122" spans="1:9" x14ac:dyDescent="0.2">
      <c r="A122" t="s">
        <v>122</v>
      </c>
      <c r="B122" t="s">
        <v>123</v>
      </c>
      <c r="C122" s="4" t="s">
        <v>91</v>
      </c>
      <c r="D122">
        <v>500</v>
      </c>
      <c r="G122" t="s">
        <v>199</v>
      </c>
      <c r="H122" s="9" t="s">
        <v>217</v>
      </c>
      <c r="I122" s="2">
        <v>44561</v>
      </c>
    </row>
    <row r="123" spans="1:9" x14ac:dyDescent="0.2">
      <c r="A123" t="s">
        <v>299</v>
      </c>
      <c r="B123" t="s">
        <v>287</v>
      </c>
      <c r="C123" s="4" t="s">
        <v>91</v>
      </c>
      <c r="D123">
        <v>500</v>
      </c>
      <c r="G123" t="s">
        <v>199</v>
      </c>
      <c r="H123" s="9" t="s">
        <v>217</v>
      </c>
      <c r="I123" s="2">
        <v>44561</v>
      </c>
    </row>
    <row r="124" spans="1:9" x14ac:dyDescent="0.2">
      <c r="A124" t="s">
        <v>108</v>
      </c>
      <c r="B124" t="s">
        <v>109</v>
      </c>
      <c r="C124" s="4" t="s">
        <v>91</v>
      </c>
      <c r="D124">
        <v>500</v>
      </c>
      <c r="G124" t="s">
        <v>199</v>
      </c>
      <c r="H124" s="9" t="s">
        <v>217</v>
      </c>
      <c r="I124" s="2">
        <v>44561</v>
      </c>
    </row>
    <row r="125" spans="1:9" x14ac:dyDescent="0.2">
      <c r="A125" t="s">
        <v>236</v>
      </c>
      <c r="B125" t="s">
        <v>197</v>
      </c>
      <c r="C125" s="4" t="s">
        <v>91</v>
      </c>
      <c r="D125">
        <v>150</v>
      </c>
      <c r="G125" t="s">
        <v>199</v>
      </c>
      <c r="H125" s="9" t="s">
        <v>217</v>
      </c>
      <c r="I125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2021-11-30T09:23:49Z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