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esktop\工作电脑\桌面\抗通胀\"/>
    </mc:Choice>
  </mc:AlternateContent>
  <xr:revisionPtr revIDLastSave="0" documentId="13_ncr:1_{D49075DB-193E-4903-990D-4F74B858228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基金额度" sheetId="1" r:id="rId1"/>
    <sheet name="股票交易" sheetId="2" r:id="rId2"/>
    <sheet name="股票额度" sheetId="3" r:id="rId3"/>
  </sheets>
  <definedNames>
    <definedName name="_xlnm._FilterDatabase" localSheetId="2" hidden="1">股票额度!$A$1:$I$63</definedName>
    <definedName name="_xlnm._FilterDatabase" localSheetId="0" hidden="1">基金额度!$A$1:$H$97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3" i="2" l="1"/>
  <c r="N43" i="2"/>
  <c r="P43" i="2" s="1"/>
  <c r="K43" i="2"/>
  <c r="J43" i="2"/>
  <c r="O42" i="2"/>
  <c r="N42" i="2"/>
  <c r="P42" i="2" s="1"/>
  <c r="K42" i="2"/>
  <c r="J42" i="2"/>
  <c r="O41" i="2"/>
  <c r="N41" i="2"/>
  <c r="P41" i="2" s="1"/>
  <c r="K41" i="2"/>
  <c r="J41" i="2"/>
  <c r="O40" i="2"/>
  <c r="N40" i="2"/>
  <c r="P40" i="2" s="1"/>
  <c r="K40" i="2"/>
  <c r="J40" i="2"/>
  <c r="F104" i="3"/>
  <c r="F103" i="3"/>
  <c r="F102" i="3"/>
  <c r="F101" i="3"/>
  <c r="F100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J35" i="2"/>
  <c r="K35" i="2"/>
  <c r="N35" i="2"/>
  <c r="O35" i="2"/>
  <c r="J36" i="2"/>
  <c r="K36" i="2"/>
  <c r="N36" i="2"/>
  <c r="O36" i="2"/>
  <c r="J37" i="2"/>
  <c r="K37" i="2"/>
  <c r="N37" i="2"/>
  <c r="O37" i="2"/>
  <c r="J38" i="2"/>
  <c r="K38" i="2"/>
  <c r="N38" i="2"/>
  <c r="O38" i="2"/>
  <c r="J39" i="2"/>
  <c r="K39" i="2"/>
  <c r="N39" i="2"/>
  <c r="O39" i="2"/>
  <c r="F43" i="1"/>
  <c r="O3" i="2"/>
  <c r="O4" i="2"/>
  <c r="P4" i="2" s="1"/>
  <c r="O5" i="2"/>
  <c r="O6" i="2"/>
  <c r="O7" i="2"/>
  <c r="O8" i="2"/>
  <c r="O9" i="2"/>
  <c r="O10" i="2"/>
  <c r="O11" i="2"/>
  <c r="O12" i="2"/>
  <c r="P12" i="2" s="1"/>
  <c r="O13" i="2"/>
  <c r="O14" i="2"/>
  <c r="O15" i="2"/>
  <c r="O16" i="2"/>
  <c r="O17" i="2"/>
  <c r="O18" i="2"/>
  <c r="O19" i="2"/>
  <c r="O20" i="2"/>
  <c r="P20" i="2" s="1"/>
  <c r="O21" i="2"/>
  <c r="O22" i="2"/>
  <c r="O23" i="2"/>
  <c r="O24" i="2"/>
  <c r="O25" i="2"/>
  <c r="O26" i="2"/>
  <c r="O27" i="2"/>
  <c r="O28" i="2"/>
  <c r="P28" i="2" s="1"/>
  <c r="O29" i="2"/>
  <c r="O30" i="2"/>
  <c r="O31" i="2"/>
  <c r="O32" i="2"/>
  <c r="O33" i="2"/>
  <c r="O34" i="2"/>
  <c r="O2" i="2"/>
  <c r="K3" i="2"/>
  <c r="L3" i="2" s="1"/>
  <c r="K4" i="2"/>
  <c r="K5" i="2"/>
  <c r="K6" i="2"/>
  <c r="K7" i="2"/>
  <c r="K8" i="2"/>
  <c r="K9" i="2"/>
  <c r="K10" i="2"/>
  <c r="K11" i="2"/>
  <c r="L11" i="2" s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2" i="2"/>
  <c r="N3" i="2"/>
  <c r="N4" i="2"/>
  <c r="N5" i="2"/>
  <c r="N6" i="2"/>
  <c r="N7" i="2"/>
  <c r="N8" i="2"/>
  <c r="N9" i="2"/>
  <c r="N10" i="2"/>
  <c r="P10" i="2" s="1"/>
  <c r="N11" i="2"/>
  <c r="N12" i="2"/>
  <c r="N13" i="2"/>
  <c r="N14" i="2"/>
  <c r="N15" i="2"/>
  <c r="N16" i="2"/>
  <c r="N17" i="2"/>
  <c r="N18" i="2"/>
  <c r="P18" i="2" s="1"/>
  <c r="N19" i="2"/>
  <c r="N20" i="2"/>
  <c r="N21" i="2"/>
  <c r="N22" i="2"/>
  <c r="N23" i="2"/>
  <c r="N24" i="2"/>
  <c r="N25" i="2"/>
  <c r="N26" i="2"/>
  <c r="P26" i="2" s="1"/>
  <c r="N27" i="2"/>
  <c r="N28" i="2"/>
  <c r="N29" i="2"/>
  <c r="N30" i="2"/>
  <c r="N31" i="2"/>
  <c r="N32" i="2"/>
  <c r="N33" i="2"/>
  <c r="N34" i="2"/>
  <c r="P34" i="2" s="1"/>
  <c r="N2" i="2"/>
  <c r="J3" i="2"/>
  <c r="J4" i="2"/>
  <c r="J5" i="2"/>
  <c r="J6" i="2"/>
  <c r="J7" i="2"/>
  <c r="J8" i="2"/>
  <c r="J9" i="2"/>
  <c r="L9" i="2" s="1"/>
  <c r="J10" i="2"/>
  <c r="J11" i="2"/>
  <c r="J12" i="2"/>
  <c r="J13" i="2"/>
  <c r="J14" i="2"/>
  <c r="J15" i="2"/>
  <c r="J16" i="2"/>
  <c r="J17" i="2"/>
  <c r="L17" i="2" s="1"/>
  <c r="J18" i="2"/>
  <c r="J19" i="2"/>
  <c r="J20" i="2"/>
  <c r="J21" i="2"/>
  <c r="L21" i="2" s="1"/>
  <c r="J22" i="2"/>
  <c r="J23" i="2"/>
  <c r="J24" i="2"/>
  <c r="J25" i="2"/>
  <c r="L25" i="2" s="1"/>
  <c r="J26" i="2"/>
  <c r="J27" i="2"/>
  <c r="J28" i="2"/>
  <c r="J29" i="2"/>
  <c r="J30" i="2"/>
  <c r="J31" i="2"/>
  <c r="J32" i="2"/>
  <c r="J33" i="2"/>
  <c r="J34" i="2"/>
  <c r="J2" i="2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57" i="3"/>
  <c r="F58" i="3"/>
  <c r="F59" i="3"/>
  <c r="F60" i="3"/>
  <c r="F61" i="3"/>
  <c r="F62" i="3"/>
  <c r="F63" i="3"/>
  <c r="F56" i="3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P17" i="2"/>
  <c r="P30" i="2"/>
  <c r="P22" i="2"/>
  <c r="P14" i="2"/>
  <c r="P6" i="2"/>
  <c r="L13" i="2"/>
  <c r="L5" i="2"/>
  <c r="P39" i="2" l="1"/>
  <c r="P37" i="2"/>
  <c r="P35" i="2"/>
  <c r="L41" i="2"/>
  <c r="L42" i="2"/>
  <c r="L43" i="2"/>
  <c r="L40" i="2"/>
  <c r="L33" i="2"/>
  <c r="L16" i="2"/>
  <c r="P33" i="2"/>
  <c r="P25" i="2"/>
  <c r="P9" i="2"/>
  <c r="P13" i="2"/>
  <c r="L10" i="2"/>
  <c r="P2" i="2"/>
  <c r="P27" i="2"/>
  <c r="P19" i="2"/>
  <c r="P11" i="2"/>
  <c r="P3" i="2"/>
  <c r="L38" i="2"/>
  <c r="L36" i="2"/>
  <c r="L8" i="2"/>
  <c r="L30" i="2"/>
  <c r="L22" i="2"/>
  <c r="L14" i="2"/>
  <c r="L6" i="2"/>
  <c r="P31" i="2"/>
  <c r="P23" i="2"/>
  <c r="P15" i="2"/>
  <c r="P7" i="2"/>
  <c r="L39" i="2"/>
  <c r="L37" i="2"/>
  <c r="L35" i="2"/>
  <c r="L29" i="2"/>
  <c r="L28" i="2"/>
  <c r="L20" i="2"/>
  <c r="L12" i="2"/>
  <c r="L4" i="2"/>
  <c r="P29" i="2"/>
  <c r="P21" i="2"/>
  <c r="P5" i="2"/>
  <c r="P38" i="2"/>
  <c r="P36" i="2"/>
  <c r="L2" i="2"/>
  <c r="L27" i="2"/>
  <c r="L19" i="2"/>
  <c r="L34" i="2"/>
  <c r="L26" i="2"/>
  <c r="L18" i="2"/>
  <c r="L32" i="2"/>
  <c r="L24" i="2"/>
  <c r="L31" i="2"/>
  <c r="L23" i="2"/>
  <c r="L15" i="2"/>
  <c r="L7" i="2"/>
  <c r="P32" i="2"/>
  <c r="P24" i="2"/>
  <c r="P16" i="2"/>
  <c r="P8" i="2"/>
</calcChain>
</file>

<file path=xl/sharedStrings.xml><?xml version="1.0" encoding="utf-8"?>
<sst xmlns="http://schemas.openxmlformats.org/spreadsheetml/2006/main" count="1025" uniqueCount="280">
  <si>
    <t>代码</t>
  </si>
  <si>
    <t>名称</t>
  </si>
  <si>
    <t>类型</t>
  </si>
  <si>
    <t>批准</t>
  </si>
  <si>
    <t>已用</t>
  </si>
  <si>
    <t>剩余</t>
  </si>
  <si>
    <t>过期日</t>
  </si>
  <si>
    <t>备注</t>
  </si>
  <si>
    <t>110007.OF</t>
  </si>
  <si>
    <t>易方达稳健收益A</t>
  </si>
  <si>
    <t>二级债基</t>
  </si>
  <si>
    <t>004585.OF</t>
  </si>
  <si>
    <t>鹏扬汇利A</t>
  </si>
  <si>
    <t>001011.OF</t>
  </si>
  <si>
    <t>华夏希望债券A</t>
  </si>
  <si>
    <t xml:space="preserve">159995.SZ </t>
  </si>
  <si>
    <t>芯片ETF</t>
  </si>
  <si>
    <t>ETF</t>
  </si>
  <si>
    <t xml:space="preserve">515790.SH </t>
  </si>
  <si>
    <t>光伏ETF</t>
  </si>
  <si>
    <t xml:space="preserve">515030.SH </t>
  </si>
  <si>
    <t>新能源车ETF</t>
  </si>
  <si>
    <t>512760.SH</t>
  </si>
  <si>
    <t>519002.OF</t>
  </si>
  <si>
    <t>华安安信消费服务A</t>
  </si>
  <si>
    <t>股票基金</t>
  </si>
  <si>
    <t>无白酒消费主题</t>
  </si>
  <si>
    <t>000336.OF</t>
  </si>
  <si>
    <t>农银汇理研究精选</t>
  </si>
  <si>
    <t>新能源</t>
  </si>
  <si>
    <t>001410.OF </t>
  </si>
  <si>
    <t>信达澳银新能源产业</t>
  </si>
  <si>
    <t>512710.SH</t>
  </si>
  <si>
    <t>军工龙头ETF</t>
  </si>
  <si>
    <t xml:space="preserve">588080.SH </t>
  </si>
  <si>
    <t>科创板50ETF</t>
  </si>
  <si>
    <t>159949.SZ</t>
  </si>
  <si>
    <t>创业板50ETF</t>
  </si>
  <si>
    <t>003940.OF</t>
  </si>
  <si>
    <t>银华盛世精选</t>
  </si>
  <si>
    <t>消费</t>
  </si>
  <si>
    <t>260104.OF</t>
  </si>
  <si>
    <t>景顺长城内需增长</t>
  </si>
  <si>
    <t xml:space="preserve">004813.OF </t>
  </si>
  <si>
    <t>中欧先进制造C</t>
  </si>
  <si>
    <t>377240.OF</t>
  </si>
  <si>
    <t>上投摩根新兴动力A</t>
  </si>
  <si>
    <t>013511.OF</t>
  </si>
  <si>
    <t>汇丰晋信低碳先锋C</t>
  </si>
  <si>
    <t>002351.OF</t>
  </si>
  <si>
    <t>易方达裕祥回报</t>
  </si>
  <si>
    <t>000875.OF</t>
  </si>
  <si>
    <t>建信稳定得利A</t>
  </si>
  <si>
    <t>000118.OF</t>
  </si>
  <si>
    <t>广发聚鑫A</t>
  </si>
  <si>
    <t>002651.OF</t>
  </si>
  <si>
    <t>东方红汇利A</t>
  </si>
  <si>
    <t>002363.OF</t>
  </si>
  <si>
    <t>华安安康A</t>
  </si>
  <si>
    <t>偏债混合</t>
  </si>
  <si>
    <t>007725.OF</t>
  </si>
  <si>
    <t>招商瑞文A</t>
  </si>
  <si>
    <t>512660.SH</t>
  </si>
  <si>
    <t>军工ETF</t>
  </si>
  <si>
    <t>159825.SZ</t>
  </si>
  <si>
    <t>农业ETF</t>
  </si>
  <si>
    <t>159865.SZ</t>
  </si>
  <si>
    <t>养殖ETF</t>
  </si>
  <si>
    <t>515000.SH</t>
  </si>
  <si>
    <t>科技ETF</t>
  </si>
  <si>
    <t>006003.OF</t>
  </si>
  <si>
    <t>工银瑞信医药健康C</t>
  </si>
  <si>
    <t>医药</t>
  </si>
  <si>
    <t>206008.OF</t>
  </si>
  <si>
    <t>鹏华丰盛稳固收益</t>
  </si>
  <si>
    <t>007128.OF</t>
  </si>
  <si>
    <t>天弘增强回报A</t>
  </si>
  <si>
    <t>000385.OF</t>
  </si>
  <si>
    <t>景顺长城景颐双利A</t>
  </si>
  <si>
    <t>000045.OF</t>
  </si>
  <si>
    <t>工银瑞信产业债A</t>
  </si>
  <si>
    <t>001513.OF</t>
  </si>
  <si>
    <t>易方达信息产业</t>
  </si>
  <si>
    <t>006252.OF</t>
  </si>
  <si>
    <t>永赢消费主题A/C</t>
  </si>
  <si>
    <t>消费，偏离部分新能源</t>
  </si>
  <si>
    <t>002685.OF</t>
  </si>
  <si>
    <t>中欧丰泓沪港深A/C</t>
  </si>
  <si>
    <t>港股策略</t>
  </si>
  <si>
    <t>600887.SH</t>
  </si>
  <si>
    <t>伊利股份</t>
  </si>
  <si>
    <t>股票</t>
  </si>
  <si>
    <t>300059.SZ</t>
  </si>
  <si>
    <t>东方财富</t>
  </si>
  <si>
    <t>0700.HK</t>
  </si>
  <si>
    <t>腾讯控股　　</t>
  </si>
  <si>
    <t>002311.SZ</t>
  </si>
  <si>
    <t>海大集团</t>
  </si>
  <si>
    <t>002714.SZ</t>
  </si>
  <si>
    <t>牧原股份</t>
  </si>
  <si>
    <t>2269.HK</t>
  </si>
  <si>
    <t>药明生物</t>
  </si>
  <si>
    <t>300750.SZ</t>
  </si>
  <si>
    <t>宁德时代</t>
  </si>
  <si>
    <t>300014.SZ</t>
  </si>
  <si>
    <t>亿纬锂能</t>
  </si>
  <si>
    <t>300759.SZ</t>
  </si>
  <si>
    <t>康龙化成</t>
  </si>
  <si>
    <t>601689.SH</t>
  </si>
  <si>
    <t>拓普集团</t>
  </si>
  <si>
    <t>002850.SZ</t>
  </si>
  <si>
    <t>科达利</t>
  </si>
  <si>
    <t>300274.SZ</t>
  </si>
  <si>
    <t>阳光电源</t>
  </si>
  <si>
    <t>002812.SZ</t>
  </si>
  <si>
    <t>恩捷股份</t>
  </si>
  <si>
    <t>300661.SZ</t>
  </si>
  <si>
    <t>圣邦股份</t>
  </si>
  <si>
    <t>600036.SH</t>
  </si>
  <si>
    <t>招商银行</t>
  </si>
  <si>
    <t>300454.SZ</t>
  </si>
  <si>
    <t>深信服</t>
  </si>
  <si>
    <t>002487.SZ</t>
  </si>
  <si>
    <t>大金重工</t>
  </si>
  <si>
    <t>603290.SH</t>
  </si>
  <si>
    <t>斯达半导</t>
  </si>
  <si>
    <t>300142.SZ</t>
  </si>
  <si>
    <t>沃森生物</t>
  </si>
  <si>
    <t>300450.SZ</t>
  </si>
  <si>
    <t>先导智能</t>
  </si>
  <si>
    <t>600563.SH</t>
  </si>
  <si>
    <t>法拉电子</t>
  </si>
  <si>
    <t>600132.SH</t>
  </si>
  <si>
    <t>重庆啤酒</t>
  </si>
  <si>
    <t>600809.SH</t>
  </si>
  <si>
    <t>山西汾酒</t>
  </si>
  <si>
    <t>603027.SH</t>
  </si>
  <si>
    <t>千禾味业</t>
  </si>
  <si>
    <t>600763.SH</t>
  </si>
  <si>
    <t>通策医疗</t>
  </si>
  <si>
    <t>300973.SZ</t>
  </si>
  <si>
    <t>立高食品</t>
  </si>
  <si>
    <t>206003.OF/206004.OF</t>
  </si>
  <si>
    <t>鹏华信用增利A/B</t>
  </si>
  <si>
    <t>002245.OF/002246.OF</t>
  </si>
  <si>
    <t>泰康稳健增利A/C</t>
  </si>
  <si>
    <t>一级债基</t>
  </si>
  <si>
    <t>512380.SH</t>
  </si>
  <si>
    <t>半导体ETF</t>
  </si>
  <si>
    <t>515050.SH</t>
  </si>
  <si>
    <t>5G ETF</t>
  </si>
  <si>
    <t>002001.SZ</t>
  </si>
  <si>
    <t>新和成</t>
  </si>
  <si>
    <t>002460.SZ</t>
  </si>
  <si>
    <t>赣锋锂业</t>
  </si>
  <si>
    <t>002821.SZ</t>
  </si>
  <si>
    <t>凯莱英</t>
  </si>
  <si>
    <t>002241.SZ</t>
  </si>
  <si>
    <t>歌尔股份</t>
  </si>
  <si>
    <t>600885.SH</t>
  </si>
  <si>
    <t>宏发股份</t>
  </si>
  <si>
    <t>300763.SZ</t>
  </si>
  <si>
    <t>锦浪科技</t>
  </si>
  <si>
    <t>300496.SZ</t>
  </si>
  <si>
    <t>中科创达</t>
  </si>
  <si>
    <t>300769.SZ</t>
  </si>
  <si>
    <t>德方纳米</t>
  </si>
  <si>
    <t>002920.SZ</t>
  </si>
  <si>
    <t>德赛西威</t>
  </si>
  <si>
    <t>300073.SZ</t>
  </si>
  <si>
    <t>当升科技</t>
  </si>
  <si>
    <t>601012.SH</t>
  </si>
  <si>
    <t>隆基股份</t>
  </si>
  <si>
    <t>603799.SH</t>
  </si>
  <si>
    <t>华友钴业</t>
  </si>
  <si>
    <t>300037.SZ</t>
  </si>
  <si>
    <t>新宙邦</t>
  </si>
  <si>
    <t>002245.SZ</t>
  </si>
  <si>
    <t>蔚蓝锂芯</t>
  </si>
  <si>
    <t>000799.SZ</t>
  </si>
  <si>
    <t>酒鬼酒</t>
  </si>
  <si>
    <t>300776.SZ</t>
  </si>
  <si>
    <t>帝尔激光</t>
  </si>
  <si>
    <t>2382.HK</t>
  </si>
  <si>
    <t>舜宇光学科技</t>
  </si>
  <si>
    <t>603893.SH</t>
  </si>
  <si>
    <t>瑞芯微</t>
  </si>
  <si>
    <t>300748.SZ</t>
  </si>
  <si>
    <t>金力永磁</t>
  </si>
  <si>
    <t>688133.SH</t>
  </si>
  <si>
    <t>泰坦科技</t>
  </si>
  <si>
    <t>600519.SH</t>
  </si>
  <si>
    <t>贵州茅台</t>
  </si>
  <si>
    <t>卓胜微</t>
  </si>
  <si>
    <t>博腾股份</t>
  </si>
  <si>
    <t>美迪西</t>
  </si>
  <si>
    <t>爱博医疗</t>
  </si>
  <si>
    <t>片仔癀</t>
  </si>
  <si>
    <t>买入</t>
  </si>
  <si>
    <t>卖出</t>
  </si>
  <si>
    <t>代码</t>
    <phoneticPr fontId="3" type="noConversion"/>
  </si>
  <si>
    <t>简称</t>
    <phoneticPr fontId="3" type="noConversion"/>
  </si>
  <si>
    <t>成交量</t>
    <phoneticPr fontId="3" type="noConversion"/>
  </si>
  <si>
    <t>成交额</t>
    <phoneticPr fontId="3" type="noConversion"/>
  </si>
  <si>
    <t>方向</t>
    <phoneticPr fontId="3" type="noConversion"/>
  </si>
  <si>
    <t>买入额</t>
    <phoneticPr fontId="3" type="noConversion"/>
  </si>
  <si>
    <t>卖出量</t>
    <phoneticPr fontId="3" type="noConversion"/>
  </si>
  <si>
    <t>招商银行</t>
    <phoneticPr fontId="3" type="noConversion"/>
  </si>
  <si>
    <t>伊利股份</t>
    <phoneticPr fontId="3" type="noConversion"/>
  </si>
  <si>
    <t>山西汾酒</t>
    <phoneticPr fontId="3" type="noConversion"/>
  </si>
  <si>
    <t>药明生物</t>
    <phoneticPr fontId="3" type="noConversion"/>
  </si>
  <si>
    <t>中科创达</t>
    <phoneticPr fontId="3" type="noConversion"/>
  </si>
  <si>
    <t>腾讯控股　　</t>
    <phoneticPr fontId="3" type="noConversion"/>
  </si>
  <si>
    <t>赣锋锂业</t>
    <phoneticPr fontId="3" type="noConversion"/>
  </si>
  <si>
    <t>买入额度</t>
    <phoneticPr fontId="3" type="noConversion"/>
  </si>
  <si>
    <t>单位</t>
    <phoneticPr fontId="3" type="noConversion"/>
  </si>
  <si>
    <t>人民币</t>
    <phoneticPr fontId="3" type="noConversion"/>
  </si>
  <si>
    <t>股</t>
    <phoneticPr fontId="3" type="noConversion"/>
  </si>
  <si>
    <t>600036.SH</t>
    <phoneticPr fontId="3" type="noConversion"/>
  </si>
  <si>
    <t>600887.SH</t>
    <phoneticPr fontId="3" type="noConversion"/>
  </si>
  <si>
    <t>600809.SH</t>
    <phoneticPr fontId="3" type="noConversion"/>
  </si>
  <si>
    <t>002460.SZ</t>
    <phoneticPr fontId="3" type="noConversion"/>
  </si>
  <si>
    <t>2269.HK</t>
    <phoneticPr fontId="3" type="noConversion"/>
  </si>
  <si>
    <t>300496.SZ</t>
    <phoneticPr fontId="3" type="noConversion"/>
  </si>
  <si>
    <t>0700.HK</t>
    <phoneticPr fontId="3" type="noConversion"/>
  </si>
  <si>
    <t>卖出额度</t>
    <phoneticPr fontId="3" type="noConversion"/>
  </si>
  <si>
    <t>可用额度</t>
    <phoneticPr fontId="3" type="noConversion"/>
  </si>
  <si>
    <t>剩余额度</t>
    <phoneticPr fontId="3" type="noConversion"/>
  </si>
  <si>
    <t>证券ETF</t>
    <phoneticPr fontId="7" type="noConversion"/>
  </si>
  <si>
    <r>
      <t>5</t>
    </r>
    <r>
      <rPr>
        <sz val="11"/>
        <color theme="1"/>
        <rFont val="等线"/>
        <family val="3"/>
        <charset val="134"/>
        <scheme val="minor"/>
      </rPr>
      <t>12880.SH</t>
    </r>
    <phoneticPr fontId="7" type="noConversion"/>
  </si>
  <si>
    <t>ETF</t>
    <phoneticPr fontId="7" type="noConversion"/>
  </si>
  <si>
    <t>新和成</t>
    <phoneticPr fontId="3" type="noConversion"/>
  </si>
  <si>
    <t>2245.SZ</t>
  </si>
  <si>
    <t>799.SZ</t>
  </si>
  <si>
    <t>2382.SZ</t>
  </si>
  <si>
    <t>斯达半岛</t>
  </si>
  <si>
    <t>600436.SH</t>
  </si>
  <si>
    <t>300363.SZ</t>
  </si>
  <si>
    <t>688202.SH</t>
  </si>
  <si>
    <t>688050.SH</t>
  </si>
  <si>
    <t>300782.SZ</t>
  </si>
  <si>
    <t>0836.HK</t>
  </si>
  <si>
    <t>华润电力</t>
  </si>
  <si>
    <t>300725.SZ</t>
  </si>
  <si>
    <t>药石科技</t>
  </si>
  <si>
    <t>300811.SZ</t>
  </si>
  <si>
    <t>铂科新材</t>
  </si>
  <si>
    <t>688356.SH</t>
  </si>
  <si>
    <t>键凯科技</t>
  </si>
  <si>
    <t>爱博诺德医疗</t>
  </si>
  <si>
    <t>519752.OF</t>
  </si>
  <si>
    <t>交银新回报</t>
  </si>
  <si>
    <t>009100.OF</t>
  </si>
  <si>
    <t>安心稳健增利</t>
  </si>
  <si>
    <t>九洲药业</t>
  </si>
  <si>
    <t>璞泰来</t>
  </si>
  <si>
    <t>舜宇光学科技</t>
    <phoneticPr fontId="12" type="noConversion"/>
  </si>
  <si>
    <t>600885</t>
  </si>
  <si>
    <t>601689</t>
  </si>
  <si>
    <t>603290</t>
  </si>
  <si>
    <t>603456</t>
  </si>
  <si>
    <t>603659</t>
  </si>
  <si>
    <t>688050</t>
  </si>
  <si>
    <t>688202</t>
  </si>
  <si>
    <t>000799</t>
  </si>
  <si>
    <t>002241</t>
  </si>
  <si>
    <t>002245</t>
  </si>
  <si>
    <t>002812</t>
  </si>
  <si>
    <t>002821</t>
  </si>
  <si>
    <t>002850</t>
  </si>
  <si>
    <t>300014</t>
  </si>
  <si>
    <t>300059</t>
  </si>
  <si>
    <t>300274</t>
  </si>
  <si>
    <t>300363</t>
  </si>
  <si>
    <t>300750</t>
  </si>
  <si>
    <t>300759</t>
  </si>
  <si>
    <t>300782</t>
  </si>
  <si>
    <t>300811</t>
  </si>
  <si>
    <t>2382.HK</t>
    <phoneticPr fontId="12" type="noConversion"/>
  </si>
  <si>
    <t>卖出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</si>
</sst>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,##0.00_ "/>
    <numFmt numFmtId="177" formatCode="0.0"/>
    <numFmt numFmtId="178" formatCode="_ * #,##0.0_ ;_ * \-#,##0.0_ ;_ * &quot;-&quot;??_ ;_ @_ "/>
  </numFmts>
  <fonts count="13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4" fillId="0" borderId="2" xfId="0" applyFont="1" applyBorder="1" applyAlignment="1">
      <alignment horizontal="righ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14" fontId="11" fillId="0" borderId="0" xfId="0" applyNumberFormat="1" applyFont="1" applyAlignment="1">
      <alignment horizontal="right" vertical="center"/>
    </xf>
  </cellXfs>
  <cellStyles count="3">
    <cellStyle name="Comma" xfId="2" builtinId="3"/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4"/>
  <sheetViews>
    <sheetView topLeftCell="A6" workbookViewId="0">
      <selection activeCell="M23" sqref="M23"/>
    </sheetView>
  </sheetViews>
  <sheetFormatPr defaultColWidth="9" defaultRowHeight="14.25" x14ac:dyDescent="0.2"/>
  <cols>
    <col min="1" max="1" width="19.875" customWidth="1"/>
    <col min="2" max="2" width="36.625" customWidth="1"/>
    <col min="3" max="3" width="20.375" customWidth="1"/>
    <col min="7" max="7" width="10.625" customWidth="1"/>
    <col min="8" max="8" width="20.375" customWidth="1"/>
    <col min="9" max="11" width="9.5" bestFit="1" customWidth="1"/>
    <col min="16" max="16" width="9.625" customWidth="1"/>
    <col min="17" max="17" width="12.375" customWidth="1"/>
    <col min="19" max="19" width="11.875" customWidth="1"/>
    <col min="21" max="21" width="10.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>
        <v>1500</v>
      </c>
      <c r="E2">
        <v>1500</v>
      </c>
      <c r="F2">
        <f>D2-E2</f>
        <v>0</v>
      </c>
      <c r="G2" s="2">
        <v>44525</v>
      </c>
    </row>
    <row r="3" spans="1:8" x14ac:dyDescent="0.2">
      <c r="A3" s="1" t="s">
        <v>11</v>
      </c>
      <c r="B3" s="1" t="s">
        <v>12</v>
      </c>
      <c r="C3" s="1" t="s">
        <v>10</v>
      </c>
      <c r="D3" s="1">
        <v>1500</v>
      </c>
      <c r="E3" s="1">
        <v>1000</v>
      </c>
      <c r="F3">
        <f t="shared" ref="F3:F38" si="0">D3-E3</f>
        <v>500</v>
      </c>
      <c r="G3" s="3">
        <v>44525</v>
      </c>
    </row>
    <row r="4" spans="1:8" x14ac:dyDescent="0.2">
      <c r="A4" s="1" t="s">
        <v>13</v>
      </c>
      <c r="B4" s="1" t="s">
        <v>14</v>
      </c>
      <c r="C4" s="1" t="s">
        <v>10</v>
      </c>
      <c r="D4" s="1">
        <v>1500</v>
      </c>
      <c r="E4" s="1">
        <v>1000</v>
      </c>
      <c r="F4">
        <f t="shared" si="0"/>
        <v>500</v>
      </c>
      <c r="G4" s="3">
        <v>44525</v>
      </c>
    </row>
    <row r="5" spans="1:8" x14ac:dyDescent="0.2">
      <c r="A5" t="s">
        <v>15</v>
      </c>
      <c r="B5" t="s">
        <v>16</v>
      </c>
      <c r="C5" t="s">
        <v>17</v>
      </c>
      <c r="D5">
        <v>300</v>
      </c>
      <c r="E5">
        <v>256.60000000000002</v>
      </c>
      <c r="F5">
        <f t="shared" si="0"/>
        <v>43.399999999999977</v>
      </c>
      <c r="G5" s="2">
        <v>44520</v>
      </c>
    </row>
    <row r="6" spans="1:8" x14ac:dyDescent="0.2">
      <c r="A6" t="s">
        <v>18</v>
      </c>
      <c r="B6" t="s">
        <v>19</v>
      </c>
      <c r="C6" t="s">
        <v>17</v>
      </c>
      <c r="D6">
        <v>300</v>
      </c>
      <c r="E6">
        <v>43.8</v>
      </c>
      <c r="F6">
        <f t="shared" si="0"/>
        <v>256.2</v>
      </c>
      <c r="G6" s="2">
        <v>44520</v>
      </c>
    </row>
    <row r="7" spans="1:8" x14ac:dyDescent="0.2">
      <c r="A7" t="s">
        <v>20</v>
      </c>
      <c r="B7" t="s">
        <v>21</v>
      </c>
      <c r="C7" t="s">
        <v>17</v>
      </c>
      <c r="D7">
        <v>300</v>
      </c>
      <c r="E7">
        <v>284.7</v>
      </c>
      <c r="F7">
        <f t="shared" si="0"/>
        <v>15.300000000000011</v>
      </c>
      <c r="G7" s="2">
        <v>44520</v>
      </c>
    </row>
    <row r="8" spans="1:8" x14ac:dyDescent="0.2">
      <c r="A8" t="s">
        <v>22</v>
      </c>
      <c r="B8" t="s">
        <v>16</v>
      </c>
      <c r="C8" t="s">
        <v>17</v>
      </c>
      <c r="D8">
        <v>300</v>
      </c>
      <c r="E8">
        <v>299.5</v>
      </c>
      <c r="F8">
        <f t="shared" si="0"/>
        <v>0.5</v>
      </c>
      <c r="G8" s="2">
        <v>44520</v>
      </c>
    </row>
    <row r="9" spans="1:8" x14ac:dyDescent="0.2">
      <c r="A9" t="s">
        <v>23</v>
      </c>
      <c r="B9" t="s">
        <v>24</v>
      </c>
      <c r="C9" t="s">
        <v>25</v>
      </c>
      <c r="D9">
        <v>500</v>
      </c>
      <c r="E9">
        <v>200</v>
      </c>
      <c r="F9">
        <f t="shared" si="0"/>
        <v>300</v>
      </c>
      <c r="G9" s="2">
        <v>44520</v>
      </c>
      <c r="H9" t="s">
        <v>26</v>
      </c>
    </row>
    <row r="10" spans="1:8" x14ac:dyDescent="0.2">
      <c r="A10" t="s">
        <v>27</v>
      </c>
      <c r="B10" t="s">
        <v>28</v>
      </c>
      <c r="C10" t="s">
        <v>25</v>
      </c>
      <c r="D10">
        <v>500</v>
      </c>
      <c r="E10">
        <v>450</v>
      </c>
      <c r="F10">
        <f t="shared" si="0"/>
        <v>50</v>
      </c>
      <c r="G10" s="2">
        <v>44520</v>
      </c>
      <c r="H10" t="s">
        <v>29</v>
      </c>
    </row>
    <row r="11" spans="1:8" x14ac:dyDescent="0.2">
      <c r="A11" t="s">
        <v>30</v>
      </c>
      <c r="B11" t="s">
        <v>31</v>
      </c>
      <c r="C11" t="s">
        <v>25</v>
      </c>
      <c r="D11">
        <v>500</v>
      </c>
      <c r="E11">
        <v>400</v>
      </c>
      <c r="F11">
        <f t="shared" si="0"/>
        <v>100</v>
      </c>
      <c r="G11" s="2">
        <v>44520</v>
      </c>
      <c r="H11" t="s">
        <v>29</v>
      </c>
    </row>
    <row r="12" spans="1:8" x14ac:dyDescent="0.2">
      <c r="A12" t="s">
        <v>32</v>
      </c>
      <c r="B12" t="s">
        <v>33</v>
      </c>
      <c r="C12" t="s">
        <v>17</v>
      </c>
      <c r="D12">
        <v>300</v>
      </c>
      <c r="E12">
        <v>300</v>
      </c>
      <c r="F12">
        <f t="shared" si="0"/>
        <v>0</v>
      </c>
      <c r="G12" s="2">
        <v>44525</v>
      </c>
    </row>
    <row r="13" spans="1:8" x14ac:dyDescent="0.2">
      <c r="A13" t="s">
        <v>34</v>
      </c>
      <c r="B13" t="s">
        <v>35</v>
      </c>
      <c r="C13" t="s">
        <v>17</v>
      </c>
      <c r="D13">
        <v>300</v>
      </c>
      <c r="F13">
        <f t="shared" si="0"/>
        <v>300</v>
      </c>
      <c r="G13" s="2">
        <v>44525</v>
      </c>
    </row>
    <row r="14" spans="1:8" x14ac:dyDescent="0.2">
      <c r="A14" t="s">
        <v>36</v>
      </c>
      <c r="B14" t="s">
        <v>37</v>
      </c>
      <c r="C14" t="s">
        <v>17</v>
      </c>
      <c r="D14">
        <v>300</v>
      </c>
      <c r="F14">
        <f t="shared" si="0"/>
        <v>300</v>
      </c>
      <c r="G14" s="2">
        <v>44525</v>
      </c>
    </row>
    <row r="15" spans="1:8" x14ac:dyDescent="0.2">
      <c r="A15" s="1" t="s">
        <v>38</v>
      </c>
      <c r="B15" s="1" t="s">
        <v>39</v>
      </c>
      <c r="C15" s="1" t="s">
        <v>25</v>
      </c>
      <c r="D15" s="1">
        <v>500</v>
      </c>
      <c r="E15" s="1"/>
      <c r="F15">
        <f t="shared" si="0"/>
        <v>500</v>
      </c>
      <c r="G15" s="3">
        <v>44525</v>
      </c>
      <c r="H15" s="1" t="s">
        <v>40</v>
      </c>
    </row>
    <row r="16" spans="1:8" x14ac:dyDescent="0.2">
      <c r="A16" t="s">
        <v>41</v>
      </c>
      <c r="B16" t="s">
        <v>42</v>
      </c>
      <c r="C16" t="s">
        <v>25</v>
      </c>
      <c r="D16">
        <v>500</v>
      </c>
      <c r="F16">
        <f t="shared" si="0"/>
        <v>500</v>
      </c>
      <c r="G16" s="2">
        <v>44525</v>
      </c>
      <c r="H16" t="s">
        <v>40</v>
      </c>
    </row>
    <row r="17" spans="1:21" x14ac:dyDescent="0.2">
      <c r="A17" s="1" t="s">
        <v>43</v>
      </c>
      <c r="B17" s="1" t="s">
        <v>44</v>
      </c>
      <c r="C17" s="1" t="s">
        <v>25</v>
      </c>
      <c r="D17" s="1">
        <v>500</v>
      </c>
      <c r="E17" s="1">
        <v>200</v>
      </c>
      <c r="F17">
        <f t="shared" si="0"/>
        <v>300</v>
      </c>
      <c r="G17" s="3">
        <v>44525</v>
      </c>
      <c r="H17" s="1" t="s">
        <v>29</v>
      </c>
    </row>
    <row r="18" spans="1:21" s="1" customFormat="1" x14ac:dyDescent="0.2">
      <c r="A18" s="1" t="s">
        <v>45</v>
      </c>
      <c r="B18" s="1" t="s">
        <v>46</v>
      </c>
      <c r="C18" s="1" t="s">
        <v>25</v>
      </c>
      <c r="D18" s="1">
        <v>500</v>
      </c>
      <c r="F18">
        <f t="shared" si="0"/>
        <v>500</v>
      </c>
      <c r="G18" s="3">
        <v>44525</v>
      </c>
      <c r="H18" s="1" t="s">
        <v>29</v>
      </c>
      <c r="J18"/>
      <c r="K18"/>
      <c r="L18"/>
      <c r="M18"/>
      <c r="N18"/>
      <c r="O18"/>
      <c r="P18"/>
      <c r="Q18"/>
      <c r="R18"/>
      <c r="S18"/>
      <c r="T18"/>
    </row>
    <row r="19" spans="1:21" x14ac:dyDescent="0.2">
      <c r="A19" s="1" t="s">
        <v>47</v>
      </c>
      <c r="B19" s="1" t="s">
        <v>48</v>
      </c>
      <c r="C19" s="1" t="s">
        <v>25</v>
      </c>
      <c r="D19" s="1">
        <v>500</v>
      </c>
      <c r="E19" s="1"/>
      <c r="F19">
        <f t="shared" si="0"/>
        <v>500</v>
      </c>
      <c r="G19" s="3">
        <v>44525</v>
      </c>
      <c r="H19" s="1" t="s">
        <v>29</v>
      </c>
    </row>
    <row r="20" spans="1:21" x14ac:dyDescent="0.2">
      <c r="A20" s="4" t="s">
        <v>49</v>
      </c>
      <c r="B20" s="4" t="s">
        <v>50</v>
      </c>
      <c r="C20" t="s">
        <v>10</v>
      </c>
      <c r="D20" s="4">
        <v>1000</v>
      </c>
      <c r="E20" s="4">
        <v>1000</v>
      </c>
      <c r="F20">
        <f t="shared" si="0"/>
        <v>0</v>
      </c>
      <c r="G20" s="5">
        <v>44534</v>
      </c>
      <c r="H20" s="4"/>
    </row>
    <row r="21" spans="1:21" x14ac:dyDescent="0.2">
      <c r="A21" s="4" t="s">
        <v>51</v>
      </c>
      <c r="B21" s="4" t="s">
        <v>52</v>
      </c>
      <c r="C21" t="s">
        <v>10</v>
      </c>
      <c r="D21" s="4">
        <v>1000</v>
      </c>
      <c r="E21" s="4">
        <v>500</v>
      </c>
      <c r="F21">
        <f t="shared" si="0"/>
        <v>500</v>
      </c>
      <c r="G21" s="5">
        <v>44534</v>
      </c>
      <c r="H21" s="4"/>
    </row>
    <row r="22" spans="1:21" x14ac:dyDescent="0.2">
      <c r="A22" s="4" t="s">
        <v>53</v>
      </c>
      <c r="B22" s="4" t="s">
        <v>54</v>
      </c>
      <c r="C22" t="s">
        <v>10</v>
      </c>
      <c r="D22" s="4">
        <v>1000</v>
      </c>
      <c r="E22" s="4">
        <v>1000</v>
      </c>
      <c r="F22">
        <f t="shared" si="0"/>
        <v>0</v>
      </c>
      <c r="G22" s="5">
        <v>44534</v>
      </c>
      <c r="H22" s="4"/>
    </row>
    <row r="23" spans="1:21" x14ac:dyDescent="0.2">
      <c r="A23" s="4" t="s">
        <v>55</v>
      </c>
      <c r="B23" s="4" t="s">
        <v>56</v>
      </c>
      <c r="C23" t="s">
        <v>10</v>
      </c>
      <c r="D23" s="4">
        <v>1000</v>
      </c>
      <c r="E23" s="4">
        <v>500</v>
      </c>
      <c r="F23">
        <f t="shared" si="0"/>
        <v>500</v>
      </c>
      <c r="G23" s="5">
        <v>44534</v>
      </c>
      <c r="H23" s="4"/>
    </row>
    <row r="24" spans="1:21" x14ac:dyDescent="0.2">
      <c r="A24" s="4" t="s">
        <v>57</v>
      </c>
      <c r="B24" s="4" t="s">
        <v>58</v>
      </c>
      <c r="C24" s="4" t="s">
        <v>59</v>
      </c>
      <c r="D24" s="4">
        <v>1000</v>
      </c>
      <c r="E24" s="4">
        <v>1000</v>
      </c>
      <c r="F24">
        <f t="shared" si="0"/>
        <v>0</v>
      </c>
      <c r="G24" s="5">
        <v>44534</v>
      </c>
      <c r="H24" s="4"/>
      <c r="I24" s="10"/>
    </row>
    <row r="25" spans="1:21" x14ac:dyDescent="0.2">
      <c r="A25" s="4" t="s">
        <v>60</v>
      </c>
      <c r="B25" s="4" t="s">
        <v>61</v>
      </c>
      <c r="C25" s="4" t="s">
        <v>59</v>
      </c>
      <c r="D25" s="4">
        <v>1000</v>
      </c>
      <c r="E25" s="4"/>
      <c r="F25">
        <f t="shared" si="0"/>
        <v>1000</v>
      </c>
      <c r="G25" s="5">
        <v>44534</v>
      </c>
      <c r="H25" s="4"/>
    </row>
    <row r="26" spans="1:21" x14ac:dyDescent="0.2">
      <c r="A26" t="s">
        <v>32</v>
      </c>
      <c r="B26" t="s">
        <v>33</v>
      </c>
      <c r="C26" t="s">
        <v>17</v>
      </c>
      <c r="D26">
        <v>500</v>
      </c>
      <c r="E26">
        <v>200.6</v>
      </c>
      <c r="F26">
        <f t="shared" si="0"/>
        <v>299.39999999999998</v>
      </c>
      <c r="G26" s="5">
        <v>44534</v>
      </c>
      <c r="H26" s="4"/>
    </row>
    <row r="27" spans="1:21" x14ac:dyDescent="0.2">
      <c r="A27" s="4" t="s">
        <v>62</v>
      </c>
      <c r="B27" s="4" t="s">
        <v>63</v>
      </c>
      <c r="C27" t="s">
        <v>17</v>
      </c>
      <c r="D27">
        <v>500</v>
      </c>
      <c r="F27">
        <f t="shared" si="0"/>
        <v>500</v>
      </c>
      <c r="G27" s="5">
        <v>44534</v>
      </c>
      <c r="H27" s="4"/>
    </row>
    <row r="28" spans="1:21" x14ac:dyDescent="0.2">
      <c r="A28" s="4" t="s">
        <v>64</v>
      </c>
      <c r="B28" s="4" t="s">
        <v>65</v>
      </c>
      <c r="C28" t="s">
        <v>17</v>
      </c>
      <c r="D28">
        <v>500</v>
      </c>
      <c r="E28">
        <v>349.95</v>
      </c>
      <c r="F28">
        <f t="shared" si="0"/>
        <v>150.05000000000001</v>
      </c>
      <c r="G28" s="5">
        <v>44534</v>
      </c>
      <c r="H28" s="4"/>
    </row>
    <row r="29" spans="1:21" x14ac:dyDescent="0.2">
      <c r="A29" s="4" t="s">
        <v>66</v>
      </c>
      <c r="B29" s="4" t="s">
        <v>67</v>
      </c>
      <c r="C29" t="s">
        <v>17</v>
      </c>
      <c r="D29">
        <v>500</v>
      </c>
      <c r="F29">
        <f t="shared" si="0"/>
        <v>500</v>
      </c>
      <c r="G29" s="5">
        <v>44534</v>
      </c>
      <c r="H29" s="4"/>
      <c r="U29" s="6"/>
    </row>
    <row r="30" spans="1:21" x14ac:dyDescent="0.2">
      <c r="A30" s="4" t="s">
        <v>68</v>
      </c>
      <c r="B30" s="4" t="s">
        <v>69</v>
      </c>
      <c r="C30" t="s">
        <v>17</v>
      </c>
      <c r="D30">
        <v>500</v>
      </c>
      <c r="E30">
        <v>450</v>
      </c>
      <c r="F30">
        <f t="shared" si="0"/>
        <v>50</v>
      </c>
      <c r="G30" s="5">
        <v>44534</v>
      </c>
      <c r="H30" s="4"/>
    </row>
    <row r="31" spans="1:21" x14ac:dyDescent="0.2">
      <c r="A31" s="4" t="s">
        <v>70</v>
      </c>
      <c r="B31" s="4" t="s">
        <v>71</v>
      </c>
      <c r="C31" t="s">
        <v>25</v>
      </c>
      <c r="D31">
        <v>500</v>
      </c>
      <c r="E31">
        <v>200</v>
      </c>
      <c r="F31">
        <f t="shared" si="0"/>
        <v>300</v>
      </c>
      <c r="G31" s="5">
        <v>44534</v>
      </c>
      <c r="H31" s="4" t="s">
        <v>72</v>
      </c>
    </row>
    <row r="32" spans="1:21" x14ac:dyDescent="0.2">
      <c r="A32" s="4" t="s">
        <v>73</v>
      </c>
      <c r="B32" s="4" t="s">
        <v>74</v>
      </c>
      <c r="C32" t="s">
        <v>10</v>
      </c>
      <c r="D32" s="4">
        <v>1000</v>
      </c>
      <c r="E32" s="4"/>
      <c r="F32">
        <f t="shared" si="0"/>
        <v>1000</v>
      </c>
      <c r="G32" s="5">
        <v>44543</v>
      </c>
      <c r="H32" s="4"/>
    </row>
    <row r="33" spans="1:8" x14ac:dyDescent="0.2">
      <c r="A33" s="4" t="s">
        <v>75</v>
      </c>
      <c r="B33" s="4" t="s">
        <v>76</v>
      </c>
      <c r="C33" t="s">
        <v>10</v>
      </c>
      <c r="D33" s="4">
        <v>1000</v>
      </c>
      <c r="E33" s="4">
        <v>1000</v>
      </c>
      <c r="F33">
        <f t="shared" si="0"/>
        <v>0</v>
      </c>
      <c r="G33" s="5">
        <v>44543</v>
      </c>
      <c r="H33" s="4"/>
    </row>
    <row r="34" spans="1:8" x14ac:dyDescent="0.2">
      <c r="A34" s="4" t="s">
        <v>77</v>
      </c>
      <c r="B34" s="4" t="s">
        <v>78</v>
      </c>
      <c r="C34" t="s">
        <v>10</v>
      </c>
      <c r="D34" s="4">
        <v>1000</v>
      </c>
      <c r="E34" s="4">
        <v>500</v>
      </c>
      <c r="F34">
        <f t="shared" si="0"/>
        <v>500</v>
      </c>
      <c r="G34" s="5">
        <v>44543</v>
      </c>
      <c r="H34" s="4"/>
    </row>
    <row r="35" spans="1:8" x14ac:dyDescent="0.2">
      <c r="A35" s="4" t="s">
        <v>79</v>
      </c>
      <c r="B35" s="4" t="s">
        <v>80</v>
      </c>
      <c r="C35" t="s">
        <v>10</v>
      </c>
      <c r="D35" s="4">
        <v>1000</v>
      </c>
      <c r="E35" s="4">
        <v>500</v>
      </c>
      <c r="F35">
        <f t="shared" si="0"/>
        <v>500</v>
      </c>
      <c r="G35" s="5">
        <v>44543</v>
      </c>
      <c r="H35" s="4"/>
    </row>
    <row r="36" spans="1:8" x14ac:dyDescent="0.2">
      <c r="A36" s="4" t="s">
        <v>81</v>
      </c>
      <c r="B36" s="4" t="s">
        <v>82</v>
      </c>
      <c r="C36" t="s">
        <v>25</v>
      </c>
      <c r="D36" s="4">
        <v>500</v>
      </c>
      <c r="E36" s="4">
        <v>300</v>
      </c>
      <c r="F36">
        <f t="shared" si="0"/>
        <v>200</v>
      </c>
      <c r="G36" s="2">
        <v>44561</v>
      </c>
      <c r="H36" s="4"/>
    </row>
    <row r="37" spans="1:8" x14ac:dyDescent="0.2">
      <c r="A37" s="4" t="s">
        <v>83</v>
      </c>
      <c r="B37" s="4" t="s">
        <v>84</v>
      </c>
      <c r="C37" t="s">
        <v>25</v>
      </c>
      <c r="D37" s="4">
        <v>500</v>
      </c>
      <c r="F37">
        <f t="shared" si="0"/>
        <v>500</v>
      </c>
      <c r="G37" s="2">
        <v>44561</v>
      </c>
      <c r="H37" s="4" t="s">
        <v>85</v>
      </c>
    </row>
    <row r="38" spans="1:8" x14ac:dyDescent="0.2">
      <c r="A38" s="4" t="s">
        <v>86</v>
      </c>
      <c r="B38" s="4" t="s">
        <v>87</v>
      </c>
      <c r="C38" t="s">
        <v>25</v>
      </c>
      <c r="D38" s="4">
        <v>500</v>
      </c>
      <c r="F38">
        <f t="shared" si="0"/>
        <v>500</v>
      </c>
      <c r="G38" s="2">
        <v>44561</v>
      </c>
      <c r="H38" s="4" t="s">
        <v>88</v>
      </c>
    </row>
    <row r="39" spans="1:8" x14ac:dyDescent="0.2">
      <c r="A39" t="s">
        <v>142</v>
      </c>
      <c r="B39" s="4" t="s">
        <v>143</v>
      </c>
      <c r="C39" s="4" t="s">
        <v>10</v>
      </c>
      <c r="D39" s="4">
        <v>1000</v>
      </c>
      <c r="E39">
        <v>500</v>
      </c>
      <c r="F39">
        <f t="shared" ref="F39:F43" si="1">D39-E39</f>
        <v>500</v>
      </c>
      <c r="G39" s="2">
        <v>44561</v>
      </c>
    </row>
    <row r="40" spans="1:8" x14ac:dyDescent="0.2">
      <c r="A40" t="s">
        <v>144</v>
      </c>
      <c r="B40" s="4" t="s">
        <v>145</v>
      </c>
      <c r="C40" s="4" t="s">
        <v>146</v>
      </c>
      <c r="D40" s="4">
        <v>2000</v>
      </c>
      <c r="E40">
        <v>1000</v>
      </c>
      <c r="F40">
        <f t="shared" si="1"/>
        <v>1000</v>
      </c>
      <c r="G40" s="2">
        <v>44561</v>
      </c>
    </row>
    <row r="41" spans="1:8" x14ac:dyDescent="0.2">
      <c r="A41" t="s">
        <v>147</v>
      </c>
      <c r="B41" s="4" t="s">
        <v>148</v>
      </c>
      <c r="C41" s="4" t="s">
        <v>17</v>
      </c>
      <c r="D41" s="4">
        <v>300</v>
      </c>
      <c r="E41">
        <v>100</v>
      </c>
      <c r="F41">
        <f t="shared" si="1"/>
        <v>200</v>
      </c>
      <c r="G41" s="2">
        <v>44561</v>
      </c>
    </row>
    <row r="42" spans="1:8" x14ac:dyDescent="0.2">
      <c r="A42" t="s">
        <v>149</v>
      </c>
      <c r="B42" s="4" t="s">
        <v>150</v>
      </c>
      <c r="C42" s="4" t="s">
        <v>17</v>
      </c>
      <c r="D42" s="4">
        <v>300</v>
      </c>
      <c r="E42">
        <v>300</v>
      </c>
      <c r="F42">
        <f t="shared" si="1"/>
        <v>0</v>
      </c>
      <c r="G42" s="2">
        <v>44561</v>
      </c>
    </row>
    <row r="43" spans="1:8" x14ac:dyDescent="0.2">
      <c r="A43" s="9" t="s">
        <v>229</v>
      </c>
      <c r="B43" s="4" t="s">
        <v>228</v>
      </c>
      <c r="C43" s="10" t="s">
        <v>230</v>
      </c>
      <c r="D43" s="10">
        <v>300</v>
      </c>
      <c r="E43">
        <v>100</v>
      </c>
      <c r="F43">
        <f t="shared" si="1"/>
        <v>200</v>
      </c>
      <c r="G43" s="2">
        <v>44561</v>
      </c>
    </row>
    <row r="44" spans="1:8" x14ac:dyDescent="0.2">
      <c r="A44" s="20" t="s">
        <v>250</v>
      </c>
      <c r="B44" s="20" t="s">
        <v>251</v>
      </c>
      <c r="C44" s="20" t="s">
        <v>59</v>
      </c>
      <c r="D44" s="21">
        <v>1000</v>
      </c>
      <c r="E44" s="20"/>
      <c r="F44" s="21">
        <v>1000</v>
      </c>
      <c r="G44" s="22">
        <v>44561</v>
      </c>
      <c r="H44" s="4"/>
    </row>
    <row r="45" spans="1:8" x14ac:dyDescent="0.2">
      <c r="A45" s="20" t="s">
        <v>252</v>
      </c>
      <c r="B45" s="20" t="s">
        <v>253</v>
      </c>
      <c r="C45" s="20" t="s">
        <v>59</v>
      </c>
      <c r="D45" s="21">
        <v>1000</v>
      </c>
      <c r="E45" s="20"/>
      <c r="F45" s="21">
        <v>1000</v>
      </c>
      <c r="G45" s="22">
        <v>44561</v>
      </c>
      <c r="H45" s="4"/>
    </row>
    <row r="52" spans="8:8" x14ac:dyDescent="0.2">
      <c r="H52" s="4"/>
    </row>
    <row r="61" spans="8:8" x14ac:dyDescent="0.2">
      <c r="H61" s="4"/>
    </row>
    <row r="62" spans="8:8" x14ac:dyDescent="0.2">
      <c r="H62" s="4"/>
    </row>
    <row r="70" spans="8:8" x14ac:dyDescent="0.2">
      <c r="H70" s="4"/>
    </row>
    <row r="71" spans="8:8" x14ac:dyDescent="0.2">
      <c r="H71" s="4"/>
    </row>
    <row r="77" spans="8:8" x14ac:dyDescent="0.2">
      <c r="H77" s="4"/>
    </row>
    <row r="82" spans="8:8" x14ac:dyDescent="0.2">
      <c r="H82" s="4"/>
    </row>
    <row r="84" spans="8:8" x14ac:dyDescent="0.2">
      <c r="H84" s="4"/>
    </row>
    <row r="90" spans="8:8" x14ac:dyDescent="0.2">
      <c r="H90" s="4"/>
    </row>
    <row r="91" spans="8:8" x14ac:dyDescent="0.2">
      <c r="H91" s="4"/>
    </row>
    <row r="93" spans="8:8" x14ac:dyDescent="0.2">
      <c r="H93" s="4"/>
    </row>
    <row r="94" spans="8:8" x14ac:dyDescent="0.2">
      <c r="H94" s="4"/>
    </row>
  </sheetData>
  <autoFilter ref="A1:H97" xr:uid="{00000000-0009-0000-0000-000000000000}">
    <sortState xmlns:xlrd2="http://schemas.microsoft.com/office/spreadsheetml/2017/richdata2" ref="A39:H97">
      <sortCondition ref="B2:B97"/>
      <sortCondition ref="G2:G97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6"/>
  <sheetViews>
    <sheetView tabSelected="1" topLeftCell="B1" workbookViewId="0">
      <selection activeCell="N1" sqref="N1"/>
    </sheetView>
  </sheetViews>
  <sheetFormatPr defaultColWidth="9" defaultRowHeight="14.25" x14ac:dyDescent="0.2"/>
  <cols>
    <col min="3" max="3" width="11.625" bestFit="1" customWidth="1"/>
    <col min="4" max="4" width="15" bestFit="1" customWidth="1"/>
    <col min="9" max="9" width="13" bestFit="1" customWidth="1"/>
    <col min="10" max="10" width="12.75" bestFit="1" customWidth="1"/>
    <col min="12" max="12" width="9.5" bestFit="1" customWidth="1"/>
    <col min="16" max="16" width="11.125" bestFit="1" customWidth="1"/>
  </cols>
  <sheetData>
    <row r="1" spans="1:16" x14ac:dyDescent="0.2">
      <c r="A1" s="9" t="s">
        <v>200</v>
      </c>
      <c r="B1" s="9" t="s">
        <v>201</v>
      </c>
      <c r="C1" s="9" t="s">
        <v>202</v>
      </c>
      <c r="D1" s="9" t="s">
        <v>203</v>
      </c>
      <c r="E1" s="9" t="s">
        <v>204</v>
      </c>
      <c r="J1" s="9" t="s">
        <v>205</v>
      </c>
      <c r="K1" s="9" t="s">
        <v>214</v>
      </c>
      <c r="L1" s="9" t="s">
        <v>226</v>
      </c>
      <c r="M1" s="9"/>
      <c r="N1" s="9" t="s">
        <v>206</v>
      </c>
      <c r="O1" s="9" t="s">
        <v>225</v>
      </c>
      <c r="P1" s="9" t="s">
        <v>227</v>
      </c>
    </row>
    <row r="2" spans="1:16" x14ac:dyDescent="0.2">
      <c r="A2" s="11">
        <v>300454</v>
      </c>
      <c r="B2" s="7" t="s">
        <v>121</v>
      </c>
      <c r="C2" s="14">
        <v>3000</v>
      </c>
      <c r="D2" s="14">
        <v>653069</v>
      </c>
      <c r="E2" s="11" t="s">
        <v>198</v>
      </c>
      <c r="I2" t="s">
        <v>121</v>
      </c>
      <c r="J2">
        <f>SUMIFS($D$2:$D$100000,$E$2:$E$100000,"买入",$B$2:$B$100000,"="&amp;I2)/10000</f>
        <v>65.306899999999999</v>
      </c>
      <c r="K2">
        <f ca="1">SUMIFS(股票额度!$D$2:$D$10000,股票额度!$B$2:$B$10000,"="&amp;股票交易!I2,股票额度!$G$2:$G$10000,"买入",股票额度!$I$2:$I$10000,"&gt;="&amp; TODAY())</f>
        <v>200</v>
      </c>
      <c r="L2" s="17">
        <f ca="1">K2-J2</f>
        <v>134.69310000000002</v>
      </c>
      <c r="N2">
        <f t="shared" ref="N2:N34" si="0">SUMIFS($C$2:$C$100000,$E$2:$E$100000,"卖出",$B$2:$B$100000,"="&amp;I2)</f>
        <v>-3000</v>
      </c>
      <c r="O2">
        <f ca="1">SUMIFS(股票额度!$D$2:$D$10000,股票额度!$B$2:$B$10000,"="&amp;股票交易!I2,股票额度!$G$2:$G$10000,"卖出",股票额度!$I$2:$I$10000,"&gt;="&amp; TODAY())</f>
        <v>0</v>
      </c>
      <c r="P2" s="18">
        <f ca="1">N2-O2</f>
        <v>-3000</v>
      </c>
    </row>
    <row r="3" spans="1:16" x14ac:dyDescent="0.2">
      <c r="A3" s="7">
        <v>600036</v>
      </c>
      <c r="B3" s="7" t="s">
        <v>119</v>
      </c>
      <c r="C3" s="15">
        <v>13200</v>
      </c>
      <c r="D3" s="15">
        <v>665468</v>
      </c>
      <c r="E3" s="7" t="s">
        <v>198</v>
      </c>
      <c r="I3" t="s">
        <v>119</v>
      </c>
      <c r="J3">
        <f t="shared" ref="J3:J34" si="1">SUMIFS($D$2:$D$100000,$E$2:$E$100000,"买入",$B$2:$B$100000,"="&amp;I3)/10000</f>
        <v>99.772836999999996</v>
      </c>
      <c r="K3">
        <f ca="1">SUMIFS(股票额度!$D$2:$D$10000,股票额度!$B$2:$B$10000,"="&amp;股票交易!I3,股票额度!$G$2:$G$10000,"买入",股票额度!$I$2:$I$10000,"&gt;="&amp; TODAY())</f>
        <v>200</v>
      </c>
      <c r="L3" s="17">
        <f t="shared" ref="L3:L34" ca="1" si="2">K3-J3</f>
        <v>100.227163</v>
      </c>
      <c r="N3">
        <f t="shared" si="0"/>
        <v>-19800</v>
      </c>
      <c r="O3">
        <f ca="1">SUMIFS(股票额度!$D$2:$D$10000,股票额度!$B$2:$B$10000,"="&amp;股票交易!I3,股票额度!$G$2:$G$10000,"卖出",股票额度!$I$2:$I$10000,"&gt;="&amp; TODAY())</f>
        <v>-19800</v>
      </c>
      <c r="P3" s="18">
        <f t="shared" ref="P3:P34" ca="1" si="3">N3-O3</f>
        <v>0</v>
      </c>
    </row>
    <row r="4" spans="1:16" x14ac:dyDescent="0.2">
      <c r="A4" s="7">
        <v>2812</v>
      </c>
      <c r="B4" s="7" t="s">
        <v>115</v>
      </c>
      <c r="C4" s="15">
        <v>1200</v>
      </c>
      <c r="D4" s="15">
        <v>311974</v>
      </c>
      <c r="E4" s="7" t="s">
        <v>198</v>
      </c>
      <c r="I4" t="s">
        <v>115</v>
      </c>
      <c r="J4">
        <f t="shared" si="1"/>
        <v>409.32670000000002</v>
      </c>
      <c r="K4">
        <f ca="1">SUMIFS(股票额度!$D$2:$D$10000,股票额度!$B$2:$B$10000,"="&amp;股票交易!I4,股票额度!$G$2:$G$10000,"买入",股票额度!$I$2:$I$10000,"&gt;="&amp; TODAY())</f>
        <v>800</v>
      </c>
      <c r="L4" s="17">
        <f t="shared" ca="1" si="2"/>
        <v>390.67329999999998</v>
      </c>
      <c r="N4">
        <f t="shared" si="0"/>
        <v>-3600</v>
      </c>
      <c r="O4">
        <f ca="1">SUMIFS(股票额度!$D$2:$D$10000,股票额度!$B$2:$B$10000,"="&amp;股票交易!I4,股票额度!$G$2:$G$10000,"卖出",股票额度!$I$2:$I$10000,"&gt;="&amp; TODAY())</f>
        <v>0</v>
      </c>
      <c r="P4" s="18">
        <f t="shared" ca="1" si="3"/>
        <v>-3600</v>
      </c>
    </row>
    <row r="5" spans="1:16" x14ac:dyDescent="0.2">
      <c r="A5" s="7">
        <v>300274</v>
      </c>
      <c r="B5" s="7" t="s">
        <v>113</v>
      </c>
      <c r="C5" s="15">
        <v>4200</v>
      </c>
      <c r="D5" s="15">
        <v>656985</v>
      </c>
      <c r="E5" s="7" t="s">
        <v>198</v>
      </c>
      <c r="I5" t="s">
        <v>113</v>
      </c>
      <c r="J5">
        <f t="shared" si="1"/>
        <v>604.70360000000005</v>
      </c>
      <c r="K5">
        <f ca="1">SUMIFS(股票额度!$D$2:$D$10000,股票额度!$B$2:$B$10000,"="&amp;股票交易!I5,股票额度!$G$2:$G$10000,"买入",股票额度!$I$2:$I$10000,"&gt;="&amp; TODAY())</f>
        <v>650</v>
      </c>
      <c r="L5" s="17">
        <f t="shared" ca="1" si="2"/>
        <v>45.296399999999949</v>
      </c>
      <c r="N5">
        <f t="shared" si="0"/>
        <v>-4200</v>
      </c>
      <c r="O5">
        <f ca="1">SUMIFS(股票额度!$D$2:$D$10000,股票额度!$B$2:$B$10000,"="&amp;股票交易!I5,股票额度!$G$2:$G$10000,"卖出",股票额度!$I$2:$I$10000,"&gt;="&amp; TODAY())</f>
        <v>0</v>
      </c>
      <c r="P5" s="18">
        <f t="shared" ca="1" si="3"/>
        <v>-4200</v>
      </c>
    </row>
    <row r="6" spans="1:16" x14ac:dyDescent="0.2">
      <c r="A6" s="7">
        <v>601689</v>
      </c>
      <c r="B6" s="7" t="s">
        <v>109</v>
      </c>
      <c r="C6" s="15">
        <v>9300</v>
      </c>
      <c r="D6" s="15">
        <v>497967</v>
      </c>
      <c r="E6" s="7" t="s">
        <v>198</v>
      </c>
      <c r="I6" t="s">
        <v>109</v>
      </c>
      <c r="J6">
        <f t="shared" si="1"/>
        <v>508.97719999999998</v>
      </c>
      <c r="K6">
        <f ca="1">SUMIFS(股票额度!$D$2:$D$10000,股票额度!$B$2:$B$10000,"="&amp;股票交易!I6,股票额度!$G$2:$G$10000,"买入",股票额度!$I$2:$I$10000,"&gt;="&amp; TODAY())</f>
        <v>450</v>
      </c>
      <c r="L6" s="17">
        <f t="shared" ca="1" si="2"/>
        <v>-58.977199999999982</v>
      </c>
      <c r="N6">
        <f t="shared" si="0"/>
        <v>-9300</v>
      </c>
      <c r="O6">
        <f ca="1">SUMIFS(股票额度!$D$2:$D$10000,股票额度!$B$2:$B$10000,"="&amp;股票交易!I6,股票额度!$G$2:$G$10000,"卖出",股票额度!$I$2:$I$10000,"&gt;="&amp; TODAY())</f>
        <v>0</v>
      </c>
      <c r="P6" s="18">
        <f t="shared" ca="1" si="3"/>
        <v>-9300</v>
      </c>
    </row>
    <row r="7" spans="1:16" x14ac:dyDescent="0.2">
      <c r="A7" s="7">
        <v>300759</v>
      </c>
      <c r="B7" s="7" t="s">
        <v>107</v>
      </c>
      <c r="C7" s="15">
        <v>3600</v>
      </c>
      <c r="D7" s="15">
        <v>661229</v>
      </c>
      <c r="E7" s="7" t="s">
        <v>198</v>
      </c>
      <c r="I7" t="s">
        <v>107</v>
      </c>
      <c r="J7">
        <f t="shared" si="1"/>
        <v>354.99369999999999</v>
      </c>
      <c r="K7">
        <f ca="1">SUMIFS(股票额度!$D$2:$D$10000,股票额度!$B$2:$B$10000,"="&amp;股票交易!I7,股票额度!$G$2:$G$10000,"买入",股票额度!$I$2:$I$10000,"&gt;="&amp; TODAY())</f>
        <v>500</v>
      </c>
      <c r="L7" s="17">
        <f t="shared" ca="1" si="2"/>
        <v>145.00630000000001</v>
      </c>
      <c r="N7">
        <f t="shared" si="0"/>
        <v>-3600</v>
      </c>
      <c r="O7">
        <f ca="1">SUMIFS(股票额度!$D$2:$D$10000,股票额度!$B$2:$B$10000,"="&amp;股票交易!I7,股票额度!$G$2:$G$10000,"卖出",股票额度!$I$2:$I$10000,"&gt;="&amp; TODAY())</f>
        <v>-3600</v>
      </c>
      <c r="P7" s="18">
        <f t="shared" ca="1" si="3"/>
        <v>0</v>
      </c>
    </row>
    <row r="8" spans="1:16" x14ac:dyDescent="0.2">
      <c r="A8" s="7">
        <v>2714</v>
      </c>
      <c r="B8" s="7" t="s">
        <v>99</v>
      </c>
      <c r="C8" s="15">
        <v>17900</v>
      </c>
      <c r="D8" s="15">
        <v>999516.15</v>
      </c>
      <c r="E8" s="7" t="s">
        <v>198</v>
      </c>
      <c r="I8" t="s">
        <v>99</v>
      </c>
      <c r="J8">
        <f t="shared" si="1"/>
        <v>200.287215</v>
      </c>
      <c r="K8">
        <f ca="1">SUMIFS(股票额度!$D$2:$D$10000,股票额度!$B$2:$B$10000,"="&amp;股票交易!I8,股票额度!$G$2:$G$10000,"买入",股票额度!$I$2:$I$10000,"&gt;="&amp; TODAY())</f>
        <v>300</v>
      </c>
      <c r="L8" s="17">
        <f t="shared" ca="1" si="2"/>
        <v>99.712784999999997</v>
      </c>
      <c r="N8">
        <f t="shared" si="0"/>
        <v>-35500</v>
      </c>
      <c r="O8">
        <f ca="1">SUMIFS(股票额度!$D$2:$D$10000,股票额度!$B$2:$B$10000,"="&amp;股票交易!I8,股票额度!$G$2:$G$10000,"卖出",股票额度!$I$2:$I$10000,"&gt;="&amp; TODAY())</f>
        <v>0</v>
      </c>
      <c r="P8" s="18">
        <f t="shared" ca="1" si="3"/>
        <v>-35500</v>
      </c>
    </row>
    <row r="9" spans="1:16" x14ac:dyDescent="0.2">
      <c r="A9" s="7">
        <v>300059</v>
      </c>
      <c r="B9" s="7" t="s">
        <v>93</v>
      </c>
      <c r="C9" s="15">
        <v>15000</v>
      </c>
      <c r="D9" s="15">
        <v>497656</v>
      </c>
      <c r="E9" s="7" t="s">
        <v>198</v>
      </c>
      <c r="I9" t="s">
        <v>93</v>
      </c>
      <c r="J9">
        <f t="shared" si="1"/>
        <v>348.61250000000001</v>
      </c>
      <c r="K9">
        <f ca="1">SUMIFS(股票额度!$D$2:$D$10000,股票额度!$B$2:$B$10000,"="&amp;股票交易!I9,股票额度!$G$2:$G$10000,"买入",股票额度!$I$2:$I$10000,"&gt;="&amp; TODAY())</f>
        <v>350</v>
      </c>
      <c r="L9" s="17">
        <f t="shared" ca="1" si="2"/>
        <v>1.3874999999999886</v>
      </c>
      <c r="N9">
        <f t="shared" si="0"/>
        <v>-15000</v>
      </c>
      <c r="O9">
        <f ca="1">SUMIFS(股票额度!$D$2:$D$10000,股票额度!$B$2:$B$10000,"="&amp;股票交易!I9,股票额度!$G$2:$G$10000,"卖出",股票额度!$I$2:$I$10000,"&gt;="&amp; TODAY())</f>
        <v>0</v>
      </c>
      <c r="P9" s="18">
        <f t="shared" ca="1" si="3"/>
        <v>-15000</v>
      </c>
    </row>
    <row r="10" spans="1:16" x14ac:dyDescent="0.2">
      <c r="A10" s="7">
        <v>600887</v>
      </c>
      <c r="B10" s="7" t="s">
        <v>90</v>
      </c>
      <c r="C10" s="15">
        <v>24600</v>
      </c>
      <c r="D10" s="15">
        <v>996154</v>
      </c>
      <c r="E10" s="7" t="s">
        <v>198</v>
      </c>
      <c r="I10" t="s">
        <v>90</v>
      </c>
      <c r="J10">
        <f t="shared" si="1"/>
        <v>179.25985</v>
      </c>
      <c r="K10">
        <f ca="1">SUMIFS(股票额度!$D$2:$D$10000,股票额度!$B$2:$B$10000,"="&amp;股票交易!I10,股票额度!$G$2:$G$10000,"买入",股票额度!$I$2:$I$10000,"&gt;="&amp; TODAY())</f>
        <v>800</v>
      </c>
      <c r="L10" s="17">
        <f t="shared" ca="1" si="2"/>
        <v>620.74014999999997</v>
      </c>
      <c r="N10">
        <f t="shared" si="0"/>
        <v>-44000</v>
      </c>
      <c r="O10">
        <f ca="1">SUMIFS(股票额度!$D$2:$D$10000,股票额度!$B$2:$B$10000,"="&amp;股票交易!I10,股票额度!$G$2:$G$10000,"卖出",股票额度!$I$2:$I$10000,"&gt;="&amp; TODAY())</f>
        <v>-44000</v>
      </c>
      <c r="P10" s="18">
        <f t="shared" ca="1" si="3"/>
        <v>0</v>
      </c>
    </row>
    <row r="11" spans="1:16" x14ac:dyDescent="0.2">
      <c r="A11" s="7">
        <v>700</v>
      </c>
      <c r="B11" s="10" t="s">
        <v>212</v>
      </c>
      <c r="C11" s="16">
        <v>600</v>
      </c>
      <c r="D11" s="15">
        <v>283560</v>
      </c>
      <c r="E11" s="7" t="s">
        <v>198</v>
      </c>
      <c r="I11" t="s">
        <v>95</v>
      </c>
      <c r="J11">
        <f t="shared" si="1"/>
        <v>28.356000000000002</v>
      </c>
      <c r="K11">
        <f ca="1">SUMIFS(股票额度!$D$2:$D$10000,股票额度!$B$2:$B$10000,"="&amp;股票交易!I11,股票额度!$G$2:$G$10000,"买入",股票额度!$I$2:$I$10000,"&gt;="&amp; TODAY())</f>
        <v>100</v>
      </c>
      <c r="L11" s="17">
        <f t="shared" ca="1" si="2"/>
        <v>71.644000000000005</v>
      </c>
      <c r="N11">
        <f t="shared" si="0"/>
        <v>-600</v>
      </c>
      <c r="O11">
        <f ca="1">SUMIFS(股票额度!$D$2:$D$10000,股票额度!$B$2:$B$10000,"="&amp;股票交易!I11,股票额度!$G$2:$G$10000,"卖出",股票额度!$I$2:$I$10000,"&gt;="&amp; TODAY())</f>
        <v>-600</v>
      </c>
      <c r="P11" s="18">
        <f t="shared" ca="1" si="3"/>
        <v>0</v>
      </c>
    </row>
    <row r="12" spans="1:16" x14ac:dyDescent="0.2">
      <c r="A12" s="7">
        <v>2850</v>
      </c>
      <c r="B12" s="7" t="s">
        <v>111</v>
      </c>
      <c r="C12" s="14">
        <v>2600</v>
      </c>
      <c r="D12" s="14">
        <v>481988</v>
      </c>
      <c r="E12" s="7" t="s">
        <v>198</v>
      </c>
      <c r="I12" t="s">
        <v>111</v>
      </c>
      <c r="J12">
        <f t="shared" si="1"/>
        <v>439.71069999999997</v>
      </c>
      <c r="K12">
        <f ca="1">SUMIFS(股票额度!$D$2:$D$10000,股票额度!$B$2:$B$10000,"="&amp;股票交易!I12,股票额度!$G$2:$G$10000,"买入",股票额度!$I$2:$I$10000,"&gt;="&amp; TODAY())</f>
        <v>450</v>
      </c>
      <c r="L12" s="17">
        <f t="shared" ca="1" si="2"/>
        <v>10.289300000000026</v>
      </c>
      <c r="N12">
        <f t="shared" si="0"/>
        <v>-3800</v>
      </c>
      <c r="O12">
        <f ca="1">SUMIFS(股票额度!$D$2:$D$10000,股票额度!$B$2:$B$10000,"="&amp;股票交易!I12,股票额度!$G$2:$G$10000,"卖出",股票额度!$I$2:$I$10000,"&gt;="&amp; TODAY())</f>
        <v>0</v>
      </c>
      <c r="P12" s="18">
        <f t="shared" ca="1" si="3"/>
        <v>-3800</v>
      </c>
    </row>
    <row r="13" spans="1:16" x14ac:dyDescent="0.2">
      <c r="A13" s="7">
        <v>300014</v>
      </c>
      <c r="B13" s="7" t="s">
        <v>105</v>
      </c>
      <c r="C13" s="15">
        <v>7500</v>
      </c>
      <c r="D13" s="15">
        <v>994408</v>
      </c>
      <c r="E13" s="7" t="s">
        <v>198</v>
      </c>
      <c r="I13" t="s">
        <v>105</v>
      </c>
      <c r="J13">
        <f t="shared" si="1"/>
        <v>724.09400000000005</v>
      </c>
      <c r="K13">
        <f ca="1">SUMIFS(股票额度!$D$2:$D$10000,股票额度!$B$2:$B$10000,"="&amp;股票交易!I13,股票额度!$G$2:$G$10000,"买入",股票额度!$I$2:$I$10000,"&gt;="&amp; TODAY())</f>
        <v>800</v>
      </c>
      <c r="L13" s="17">
        <f t="shared" ca="1" si="2"/>
        <v>75.905999999999949</v>
      </c>
      <c r="N13">
        <f t="shared" si="0"/>
        <v>-3900</v>
      </c>
      <c r="O13">
        <f ca="1">SUMIFS(股票额度!$D$2:$D$10000,股票额度!$B$2:$B$10000,"="&amp;股票交易!I13,股票额度!$G$2:$G$10000,"卖出",股票额度!$I$2:$I$10000,"&gt;="&amp; TODAY())</f>
        <v>0</v>
      </c>
      <c r="P13" s="18">
        <f t="shared" ca="1" si="3"/>
        <v>-3900</v>
      </c>
    </row>
    <row r="14" spans="1:16" x14ac:dyDescent="0.2">
      <c r="A14" s="7">
        <v>300750</v>
      </c>
      <c r="B14" s="7" t="s">
        <v>103</v>
      </c>
      <c r="C14" s="15">
        <v>1600</v>
      </c>
      <c r="D14" s="15">
        <v>1029391</v>
      </c>
      <c r="E14" s="7" t="s">
        <v>198</v>
      </c>
      <c r="I14" t="s">
        <v>103</v>
      </c>
      <c r="J14">
        <f t="shared" si="1"/>
        <v>780.6848</v>
      </c>
      <c r="K14">
        <f ca="1">SUMIFS(股票额度!$D$2:$D$10000,股票额度!$B$2:$B$10000,"="&amp;股票交易!I14,股票额度!$G$2:$G$10000,"买入",股票额度!$I$2:$I$10000,"&gt;="&amp; TODAY())</f>
        <v>1050</v>
      </c>
      <c r="L14" s="17">
        <f t="shared" ca="1" si="2"/>
        <v>269.3152</v>
      </c>
      <c r="N14">
        <f t="shared" si="0"/>
        <v>0</v>
      </c>
      <c r="O14">
        <f ca="1">SUMIFS(股票额度!$D$2:$D$10000,股票额度!$B$2:$B$10000,"="&amp;股票交易!I14,股票额度!$G$2:$G$10000,"卖出",股票额度!$I$2:$I$10000,"&gt;="&amp; TODAY())</f>
        <v>0</v>
      </c>
      <c r="P14" s="18">
        <f t="shared" ca="1" si="3"/>
        <v>0</v>
      </c>
    </row>
    <row r="15" spans="1:16" x14ac:dyDescent="0.2">
      <c r="A15" s="7">
        <v>2812</v>
      </c>
      <c r="B15" s="7" t="s">
        <v>115</v>
      </c>
      <c r="C15" s="16">
        <v>700</v>
      </c>
      <c r="D15" s="15">
        <v>181838</v>
      </c>
      <c r="E15" s="7" t="s">
        <v>198</v>
      </c>
      <c r="I15" t="s">
        <v>101</v>
      </c>
      <c r="J15">
        <f t="shared" si="1"/>
        <v>81.280511000000004</v>
      </c>
      <c r="K15">
        <f ca="1">SUMIFS(股票额度!$D$2:$D$10000,股票额度!$B$2:$B$10000,"="&amp;股票交易!I15,股票额度!$G$2:$G$10000,"买入",股票额度!$I$2:$I$10000,"&gt;="&amp; TODAY())</f>
        <v>100</v>
      </c>
      <c r="L15" s="17">
        <f t="shared" ca="1" si="2"/>
        <v>18.719488999999996</v>
      </c>
      <c r="N15">
        <f t="shared" si="0"/>
        <v>-8500</v>
      </c>
      <c r="O15">
        <f ca="1">SUMIFS(股票额度!$D$2:$D$10000,股票额度!$B$2:$B$10000,"="&amp;股票交易!I15,股票额度!$G$2:$G$10000,"卖出",股票额度!$I$2:$I$10000,"&gt;="&amp; TODAY())</f>
        <v>-8500</v>
      </c>
      <c r="P15" s="18">
        <f t="shared" ca="1" si="3"/>
        <v>0</v>
      </c>
    </row>
    <row r="16" spans="1:16" x14ac:dyDescent="0.2">
      <c r="A16" s="7">
        <v>600036</v>
      </c>
      <c r="B16" s="7" t="s">
        <v>119</v>
      </c>
      <c r="C16" s="15">
        <v>6600</v>
      </c>
      <c r="D16" s="15">
        <v>332260.37</v>
      </c>
      <c r="E16" s="7" t="s">
        <v>198</v>
      </c>
      <c r="I16" s="9" t="s">
        <v>231</v>
      </c>
      <c r="J16">
        <f t="shared" si="1"/>
        <v>59.500300000000003</v>
      </c>
      <c r="K16">
        <f ca="1">SUMIFS(股票额度!$D$2:$D$10000,股票额度!$B$2:$B$10000,"="&amp;股票交易!I16,股票额度!$G$2:$G$10000,"买入",股票额度!$I$2:$I$10000,"&gt;="&amp; TODAY())</f>
        <v>200</v>
      </c>
      <c r="L16" s="17">
        <f t="shared" ca="1" si="2"/>
        <v>140.49969999999999</v>
      </c>
      <c r="N16">
        <f t="shared" si="0"/>
        <v>-19200</v>
      </c>
      <c r="O16">
        <f ca="1">SUMIFS(股票额度!$D$2:$D$10000,股票额度!$B$2:$B$10000,"="&amp;股票交易!I16,股票额度!$G$2:$G$10000,"卖出",股票额度!$I$2:$I$10000,"&gt;="&amp; TODAY())</f>
        <v>0</v>
      </c>
      <c r="P16" s="18">
        <f t="shared" ca="1" si="3"/>
        <v>-19200</v>
      </c>
    </row>
    <row r="17" spans="1:16" x14ac:dyDescent="0.2">
      <c r="A17" s="7">
        <v>600887</v>
      </c>
      <c r="B17" s="7" t="s">
        <v>90</v>
      </c>
      <c r="C17" s="15">
        <v>12300</v>
      </c>
      <c r="D17" s="14">
        <v>498027</v>
      </c>
      <c r="E17" s="7" t="s">
        <v>198</v>
      </c>
      <c r="I17" t="s">
        <v>154</v>
      </c>
      <c r="J17">
        <f t="shared" si="1"/>
        <v>118.621</v>
      </c>
      <c r="K17">
        <f ca="1">SUMIFS(股票额度!$D$2:$D$10000,股票额度!$B$2:$B$10000,"="&amp;股票交易!I17,股票额度!$G$2:$G$10000,"买入",股票额度!$I$2:$I$10000,"&gt;="&amp; TODAY())</f>
        <v>300</v>
      </c>
      <c r="L17" s="17">
        <f t="shared" ca="1" si="2"/>
        <v>181.37900000000002</v>
      </c>
      <c r="N17">
        <f t="shared" si="0"/>
        <v>-7500</v>
      </c>
      <c r="O17">
        <f ca="1">SUMIFS(股票额度!$D$2:$D$10000,股票额度!$B$2:$B$10000,"="&amp;股票交易!I17,股票额度!$G$2:$G$10000,"卖出",股票额度!$I$2:$I$10000,"&gt;="&amp; TODAY())</f>
        <v>-7500</v>
      </c>
      <c r="P17" s="18">
        <f t="shared" ca="1" si="3"/>
        <v>0</v>
      </c>
    </row>
    <row r="18" spans="1:16" x14ac:dyDescent="0.2">
      <c r="A18" s="7">
        <v>2714</v>
      </c>
      <c r="B18" s="7" t="s">
        <v>99</v>
      </c>
      <c r="C18" s="15">
        <v>9000</v>
      </c>
      <c r="D18" s="15">
        <v>502315</v>
      </c>
      <c r="E18" s="7" t="s">
        <v>198</v>
      </c>
      <c r="I18" t="s">
        <v>156</v>
      </c>
      <c r="J18">
        <f t="shared" si="1"/>
        <v>271.4973</v>
      </c>
      <c r="K18">
        <f ca="1">SUMIFS(股票额度!$D$2:$D$10000,股票额度!$B$2:$B$10000,"="&amp;股票交易!I18,股票额度!$G$2:$G$10000,"买入",股票额度!$I$2:$I$10000,"&gt;="&amp; TODAY())</f>
        <v>500</v>
      </c>
      <c r="L18" s="17">
        <f t="shared" ca="1" si="2"/>
        <v>228.5027</v>
      </c>
      <c r="N18">
        <f t="shared" si="0"/>
        <v>0</v>
      </c>
      <c r="O18">
        <f ca="1">SUMIFS(股票额度!$D$2:$D$10000,股票额度!$B$2:$B$10000,"="&amp;股票交易!I18,股票额度!$G$2:$G$10000,"卖出",股票额度!$I$2:$I$10000,"&gt;="&amp; TODAY())</f>
        <v>0</v>
      </c>
      <c r="P18" s="18">
        <f t="shared" ca="1" si="3"/>
        <v>0</v>
      </c>
    </row>
    <row r="19" spans="1:16" x14ac:dyDescent="0.2">
      <c r="A19" s="7">
        <v>2850</v>
      </c>
      <c r="B19" s="7" t="s">
        <v>111</v>
      </c>
      <c r="C19" s="15">
        <v>2800</v>
      </c>
      <c r="D19" s="15">
        <v>505248</v>
      </c>
      <c r="E19" s="7" t="s">
        <v>198</v>
      </c>
      <c r="I19" t="s">
        <v>135</v>
      </c>
      <c r="J19">
        <f t="shared" si="1"/>
        <v>58.7044</v>
      </c>
      <c r="K19">
        <f ca="1">SUMIFS(股票额度!$D$2:$D$10000,股票额度!$B$2:$B$10000,"="&amp;股票交易!I19,股票额度!$G$2:$G$10000,"买入",股票额度!$I$2:$I$10000,"&gt;="&amp; TODAY())</f>
        <v>200</v>
      </c>
      <c r="L19" s="17">
        <f t="shared" ca="1" si="2"/>
        <v>141.29560000000001</v>
      </c>
      <c r="N19">
        <f t="shared" si="0"/>
        <v>-1900</v>
      </c>
      <c r="O19">
        <f ca="1">SUMIFS(股票额度!$D$2:$D$10000,股票额度!$B$2:$B$10000,"="&amp;股票交易!I19,股票额度!$G$2:$G$10000,"卖出",股票额度!$I$2:$I$10000,"&gt;="&amp; TODAY())</f>
        <v>-1900</v>
      </c>
      <c r="P19" s="18">
        <f t="shared" ca="1" si="3"/>
        <v>0</v>
      </c>
    </row>
    <row r="20" spans="1:16" x14ac:dyDescent="0.2">
      <c r="A20" s="7">
        <v>2269</v>
      </c>
      <c r="B20" s="7" t="s">
        <v>101</v>
      </c>
      <c r="C20" s="15">
        <v>5500</v>
      </c>
      <c r="D20" s="15">
        <v>481305.11</v>
      </c>
      <c r="E20" s="7" t="s">
        <v>198</v>
      </c>
      <c r="I20" t="s">
        <v>164</v>
      </c>
      <c r="J20">
        <f t="shared" si="1"/>
        <v>99.967600000000004</v>
      </c>
      <c r="K20">
        <f ca="1">SUMIFS(股票额度!$D$2:$D$10000,股票额度!$B$2:$B$10000,"="&amp;股票交易!I20,股票额度!$G$2:$G$10000,"买入",股票额度!$I$2:$I$10000,"&gt;="&amp; TODAY())</f>
        <v>300</v>
      </c>
      <c r="L20" s="17">
        <f t="shared" ca="1" si="2"/>
        <v>200.0324</v>
      </c>
      <c r="N20">
        <f t="shared" si="0"/>
        <v>-6200</v>
      </c>
      <c r="O20">
        <f ca="1">SUMIFS(股票额度!$D$2:$D$10000,股票额度!$B$2:$B$10000,"="&amp;股票交易!I20,股票额度!$G$2:$G$10000,"卖出",股票额度!$I$2:$I$10000,"&gt;="&amp; TODAY())</f>
        <v>-6200</v>
      </c>
      <c r="P20" s="18">
        <f t="shared" ca="1" si="3"/>
        <v>0</v>
      </c>
    </row>
    <row r="21" spans="1:16" x14ac:dyDescent="0.2">
      <c r="A21" s="7">
        <v>2812</v>
      </c>
      <c r="B21" s="7" t="s">
        <v>115</v>
      </c>
      <c r="C21" s="15">
        <v>4200</v>
      </c>
      <c r="D21" s="15">
        <v>1147115</v>
      </c>
      <c r="E21" s="7" t="s">
        <v>198</v>
      </c>
      <c r="I21" t="s">
        <v>160</v>
      </c>
      <c r="J21">
        <f t="shared" si="1"/>
        <v>281.39679999999998</v>
      </c>
      <c r="K21">
        <f ca="1">SUMIFS(股票额度!$D$2:$D$10000,股票额度!$B$2:$B$10000,"="&amp;股票交易!I21,股票额度!$G$2:$G$10000,"买入",股票额度!$I$2:$I$10000,"&gt;="&amp; TODAY())</f>
        <v>500</v>
      </c>
      <c r="L21" s="17">
        <f t="shared" ca="1" si="2"/>
        <v>218.60320000000002</v>
      </c>
      <c r="N21">
        <f t="shared" si="0"/>
        <v>-4000</v>
      </c>
      <c r="O21">
        <f ca="1">SUMIFS(股票额度!$D$2:$D$10000,股票额度!$B$2:$B$10000,"="&amp;股票交易!I21,股票额度!$G$2:$G$10000,"卖出",股票额度!$I$2:$I$10000,"&gt;="&amp; TODAY())</f>
        <v>0</v>
      </c>
      <c r="P21" s="18">
        <f t="shared" ca="1" si="3"/>
        <v>-4000</v>
      </c>
    </row>
    <row r="22" spans="1:16" x14ac:dyDescent="0.2">
      <c r="A22" s="7">
        <v>601689</v>
      </c>
      <c r="B22" s="7" t="s">
        <v>109</v>
      </c>
      <c r="C22" s="14">
        <v>4500</v>
      </c>
      <c r="D22" s="14">
        <v>249664</v>
      </c>
      <c r="E22" s="7" t="s">
        <v>198</v>
      </c>
      <c r="I22" t="s">
        <v>129</v>
      </c>
      <c r="J22">
        <f t="shared" si="1"/>
        <v>311.34429999999998</v>
      </c>
      <c r="K22">
        <f ca="1">SUMIFS(股票额度!$D$2:$D$10000,股票额度!$B$2:$B$10000,"="&amp;股票交易!I22,股票额度!$G$2:$G$10000,"买入",股票额度!$I$2:$I$10000,"&gt;="&amp; TODAY())</f>
        <v>500</v>
      </c>
      <c r="L22" s="17">
        <f t="shared" ca="1" si="2"/>
        <v>188.65570000000002</v>
      </c>
      <c r="N22">
        <f t="shared" si="0"/>
        <v>0</v>
      </c>
      <c r="O22">
        <f ca="1">SUMIFS(股票额度!$D$2:$D$10000,股票额度!$B$2:$B$10000,"="&amp;股票交易!I22,股票额度!$G$2:$G$10000,"卖出",股票额度!$I$2:$I$10000,"&gt;="&amp; TODAY())</f>
        <v>0</v>
      </c>
      <c r="P22" s="18">
        <f t="shared" ca="1" si="3"/>
        <v>0</v>
      </c>
    </row>
    <row r="23" spans="1:16" x14ac:dyDescent="0.2">
      <c r="A23" s="7">
        <v>600887</v>
      </c>
      <c r="B23" s="7" t="s">
        <v>90</v>
      </c>
      <c r="C23" s="15">
        <v>7100</v>
      </c>
      <c r="D23" s="15">
        <v>298417.5</v>
      </c>
      <c r="E23" s="7" t="s">
        <v>198</v>
      </c>
      <c r="I23" t="s">
        <v>123</v>
      </c>
      <c r="J23">
        <f t="shared" si="1"/>
        <v>297.11020000000002</v>
      </c>
      <c r="K23">
        <f ca="1">SUMIFS(股票额度!$D$2:$D$10000,股票额度!$B$2:$B$10000,"="&amp;股票交易!I23,股票额度!$G$2:$G$10000,"买入",股票额度!$I$2:$I$10000,"&gt;="&amp; TODAY())</f>
        <v>500</v>
      </c>
      <c r="L23" s="17">
        <f t="shared" ca="1" si="2"/>
        <v>202.88979999999998</v>
      </c>
      <c r="N23">
        <f t="shared" si="0"/>
        <v>0</v>
      </c>
      <c r="O23">
        <f ca="1">SUMIFS(股票额度!$D$2:$D$10000,股票额度!$B$2:$B$10000,"="&amp;股票交易!I23,股票额度!$G$2:$G$10000,"卖出",股票额度!$I$2:$I$10000,"&gt;="&amp; TODAY())</f>
        <v>0</v>
      </c>
      <c r="P23" s="18">
        <f t="shared" ca="1" si="3"/>
        <v>0</v>
      </c>
    </row>
    <row r="24" spans="1:16" x14ac:dyDescent="0.2">
      <c r="A24" s="7">
        <v>300454</v>
      </c>
      <c r="B24" s="7" t="s">
        <v>121</v>
      </c>
      <c r="C24" s="15">
        <v>-3000</v>
      </c>
      <c r="D24" s="15">
        <v>-628275</v>
      </c>
      <c r="E24" s="7" t="s">
        <v>199</v>
      </c>
      <c r="I24" t="s">
        <v>193</v>
      </c>
      <c r="J24">
        <f t="shared" si="1"/>
        <v>162.75659999999999</v>
      </c>
      <c r="K24">
        <f ca="1">SUMIFS(股票额度!$D$2:$D$10000,股票额度!$B$2:$B$10000,"="&amp;股票交易!I24,股票额度!$G$2:$G$10000,"买入",股票额度!$I$2:$I$10000,"&gt;="&amp; TODAY())</f>
        <v>200</v>
      </c>
      <c r="L24" s="17">
        <f t="shared" ca="1" si="2"/>
        <v>37.243400000000008</v>
      </c>
      <c r="N24">
        <f t="shared" si="0"/>
        <v>-4500</v>
      </c>
      <c r="O24">
        <f ca="1">SUMIFS(股票额度!$D$2:$D$10000,股票额度!$B$2:$B$10000,"="&amp;股票交易!I24,股票额度!$G$2:$G$10000,"卖出",股票额度!$I$2:$I$10000,"&gt;="&amp; TODAY())</f>
        <v>1000</v>
      </c>
      <c r="P24" s="18">
        <f t="shared" ca="1" si="3"/>
        <v>-5500</v>
      </c>
    </row>
    <row r="25" spans="1:16" x14ac:dyDescent="0.2">
      <c r="A25" s="7">
        <v>300014</v>
      </c>
      <c r="B25" s="7" t="s">
        <v>105</v>
      </c>
      <c r="C25" s="15">
        <v>3900</v>
      </c>
      <c r="D25" s="15">
        <v>496262</v>
      </c>
      <c r="E25" s="7" t="s">
        <v>198</v>
      </c>
      <c r="I25" t="s">
        <v>182</v>
      </c>
      <c r="J25">
        <f t="shared" si="1"/>
        <v>29.598500000000001</v>
      </c>
      <c r="K25">
        <f ca="1">SUMIFS(股票额度!$D$2:$D$10000,股票额度!$B$2:$B$10000,"="&amp;股票交易!I25,股票额度!$G$2:$G$10000,"买入",股票额度!$I$2:$I$10000,"&gt;="&amp; TODAY())</f>
        <v>500</v>
      </c>
      <c r="L25" s="17">
        <f t="shared" ca="1" si="2"/>
        <v>470.4015</v>
      </c>
      <c r="N25">
        <f t="shared" si="0"/>
        <v>-1300</v>
      </c>
      <c r="O25">
        <f ca="1">SUMIFS(股票额度!$D$2:$D$10000,股票额度!$B$2:$B$10000,"="&amp;股票交易!I25,股票额度!$G$2:$G$10000,"卖出",股票额度!$I$2:$I$10000,"&gt;="&amp; TODAY())</f>
        <v>0</v>
      </c>
      <c r="P25" s="18">
        <f t="shared" ca="1" si="3"/>
        <v>-1300</v>
      </c>
    </row>
    <row r="26" spans="1:16" x14ac:dyDescent="0.2">
      <c r="A26" s="7">
        <v>2269</v>
      </c>
      <c r="B26" s="7" t="s">
        <v>101</v>
      </c>
      <c r="C26" s="15">
        <v>3000</v>
      </c>
      <c r="D26" s="15">
        <v>331500</v>
      </c>
      <c r="E26" s="7" t="s">
        <v>198</v>
      </c>
      <c r="I26" t="s">
        <v>162</v>
      </c>
      <c r="J26">
        <f t="shared" si="1"/>
        <v>60.476100000000002</v>
      </c>
      <c r="K26">
        <f ca="1">SUMIFS(股票额度!$D$2:$D$10000,股票额度!$B$2:$B$10000,"="&amp;股票交易!I26,股票额度!$G$2:$G$10000,"买入",股票额度!$I$2:$I$10000,"&gt;="&amp; TODAY())</f>
        <v>800</v>
      </c>
      <c r="L26" s="17">
        <f t="shared" ca="1" si="2"/>
        <v>739.52390000000003</v>
      </c>
      <c r="N26">
        <f t="shared" si="0"/>
        <v>-2400</v>
      </c>
      <c r="O26">
        <f ca="1">SUMIFS(股票额度!$D$2:$D$10000,股票额度!$B$2:$B$10000,"="&amp;股票交易!I26,股票额度!$G$2:$G$10000,"卖出",股票额度!$I$2:$I$10000,"&gt;="&amp; TODAY())</f>
        <v>0</v>
      </c>
      <c r="P26" s="18">
        <f t="shared" ca="1" si="3"/>
        <v>-2400</v>
      </c>
    </row>
    <row r="27" spans="1:16" x14ac:dyDescent="0.2">
      <c r="A27" s="7">
        <v>2714</v>
      </c>
      <c r="B27" s="7" t="s">
        <v>99</v>
      </c>
      <c r="C27" s="15">
        <v>8600</v>
      </c>
      <c r="D27" s="15">
        <v>501041</v>
      </c>
      <c r="E27" s="7" t="s">
        <v>198</v>
      </c>
      <c r="I27" t="s">
        <v>194</v>
      </c>
      <c r="J27">
        <f t="shared" si="1"/>
        <v>355.88819999999998</v>
      </c>
      <c r="K27">
        <f ca="1">SUMIFS(股票额度!$D$2:$D$10000,股票额度!$B$2:$B$10000,"="&amp;股票交易!I27,股票额度!$G$2:$G$10000,"买入",股票额度!$I$2:$I$10000,"&gt;="&amp; TODAY())</f>
        <v>300</v>
      </c>
      <c r="L27" s="17">
        <f t="shared" ca="1" si="2"/>
        <v>-55.888199999999983</v>
      </c>
      <c r="N27">
        <f t="shared" si="0"/>
        <v>0</v>
      </c>
      <c r="O27">
        <f ca="1">SUMIFS(股票额度!$D$2:$D$10000,股票额度!$B$2:$B$10000,"="&amp;股票交易!I27,股票额度!$G$2:$G$10000,"卖出",股票额度!$I$2:$I$10000,"&gt;="&amp; TODAY())</f>
        <v>0</v>
      </c>
      <c r="P27" s="18">
        <f t="shared" ca="1" si="3"/>
        <v>0</v>
      </c>
    </row>
    <row r="28" spans="1:16" x14ac:dyDescent="0.2">
      <c r="A28" s="7">
        <v>300274</v>
      </c>
      <c r="B28" s="7" t="s">
        <v>113</v>
      </c>
      <c r="C28" s="14">
        <v>4000</v>
      </c>
      <c r="D28" s="15">
        <v>604451</v>
      </c>
      <c r="E28" s="7" t="s">
        <v>198</v>
      </c>
      <c r="I28" t="s">
        <v>170</v>
      </c>
      <c r="J28">
        <f t="shared" si="1"/>
        <v>30.999099999999999</v>
      </c>
      <c r="K28">
        <f ca="1">SUMIFS(股票额度!$D$2:$D$10000,股票额度!$B$2:$B$10000,"="&amp;股票交易!I28,股票额度!$G$2:$G$10000,"买入",股票额度!$I$2:$I$10000,"&gt;="&amp; TODAY())</f>
        <v>400</v>
      </c>
      <c r="L28" s="17">
        <f t="shared" ca="1" si="2"/>
        <v>369.0009</v>
      </c>
      <c r="N28">
        <f t="shared" si="0"/>
        <v>0</v>
      </c>
      <c r="O28">
        <f ca="1">SUMIFS(股票额度!$D$2:$D$10000,股票额度!$B$2:$B$10000,"="&amp;股票交易!I28,股票额度!$G$2:$G$10000,"卖出",股票额度!$I$2:$I$10000,"&gt;="&amp; TODAY())</f>
        <v>2900</v>
      </c>
      <c r="P28" s="18">
        <f t="shared" ca="1" si="3"/>
        <v>-2900</v>
      </c>
    </row>
    <row r="29" spans="1:16" x14ac:dyDescent="0.2">
      <c r="A29" s="7">
        <v>300750</v>
      </c>
      <c r="B29" s="7" t="s">
        <v>103</v>
      </c>
      <c r="C29" s="16">
        <v>500</v>
      </c>
      <c r="D29" s="15">
        <v>314130</v>
      </c>
      <c r="E29" s="7" t="s">
        <v>198</v>
      </c>
      <c r="I29" t="s">
        <v>176</v>
      </c>
      <c r="J29">
        <f t="shared" si="1"/>
        <v>75.065899999999999</v>
      </c>
      <c r="K29">
        <f ca="1">SUMIFS(股票额度!$D$2:$D$10000,股票额度!$B$2:$B$10000,"="&amp;股票交易!I29,股票额度!$G$2:$G$10000,"买入",股票额度!$I$2:$I$10000,"&gt;="&amp; TODAY())</f>
        <v>700</v>
      </c>
      <c r="L29" s="17">
        <f t="shared" ca="1" si="2"/>
        <v>624.93409999999994</v>
      </c>
      <c r="N29">
        <f t="shared" si="0"/>
        <v>-5900</v>
      </c>
      <c r="O29">
        <f ca="1">SUMIFS(股票额度!$D$2:$D$10000,股票额度!$B$2:$B$10000,"="&amp;股票交易!I29,股票额度!$G$2:$G$10000,"卖出",股票额度!$I$2:$I$10000,"&gt;="&amp; TODAY())</f>
        <v>0</v>
      </c>
      <c r="P29" s="18">
        <f t="shared" ca="1" si="3"/>
        <v>-5900</v>
      </c>
    </row>
    <row r="30" spans="1:16" x14ac:dyDescent="0.2">
      <c r="A30" s="11">
        <v>300759</v>
      </c>
      <c r="B30" s="12" t="s">
        <v>107</v>
      </c>
      <c r="C30" s="14">
        <v>-3600</v>
      </c>
      <c r="D30" s="15">
        <v>-675055.6</v>
      </c>
      <c r="E30" s="11" t="s">
        <v>199</v>
      </c>
      <c r="I30" t="s">
        <v>158</v>
      </c>
      <c r="J30">
        <f t="shared" si="1"/>
        <v>89.819800000000001</v>
      </c>
      <c r="K30">
        <f ca="1">SUMIFS(股票额度!$D$2:$D$10000,股票额度!$B$2:$B$10000,"="&amp;股票交易!I30,股票额度!$G$2:$G$10000,"买入",股票额度!$I$2:$I$10000,"&gt;="&amp; TODAY())</f>
        <v>300</v>
      </c>
      <c r="L30" s="17">
        <f t="shared" ca="1" si="2"/>
        <v>210.18020000000001</v>
      </c>
      <c r="N30">
        <f t="shared" si="0"/>
        <v>-16600</v>
      </c>
      <c r="O30">
        <f ca="1">SUMIFS(股票额度!$D$2:$D$10000,股票额度!$B$2:$B$10000,"="&amp;股票交易!I30,股票额度!$G$2:$G$10000,"卖出",股票额度!$I$2:$I$10000,"&gt;="&amp; TODAY())</f>
        <v>6200</v>
      </c>
      <c r="P30" s="18">
        <f t="shared" ca="1" si="3"/>
        <v>-22800</v>
      </c>
    </row>
    <row r="31" spans="1:16" x14ac:dyDescent="0.2">
      <c r="A31" s="7">
        <v>600887</v>
      </c>
      <c r="B31" s="7" t="s">
        <v>90</v>
      </c>
      <c r="C31" s="15">
        <v>-14600</v>
      </c>
      <c r="D31" s="14">
        <v>-598600</v>
      </c>
      <c r="E31" s="7" t="s">
        <v>199</v>
      </c>
      <c r="I31" t="s">
        <v>180</v>
      </c>
      <c r="J31">
        <f t="shared" si="1"/>
        <v>272.32889999999998</v>
      </c>
      <c r="K31">
        <f ca="1">SUMIFS(股票额度!$D$2:$D$10000,股票额度!$B$2:$B$10000,"="&amp;股票交易!I31,股票额度!$G$2:$G$10000,"买入",股票额度!$I$2:$I$10000,"&gt;="&amp; TODAY())</f>
        <v>700</v>
      </c>
      <c r="L31" s="17">
        <f t="shared" ca="1" si="2"/>
        <v>427.67110000000002</v>
      </c>
      <c r="N31">
        <f t="shared" si="0"/>
        <v>0</v>
      </c>
      <c r="O31">
        <f ca="1">SUMIFS(股票额度!$D$2:$D$10000,股票额度!$B$2:$B$10000,"="&amp;股票交易!I31,股票额度!$G$2:$G$10000,"卖出",股票额度!$I$2:$I$10000,"&gt;="&amp; TODAY())</f>
        <v>0</v>
      </c>
      <c r="P31" s="18">
        <f t="shared" ca="1" si="3"/>
        <v>0</v>
      </c>
    </row>
    <row r="32" spans="1:16" x14ac:dyDescent="0.2">
      <c r="A32" s="7">
        <v>2001</v>
      </c>
      <c r="B32" s="4" t="s">
        <v>152</v>
      </c>
      <c r="C32" s="15">
        <v>19200</v>
      </c>
      <c r="D32" s="15">
        <v>595003</v>
      </c>
      <c r="E32" s="7" t="s">
        <v>198</v>
      </c>
      <c r="I32" t="s">
        <v>195</v>
      </c>
      <c r="J32">
        <f t="shared" si="1"/>
        <v>174.50011099999998</v>
      </c>
      <c r="K32">
        <f ca="1">SUMIFS(股票额度!$D$2:$D$10000,股票额度!$B$2:$B$10000,"="&amp;股票交易!I32,股票额度!$G$2:$G$10000,"买入",股票额度!$I$2:$I$10000,"&gt;="&amp; TODAY())</f>
        <v>200</v>
      </c>
      <c r="L32" s="17">
        <f t="shared" ca="1" si="2"/>
        <v>25.499889000000024</v>
      </c>
      <c r="N32">
        <f t="shared" si="0"/>
        <v>0</v>
      </c>
      <c r="O32">
        <f ca="1">SUMIFS(股票额度!$D$2:$D$10000,股票额度!$B$2:$B$10000,"="&amp;股票交易!I32,股票额度!$G$2:$G$10000,"卖出",股票额度!$I$2:$I$10000,"&gt;="&amp; TODAY())</f>
        <v>0</v>
      </c>
      <c r="P32" s="18">
        <f t="shared" ca="1" si="3"/>
        <v>0</v>
      </c>
    </row>
    <row r="33" spans="1:16" x14ac:dyDescent="0.2">
      <c r="A33" s="7">
        <v>2460</v>
      </c>
      <c r="B33" s="7" t="s">
        <v>154</v>
      </c>
      <c r="C33" s="14">
        <v>7500</v>
      </c>
      <c r="D33" s="14">
        <v>1186210</v>
      </c>
      <c r="E33" s="7" t="s">
        <v>198</v>
      </c>
      <c r="I33" t="s">
        <v>196</v>
      </c>
      <c r="J33">
        <f t="shared" si="1"/>
        <v>61.039499999999997</v>
      </c>
      <c r="K33">
        <f ca="1">SUMIFS(股票额度!$D$2:$D$10000,股票额度!$B$2:$B$10000,"="&amp;股票交易!I33,股票额度!$G$2:$G$10000,"买入",股票额度!$I$2:$I$10000,"&gt;="&amp; TODAY())</f>
        <v>200</v>
      </c>
      <c r="L33" s="17">
        <f t="shared" ca="1" si="2"/>
        <v>138.9605</v>
      </c>
      <c r="N33">
        <f t="shared" si="0"/>
        <v>-2400</v>
      </c>
      <c r="O33">
        <f ca="1">SUMIFS(股票额度!$D$2:$D$10000,股票额度!$B$2:$B$10000,"="&amp;股票交易!I33,股票额度!$G$2:$G$10000,"卖出",股票额度!$I$2:$I$10000,"&gt;="&amp; TODAY())</f>
        <v>0</v>
      </c>
      <c r="P33" s="18">
        <f t="shared" ca="1" si="3"/>
        <v>-2400</v>
      </c>
    </row>
    <row r="34" spans="1:16" x14ac:dyDescent="0.2">
      <c r="A34" s="7">
        <v>300274</v>
      </c>
      <c r="B34" s="7" t="s">
        <v>113</v>
      </c>
      <c r="C34" s="15">
        <v>1300</v>
      </c>
      <c r="D34" s="15">
        <v>193550</v>
      </c>
      <c r="E34" s="7" t="s">
        <v>198</v>
      </c>
      <c r="I34" t="s">
        <v>197</v>
      </c>
      <c r="J34">
        <f t="shared" si="1"/>
        <v>338.01510000000002</v>
      </c>
      <c r="K34">
        <f ca="1">SUMIFS(股票额度!$D$2:$D$10000,股票额度!$B$2:$B$10000,"="&amp;股票交易!I34,股票额度!$G$2:$G$10000,"买入",股票额度!$I$2:$I$10000,"&gt;="&amp; TODAY())</f>
        <v>300</v>
      </c>
      <c r="L34" s="17">
        <f t="shared" ca="1" si="2"/>
        <v>-38.015100000000018</v>
      </c>
      <c r="N34">
        <f t="shared" si="0"/>
        <v>0</v>
      </c>
      <c r="O34">
        <f ca="1">SUMIFS(股票额度!$D$2:$D$10000,股票额度!$B$2:$B$10000,"="&amp;股票交易!I34,股票额度!$G$2:$G$10000,"卖出",股票额度!$I$2:$I$10000,"&gt;="&amp; TODAY())</f>
        <v>0</v>
      </c>
      <c r="P34" s="18">
        <f t="shared" ca="1" si="3"/>
        <v>0</v>
      </c>
    </row>
    <row r="35" spans="1:16" x14ac:dyDescent="0.2">
      <c r="A35" s="7">
        <v>2850</v>
      </c>
      <c r="B35" s="7" t="s">
        <v>111</v>
      </c>
      <c r="C35" s="15">
        <v>1800</v>
      </c>
      <c r="D35" s="15">
        <v>298541</v>
      </c>
      <c r="E35" s="7" t="s">
        <v>198</v>
      </c>
      <c r="I35" t="s">
        <v>184</v>
      </c>
      <c r="J35">
        <f t="shared" ref="J35:J39" si="4">SUMIFS($D$2:$D$100000,$E$2:$E$100000,"买入",$B$2:$B$100000,"="&amp;I35)/10000</f>
        <v>456.29230000000001</v>
      </c>
      <c r="K35">
        <f ca="1">SUMIFS(股票额度!$D$2:$D$10000,股票额度!$B$2:$B$10000,"="&amp;股票交易!I35,股票额度!$G$2:$G$10000,"买入",股票额度!$I$2:$I$10000,"&gt;="&amp; TODAY())</f>
        <v>800</v>
      </c>
      <c r="L35" s="17">
        <f t="shared" ref="L35:L39" ca="1" si="5">K35-J35</f>
        <v>343.70769999999999</v>
      </c>
      <c r="N35">
        <f t="shared" ref="N35:N39" si="6">SUMIFS($C$2:$C$100000,$E$2:$E$100000,"卖出",$B$2:$B$100000,"="&amp;I35)</f>
        <v>-9000</v>
      </c>
      <c r="O35">
        <f ca="1">SUMIFS(股票额度!$D$2:$D$10000,股票额度!$B$2:$B$10000,"="&amp;股票交易!I35,股票额度!$G$2:$G$10000,"卖出",股票额度!$I$2:$I$10000,"&gt;="&amp; TODAY())</f>
        <v>0</v>
      </c>
      <c r="P35" s="18">
        <f t="shared" ref="P35:P39" ca="1" si="7">N35-O35</f>
        <v>-9000</v>
      </c>
    </row>
    <row r="36" spans="1:16" x14ac:dyDescent="0.2">
      <c r="A36" s="7">
        <v>2821</v>
      </c>
      <c r="B36" s="7" t="s">
        <v>156</v>
      </c>
      <c r="C36" s="15">
        <v>1300</v>
      </c>
      <c r="D36" s="15">
        <v>589428</v>
      </c>
      <c r="E36" s="7" t="s">
        <v>198</v>
      </c>
      <c r="I36" t="s">
        <v>188</v>
      </c>
      <c r="J36">
        <f t="shared" si="4"/>
        <v>30.154199999999999</v>
      </c>
      <c r="K36">
        <f ca="1">SUMIFS(股票额度!$D$2:$D$10000,股票额度!$B$2:$B$10000,"="&amp;股票交易!I36,股票额度!$G$2:$G$10000,"买入",股票额度!$I$2:$I$10000,"&gt;="&amp; TODAY())</f>
        <v>600</v>
      </c>
      <c r="L36" s="17">
        <f t="shared" ca="1" si="5"/>
        <v>569.84580000000005</v>
      </c>
      <c r="N36">
        <f t="shared" si="6"/>
        <v>0</v>
      </c>
      <c r="O36">
        <f ca="1">SUMIFS(股票额度!$D$2:$D$10000,股票额度!$B$2:$B$10000,"="&amp;股票交易!I36,股票额度!$G$2:$G$10000,"卖出",股票额度!$I$2:$I$10000,"&gt;="&amp; TODAY())</f>
        <v>0</v>
      </c>
      <c r="P36" s="18">
        <f t="shared" ca="1" si="7"/>
        <v>0</v>
      </c>
    </row>
    <row r="37" spans="1:16" x14ac:dyDescent="0.2">
      <c r="A37" s="7">
        <v>600809</v>
      </c>
      <c r="B37" s="7" t="s">
        <v>135</v>
      </c>
      <c r="C37" s="14">
        <v>1900</v>
      </c>
      <c r="D37" s="14">
        <v>587044</v>
      </c>
      <c r="E37" s="7" t="s">
        <v>198</v>
      </c>
      <c r="I37" t="s">
        <v>190</v>
      </c>
      <c r="J37">
        <f t="shared" si="4"/>
        <v>156.44298800000001</v>
      </c>
      <c r="K37">
        <f ca="1">SUMIFS(股票额度!$D$2:$D$10000,股票额度!$B$2:$B$10000,"="&amp;股票交易!I37,股票额度!$G$2:$G$10000,"买入",股票额度!$I$2:$I$10000,"&gt;="&amp; TODAY())</f>
        <v>650</v>
      </c>
      <c r="L37" s="17">
        <f t="shared" ca="1" si="5"/>
        <v>493.55701199999999</v>
      </c>
      <c r="N37">
        <f t="shared" si="6"/>
        <v>0</v>
      </c>
      <c r="O37">
        <f ca="1">SUMIFS(股票额度!$D$2:$D$10000,股票额度!$B$2:$B$10000,"="&amp;股票交易!I37,股票额度!$G$2:$G$10000,"卖出",股票额度!$I$2:$I$10000,"&gt;="&amp; TODAY())</f>
        <v>0</v>
      </c>
      <c r="P37" s="18">
        <f t="shared" ca="1" si="7"/>
        <v>0</v>
      </c>
    </row>
    <row r="38" spans="1:16" x14ac:dyDescent="0.2">
      <c r="A38" s="11">
        <v>300750</v>
      </c>
      <c r="B38" s="11" t="s">
        <v>103</v>
      </c>
      <c r="C38" s="15">
        <v>2400</v>
      </c>
      <c r="D38" s="15">
        <v>1605092</v>
      </c>
      <c r="E38" s="7" t="s">
        <v>198</v>
      </c>
      <c r="I38" t="s">
        <v>174</v>
      </c>
      <c r="J38">
        <f t="shared" si="4"/>
        <v>29.7974</v>
      </c>
      <c r="K38">
        <f ca="1">SUMIFS(股票额度!$D$2:$D$10000,股票额度!$B$2:$B$10000,"="&amp;股票交易!I38,股票额度!$G$2:$G$10000,"买入",股票额度!$I$2:$I$10000,"&gt;="&amp; TODAY())</f>
        <v>500</v>
      </c>
      <c r="L38" s="17">
        <f t="shared" ca="1" si="5"/>
        <v>470.20260000000002</v>
      </c>
      <c r="N38">
        <f t="shared" si="6"/>
        <v>-2300</v>
      </c>
      <c r="O38">
        <f ca="1">SUMIFS(股票额度!$D$2:$D$10000,股票额度!$B$2:$B$10000,"="&amp;股票交易!I38,股票额度!$G$2:$G$10000,"卖出",股票额度!$I$2:$I$10000,"&gt;="&amp; TODAY())</f>
        <v>0</v>
      </c>
      <c r="P38" s="18">
        <f t="shared" ca="1" si="7"/>
        <v>-2300</v>
      </c>
    </row>
    <row r="39" spans="1:16" x14ac:dyDescent="0.2">
      <c r="A39" s="11">
        <v>300496</v>
      </c>
      <c r="B39" s="11" t="s">
        <v>164</v>
      </c>
      <c r="C39" s="14">
        <v>6200</v>
      </c>
      <c r="D39" s="15">
        <v>999676</v>
      </c>
      <c r="E39" s="7" t="s">
        <v>198</v>
      </c>
      <c r="I39" t="s">
        <v>125</v>
      </c>
      <c r="J39">
        <f t="shared" si="4"/>
        <v>111.99379999999999</v>
      </c>
      <c r="K39">
        <f ca="1">SUMIFS(股票额度!$D$2:$D$10000,股票额度!$B$2:$B$10000,"="&amp;股票交易!I39,股票额度!$G$2:$G$10000,"买入",股票额度!$I$2:$I$10000,"&gt;="&amp; TODAY())</f>
        <v>700</v>
      </c>
      <c r="L39" s="17">
        <f t="shared" ca="1" si="5"/>
        <v>588.00620000000004</v>
      </c>
      <c r="N39">
        <f t="shared" si="6"/>
        <v>0</v>
      </c>
      <c r="O39">
        <f ca="1">SUMIFS(股票额度!$D$2:$D$10000,股票额度!$B$2:$B$10000,"="&amp;股票交易!I39,股票额度!$G$2:$G$10000,"卖出",股票额度!$I$2:$I$10000,"&gt;="&amp; TODAY())</f>
        <v>700</v>
      </c>
      <c r="P39" s="18">
        <f t="shared" ca="1" si="7"/>
        <v>-700</v>
      </c>
    </row>
    <row r="40" spans="1:16" x14ac:dyDescent="0.2">
      <c r="A40" s="11">
        <v>300059</v>
      </c>
      <c r="B40" s="11" t="s">
        <v>93</v>
      </c>
      <c r="C40" s="15">
        <v>13900</v>
      </c>
      <c r="D40" s="15">
        <v>498921</v>
      </c>
      <c r="E40" s="7" t="s">
        <v>198</v>
      </c>
      <c r="I40" t="s">
        <v>254</v>
      </c>
      <c r="J40">
        <f t="shared" ref="J40:J43" si="8">SUMIFS($D$2:$D$100000,$E$2:$E$100000,"买入",$B$2:$B$100000,"="&amp;I40)/10000</f>
        <v>152.01310000000001</v>
      </c>
      <c r="K40">
        <f ca="1">SUMIFS(股票额度!$D$2:$D$10000,股票额度!$B$2:$B$10000,"="&amp;股票交易!I40,股票额度!$G$2:$G$10000,"买入",股票额度!$I$2:$I$10000,"&gt;="&amp; TODAY())</f>
        <v>0</v>
      </c>
      <c r="L40" s="17">
        <f t="shared" ref="L40:L43" ca="1" si="9">K40-J40</f>
        <v>-152.01310000000001</v>
      </c>
      <c r="N40">
        <f t="shared" ref="N40:N43" si="10">SUMIFS($C$2:$C$100000,$E$2:$E$100000,"卖出",$B$2:$B$100000,"="&amp;I40)</f>
        <v>0</v>
      </c>
      <c r="O40">
        <f ca="1">SUMIFS(股票额度!$D$2:$D$10000,股票额度!$B$2:$B$10000,"="&amp;股票交易!I40,股票额度!$G$2:$G$10000,"卖出",股票额度!$I$2:$I$10000,"&gt;="&amp; TODAY())</f>
        <v>0</v>
      </c>
      <c r="P40" s="18">
        <f t="shared" ref="P40:P43" ca="1" si="11">N40-O40</f>
        <v>0</v>
      </c>
    </row>
    <row r="41" spans="1:16" x14ac:dyDescent="0.2">
      <c r="A41" s="11">
        <v>300014</v>
      </c>
      <c r="B41" s="11" t="s">
        <v>105</v>
      </c>
      <c r="C41" s="14">
        <v>2200</v>
      </c>
      <c r="D41" s="15">
        <v>298507</v>
      </c>
      <c r="E41" s="7" t="s">
        <v>198</v>
      </c>
      <c r="I41" t="s">
        <v>255</v>
      </c>
      <c r="J41">
        <f t="shared" si="8"/>
        <v>78.995231000000004</v>
      </c>
      <c r="K41">
        <f ca="1">SUMIFS(股票额度!$D$2:$D$10000,股票额度!$B$2:$B$10000,"="&amp;股票交易!I41,股票额度!$G$2:$G$10000,"买入",股票额度!$I$2:$I$10000,"&gt;="&amp; TODAY())</f>
        <v>0</v>
      </c>
      <c r="L41" s="17">
        <f t="shared" ca="1" si="9"/>
        <v>-78.995231000000004</v>
      </c>
      <c r="N41">
        <f t="shared" si="10"/>
        <v>0</v>
      </c>
      <c r="O41">
        <f ca="1">SUMIFS(股票额度!$D$2:$D$10000,股票额度!$B$2:$B$10000,"="&amp;股票交易!I41,股票额度!$G$2:$G$10000,"卖出",股票额度!$I$2:$I$10000,"&gt;="&amp; TODAY())</f>
        <v>0</v>
      </c>
      <c r="P41" s="18">
        <f t="shared" ca="1" si="11"/>
        <v>0</v>
      </c>
    </row>
    <row r="42" spans="1:16" x14ac:dyDescent="0.2">
      <c r="A42" s="11">
        <v>2001</v>
      </c>
      <c r="B42" s="11" t="s">
        <v>231</v>
      </c>
      <c r="C42" s="15">
        <v>-19200</v>
      </c>
      <c r="D42" s="14">
        <v>-566726.87</v>
      </c>
      <c r="E42" s="7" t="s">
        <v>199</v>
      </c>
      <c r="I42" t="s">
        <v>178</v>
      </c>
      <c r="J42">
        <f t="shared" si="8"/>
        <v>32.0428</v>
      </c>
      <c r="K42">
        <f ca="1">SUMIFS(股票额度!$D$2:$D$10000,股票额度!$B$2:$B$10000,"="&amp;股票交易!I42,股票额度!$G$2:$G$10000,"买入",股票额度!$I$2:$I$10000,"&gt;="&amp; TODAY())</f>
        <v>650</v>
      </c>
      <c r="L42" s="17">
        <f t="shared" ca="1" si="9"/>
        <v>617.95720000000006</v>
      </c>
      <c r="N42">
        <f t="shared" si="10"/>
        <v>0</v>
      </c>
      <c r="O42">
        <f ca="1">SUMIFS(股票额度!$D$2:$D$10000,股票额度!$B$2:$B$10000,"="&amp;股票交易!I42,股票额度!$G$2:$G$10000,"卖出",股票额度!$I$2:$I$10000,"&gt;="&amp; TODAY())</f>
        <v>0</v>
      </c>
      <c r="P42" s="18">
        <f t="shared" ca="1" si="11"/>
        <v>0</v>
      </c>
    </row>
    <row r="43" spans="1:16" x14ac:dyDescent="0.2">
      <c r="A43" s="11">
        <v>600885</v>
      </c>
      <c r="B43" s="11" t="s">
        <v>160</v>
      </c>
      <c r="C43" s="15">
        <v>12800</v>
      </c>
      <c r="D43" s="15">
        <v>999311</v>
      </c>
      <c r="E43" s="7" t="s">
        <v>198</v>
      </c>
      <c r="I43" t="s">
        <v>246</v>
      </c>
      <c r="J43">
        <f t="shared" si="8"/>
        <v>87.1477</v>
      </c>
      <c r="K43">
        <f ca="1">SUMIFS(股票额度!$D$2:$D$10000,股票额度!$B$2:$B$10000,"="&amp;股票交易!I43,股票额度!$G$2:$G$10000,"买入",股票额度!$I$2:$I$10000,"&gt;="&amp; TODAY())</f>
        <v>200</v>
      </c>
      <c r="L43" s="17">
        <f t="shared" ca="1" si="9"/>
        <v>112.8523</v>
      </c>
      <c r="N43">
        <f t="shared" si="10"/>
        <v>0</v>
      </c>
      <c r="O43">
        <f ca="1">SUMIFS(股票额度!$D$2:$D$10000,股票额度!$B$2:$B$10000,"="&amp;股票交易!I43,股票额度!$G$2:$G$10000,"卖出",股票额度!$I$2:$I$10000,"&gt;="&amp; TODAY())</f>
        <v>0</v>
      </c>
      <c r="P43" s="18">
        <f t="shared" ca="1" si="11"/>
        <v>0</v>
      </c>
    </row>
    <row r="44" spans="1:16" x14ac:dyDescent="0.2">
      <c r="A44" s="7">
        <v>300759</v>
      </c>
      <c r="B44" s="7" t="s">
        <v>107</v>
      </c>
      <c r="C44" s="15">
        <v>3700</v>
      </c>
      <c r="D44" s="14">
        <v>670804</v>
      </c>
      <c r="E44" s="7" t="s">
        <v>198</v>
      </c>
    </row>
    <row r="45" spans="1:16" x14ac:dyDescent="0.2">
      <c r="A45" s="11">
        <v>300750</v>
      </c>
      <c r="B45" s="11" t="s">
        <v>103</v>
      </c>
      <c r="C45" s="15">
        <v>1300</v>
      </c>
      <c r="D45" s="15">
        <v>874147</v>
      </c>
      <c r="E45" s="7" t="s">
        <v>198</v>
      </c>
    </row>
    <row r="46" spans="1:16" x14ac:dyDescent="0.2">
      <c r="A46" s="11">
        <v>300496</v>
      </c>
      <c r="B46" s="11" t="s">
        <v>164</v>
      </c>
      <c r="C46" s="14">
        <v>-6200</v>
      </c>
      <c r="D46" s="14">
        <v>-946957</v>
      </c>
      <c r="E46" s="7" t="s">
        <v>199</v>
      </c>
    </row>
    <row r="47" spans="1:16" x14ac:dyDescent="0.2">
      <c r="A47" s="11">
        <v>300450</v>
      </c>
      <c r="B47" s="11" t="s">
        <v>129</v>
      </c>
      <c r="C47" s="15">
        <v>12100</v>
      </c>
      <c r="D47" s="15">
        <v>1000778</v>
      </c>
      <c r="E47" s="7" t="s">
        <v>198</v>
      </c>
    </row>
    <row r="48" spans="1:16" x14ac:dyDescent="0.2">
      <c r="A48" s="11">
        <v>300014</v>
      </c>
      <c r="B48" s="11" t="s">
        <v>105</v>
      </c>
      <c r="C48" s="15">
        <v>2100</v>
      </c>
      <c r="D48" s="15">
        <v>297472</v>
      </c>
      <c r="E48" s="7" t="s">
        <v>198</v>
      </c>
    </row>
    <row r="49" spans="1:5" x14ac:dyDescent="0.2">
      <c r="A49" s="11">
        <v>2487</v>
      </c>
      <c r="B49" s="11" t="s">
        <v>123</v>
      </c>
      <c r="C49" s="15">
        <v>14500</v>
      </c>
      <c r="D49" s="15">
        <v>696769</v>
      </c>
      <c r="E49" s="7" t="s">
        <v>198</v>
      </c>
    </row>
    <row r="50" spans="1:5" x14ac:dyDescent="0.2">
      <c r="A50" s="11">
        <v>2460</v>
      </c>
      <c r="B50" s="11" t="s">
        <v>154</v>
      </c>
      <c r="C50" s="14">
        <v>-7500</v>
      </c>
      <c r="D50" s="14">
        <v>-1219561</v>
      </c>
      <c r="E50" s="7" t="s">
        <v>199</v>
      </c>
    </row>
    <row r="51" spans="1:5" x14ac:dyDescent="0.2">
      <c r="A51" s="7">
        <v>600809</v>
      </c>
      <c r="B51" s="7" t="s">
        <v>135</v>
      </c>
      <c r="C51" s="15">
        <v>-1900</v>
      </c>
      <c r="D51" s="15">
        <v>-585907</v>
      </c>
      <c r="E51" s="7" t="s">
        <v>199</v>
      </c>
    </row>
    <row r="52" spans="1:5" x14ac:dyDescent="0.2">
      <c r="A52" s="13" t="s">
        <v>100</v>
      </c>
      <c r="B52" s="11" t="s">
        <v>101</v>
      </c>
      <c r="C52" s="15">
        <v>-8500</v>
      </c>
      <c r="D52" s="15">
        <v>-697347.2</v>
      </c>
      <c r="E52" s="7" t="s">
        <v>199</v>
      </c>
    </row>
    <row r="53" spans="1:5" x14ac:dyDescent="0.2">
      <c r="A53" s="11">
        <v>300782</v>
      </c>
      <c r="B53" s="7" t="s">
        <v>193</v>
      </c>
      <c r="C53" s="15">
        <v>1000</v>
      </c>
      <c r="D53" s="14">
        <v>348593</v>
      </c>
      <c r="E53" s="8" t="s">
        <v>198</v>
      </c>
    </row>
    <row r="54" spans="1:5" x14ac:dyDescent="0.2">
      <c r="A54" s="7">
        <v>300776</v>
      </c>
      <c r="B54" s="7" t="s">
        <v>182</v>
      </c>
      <c r="C54" s="15">
        <v>1300</v>
      </c>
      <c r="D54" s="15">
        <v>295985</v>
      </c>
      <c r="E54" s="8" t="s">
        <v>198</v>
      </c>
    </row>
    <row r="55" spans="1:5" x14ac:dyDescent="0.2">
      <c r="A55" s="11">
        <v>300763</v>
      </c>
      <c r="B55" s="7" t="s">
        <v>162</v>
      </c>
      <c r="C55" s="14">
        <v>2400</v>
      </c>
      <c r="D55" s="14">
        <v>604761</v>
      </c>
      <c r="E55" s="8" t="s">
        <v>198</v>
      </c>
    </row>
    <row r="56" spans="1:5" x14ac:dyDescent="0.2">
      <c r="A56" s="11">
        <v>300759</v>
      </c>
      <c r="B56" s="7" t="s">
        <v>107</v>
      </c>
      <c r="C56" s="15">
        <v>1100</v>
      </c>
      <c r="D56" s="15">
        <v>195677</v>
      </c>
      <c r="E56" s="8" t="s">
        <v>198</v>
      </c>
    </row>
    <row r="57" spans="1:5" x14ac:dyDescent="0.2">
      <c r="A57" s="7">
        <v>300450</v>
      </c>
      <c r="B57" s="7" t="s">
        <v>129</v>
      </c>
      <c r="C57" s="15">
        <v>2500</v>
      </c>
      <c r="D57" s="15">
        <v>200323</v>
      </c>
      <c r="E57" s="8" t="s">
        <v>198</v>
      </c>
    </row>
    <row r="58" spans="1:5" x14ac:dyDescent="0.2">
      <c r="A58" s="11">
        <v>300363</v>
      </c>
      <c r="B58" s="7" t="s">
        <v>194</v>
      </c>
      <c r="C58" s="15">
        <v>12700</v>
      </c>
      <c r="D58" s="15">
        <v>1108201</v>
      </c>
      <c r="E58" s="8" t="s">
        <v>198</v>
      </c>
    </row>
    <row r="59" spans="1:5" x14ac:dyDescent="0.2">
      <c r="A59" s="11">
        <v>300073</v>
      </c>
      <c r="B59" s="7" t="s">
        <v>170</v>
      </c>
      <c r="C59" s="14">
        <v>2900</v>
      </c>
      <c r="D59" s="14">
        <v>309991</v>
      </c>
      <c r="E59" s="8" t="s">
        <v>198</v>
      </c>
    </row>
    <row r="60" spans="1:5" x14ac:dyDescent="0.2">
      <c r="A60" s="7">
        <v>300059</v>
      </c>
      <c r="B60" s="7" t="s">
        <v>93</v>
      </c>
      <c r="C60" s="15">
        <v>5600</v>
      </c>
      <c r="D60" s="15">
        <v>200110</v>
      </c>
      <c r="E60" s="8" t="s">
        <v>198</v>
      </c>
    </row>
    <row r="61" spans="1:5" x14ac:dyDescent="0.2">
      <c r="A61" s="11">
        <v>300037</v>
      </c>
      <c r="B61" s="7" t="s">
        <v>176</v>
      </c>
      <c r="C61" s="15">
        <v>5900</v>
      </c>
      <c r="D61" s="15">
        <v>750659</v>
      </c>
      <c r="E61" s="8" t="s">
        <v>198</v>
      </c>
    </row>
    <row r="62" spans="1:5" x14ac:dyDescent="0.2">
      <c r="A62" s="11">
        <v>2821</v>
      </c>
      <c r="B62" s="7" t="s">
        <v>156</v>
      </c>
      <c r="C62" s="15">
        <v>1800</v>
      </c>
      <c r="D62" s="14">
        <v>817403</v>
      </c>
      <c r="E62" s="8" t="s">
        <v>198</v>
      </c>
    </row>
    <row r="63" spans="1:5" x14ac:dyDescent="0.2">
      <c r="A63" s="7">
        <v>2487</v>
      </c>
      <c r="B63" s="7" t="s">
        <v>123</v>
      </c>
      <c r="C63" s="15">
        <v>8600</v>
      </c>
      <c r="D63" s="15">
        <v>393383</v>
      </c>
      <c r="E63" s="8" t="s">
        <v>198</v>
      </c>
    </row>
    <row r="64" spans="1:5" x14ac:dyDescent="0.2">
      <c r="A64" s="11">
        <v>2241</v>
      </c>
      <c r="B64" s="7" t="s">
        <v>158</v>
      </c>
      <c r="C64" s="14">
        <v>16600</v>
      </c>
      <c r="D64" s="14">
        <v>898198</v>
      </c>
      <c r="E64" s="8" t="s">
        <v>198</v>
      </c>
    </row>
    <row r="65" spans="1:5" x14ac:dyDescent="0.2">
      <c r="A65" s="11">
        <v>799</v>
      </c>
      <c r="B65" s="7" t="s">
        <v>180</v>
      </c>
      <c r="C65" s="15">
        <v>3100</v>
      </c>
      <c r="D65" s="15">
        <v>694936</v>
      </c>
      <c r="E65" s="8" t="s">
        <v>198</v>
      </c>
    </row>
    <row r="66" spans="1:5" x14ac:dyDescent="0.2">
      <c r="A66" s="7">
        <v>688202</v>
      </c>
      <c r="B66" s="7" t="s">
        <v>195</v>
      </c>
      <c r="C66" s="15">
        <v>1300</v>
      </c>
      <c r="D66" s="15">
        <v>820868.91</v>
      </c>
      <c r="E66" s="8" t="s">
        <v>198</v>
      </c>
    </row>
    <row r="67" spans="1:5" x14ac:dyDescent="0.2">
      <c r="A67" s="11">
        <v>688050</v>
      </c>
      <c r="B67" s="7" t="s">
        <v>196</v>
      </c>
      <c r="C67" s="15">
        <v>2400</v>
      </c>
      <c r="D67" s="15">
        <v>610395</v>
      </c>
      <c r="E67" s="8" t="s">
        <v>198</v>
      </c>
    </row>
    <row r="68" spans="1:5" x14ac:dyDescent="0.2">
      <c r="A68" s="11">
        <v>601689</v>
      </c>
      <c r="B68" s="7" t="s">
        <v>109</v>
      </c>
      <c r="C68" s="14">
        <v>6800</v>
      </c>
      <c r="D68" s="14">
        <v>403914</v>
      </c>
      <c r="E68" s="8" t="s">
        <v>198</v>
      </c>
    </row>
    <row r="69" spans="1:5" x14ac:dyDescent="0.2">
      <c r="A69" s="7">
        <v>600436</v>
      </c>
      <c r="B69" s="7" t="s">
        <v>197</v>
      </c>
      <c r="C69" s="15">
        <v>2700</v>
      </c>
      <c r="D69" s="15">
        <v>1187256</v>
      </c>
      <c r="E69" s="8" t="s">
        <v>198</v>
      </c>
    </row>
    <row r="70" spans="1:5" x14ac:dyDescent="0.2">
      <c r="A70" s="13" t="s">
        <v>183</v>
      </c>
      <c r="B70" s="7" t="s">
        <v>184</v>
      </c>
      <c r="C70" s="15">
        <v>3400</v>
      </c>
      <c r="D70" s="15">
        <v>649524.78</v>
      </c>
      <c r="E70" s="8" t="s">
        <v>198</v>
      </c>
    </row>
    <row r="71" spans="1:5" x14ac:dyDescent="0.2">
      <c r="A71" s="11">
        <v>2850</v>
      </c>
      <c r="B71" s="7" t="s">
        <v>111</v>
      </c>
      <c r="C71" s="15">
        <v>-1200</v>
      </c>
      <c r="D71" s="14">
        <v>-200562</v>
      </c>
      <c r="E71" s="8" t="s">
        <v>199</v>
      </c>
    </row>
    <row r="72" spans="1:5" x14ac:dyDescent="0.2">
      <c r="A72" s="7">
        <v>2812</v>
      </c>
      <c r="B72" s="7" t="s">
        <v>115</v>
      </c>
      <c r="C72" s="15">
        <v>-2400</v>
      </c>
      <c r="D72" s="15">
        <v>-613898</v>
      </c>
      <c r="E72" s="8" t="s">
        <v>199</v>
      </c>
    </row>
    <row r="73" spans="1:5" x14ac:dyDescent="0.2">
      <c r="A73" s="11">
        <v>2714</v>
      </c>
      <c r="B73" s="7" t="s">
        <v>99</v>
      </c>
      <c r="C73" s="14">
        <v>-17600</v>
      </c>
      <c r="D73" s="14">
        <v>-1001300</v>
      </c>
      <c r="E73" s="8" t="s">
        <v>199</v>
      </c>
    </row>
    <row r="74" spans="1:5" x14ac:dyDescent="0.2">
      <c r="A74" s="11">
        <v>600887</v>
      </c>
      <c r="B74" s="7" t="s">
        <v>90</v>
      </c>
      <c r="C74" s="15">
        <v>-4800</v>
      </c>
      <c r="D74" s="15">
        <v>-190913</v>
      </c>
      <c r="E74" s="8" t="s">
        <v>199</v>
      </c>
    </row>
    <row r="75" spans="1:5" x14ac:dyDescent="0.2">
      <c r="A75" s="7">
        <v>600885</v>
      </c>
      <c r="B75" s="7" t="s">
        <v>160</v>
      </c>
      <c r="C75" s="15">
        <v>-4000</v>
      </c>
      <c r="D75" s="15">
        <v>-298004</v>
      </c>
      <c r="E75" s="8" t="s">
        <v>199</v>
      </c>
    </row>
    <row r="76" spans="1:5" x14ac:dyDescent="0.2">
      <c r="A76" s="11">
        <v>600036</v>
      </c>
      <c r="B76" s="7" t="s">
        <v>119</v>
      </c>
      <c r="C76" s="15">
        <v>-6600</v>
      </c>
      <c r="D76" s="15">
        <v>-339227</v>
      </c>
      <c r="E76" s="8" t="s">
        <v>199</v>
      </c>
    </row>
    <row r="77" spans="1:5" x14ac:dyDescent="0.2">
      <c r="A77" s="11">
        <v>300059</v>
      </c>
      <c r="B77" s="7" t="s">
        <v>93</v>
      </c>
      <c r="C77" s="15">
        <v>-15000</v>
      </c>
      <c r="D77" s="15">
        <v>-535783</v>
      </c>
      <c r="E77" s="8" t="s">
        <v>199</v>
      </c>
    </row>
    <row r="78" spans="1:5" x14ac:dyDescent="0.2">
      <c r="A78" s="7">
        <v>2812</v>
      </c>
      <c r="B78" s="7" t="s">
        <v>115</v>
      </c>
      <c r="C78" s="15">
        <v>-1200</v>
      </c>
      <c r="D78" s="14">
        <v>-311432</v>
      </c>
      <c r="E78" s="8" t="s">
        <v>199</v>
      </c>
    </row>
    <row r="79" spans="1:5" x14ac:dyDescent="0.2">
      <c r="A79" s="11">
        <v>2850</v>
      </c>
      <c r="B79" s="7" t="s">
        <v>111</v>
      </c>
      <c r="C79" s="15">
        <v>-2600</v>
      </c>
      <c r="D79" s="15">
        <v>-444834</v>
      </c>
      <c r="E79" s="8" t="s">
        <v>199</v>
      </c>
    </row>
    <row r="80" spans="1:5" x14ac:dyDescent="0.2">
      <c r="A80" s="11">
        <v>2714</v>
      </c>
      <c r="B80" s="7" t="s">
        <v>99</v>
      </c>
      <c r="C80" s="14">
        <v>-17900</v>
      </c>
      <c r="D80" s="14">
        <v>-1027864</v>
      </c>
      <c r="E80" s="8" t="s">
        <v>199</v>
      </c>
    </row>
    <row r="81" spans="1:5" x14ac:dyDescent="0.2">
      <c r="A81" s="7">
        <v>601689</v>
      </c>
      <c r="B81" s="7" t="s">
        <v>109</v>
      </c>
      <c r="C81" s="15">
        <v>-9300</v>
      </c>
      <c r="D81" s="15">
        <v>-552400</v>
      </c>
      <c r="E81" s="8" t="s">
        <v>199</v>
      </c>
    </row>
    <row r="82" spans="1:5" x14ac:dyDescent="0.2">
      <c r="A82" s="11">
        <v>300274</v>
      </c>
      <c r="B82" s="7" t="s">
        <v>113</v>
      </c>
      <c r="C82" s="15">
        <v>-4200</v>
      </c>
      <c r="D82" s="14">
        <v>-652072</v>
      </c>
      <c r="E82" s="8" t="s">
        <v>199</v>
      </c>
    </row>
    <row r="83" spans="1:5" x14ac:dyDescent="0.2">
      <c r="A83" s="11">
        <v>600887</v>
      </c>
      <c r="B83" s="7" t="s">
        <v>90</v>
      </c>
      <c r="C83" s="15">
        <v>-24600</v>
      </c>
      <c r="D83" s="15">
        <v>-987568</v>
      </c>
      <c r="E83" s="8" t="s">
        <v>199</v>
      </c>
    </row>
    <row r="84" spans="1:5" x14ac:dyDescent="0.2">
      <c r="A84" s="7">
        <v>300014</v>
      </c>
      <c r="B84" s="7" t="s">
        <v>105</v>
      </c>
      <c r="C84" s="14">
        <v>-3900</v>
      </c>
      <c r="D84" s="14">
        <v>-575910.88</v>
      </c>
      <c r="E84" s="8" t="s">
        <v>199</v>
      </c>
    </row>
    <row r="85" spans="1:5" x14ac:dyDescent="0.2">
      <c r="A85" s="11">
        <v>600036</v>
      </c>
      <c r="B85" s="7" t="s">
        <v>119</v>
      </c>
      <c r="C85" s="15">
        <v>-13200</v>
      </c>
      <c r="D85" s="15">
        <v>-680719</v>
      </c>
      <c r="E85" s="8" t="s">
        <v>199</v>
      </c>
    </row>
    <row r="86" spans="1:5" x14ac:dyDescent="0.2">
      <c r="A86" s="11" t="s">
        <v>94</v>
      </c>
      <c r="B86" s="4" t="s">
        <v>95</v>
      </c>
      <c r="C86" s="16">
        <v>-600</v>
      </c>
      <c r="D86" s="14">
        <v>-285120</v>
      </c>
      <c r="E86" s="8" t="s">
        <v>199</v>
      </c>
    </row>
    <row r="87" spans="1:5" x14ac:dyDescent="0.2">
      <c r="A87" s="11">
        <v>300776</v>
      </c>
      <c r="B87" s="7" t="s">
        <v>182</v>
      </c>
      <c r="C87" s="15">
        <v>-1300</v>
      </c>
      <c r="D87" s="15">
        <v>-269498</v>
      </c>
      <c r="E87" s="8" t="s">
        <v>199</v>
      </c>
    </row>
    <row r="88" spans="1:5" x14ac:dyDescent="0.2">
      <c r="A88" s="7">
        <v>300763</v>
      </c>
      <c r="B88" s="7" t="s">
        <v>162</v>
      </c>
      <c r="C88" s="15">
        <v>-2400</v>
      </c>
      <c r="D88" s="14">
        <v>-557173</v>
      </c>
      <c r="E88" s="8" t="s">
        <v>199</v>
      </c>
    </row>
    <row r="89" spans="1:5" x14ac:dyDescent="0.2">
      <c r="A89" s="11">
        <v>300759</v>
      </c>
      <c r="B89" s="7" t="s">
        <v>107</v>
      </c>
      <c r="C89" s="16">
        <v>800</v>
      </c>
      <c r="D89" s="15">
        <v>150382</v>
      </c>
      <c r="E89" s="8" t="s">
        <v>198</v>
      </c>
    </row>
    <row r="90" spans="1:5" x14ac:dyDescent="0.2">
      <c r="A90" s="11">
        <v>300748</v>
      </c>
      <c r="B90" s="7" t="s">
        <v>188</v>
      </c>
      <c r="C90" s="14">
        <v>5800</v>
      </c>
      <c r="D90" s="14">
        <v>301542</v>
      </c>
      <c r="E90" s="8" t="s">
        <v>198</v>
      </c>
    </row>
    <row r="91" spans="1:5" x14ac:dyDescent="0.2">
      <c r="A91" s="7">
        <v>300274</v>
      </c>
      <c r="B91" s="7" t="s">
        <v>113</v>
      </c>
      <c r="C91" s="15">
        <v>6000</v>
      </c>
      <c r="D91" s="15">
        <v>902613</v>
      </c>
      <c r="E91" s="8" t="s">
        <v>198</v>
      </c>
    </row>
    <row r="92" spans="1:5" x14ac:dyDescent="0.2">
      <c r="A92" s="11">
        <v>300059</v>
      </c>
      <c r="B92" s="7" t="s">
        <v>93</v>
      </c>
      <c r="C92" s="15">
        <v>9900</v>
      </c>
      <c r="D92" s="14">
        <v>349262</v>
      </c>
      <c r="E92" s="8" t="s">
        <v>198</v>
      </c>
    </row>
    <row r="93" spans="1:5" x14ac:dyDescent="0.2">
      <c r="A93" s="11">
        <v>300037</v>
      </c>
      <c r="B93" s="7" t="s">
        <v>176</v>
      </c>
      <c r="C93" s="15">
        <v>-5900</v>
      </c>
      <c r="D93" s="15">
        <v>-714411</v>
      </c>
      <c r="E93" s="8" t="s">
        <v>199</v>
      </c>
    </row>
    <row r="94" spans="1:5" x14ac:dyDescent="0.2">
      <c r="A94" s="7">
        <v>300014</v>
      </c>
      <c r="B94" s="7" t="s">
        <v>105</v>
      </c>
      <c r="C94" s="14">
        <v>4300</v>
      </c>
      <c r="D94" s="14">
        <v>607652</v>
      </c>
      <c r="E94" s="8" t="s">
        <v>198</v>
      </c>
    </row>
    <row r="95" spans="1:5" x14ac:dyDescent="0.2">
      <c r="A95" s="11">
        <v>2850</v>
      </c>
      <c r="B95" s="7" t="s">
        <v>111</v>
      </c>
      <c r="C95" s="15">
        <v>2400</v>
      </c>
      <c r="D95" s="15">
        <v>408739</v>
      </c>
      <c r="E95" s="8" t="s">
        <v>198</v>
      </c>
    </row>
    <row r="96" spans="1:5" x14ac:dyDescent="0.2">
      <c r="A96" s="11">
        <v>2812</v>
      </c>
      <c r="B96" s="7" t="s">
        <v>115</v>
      </c>
      <c r="C96" s="15">
        <v>1200</v>
      </c>
      <c r="D96" s="14">
        <v>309350</v>
      </c>
      <c r="E96" s="8" t="s">
        <v>198</v>
      </c>
    </row>
    <row r="97" spans="1:5" x14ac:dyDescent="0.2">
      <c r="A97" s="11">
        <v>2241</v>
      </c>
      <c r="B97" s="7" t="s">
        <v>158</v>
      </c>
      <c r="C97" s="15">
        <v>-10400</v>
      </c>
      <c r="D97" s="15">
        <v>-551166</v>
      </c>
      <c r="E97" s="8" t="s">
        <v>199</v>
      </c>
    </row>
    <row r="98" spans="1:5" x14ac:dyDescent="0.2">
      <c r="A98" s="7">
        <v>799</v>
      </c>
      <c r="B98" s="7" t="s">
        <v>180</v>
      </c>
      <c r="C98" s="15">
        <v>1800</v>
      </c>
      <c r="D98" s="14">
        <v>395546</v>
      </c>
      <c r="E98" s="8" t="s">
        <v>198</v>
      </c>
    </row>
    <row r="99" spans="1:5" x14ac:dyDescent="0.2">
      <c r="A99" s="11">
        <v>688133</v>
      </c>
      <c r="B99" s="7" t="s">
        <v>190</v>
      </c>
      <c r="C99" s="15">
        <v>1900</v>
      </c>
      <c r="D99" s="15">
        <v>455886.03</v>
      </c>
      <c r="E99" s="8" t="s">
        <v>198</v>
      </c>
    </row>
    <row r="100" spans="1:5" x14ac:dyDescent="0.2">
      <c r="A100" s="11">
        <v>603799</v>
      </c>
      <c r="B100" s="7" t="s">
        <v>174</v>
      </c>
      <c r="C100" s="14">
        <v>2300</v>
      </c>
      <c r="D100" s="14">
        <v>297974</v>
      </c>
      <c r="E100" s="8" t="s">
        <v>198</v>
      </c>
    </row>
    <row r="101" spans="1:5" x14ac:dyDescent="0.2">
      <c r="A101" s="7">
        <v>603290</v>
      </c>
      <c r="B101" s="7" t="s">
        <v>125</v>
      </c>
      <c r="C101" s="16">
        <v>700</v>
      </c>
      <c r="D101" s="15">
        <v>335923</v>
      </c>
      <c r="E101" s="8" t="s">
        <v>198</v>
      </c>
    </row>
    <row r="102" spans="1:5" x14ac:dyDescent="0.2">
      <c r="A102" s="11">
        <v>601689</v>
      </c>
      <c r="B102" s="7" t="s">
        <v>109</v>
      </c>
      <c r="C102" s="15">
        <v>7400</v>
      </c>
      <c r="D102" s="14">
        <v>449955</v>
      </c>
      <c r="E102" s="8" t="s">
        <v>198</v>
      </c>
    </row>
    <row r="103" spans="1:5" x14ac:dyDescent="0.2">
      <c r="A103" s="11">
        <v>600885</v>
      </c>
      <c r="B103" s="7" t="s">
        <v>160</v>
      </c>
      <c r="C103" s="15">
        <v>2700</v>
      </c>
      <c r="D103" s="15">
        <v>199390</v>
      </c>
      <c r="E103" s="8" t="s">
        <v>198</v>
      </c>
    </row>
    <row r="104" spans="1:5" x14ac:dyDescent="0.2">
      <c r="A104" s="7" t="s">
        <v>183</v>
      </c>
      <c r="B104" s="7" t="s">
        <v>184</v>
      </c>
      <c r="C104" s="19">
        <v>800</v>
      </c>
      <c r="D104" s="14">
        <v>152336.22</v>
      </c>
      <c r="E104" s="8" t="s">
        <v>198</v>
      </c>
    </row>
    <row r="105" spans="1:5" x14ac:dyDescent="0.2">
      <c r="A105" s="11">
        <v>300782</v>
      </c>
      <c r="B105" s="7" t="s">
        <v>193</v>
      </c>
      <c r="C105" s="15">
        <v>3500</v>
      </c>
      <c r="D105" s="15">
        <v>1278973</v>
      </c>
      <c r="E105" s="8" t="s">
        <v>198</v>
      </c>
    </row>
    <row r="106" spans="1:5" x14ac:dyDescent="0.2">
      <c r="A106" s="11">
        <v>300450</v>
      </c>
      <c r="B106" s="7" t="s">
        <v>129</v>
      </c>
      <c r="C106" s="15">
        <v>24000</v>
      </c>
      <c r="D106" s="14">
        <v>1912342</v>
      </c>
      <c r="E106" s="8" t="s">
        <v>198</v>
      </c>
    </row>
    <row r="107" spans="1:5" x14ac:dyDescent="0.2">
      <c r="A107" s="11">
        <v>300059</v>
      </c>
      <c r="B107" s="7" t="s">
        <v>93</v>
      </c>
      <c r="C107" s="15">
        <v>10000</v>
      </c>
      <c r="D107" s="15">
        <v>345520</v>
      </c>
      <c r="E107" s="8" t="s">
        <v>198</v>
      </c>
    </row>
    <row r="108" spans="1:5" x14ac:dyDescent="0.2">
      <c r="A108" s="11">
        <v>2487</v>
      </c>
      <c r="B108" s="7" t="s">
        <v>123</v>
      </c>
      <c r="C108" s="15">
        <v>40000</v>
      </c>
      <c r="D108" s="15">
        <v>1880950</v>
      </c>
      <c r="E108" s="8" t="s">
        <v>198</v>
      </c>
    </row>
    <row r="109" spans="1:5" x14ac:dyDescent="0.2">
      <c r="A109" s="11">
        <v>688133</v>
      </c>
      <c r="B109" s="7" t="s">
        <v>190</v>
      </c>
      <c r="C109" s="14">
        <v>4500</v>
      </c>
      <c r="D109" s="14">
        <v>1108543.8500000001</v>
      </c>
      <c r="E109" s="8" t="s">
        <v>198</v>
      </c>
    </row>
    <row r="110" spans="1:5" x14ac:dyDescent="0.2">
      <c r="A110" s="7">
        <v>603799</v>
      </c>
      <c r="B110" s="7" t="s">
        <v>174</v>
      </c>
      <c r="C110" s="15">
        <v>-2300</v>
      </c>
      <c r="D110" s="15">
        <v>-291364</v>
      </c>
      <c r="E110" s="8" t="s">
        <v>199</v>
      </c>
    </row>
    <row r="111" spans="1:5" x14ac:dyDescent="0.2">
      <c r="A111" s="11">
        <v>603290</v>
      </c>
      <c r="B111" s="7" t="s">
        <v>125</v>
      </c>
      <c r="C111" s="15">
        <v>1200</v>
      </c>
      <c r="D111" s="14">
        <v>550918</v>
      </c>
      <c r="E111" s="8" t="s">
        <v>198</v>
      </c>
    </row>
    <row r="112" spans="1:5" x14ac:dyDescent="0.2">
      <c r="A112" s="11">
        <v>600885</v>
      </c>
      <c r="B112" s="7" t="s">
        <v>160</v>
      </c>
      <c r="C112" s="15">
        <v>7000</v>
      </c>
      <c r="D112" s="15">
        <v>510932</v>
      </c>
      <c r="E112" s="8" t="s">
        <v>198</v>
      </c>
    </row>
    <row r="113" spans="1:5" x14ac:dyDescent="0.2">
      <c r="A113" s="7">
        <v>600436</v>
      </c>
      <c r="B113" s="7" t="s">
        <v>197</v>
      </c>
      <c r="C113" s="14">
        <v>5000</v>
      </c>
      <c r="D113" s="14">
        <v>2192895</v>
      </c>
      <c r="E113" s="8" t="s">
        <v>198</v>
      </c>
    </row>
    <row r="114" spans="1:5" x14ac:dyDescent="0.2">
      <c r="A114" s="11" t="s">
        <v>183</v>
      </c>
      <c r="B114" s="7" t="s">
        <v>184</v>
      </c>
      <c r="C114" s="15">
        <v>20000</v>
      </c>
      <c r="D114" s="14">
        <v>3761062</v>
      </c>
      <c r="E114" s="8" t="s">
        <v>198</v>
      </c>
    </row>
    <row r="115" spans="1:5" x14ac:dyDescent="0.2">
      <c r="A115" s="11" t="s">
        <v>257</v>
      </c>
      <c r="B115" s="7" t="s">
        <v>160</v>
      </c>
      <c r="C115" s="15">
        <v>15000</v>
      </c>
      <c r="D115" s="15">
        <v>1104335</v>
      </c>
      <c r="E115" s="8" t="s">
        <v>198</v>
      </c>
    </row>
    <row r="116" spans="1:5" x14ac:dyDescent="0.2">
      <c r="A116" s="11" t="s">
        <v>258</v>
      </c>
      <c r="B116" s="7" t="s">
        <v>109</v>
      </c>
      <c r="C116" s="15">
        <v>54000</v>
      </c>
      <c r="D116" s="14">
        <v>3488272</v>
      </c>
      <c r="E116" s="8" t="s">
        <v>198</v>
      </c>
    </row>
    <row r="117" spans="1:5" x14ac:dyDescent="0.2">
      <c r="A117" s="7" t="s">
        <v>259</v>
      </c>
      <c r="B117" s="7" t="s">
        <v>125</v>
      </c>
      <c r="C117" s="15">
        <v>500</v>
      </c>
      <c r="D117" s="15">
        <v>233097</v>
      </c>
      <c r="E117" s="8" t="s">
        <v>198</v>
      </c>
    </row>
    <row r="118" spans="1:5" x14ac:dyDescent="0.2">
      <c r="A118" s="11" t="s">
        <v>260</v>
      </c>
      <c r="B118" s="7" t="s">
        <v>254</v>
      </c>
      <c r="C118" s="15">
        <v>25000</v>
      </c>
      <c r="D118" s="15">
        <v>1520131</v>
      </c>
      <c r="E118" s="8" t="s">
        <v>198</v>
      </c>
    </row>
    <row r="119" spans="1:5" x14ac:dyDescent="0.2">
      <c r="A119" s="11" t="s">
        <v>261</v>
      </c>
      <c r="B119" s="7" t="s">
        <v>255</v>
      </c>
      <c r="C119" s="15">
        <v>4000</v>
      </c>
      <c r="D119" s="14">
        <v>789952.31</v>
      </c>
      <c r="E119" s="8" t="s">
        <v>198</v>
      </c>
    </row>
    <row r="120" spans="1:5" x14ac:dyDescent="0.2">
      <c r="A120" s="11" t="s">
        <v>262</v>
      </c>
      <c r="B120" s="7" t="s">
        <v>196</v>
      </c>
      <c r="C120" s="15">
        <v>-2400</v>
      </c>
      <c r="D120" s="15">
        <v>-586968</v>
      </c>
      <c r="E120" s="8" t="s">
        <v>199</v>
      </c>
    </row>
    <row r="121" spans="1:5" x14ac:dyDescent="0.2">
      <c r="A121" s="11" t="s">
        <v>263</v>
      </c>
      <c r="B121" s="7" t="s">
        <v>195</v>
      </c>
      <c r="C121" s="15">
        <v>1500</v>
      </c>
      <c r="D121" s="15">
        <v>924132.2</v>
      </c>
      <c r="E121" s="8" t="s">
        <v>198</v>
      </c>
    </row>
    <row r="122" spans="1:5" x14ac:dyDescent="0.2">
      <c r="A122" s="11" t="s">
        <v>264</v>
      </c>
      <c r="B122" s="7" t="s">
        <v>180</v>
      </c>
      <c r="C122" s="15">
        <v>7000</v>
      </c>
      <c r="D122" s="14">
        <v>1632807</v>
      </c>
      <c r="E122" s="8" t="s">
        <v>198</v>
      </c>
    </row>
    <row r="123" spans="1:5" x14ac:dyDescent="0.2">
      <c r="A123" s="7" t="s">
        <v>265</v>
      </c>
      <c r="B123" s="7" t="s">
        <v>158</v>
      </c>
      <c r="C123" s="15">
        <v>-6200</v>
      </c>
      <c r="D123" s="15">
        <v>-320298</v>
      </c>
      <c r="E123" s="8" t="s">
        <v>199</v>
      </c>
    </row>
    <row r="124" spans="1:5" x14ac:dyDescent="0.2">
      <c r="A124" s="11" t="s">
        <v>266</v>
      </c>
      <c r="B124" s="7" t="s">
        <v>178</v>
      </c>
      <c r="C124" s="15">
        <v>10000</v>
      </c>
      <c r="D124" s="15">
        <v>320428</v>
      </c>
      <c r="E124" s="8" t="s">
        <v>198</v>
      </c>
    </row>
    <row r="125" spans="1:5" x14ac:dyDescent="0.2">
      <c r="A125" s="11" t="s">
        <v>267</v>
      </c>
      <c r="B125" s="7" t="s">
        <v>115</v>
      </c>
      <c r="C125" s="15">
        <v>8000</v>
      </c>
      <c r="D125" s="14">
        <v>2142990</v>
      </c>
      <c r="E125" s="8" t="s">
        <v>198</v>
      </c>
    </row>
    <row r="126" spans="1:5" x14ac:dyDescent="0.2">
      <c r="A126" s="7" t="s">
        <v>268</v>
      </c>
      <c r="B126" s="7" t="s">
        <v>156</v>
      </c>
      <c r="C126" s="15">
        <v>2500</v>
      </c>
      <c r="D126" s="15">
        <v>1308142</v>
      </c>
      <c r="E126" s="8" t="s">
        <v>198</v>
      </c>
    </row>
    <row r="127" spans="1:5" x14ac:dyDescent="0.2">
      <c r="A127" s="11" t="s">
        <v>269</v>
      </c>
      <c r="B127" s="7" t="s">
        <v>111</v>
      </c>
      <c r="C127" s="15">
        <v>15000</v>
      </c>
      <c r="D127" s="15">
        <v>2702591</v>
      </c>
      <c r="E127" s="8" t="s">
        <v>198</v>
      </c>
    </row>
    <row r="128" spans="1:5" x14ac:dyDescent="0.2">
      <c r="A128" s="11" t="s">
        <v>270</v>
      </c>
      <c r="B128" s="7" t="s">
        <v>105</v>
      </c>
      <c r="C128" s="15">
        <v>30000</v>
      </c>
      <c r="D128" s="14">
        <v>4546639</v>
      </c>
      <c r="E128" s="8" t="s">
        <v>198</v>
      </c>
    </row>
    <row r="129" spans="1:5" x14ac:dyDescent="0.2">
      <c r="A129" s="7" t="s">
        <v>271</v>
      </c>
      <c r="B129" s="7" t="s">
        <v>93</v>
      </c>
      <c r="C129" s="15">
        <v>46000</v>
      </c>
      <c r="D129" s="15">
        <v>1594656</v>
      </c>
      <c r="E129" s="8" t="s">
        <v>198</v>
      </c>
    </row>
    <row r="130" spans="1:5" x14ac:dyDescent="0.2">
      <c r="A130" s="11" t="s">
        <v>272</v>
      </c>
      <c r="B130" s="7" t="s">
        <v>113</v>
      </c>
      <c r="C130" s="15">
        <v>23800</v>
      </c>
      <c r="D130" s="15">
        <v>3689437</v>
      </c>
      <c r="E130" s="8" t="s">
        <v>198</v>
      </c>
    </row>
    <row r="131" spans="1:5" x14ac:dyDescent="0.2">
      <c r="A131" s="11" t="s">
        <v>273</v>
      </c>
      <c r="B131" s="7" t="s">
        <v>194</v>
      </c>
      <c r="C131" s="15">
        <v>25000</v>
      </c>
      <c r="D131" s="14">
        <v>2450681</v>
      </c>
      <c r="E131" s="8" t="s">
        <v>198</v>
      </c>
    </row>
    <row r="132" spans="1:5" x14ac:dyDescent="0.2">
      <c r="A132" s="11" t="s">
        <v>274</v>
      </c>
      <c r="B132" s="7" t="s">
        <v>103</v>
      </c>
      <c r="C132" s="15">
        <v>6000</v>
      </c>
      <c r="D132" s="15">
        <v>3984088</v>
      </c>
      <c r="E132" s="8" t="s">
        <v>198</v>
      </c>
    </row>
    <row r="133" spans="1:5" x14ac:dyDescent="0.2">
      <c r="A133" s="11" t="s">
        <v>275</v>
      </c>
      <c r="B133" s="7" t="s">
        <v>107</v>
      </c>
      <c r="C133" s="15">
        <v>10000</v>
      </c>
      <c r="D133" s="15">
        <v>1871845</v>
      </c>
      <c r="E133" s="8" t="s">
        <v>198</v>
      </c>
    </row>
    <row r="134" spans="1:5" x14ac:dyDescent="0.2">
      <c r="A134" s="11" t="s">
        <v>276</v>
      </c>
      <c r="B134" s="7" t="s">
        <v>193</v>
      </c>
      <c r="C134" s="15">
        <v>-4500</v>
      </c>
      <c r="D134" s="14">
        <v>-1638721</v>
      </c>
      <c r="E134" s="8" t="s">
        <v>199</v>
      </c>
    </row>
    <row r="135" spans="1:5" x14ac:dyDescent="0.2">
      <c r="A135" s="7" t="s">
        <v>277</v>
      </c>
      <c r="B135" s="7" t="s">
        <v>246</v>
      </c>
      <c r="C135" s="15">
        <v>8000</v>
      </c>
      <c r="D135" s="15">
        <v>871477</v>
      </c>
      <c r="E135" s="8" t="s">
        <v>198</v>
      </c>
    </row>
    <row r="136" spans="1:5" x14ac:dyDescent="0.2">
      <c r="A136" s="11" t="s">
        <v>278</v>
      </c>
      <c r="B136" s="7" t="s">
        <v>256</v>
      </c>
      <c r="C136" s="15">
        <v>-9000</v>
      </c>
      <c r="D136" s="15">
        <v>-1730916</v>
      </c>
      <c r="E136" s="8" t="s">
        <v>279</v>
      </c>
    </row>
  </sheetData>
  <phoneticPr fontId="3" type="noConversion"/>
  <conditionalFormatting sqref="L1:L39 P2:P39">
    <cfRule type="cellIs" dxfId="1" priority="3" operator="lessThan">
      <formula>0</formula>
    </cfRule>
  </conditionalFormatting>
  <conditionalFormatting sqref="L40:L43 P40:P43">
    <cfRule type="cellIs" dxfId="0" priority="1" operator="lessThan">
      <formula>0</formula>
    </cfRule>
  </conditionalFormatting>
  <hyperlinks>
    <hyperlink ref="A52" r:id="rId1" tooltip="2269.HK" display="https://2269.hk/" xr:uid="{09358D7D-ABD8-46BA-A8E7-BCB3C5EECC92}"/>
    <hyperlink ref="A70" r:id="rId2" tooltip="2382.HK" display="https://2382.hk/" xr:uid="{04EEEBD5-9A2F-46EB-8D5B-9B9BB7F7A68D}"/>
  </hyperlinks>
  <pageMargins left="0.75" right="0.75" top="1" bottom="1" header="0.5" footer="0.5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4697-FE8A-4B07-B677-4EF890CC868A}">
  <dimension ref="A1:I104"/>
  <sheetViews>
    <sheetView workbookViewId="0">
      <selection activeCell="I101" sqref="I101"/>
    </sheetView>
  </sheetViews>
  <sheetFormatPr defaultRowHeight="14.25" x14ac:dyDescent="0.2"/>
  <cols>
    <col min="2" max="2" width="13" bestFit="1" customWidth="1"/>
    <col min="9" max="9" width="11.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204</v>
      </c>
      <c r="H1" s="9" t="s">
        <v>215</v>
      </c>
      <c r="I1" t="s">
        <v>6</v>
      </c>
    </row>
    <row r="2" spans="1:9" x14ac:dyDescent="0.2">
      <c r="A2" s="4" t="s">
        <v>122</v>
      </c>
      <c r="B2" s="4" t="s">
        <v>123</v>
      </c>
      <c r="C2" s="4" t="s">
        <v>91</v>
      </c>
      <c r="D2" s="4">
        <v>200</v>
      </c>
      <c r="E2">
        <v>109.01519999999999</v>
      </c>
      <c r="F2">
        <f t="shared" ref="F2:F55" si="0">D2-E2</f>
        <v>90.984800000000007</v>
      </c>
      <c r="G2" t="s">
        <v>198</v>
      </c>
      <c r="H2" s="9" t="s">
        <v>216</v>
      </c>
      <c r="I2" s="2">
        <v>44608</v>
      </c>
    </row>
    <row r="3" spans="1:9" x14ac:dyDescent="0.2">
      <c r="A3" t="s">
        <v>169</v>
      </c>
      <c r="B3" t="s">
        <v>170</v>
      </c>
      <c r="C3" t="s">
        <v>91</v>
      </c>
      <c r="D3" s="4">
        <v>300</v>
      </c>
      <c r="E3">
        <v>30.999099999999999</v>
      </c>
      <c r="F3">
        <f t="shared" si="0"/>
        <v>269.0009</v>
      </c>
      <c r="G3" t="s">
        <v>198</v>
      </c>
      <c r="H3" s="9" t="s">
        <v>216</v>
      </c>
      <c r="I3" s="2">
        <v>44561</v>
      </c>
    </row>
    <row r="4" spans="1:9" x14ac:dyDescent="0.2">
      <c r="A4" t="s">
        <v>165</v>
      </c>
      <c r="B4" t="s">
        <v>166</v>
      </c>
      <c r="C4" t="s">
        <v>91</v>
      </c>
      <c r="D4" s="4">
        <v>300</v>
      </c>
      <c r="E4">
        <v>0</v>
      </c>
      <c r="F4">
        <f t="shared" si="0"/>
        <v>300</v>
      </c>
      <c r="G4" t="s">
        <v>198</v>
      </c>
      <c r="H4" s="9" t="s">
        <v>216</v>
      </c>
      <c r="I4" s="2">
        <v>44561</v>
      </c>
    </row>
    <row r="5" spans="1:9" x14ac:dyDescent="0.2">
      <c r="A5" t="s">
        <v>167</v>
      </c>
      <c r="B5" t="s">
        <v>168</v>
      </c>
      <c r="C5" t="s">
        <v>91</v>
      </c>
      <c r="D5" s="4">
        <v>300</v>
      </c>
      <c r="E5">
        <v>0</v>
      </c>
      <c r="F5">
        <f t="shared" si="0"/>
        <v>300</v>
      </c>
      <c r="G5" t="s">
        <v>198</v>
      </c>
      <c r="H5" s="9" t="s">
        <v>216</v>
      </c>
      <c r="I5" s="2">
        <v>44561</v>
      </c>
    </row>
    <row r="6" spans="1:9" x14ac:dyDescent="0.2">
      <c r="A6" t="s">
        <v>181</v>
      </c>
      <c r="B6" t="s">
        <v>182</v>
      </c>
      <c r="C6" t="s">
        <v>91</v>
      </c>
      <c r="D6">
        <v>500</v>
      </c>
      <c r="E6">
        <v>29.598500000000001</v>
      </c>
      <c r="F6">
        <f t="shared" si="0"/>
        <v>470.4015</v>
      </c>
      <c r="G6" t="s">
        <v>198</v>
      </c>
      <c r="H6" s="9" t="s">
        <v>216</v>
      </c>
      <c r="I6" s="2">
        <v>44561</v>
      </c>
    </row>
    <row r="7" spans="1:9" x14ac:dyDescent="0.2">
      <c r="A7" s="4" t="s">
        <v>92</v>
      </c>
      <c r="B7" s="4" t="s">
        <v>93</v>
      </c>
      <c r="C7" s="4" t="s">
        <v>91</v>
      </c>
      <c r="D7" s="4">
        <v>150</v>
      </c>
      <c r="E7" s="4">
        <v>119.6687</v>
      </c>
      <c r="F7">
        <f t="shared" si="0"/>
        <v>30.331299999999999</v>
      </c>
      <c r="G7" t="s">
        <v>198</v>
      </c>
      <c r="H7" s="9" t="s">
        <v>216</v>
      </c>
      <c r="I7" s="5">
        <v>44571</v>
      </c>
    </row>
    <row r="8" spans="1:9" x14ac:dyDescent="0.2">
      <c r="A8" s="4" t="s">
        <v>114</v>
      </c>
      <c r="B8" s="4" t="s">
        <v>115</v>
      </c>
      <c r="C8" s="4" t="s">
        <v>91</v>
      </c>
      <c r="D8" s="4">
        <v>100</v>
      </c>
      <c r="E8" s="4">
        <v>100</v>
      </c>
      <c r="F8">
        <f t="shared" si="0"/>
        <v>0</v>
      </c>
      <c r="G8" t="s">
        <v>198</v>
      </c>
      <c r="H8" s="9" t="s">
        <v>216</v>
      </c>
      <c r="I8" s="5">
        <v>44571</v>
      </c>
    </row>
    <row r="9" spans="1:9" x14ac:dyDescent="0.2">
      <c r="A9" t="s">
        <v>114</v>
      </c>
      <c r="B9" s="4" t="s">
        <v>115</v>
      </c>
      <c r="C9" s="4" t="s">
        <v>91</v>
      </c>
      <c r="D9" s="4">
        <v>200</v>
      </c>
      <c r="E9">
        <v>64.092699999999994</v>
      </c>
      <c r="F9">
        <f t="shared" si="0"/>
        <v>135.90730000000002</v>
      </c>
      <c r="G9" t="s">
        <v>198</v>
      </c>
      <c r="H9" s="9" t="s">
        <v>216</v>
      </c>
      <c r="I9" s="2">
        <v>44608</v>
      </c>
    </row>
    <row r="10" spans="1:9" x14ac:dyDescent="0.2">
      <c r="A10" t="s">
        <v>130</v>
      </c>
      <c r="B10" t="s">
        <v>131</v>
      </c>
      <c r="C10" t="s">
        <v>91</v>
      </c>
      <c r="D10">
        <v>500</v>
      </c>
      <c r="E10">
        <v>0</v>
      </c>
      <c r="F10">
        <f t="shared" si="0"/>
        <v>500</v>
      </c>
      <c r="G10" t="s">
        <v>198</v>
      </c>
      <c r="H10" s="9" t="s">
        <v>216</v>
      </c>
      <c r="I10" s="2">
        <v>44561</v>
      </c>
    </row>
    <row r="11" spans="1:9" x14ac:dyDescent="0.2">
      <c r="A11" t="s">
        <v>130</v>
      </c>
      <c r="B11" s="4" t="s">
        <v>131</v>
      </c>
      <c r="C11" s="4" t="s">
        <v>91</v>
      </c>
      <c r="D11" s="4">
        <v>200</v>
      </c>
      <c r="E11">
        <v>0</v>
      </c>
      <c r="F11">
        <f t="shared" si="0"/>
        <v>200</v>
      </c>
      <c r="G11" t="s">
        <v>198</v>
      </c>
      <c r="H11" s="9" t="s">
        <v>216</v>
      </c>
      <c r="I11" s="2">
        <v>44608</v>
      </c>
    </row>
    <row r="12" spans="1:9" x14ac:dyDescent="0.2">
      <c r="A12" t="s">
        <v>153</v>
      </c>
      <c r="B12" s="4" t="s">
        <v>154</v>
      </c>
      <c r="C12" t="s">
        <v>91</v>
      </c>
      <c r="D12" s="4">
        <v>300</v>
      </c>
      <c r="E12">
        <v>118.62</v>
      </c>
      <c r="F12">
        <f t="shared" si="0"/>
        <v>181.38</v>
      </c>
      <c r="G12" t="s">
        <v>198</v>
      </c>
      <c r="H12" s="9" t="s">
        <v>216</v>
      </c>
      <c r="I12" s="2">
        <v>44561</v>
      </c>
    </row>
    <row r="13" spans="1:9" x14ac:dyDescent="0.2">
      <c r="A13" t="s">
        <v>157</v>
      </c>
      <c r="B13" s="4" t="s">
        <v>158</v>
      </c>
      <c r="C13" t="s">
        <v>91</v>
      </c>
      <c r="D13" s="4">
        <v>200</v>
      </c>
      <c r="E13">
        <v>89.819800000000001</v>
      </c>
      <c r="F13">
        <f t="shared" si="0"/>
        <v>110.1802</v>
      </c>
      <c r="G13" t="s">
        <v>198</v>
      </c>
      <c r="H13" s="9" t="s">
        <v>216</v>
      </c>
      <c r="I13" s="2">
        <v>44561</v>
      </c>
    </row>
    <row r="14" spans="1:9" x14ac:dyDescent="0.2">
      <c r="A14" t="s">
        <v>191</v>
      </c>
      <c r="B14" t="s">
        <v>192</v>
      </c>
      <c r="C14" t="s">
        <v>91</v>
      </c>
      <c r="D14">
        <v>500</v>
      </c>
      <c r="E14">
        <v>0</v>
      </c>
      <c r="F14">
        <f t="shared" si="0"/>
        <v>500</v>
      </c>
      <c r="G14" t="s">
        <v>198</v>
      </c>
      <c r="H14" s="9" t="s">
        <v>216</v>
      </c>
      <c r="I14" s="2">
        <v>44561</v>
      </c>
    </row>
    <row r="15" spans="1:9" x14ac:dyDescent="0.2">
      <c r="A15" s="4" t="s">
        <v>96</v>
      </c>
      <c r="B15" s="4" t="s">
        <v>97</v>
      </c>
      <c r="C15" s="4" t="s">
        <v>91</v>
      </c>
      <c r="D15" s="4">
        <v>100</v>
      </c>
      <c r="E15" s="4">
        <v>0</v>
      </c>
      <c r="F15">
        <f t="shared" si="0"/>
        <v>100</v>
      </c>
      <c r="G15" t="s">
        <v>198</v>
      </c>
      <c r="H15" s="9" t="s">
        <v>216</v>
      </c>
      <c r="I15" s="5">
        <v>44571</v>
      </c>
    </row>
    <row r="16" spans="1:9" x14ac:dyDescent="0.2">
      <c r="A16" t="s">
        <v>159</v>
      </c>
      <c r="B16" t="s">
        <v>160</v>
      </c>
      <c r="C16" t="s">
        <v>91</v>
      </c>
      <c r="D16" s="4">
        <v>300</v>
      </c>
      <c r="E16">
        <v>99.931100000000001</v>
      </c>
      <c r="F16">
        <f t="shared" si="0"/>
        <v>200.06889999999999</v>
      </c>
      <c r="G16" t="s">
        <v>198</v>
      </c>
      <c r="H16" s="9" t="s">
        <v>216</v>
      </c>
      <c r="I16" s="2">
        <v>44561</v>
      </c>
    </row>
    <row r="17" spans="1:9" x14ac:dyDescent="0.2">
      <c r="A17" t="s">
        <v>173</v>
      </c>
      <c r="B17" t="s">
        <v>174</v>
      </c>
      <c r="C17" t="s">
        <v>91</v>
      </c>
      <c r="D17">
        <v>500</v>
      </c>
      <c r="E17">
        <v>0</v>
      </c>
      <c r="F17">
        <f t="shared" si="0"/>
        <v>500</v>
      </c>
      <c r="G17" t="s">
        <v>198</v>
      </c>
      <c r="H17" s="9" t="s">
        <v>216</v>
      </c>
      <c r="I17" s="2">
        <v>44561</v>
      </c>
    </row>
    <row r="18" spans="1:9" x14ac:dyDescent="0.2">
      <c r="A18" t="s">
        <v>187</v>
      </c>
      <c r="B18" t="s">
        <v>188</v>
      </c>
      <c r="C18" t="s">
        <v>91</v>
      </c>
      <c r="D18">
        <v>500</v>
      </c>
      <c r="E18">
        <v>0</v>
      </c>
      <c r="F18">
        <f t="shared" si="0"/>
        <v>500</v>
      </c>
      <c r="G18" t="s">
        <v>198</v>
      </c>
      <c r="H18" s="9" t="s">
        <v>216</v>
      </c>
      <c r="I18" s="2">
        <v>44561</v>
      </c>
    </row>
    <row r="19" spans="1:9" x14ac:dyDescent="0.2">
      <c r="A19" t="s">
        <v>161</v>
      </c>
      <c r="B19" t="s">
        <v>162</v>
      </c>
      <c r="C19" t="s">
        <v>91</v>
      </c>
      <c r="D19" s="4">
        <v>300</v>
      </c>
      <c r="E19">
        <v>60.476100000000002</v>
      </c>
      <c r="F19">
        <f t="shared" si="0"/>
        <v>239.5239</v>
      </c>
      <c r="G19" t="s">
        <v>198</v>
      </c>
      <c r="H19" s="9" t="s">
        <v>216</v>
      </c>
      <c r="I19" s="2">
        <v>44561</v>
      </c>
    </row>
    <row r="20" spans="1:9" x14ac:dyDescent="0.2">
      <c r="A20" t="s">
        <v>161</v>
      </c>
      <c r="B20" t="s">
        <v>162</v>
      </c>
      <c r="C20" t="s">
        <v>91</v>
      </c>
      <c r="D20">
        <v>500</v>
      </c>
      <c r="F20">
        <f t="shared" si="0"/>
        <v>500</v>
      </c>
      <c r="G20" t="s">
        <v>198</v>
      </c>
      <c r="H20" s="9" t="s">
        <v>216</v>
      </c>
      <c r="I20" s="2">
        <v>44561</v>
      </c>
    </row>
    <row r="21" spans="1:9" x14ac:dyDescent="0.2">
      <c r="A21" t="s">
        <v>179</v>
      </c>
      <c r="B21" t="s">
        <v>180</v>
      </c>
      <c r="C21" t="s">
        <v>91</v>
      </c>
      <c r="D21">
        <v>500</v>
      </c>
      <c r="E21">
        <v>69.493600000000001</v>
      </c>
      <c r="F21">
        <f t="shared" si="0"/>
        <v>430.50639999999999</v>
      </c>
      <c r="G21" t="s">
        <v>198</v>
      </c>
      <c r="H21" s="9" t="s">
        <v>216</v>
      </c>
      <c r="I21" s="2">
        <v>44561</v>
      </c>
    </row>
    <row r="22" spans="1:9" x14ac:dyDescent="0.2">
      <c r="A22" t="s">
        <v>155</v>
      </c>
      <c r="B22" s="4" t="s">
        <v>156</v>
      </c>
      <c r="C22" t="s">
        <v>91</v>
      </c>
      <c r="D22" s="4">
        <v>200</v>
      </c>
      <c r="E22">
        <v>140.6831</v>
      </c>
      <c r="F22">
        <f t="shared" si="0"/>
        <v>59.316900000000004</v>
      </c>
      <c r="G22" t="s">
        <v>198</v>
      </c>
      <c r="H22" s="9" t="s">
        <v>216</v>
      </c>
      <c r="I22" s="2">
        <v>44561</v>
      </c>
    </row>
    <row r="23" spans="1:9" x14ac:dyDescent="0.2">
      <c r="A23" t="s">
        <v>106</v>
      </c>
      <c r="B23" s="4" t="s">
        <v>107</v>
      </c>
      <c r="C23" t="s">
        <v>91</v>
      </c>
      <c r="D23" s="4">
        <v>-3600</v>
      </c>
      <c r="E23">
        <v>-3600</v>
      </c>
      <c r="F23">
        <f t="shared" si="0"/>
        <v>0</v>
      </c>
      <c r="G23" t="s">
        <v>199</v>
      </c>
      <c r="H23" s="9" t="s">
        <v>217</v>
      </c>
      <c r="I23" s="2">
        <v>44561</v>
      </c>
    </row>
    <row r="24" spans="1:9" x14ac:dyDescent="0.2">
      <c r="A24" s="4" t="s">
        <v>106</v>
      </c>
      <c r="B24" s="4" t="s">
        <v>107</v>
      </c>
      <c r="C24" s="4" t="s">
        <v>91</v>
      </c>
      <c r="D24" s="4">
        <v>200</v>
      </c>
      <c r="E24" s="4">
        <v>152.77100000000002</v>
      </c>
      <c r="F24">
        <f t="shared" si="0"/>
        <v>47.228999999999985</v>
      </c>
      <c r="G24" t="s">
        <v>198</v>
      </c>
      <c r="H24" s="9" t="s">
        <v>216</v>
      </c>
      <c r="I24" s="5">
        <v>44571</v>
      </c>
    </row>
    <row r="25" spans="1:9" x14ac:dyDescent="0.2">
      <c r="A25" s="4" t="s">
        <v>110</v>
      </c>
      <c r="B25" s="4" t="s">
        <v>111</v>
      </c>
      <c r="C25" s="4" t="s">
        <v>91</v>
      </c>
      <c r="D25" s="4">
        <v>200</v>
      </c>
      <c r="E25" s="4">
        <v>128.57769999999999</v>
      </c>
      <c r="F25">
        <f t="shared" si="0"/>
        <v>71.422300000000007</v>
      </c>
      <c r="G25" t="s">
        <v>198</v>
      </c>
      <c r="H25" s="9" t="s">
        <v>216</v>
      </c>
      <c r="I25" s="5">
        <v>44571</v>
      </c>
    </row>
    <row r="26" spans="1:9" x14ac:dyDescent="0.2">
      <c r="A26" t="s">
        <v>140</v>
      </c>
      <c r="B26" s="4" t="s">
        <v>141</v>
      </c>
      <c r="C26" s="4" t="s">
        <v>91</v>
      </c>
      <c r="D26" s="4">
        <v>200</v>
      </c>
      <c r="E26">
        <v>0</v>
      </c>
      <c r="F26">
        <f t="shared" si="0"/>
        <v>200</v>
      </c>
      <c r="G26" t="s">
        <v>198</v>
      </c>
      <c r="H26" s="9" t="s">
        <v>216</v>
      </c>
      <c r="I26" s="2">
        <v>44608</v>
      </c>
    </row>
    <row r="27" spans="1:9" x14ac:dyDescent="0.2">
      <c r="A27" t="s">
        <v>171</v>
      </c>
      <c r="B27" t="s">
        <v>172</v>
      </c>
      <c r="C27" t="s">
        <v>91</v>
      </c>
      <c r="D27" s="4">
        <v>300</v>
      </c>
      <c r="E27">
        <v>0</v>
      </c>
      <c r="F27">
        <f t="shared" si="0"/>
        <v>300</v>
      </c>
      <c r="G27" t="s">
        <v>198</v>
      </c>
      <c r="H27" s="9" t="s">
        <v>216</v>
      </c>
      <c r="I27" s="2">
        <v>44561</v>
      </c>
    </row>
    <row r="28" spans="1:9" x14ac:dyDescent="0.2">
      <c r="A28" t="s">
        <v>171</v>
      </c>
      <c r="B28" t="s">
        <v>172</v>
      </c>
      <c r="C28" t="s">
        <v>91</v>
      </c>
      <c r="D28">
        <v>500</v>
      </c>
      <c r="E28">
        <v>0</v>
      </c>
      <c r="F28">
        <f t="shared" si="0"/>
        <v>500</v>
      </c>
      <c r="G28" t="s">
        <v>198</v>
      </c>
      <c r="H28" s="9" t="s">
        <v>216</v>
      </c>
      <c r="I28" s="2">
        <v>44561</v>
      </c>
    </row>
    <row r="29" spans="1:9" x14ac:dyDescent="0.2">
      <c r="A29" s="4" t="s">
        <v>98</v>
      </c>
      <c r="B29" s="4" t="s">
        <v>99</v>
      </c>
      <c r="C29" s="4" t="s">
        <v>91</v>
      </c>
      <c r="D29" s="4">
        <v>300</v>
      </c>
      <c r="E29" s="4">
        <v>350.10410000000002</v>
      </c>
      <c r="F29">
        <f t="shared" si="0"/>
        <v>-50.104100000000017</v>
      </c>
      <c r="G29" t="s">
        <v>198</v>
      </c>
      <c r="H29" s="9" t="s">
        <v>216</v>
      </c>
      <c r="I29" s="5">
        <v>44571</v>
      </c>
    </row>
    <row r="30" spans="1:9" x14ac:dyDescent="0.2">
      <c r="A30" s="4" t="s">
        <v>102</v>
      </c>
      <c r="B30" s="4" t="s">
        <v>103</v>
      </c>
      <c r="C30" s="4" t="s">
        <v>91</v>
      </c>
      <c r="D30" s="4">
        <v>300</v>
      </c>
      <c r="E30" s="4">
        <v>382.27679999999998</v>
      </c>
      <c r="F30">
        <f t="shared" si="0"/>
        <v>-82.27679999999998</v>
      </c>
      <c r="G30" t="s">
        <v>198</v>
      </c>
      <c r="H30" s="9" t="s">
        <v>216</v>
      </c>
      <c r="I30" s="5">
        <v>44571</v>
      </c>
    </row>
    <row r="31" spans="1:9" x14ac:dyDescent="0.2">
      <c r="A31" t="s">
        <v>136</v>
      </c>
      <c r="B31" s="4" t="s">
        <v>137</v>
      </c>
      <c r="C31" s="4" t="s">
        <v>91</v>
      </c>
      <c r="D31" s="4">
        <v>200</v>
      </c>
      <c r="E31">
        <v>0</v>
      </c>
      <c r="F31">
        <f t="shared" si="0"/>
        <v>200</v>
      </c>
      <c r="G31" t="s">
        <v>198</v>
      </c>
      <c r="H31" s="9" t="s">
        <v>216</v>
      </c>
      <c r="I31" s="2">
        <v>44608</v>
      </c>
    </row>
    <row r="32" spans="1:9" x14ac:dyDescent="0.2">
      <c r="A32" t="s">
        <v>185</v>
      </c>
      <c r="B32" t="s">
        <v>186</v>
      </c>
      <c r="C32" t="s">
        <v>91</v>
      </c>
      <c r="D32">
        <v>500</v>
      </c>
      <c r="E32">
        <v>0</v>
      </c>
      <c r="F32">
        <f t="shared" si="0"/>
        <v>500</v>
      </c>
      <c r="G32" t="s">
        <v>198</v>
      </c>
      <c r="H32" s="9" t="s">
        <v>216</v>
      </c>
      <c r="I32" s="2">
        <v>44561</v>
      </c>
    </row>
    <row r="33" spans="1:9" x14ac:dyDescent="0.2">
      <c r="A33" t="s">
        <v>134</v>
      </c>
      <c r="B33" s="4" t="s">
        <v>135</v>
      </c>
      <c r="C33" s="4" t="s">
        <v>91</v>
      </c>
      <c r="D33" s="4">
        <v>200</v>
      </c>
      <c r="E33">
        <v>58.7044</v>
      </c>
      <c r="F33">
        <f t="shared" si="0"/>
        <v>141.29560000000001</v>
      </c>
      <c r="G33" t="s">
        <v>198</v>
      </c>
      <c r="H33" s="9" t="s">
        <v>216</v>
      </c>
      <c r="I33" s="2">
        <v>44608</v>
      </c>
    </row>
    <row r="34" spans="1:9" x14ac:dyDescent="0.2">
      <c r="A34" s="4" t="s">
        <v>120</v>
      </c>
      <c r="B34" s="4" t="s">
        <v>121</v>
      </c>
      <c r="C34" s="4" t="s">
        <v>91</v>
      </c>
      <c r="D34" s="4">
        <v>200</v>
      </c>
      <c r="E34" s="4">
        <v>0</v>
      </c>
      <c r="F34">
        <f t="shared" si="0"/>
        <v>200</v>
      </c>
      <c r="G34" t="s">
        <v>198</v>
      </c>
      <c r="H34" s="9" t="s">
        <v>216</v>
      </c>
      <c r="I34" s="5">
        <v>44571</v>
      </c>
    </row>
    <row r="35" spans="1:9" x14ac:dyDescent="0.2">
      <c r="A35" t="s">
        <v>116</v>
      </c>
      <c r="B35" t="s">
        <v>117</v>
      </c>
      <c r="C35" t="s">
        <v>91</v>
      </c>
      <c r="D35">
        <v>500</v>
      </c>
      <c r="E35">
        <v>0</v>
      </c>
      <c r="F35">
        <f t="shared" si="0"/>
        <v>500</v>
      </c>
      <c r="G35" t="s">
        <v>198</v>
      </c>
      <c r="H35" s="9" t="s">
        <v>216</v>
      </c>
      <c r="I35" s="2">
        <v>44561</v>
      </c>
    </row>
    <row r="36" spans="1:9" x14ac:dyDescent="0.2">
      <c r="A36" s="4" t="s">
        <v>116</v>
      </c>
      <c r="B36" s="4" t="s">
        <v>117</v>
      </c>
      <c r="C36" s="4" t="s">
        <v>91</v>
      </c>
      <c r="D36" s="4">
        <v>100</v>
      </c>
      <c r="E36" s="4">
        <v>0</v>
      </c>
      <c r="F36">
        <f t="shared" si="0"/>
        <v>100</v>
      </c>
      <c r="G36" t="s">
        <v>198</v>
      </c>
      <c r="H36" s="9" t="s">
        <v>216</v>
      </c>
      <c r="I36" s="5">
        <v>44571</v>
      </c>
    </row>
    <row r="37" spans="1:9" x14ac:dyDescent="0.2">
      <c r="A37" t="s">
        <v>183</v>
      </c>
      <c r="B37" t="s">
        <v>184</v>
      </c>
      <c r="C37" t="s">
        <v>91</v>
      </c>
      <c r="D37">
        <v>500</v>
      </c>
      <c r="E37">
        <v>64.952477999999999</v>
      </c>
      <c r="F37">
        <f t="shared" si="0"/>
        <v>435.04752200000001</v>
      </c>
      <c r="G37" t="s">
        <v>198</v>
      </c>
      <c r="H37" s="9" t="s">
        <v>216</v>
      </c>
      <c r="I37" s="2">
        <v>44561</v>
      </c>
    </row>
    <row r="38" spans="1:9" x14ac:dyDescent="0.2">
      <c r="A38" t="s">
        <v>124</v>
      </c>
      <c r="B38" t="s">
        <v>125</v>
      </c>
      <c r="C38" t="s">
        <v>91</v>
      </c>
      <c r="D38">
        <v>500</v>
      </c>
      <c r="E38">
        <v>0</v>
      </c>
      <c r="F38">
        <f t="shared" si="0"/>
        <v>500</v>
      </c>
      <c r="G38" t="s">
        <v>198</v>
      </c>
      <c r="H38" s="9" t="s">
        <v>216</v>
      </c>
      <c r="I38" s="2">
        <v>44561</v>
      </c>
    </row>
    <row r="39" spans="1:9" x14ac:dyDescent="0.2">
      <c r="A39" t="s">
        <v>124</v>
      </c>
      <c r="B39" s="4" t="s">
        <v>125</v>
      </c>
      <c r="C39" s="4" t="s">
        <v>91</v>
      </c>
      <c r="D39" s="4">
        <v>200</v>
      </c>
      <c r="E39">
        <v>0</v>
      </c>
      <c r="F39">
        <f t="shared" si="0"/>
        <v>200</v>
      </c>
      <c r="G39" t="s">
        <v>198</v>
      </c>
      <c r="H39" s="9" t="s">
        <v>216</v>
      </c>
      <c r="I39" s="2">
        <v>44608</v>
      </c>
    </row>
    <row r="40" spans="1:9" x14ac:dyDescent="0.2">
      <c r="A40" t="s">
        <v>189</v>
      </c>
      <c r="B40" t="s">
        <v>190</v>
      </c>
      <c r="C40" t="s">
        <v>91</v>
      </c>
      <c r="D40">
        <v>500</v>
      </c>
      <c r="E40">
        <v>0</v>
      </c>
      <c r="F40">
        <f t="shared" si="0"/>
        <v>500</v>
      </c>
      <c r="G40" t="s">
        <v>198</v>
      </c>
      <c r="H40" s="9" t="s">
        <v>216</v>
      </c>
      <c r="I40" s="2">
        <v>44561</v>
      </c>
    </row>
    <row r="41" spans="1:9" x14ac:dyDescent="0.2">
      <c r="A41" s="4" t="s">
        <v>94</v>
      </c>
      <c r="B41" s="4" t="s">
        <v>95</v>
      </c>
      <c r="C41" s="4" t="s">
        <v>91</v>
      </c>
      <c r="D41" s="4">
        <v>100</v>
      </c>
      <c r="E41" s="4">
        <v>23.257307999999998</v>
      </c>
      <c r="F41">
        <f t="shared" si="0"/>
        <v>76.742692000000005</v>
      </c>
      <c r="G41" t="s">
        <v>198</v>
      </c>
      <c r="H41" s="9" t="s">
        <v>216</v>
      </c>
      <c r="I41" s="5">
        <v>44571</v>
      </c>
    </row>
    <row r="42" spans="1:9" x14ac:dyDescent="0.2">
      <c r="A42" t="s">
        <v>138</v>
      </c>
      <c r="B42" s="4" t="s">
        <v>139</v>
      </c>
      <c r="C42" s="4" t="s">
        <v>91</v>
      </c>
      <c r="D42" s="4">
        <v>200</v>
      </c>
      <c r="E42">
        <v>0</v>
      </c>
      <c r="F42">
        <f t="shared" si="0"/>
        <v>200</v>
      </c>
      <c r="G42" t="s">
        <v>198</v>
      </c>
      <c r="H42" s="9" t="s">
        <v>216</v>
      </c>
      <c r="I42" s="2">
        <v>44608</v>
      </c>
    </row>
    <row r="43" spans="1:9" x14ac:dyDescent="0.2">
      <c r="A43" s="4" t="s">
        <v>108</v>
      </c>
      <c r="B43" s="4" t="s">
        <v>109</v>
      </c>
      <c r="C43" s="4" t="s">
        <v>91</v>
      </c>
      <c r="D43" s="4">
        <v>150</v>
      </c>
      <c r="E43" s="4">
        <v>115.15449999999998</v>
      </c>
      <c r="F43">
        <f t="shared" si="0"/>
        <v>34.845500000000015</v>
      </c>
      <c r="G43" t="s">
        <v>198</v>
      </c>
      <c r="H43" s="9" t="s">
        <v>216</v>
      </c>
      <c r="I43" s="5">
        <v>44571</v>
      </c>
    </row>
    <row r="44" spans="1:9" x14ac:dyDescent="0.2">
      <c r="A44" t="s">
        <v>177</v>
      </c>
      <c r="B44" t="s">
        <v>178</v>
      </c>
      <c r="C44" t="s">
        <v>91</v>
      </c>
      <c r="D44">
        <v>500</v>
      </c>
      <c r="E44">
        <v>0</v>
      </c>
      <c r="F44">
        <f t="shared" si="0"/>
        <v>500</v>
      </c>
      <c r="G44" t="s">
        <v>198</v>
      </c>
      <c r="H44" s="9" t="s">
        <v>216</v>
      </c>
      <c r="I44" s="2">
        <v>44561</v>
      </c>
    </row>
    <row r="45" spans="1:9" x14ac:dyDescent="0.2">
      <c r="A45" t="s">
        <v>126</v>
      </c>
      <c r="B45" s="4" t="s">
        <v>127</v>
      </c>
      <c r="C45" s="4" t="s">
        <v>91</v>
      </c>
      <c r="D45" s="4">
        <v>200</v>
      </c>
      <c r="E45">
        <v>0</v>
      </c>
      <c r="F45">
        <f t="shared" si="0"/>
        <v>200</v>
      </c>
      <c r="G45" t="s">
        <v>198</v>
      </c>
      <c r="H45" s="9" t="s">
        <v>216</v>
      </c>
      <c r="I45" s="2">
        <v>44608</v>
      </c>
    </row>
    <row r="46" spans="1:9" x14ac:dyDescent="0.2">
      <c r="A46" t="s">
        <v>128</v>
      </c>
      <c r="B46" s="4" t="s">
        <v>129</v>
      </c>
      <c r="C46" s="4" t="s">
        <v>91</v>
      </c>
      <c r="D46" s="4">
        <v>200</v>
      </c>
      <c r="E46">
        <v>120.1101</v>
      </c>
      <c r="F46">
        <f t="shared" si="0"/>
        <v>79.889899999999997</v>
      </c>
      <c r="G46" t="s">
        <v>198</v>
      </c>
      <c r="H46" s="9" t="s">
        <v>216</v>
      </c>
      <c r="I46" s="2">
        <v>44608</v>
      </c>
    </row>
    <row r="47" spans="1:9" x14ac:dyDescent="0.2">
      <c r="A47" t="s">
        <v>151</v>
      </c>
      <c r="B47" s="4" t="s">
        <v>152</v>
      </c>
      <c r="C47" s="4" t="s">
        <v>91</v>
      </c>
      <c r="D47" s="4">
        <v>200</v>
      </c>
      <c r="E47">
        <v>59.5</v>
      </c>
      <c r="F47">
        <f t="shared" si="0"/>
        <v>140.5</v>
      </c>
      <c r="G47" t="s">
        <v>198</v>
      </c>
      <c r="H47" s="9" t="s">
        <v>216</v>
      </c>
      <c r="I47" s="2">
        <v>44561</v>
      </c>
    </row>
    <row r="48" spans="1:9" x14ac:dyDescent="0.2">
      <c r="A48" t="s">
        <v>175</v>
      </c>
      <c r="B48" t="s">
        <v>176</v>
      </c>
      <c r="C48" t="s">
        <v>91</v>
      </c>
      <c r="D48">
        <v>500</v>
      </c>
      <c r="E48">
        <v>75.065899999999999</v>
      </c>
      <c r="F48">
        <f t="shared" si="0"/>
        <v>424.9341</v>
      </c>
      <c r="G48" t="s">
        <v>198</v>
      </c>
      <c r="H48" s="9" t="s">
        <v>216</v>
      </c>
      <c r="I48" s="2">
        <v>44561</v>
      </c>
    </row>
    <row r="49" spans="1:9" x14ac:dyDescent="0.2">
      <c r="A49" s="4" t="s">
        <v>112</v>
      </c>
      <c r="B49" s="4" t="s">
        <v>113</v>
      </c>
      <c r="C49" s="4" t="s">
        <v>91</v>
      </c>
      <c r="D49" s="4">
        <v>200</v>
      </c>
      <c r="E49" s="4">
        <v>145.49860000000001</v>
      </c>
      <c r="F49">
        <f t="shared" si="0"/>
        <v>54.50139999999999</v>
      </c>
      <c r="G49" t="s">
        <v>198</v>
      </c>
      <c r="H49" s="9" t="s">
        <v>216</v>
      </c>
      <c r="I49" s="5">
        <v>44571</v>
      </c>
    </row>
    <row r="50" spans="1:9" x14ac:dyDescent="0.2">
      <c r="A50" s="4" t="s">
        <v>100</v>
      </c>
      <c r="B50" s="4" t="s">
        <v>101</v>
      </c>
      <c r="C50" s="4" t="s">
        <v>91</v>
      </c>
      <c r="D50" s="4">
        <v>100</v>
      </c>
      <c r="E50" s="4">
        <v>75.323460999999995</v>
      </c>
      <c r="F50">
        <f t="shared" si="0"/>
        <v>24.676539000000005</v>
      </c>
      <c r="G50" t="s">
        <v>198</v>
      </c>
      <c r="H50" s="9" t="s">
        <v>216</v>
      </c>
      <c r="I50" s="5">
        <v>44571</v>
      </c>
    </row>
    <row r="51" spans="1:9" x14ac:dyDescent="0.2">
      <c r="A51" t="s">
        <v>89</v>
      </c>
      <c r="B51" s="4" t="s">
        <v>90</v>
      </c>
      <c r="C51" t="s">
        <v>91</v>
      </c>
      <c r="D51" s="4">
        <v>-14600</v>
      </c>
      <c r="E51">
        <v>-14600</v>
      </c>
      <c r="F51">
        <f t="shared" si="0"/>
        <v>0</v>
      </c>
      <c r="G51" t="s">
        <v>199</v>
      </c>
      <c r="H51" s="9" t="s">
        <v>217</v>
      </c>
      <c r="I51" s="2">
        <v>44561</v>
      </c>
    </row>
    <row r="52" spans="1:9" x14ac:dyDescent="0.2">
      <c r="A52" s="4" t="s">
        <v>89</v>
      </c>
      <c r="B52" s="4" t="s">
        <v>90</v>
      </c>
      <c r="C52" s="4" t="s">
        <v>91</v>
      </c>
      <c r="D52" s="4">
        <v>300</v>
      </c>
      <c r="E52" s="4">
        <v>179.25985</v>
      </c>
      <c r="F52">
        <f t="shared" si="0"/>
        <v>120.74015</v>
      </c>
      <c r="G52" t="s">
        <v>198</v>
      </c>
      <c r="H52" s="9" t="s">
        <v>216</v>
      </c>
      <c r="I52" s="5">
        <v>44571</v>
      </c>
    </row>
    <row r="53" spans="1:9" x14ac:dyDescent="0.2">
      <c r="A53" s="4" t="s">
        <v>104</v>
      </c>
      <c r="B53" s="4" t="s">
        <v>105</v>
      </c>
      <c r="C53" s="4" t="s">
        <v>91</v>
      </c>
      <c r="D53" s="4">
        <v>300</v>
      </c>
      <c r="E53" s="4">
        <v>208.66489999999999</v>
      </c>
      <c r="F53">
        <f t="shared" si="0"/>
        <v>91.335100000000011</v>
      </c>
      <c r="G53" t="s">
        <v>198</v>
      </c>
      <c r="H53" s="9" t="s">
        <v>216</v>
      </c>
      <c r="I53" s="5">
        <v>44571</v>
      </c>
    </row>
    <row r="54" spans="1:9" x14ac:dyDescent="0.2">
      <c r="A54" s="4" t="s">
        <v>118</v>
      </c>
      <c r="B54" s="4" t="s">
        <v>119</v>
      </c>
      <c r="C54" s="4" t="s">
        <v>91</v>
      </c>
      <c r="D54" s="4">
        <v>200</v>
      </c>
      <c r="E54" s="4">
        <v>99.772836999999996</v>
      </c>
      <c r="F54">
        <f t="shared" si="0"/>
        <v>100.227163</v>
      </c>
      <c r="G54" t="s">
        <v>198</v>
      </c>
      <c r="H54" s="9" t="s">
        <v>216</v>
      </c>
      <c r="I54" s="5">
        <v>44571</v>
      </c>
    </row>
    <row r="55" spans="1:9" x14ac:dyDescent="0.2">
      <c r="A55" t="s">
        <v>163</v>
      </c>
      <c r="B55" t="s">
        <v>164</v>
      </c>
      <c r="C55" t="s">
        <v>91</v>
      </c>
      <c r="D55" s="4">
        <v>300</v>
      </c>
      <c r="E55">
        <v>99.968000000000004</v>
      </c>
      <c r="F55">
        <f t="shared" si="0"/>
        <v>200.03199999999998</v>
      </c>
      <c r="G55" t="s">
        <v>198</v>
      </c>
      <c r="H55" s="9" t="s">
        <v>216</v>
      </c>
      <c r="I55" s="2">
        <v>44561</v>
      </c>
    </row>
    <row r="56" spans="1:9" x14ac:dyDescent="0.2">
      <c r="A56" t="s">
        <v>132</v>
      </c>
      <c r="B56" s="4" t="s">
        <v>133</v>
      </c>
      <c r="C56" s="4" t="s">
        <v>91</v>
      </c>
      <c r="D56" s="4">
        <v>200</v>
      </c>
      <c r="E56">
        <v>0</v>
      </c>
      <c r="F56">
        <f>D56-E56</f>
        <v>200</v>
      </c>
      <c r="G56" t="s">
        <v>198</v>
      </c>
      <c r="H56" s="9" t="s">
        <v>216</v>
      </c>
      <c r="I56" s="2">
        <v>44608</v>
      </c>
    </row>
    <row r="57" spans="1:9" x14ac:dyDescent="0.2">
      <c r="A57" s="10" t="s">
        <v>218</v>
      </c>
      <c r="B57" s="4" t="s">
        <v>207</v>
      </c>
      <c r="C57" s="4" t="s">
        <v>91</v>
      </c>
      <c r="D57" s="10">
        <v>-19800</v>
      </c>
      <c r="E57" s="10">
        <v>-19800</v>
      </c>
      <c r="F57">
        <f t="shared" ref="F57:F104" si="1">D57-E57</f>
        <v>0</v>
      </c>
      <c r="G57" t="s">
        <v>199</v>
      </c>
      <c r="H57" s="9" t="s">
        <v>217</v>
      </c>
      <c r="I57" s="2">
        <v>44561</v>
      </c>
    </row>
    <row r="58" spans="1:9" x14ac:dyDescent="0.2">
      <c r="A58" s="10" t="s">
        <v>219</v>
      </c>
      <c r="B58" s="4" t="s">
        <v>208</v>
      </c>
      <c r="C58" s="4" t="s">
        <v>91</v>
      </c>
      <c r="D58" s="10">
        <v>-29400</v>
      </c>
      <c r="E58" s="10">
        <v>-29400</v>
      </c>
      <c r="F58">
        <f t="shared" si="1"/>
        <v>0</v>
      </c>
      <c r="G58" t="s">
        <v>199</v>
      </c>
      <c r="H58" s="9" t="s">
        <v>217</v>
      </c>
      <c r="I58" s="2">
        <v>44561</v>
      </c>
    </row>
    <row r="59" spans="1:9" x14ac:dyDescent="0.2">
      <c r="A59" s="10" t="s">
        <v>220</v>
      </c>
      <c r="B59" s="4" t="s">
        <v>209</v>
      </c>
      <c r="C59" s="4" t="s">
        <v>91</v>
      </c>
      <c r="D59" s="10">
        <v>-1900</v>
      </c>
      <c r="E59">
        <v>-1900</v>
      </c>
      <c r="F59">
        <f t="shared" si="1"/>
        <v>0</v>
      </c>
      <c r="G59" t="s">
        <v>199</v>
      </c>
      <c r="H59" s="9" t="s">
        <v>217</v>
      </c>
      <c r="I59" s="2">
        <v>44561</v>
      </c>
    </row>
    <row r="60" spans="1:9" x14ac:dyDescent="0.2">
      <c r="A60" s="10" t="s">
        <v>221</v>
      </c>
      <c r="B60" s="10" t="s">
        <v>213</v>
      </c>
      <c r="C60" s="4" t="s">
        <v>91</v>
      </c>
      <c r="D60" s="10">
        <v>-7500</v>
      </c>
      <c r="E60">
        <v>-7500</v>
      </c>
      <c r="F60">
        <f t="shared" si="1"/>
        <v>0</v>
      </c>
      <c r="G60" t="s">
        <v>199</v>
      </c>
      <c r="H60" s="9" t="s">
        <v>217</v>
      </c>
      <c r="I60" s="2">
        <v>44561</v>
      </c>
    </row>
    <row r="61" spans="1:9" x14ac:dyDescent="0.2">
      <c r="A61" s="10" t="s">
        <v>222</v>
      </c>
      <c r="B61" s="4" t="s">
        <v>210</v>
      </c>
      <c r="C61" s="4" t="s">
        <v>91</v>
      </c>
      <c r="D61" s="10">
        <v>-8500</v>
      </c>
      <c r="E61">
        <v>-8500</v>
      </c>
      <c r="F61">
        <f t="shared" si="1"/>
        <v>0</v>
      </c>
      <c r="G61" t="s">
        <v>199</v>
      </c>
      <c r="H61" s="9" t="s">
        <v>217</v>
      </c>
      <c r="I61" s="2">
        <v>44561</v>
      </c>
    </row>
    <row r="62" spans="1:9" x14ac:dyDescent="0.2">
      <c r="A62" s="10" t="s">
        <v>223</v>
      </c>
      <c r="B62" s="4" t="s">
        <v>211</v>
      </c>
      <c r="C62" s="4" t="s">
        <v>91</v>
      </c>
      <c r="D62" s="10">
        <v>-6200</v>
      </c>
      <c r="E62">
        <v>-6200</v>
      </c>
      <c r="F62">
        <f t="shared" si="1"/>
        <v>0</v>
      </c>
      <c r="G62" t="s">
        <v>199</v>
      </c>
      <c r="H62" s="9" t="s">
        <v>217</v>
      </c>
      <c r="I62" s="2">
        <v>44561</v>
      </c>
    </row>
    <row r="63" spans="1:9" x14ac:dyDescent="0.2">
      <c r="A63" s="10" t="s">
        <v>224</v>
      </c>
      <c r="B63" s="4" t="s">
        <v>212</v>
      </c>
      <c r="C63" s="4" t="s">
        <v>91</v>
      </c>
      <c r="D63" s="10">
        <v>-600</v>
      </c>
      <c r="E63">
        <v>-600</v>
      </c>
      <c r="F63">
        <f t="shared" si="1"/>
        <v>0</v>
      </c>
      <c r="G63" t="s">
        <v>199</v>
      </c>
      <c r="H63" s="9" t="s">
        <v>217</v>
      </c>
      <c r="I63" s="2">
        <v>44561</v>
      </c>
    </row>
    <row r="64" spans="1:9" x14ac:dyDescent="0.2">
      <c r="A64" t="s">
        <v>171</v>
      </c>
      <c r="B64" t="s">
        <v>172</v>
      </c>
      <c r="C64" s="4" t="s">
        <v>91</v>
      </c>
      <c r="D64">
        <v>150</v>
      </c>
      <c r="F64">
        <f t="shared" si="1"/>
        <v>150</v>
      </c>
      <c r="G64" t="s">
        <v>198</v>
      </c>
      <c r="H64" s="9" t="s">
        <v>216</v>
      </c>
      <c r="I64" s="2">
        <v>44561</v>
      </c>
    </row>
    <row r="65" spans="1:9" x14ac:dyDescent="0.2">
      <c r="A65" t="s">
        <v>130</v>
      </c>
      <c r="B65" t="s">
        <v>131</v>
      </c>
      <c r="C65" s="4" t="s">
        <v>91</v>
      </c>
      <c r="D65">
        <v>200</v>
      </c>
      <c r="F65">
        <f t="shared" si="1"/>
        <v>200</v>
      </c>
      <c r="G65" t="s">
        <v>198</v>
      </c>
      <c r="H65" s="9" t="s">
        <v>216</v>
      </c>
      <c r="I65" s="2">
        <v>44561</v>
      </c>
    </row>
    <row r="66" spans="1:9" x14ac:dyDescent="0.2">
      <c r="A66" t="s">
        <v>175</v>
      </c>
      <c r="B66" t="s">
        <v>176</v>
      </c>
      <c r="C66" s="4" t="s">
        <v>91</v>
      </c>
      <c r="D66">
        <v>200</v>
      </c>
      <c r="F66">
        <f t="shared" si="1"/>
        <v>200</v>
      </c>
      <c r="G66" t="s">
        <v>198</v>
      </c>
      <c r="H66" s="9" t="s">
        <v>216</v>
      </c>
      <c r="I66" s="2">
        <v>44561</v>
      </c>
    </row>
    <row r="67" spans="1:9" x14ac:dyDescent="0.2">
      <c r="A67" t="s">
        <v>232</v>
      </c>
      <c r="B67" t="s">
        <v>178</v>
      </c>
      <c r="C67" s="4" t="s">
        <v>91</v>
      </c>
      <c r="D67">
        <v>150</v>
      </c>
      <c r="F67">
        <f t="shared" si="1"/>
        <v>150</v>
      </c>
      <c r="G67" t="s">
        <v>198</v>
      </c>
      <c r="H67" s="9" t="s">
        <v>216</v>
      </c>
      <c r="I67" s="2">
        <v>44561</v>
      </c>
    </row>
    <row r="68" spans="1:9" x14ac:dyDescent="0.2">
      <c r="A68" t="s">
        <v>233</v>
      </c>
      <c r="B68" t="s">
        <v>180</v>
      </c>
      <c r="C68" s="4" t="s">
        <v>91</v>
      </c>
      <c r="D68">
        <v>200</v>
      </c>
      <c r="F68">
        <f t="shared" si="1"/>
        <v>200</v>
      </c>
      <c r="G68" t="s">
        <v>198</v>
      </c>
      <c r="H68" s="9" t="s">
        <v>216</v>
      </c>
      <c r="I68" s="2">
        <v>44561</v>
      </c>
    </row>
    <row r="69" spans="1:9" x14ac:dyDescent="0.2">
      <c r="A69" t="s">
        <v>116</v>
      </c>
      <c r="B69" t="s">
        <v>117</v>
      </c>
      <c r="C69" s="4" t="s">
        <v>91</v>
      </c>
      <c r="D69">
        <v>300</v>
      </c>
      <c r="F69">
        <f t="shared" si="1"/>
        <v>300</v>
      </c>
      <c r="G69" t="s">
        <v>198</v>
      </c>
      <c r="H69" s="9" t="s">
        <v>216</v>
      </c>
      <c r="I69" s="2">
        <v>44561</v>
      </c>
    </row>
    <row r="70" spans="1:9" x14ac:dyDescent="0.2">
      <c r="A70" t="s">
        <v>234</v>
      </c>
      <c r="B70" t="s">
        <v>184</v>
      </c>
      <c r="C70" s="4" t="s">
        <v>91</v>
      </c>
      <c r="D70">
        <v>300</v>
      </c>
      <c r="F70">
        <f t="shared" si="1"/>
        <v>300</v>
      </c>
      <c r="G70" t="s">
        <v>198</v>
      </c>
      <c r="H70" s="9" t="s">
        <v>216</v>
      </c>
      <c r="I70" s="2">
        <v>44561</v>
      </c>
    </row>
    <row r="71" spans="1:9" x14ac:dyDescent="0.2">
      <c r="A71" t="s">
        <v>185</v>
      </c>
      <c r="B71" t="s">
        <v>186</v>
      </c>
      <c r="C71" s="4" t="s">
        <v>91</v>
      </c>
      <c r="D71">
        <v>150</v>
      </c>
      <c r="F71">
        <f t="shared" si="1"/>
        <v>150</v>
      </c>
      <c r="G71" t="s">
        <v>198</v>
      </c>
      <c r="H71" s="9" t="s">
        <v>216</v>
      </c>
      <c r="I71" s="2">
        <v>44561</v>
      </c>
    </row>
    <row r="72" spans="1:9" x14ac:dyDescent="0.2">
      <c r="A72" t="s">
        <v>187</v>
      </c>
      <c r="B72" t="s">
        <v>188</v>
      </c>
      <c r="C72" s="4" t="s">
        <v>91</v>
      </c>
      <c r="D72">
        <v>100</v>
      </c>
      <c r="F72">
        <f t="shared" si="1"/>
        <v>100</v>
      </c>
      <c r="G72" t="s">
        <v>198</v>
      </c>
      <c r="H72" s="9" t="s">
        <v>216</v>
      </c>
      <c r="I72" s="2">
        <v>44561</v>
      </c>
    </row>
    <row r="73" spans="1:9" x14ac:dyDescent="0.2">
      <c r="A73" t="s">
        <v>189</v>
      </c>
      <c r="B73" t="s">
        <v>190</v>
      </c>
      <c r="C73" s="4" t="s">
        <v>91</v>
      </c>
      <c r="D73">
        <v>150</v>
      </c>
      <c r="F73">
        <f t="shared" si="1"/>
        <v>150</v>
      </c>
      <c r="G73" t="s">
        <v>198</v>
      </c>
      <c r="H73" s="9" t="s">
        <v>216</v>
      </c>
      <c r="I73" s="2">
        <v>44561</v>
      </c>
    </row>
    <row r="74" spans="1:9" x14ac:dyDescent="0.2">
      <c r="A74" t="s">
        <v>179</v>
      </c>
      <c r="B74" t="s">
        <v>192</v>
      </c>
      <c r="C74" s="4" t="s">
        <v>91</v>
      </c>
      <c r="D74">
        <v>300</v>
      </c>
      <c r="F74">
        <f t="shared" si="1"/>
        <v>300</v>
      </c>
      <c r="G74" t="s">
        <v>198</v>
      </c>
      <c r="H74" s="9" t="s">
        <v>216</v>
      </c>
      <c r="I74" s="2">
        <v>44561</v>
      </c>
    </row>
    <row r="75" spans="1:9" x14ac:dyDescent="0.2">
      <c r="A75" t="s">
        <v>124</v>
      </c>
      <c r="B75" t="s">
        <v>235</v>
      </c>
      <c r="C75" s="4" t="s">
        <v>91</v>
      </c>
      <c r="D75">
        <v>150</v>
      </c>
      <c r="F75">
        <f t="shared" si="1"/>
        <v>150</v>
      </c>
      <c r="G75" t="s">
        <v>198</v>
      </c>
      <c r="H75" s="9" t="s">
        <v>216</v>
      </c>
      <c r="I75" s="2">
        <v>44561</v>
      </c>
    </row>
    <row r="76" spans="1:9" x14ac:dyDescent="0.2">
      <c r="A76" t="s">
        <v>102</v>
      </c>
      <c r="B76" t="s">
        <v>103</v>
      </c>
      <c r="C76" s="4" t="s">
        <v>91</v>
      </c>
      <c r="D76">
        <v>750</v>
      </c>
      <c r="F76">
        <f t="shared" si="1"/>
        <v>750</v>
      </c>
      <c r="G76" t="s">
        <v>198</v>
      </c>
      <c r="H76" s="9" t="s">
        <v>216</v>
      </c>
      <c r="I76" s="2">
        <v>44561</v>
      </c>
    </row>
    <row r="77" spans="1:9" x14ac:dyDescent="0.2">
      <c r="A77" t="s">
        <v>104</v>
      </c>
      <c r="B77" t="s">
        <v>105</v>
      </c>
      <c r="C77" s="4" t="s">
        <v>91</v>
      </c>
      <c r="D77">
        <v>500</v>
      </c>
      <c r="F77">
        <f t="shared" si="1"/>
        <v>500</v>
      </c>
      <c r="G77" t="s">
        <v>198</v>
      </c>
      <c r="H77" s="9" t="s">
        <v>216</v>
      </c>
      <c r="I77" s="2">
        <v>44561</v>
      </c>
    </row>
    <row r="78" spans="1:9" x14ac:dyDescent="0.2">
      <c r="A78" t="s">
        <v>112</v>
      </c>
      <c r="B78" t="s">
        <v>113</v>
      </c>
      <c r="C78" s="4" t="s">
        <v>91</v>
      </c>
      <c r="D78">
        <v>450</v>
      </c>
      <c r="F78">
        <f t="shared" si="1"/>
        <v>450</v>
      </c>
      <c r="G78" t="s">
        <v>198</v>
      </c>
      <c r="H78" s="9" t="s">
        <v>216</v>
      </c>
      <c r="I78" s="2">
        <v>44561</v>
      </c>
    </row>
    <row r="79" spans="1:9" x14ac:dyDescent="0.2">
      <c r="A79" t="s">
        <v>155</v>
      </c>
      <c r="B79" t="s">
        <v>156</v>
      </c>
      <c r="C79" s="4" t="s">
        <v>91</v>
      </c>
      <c r="D79">
        <v>300</v>
      </c>
      <c r="F79">
        <f t="shared" si="1"/>
        <v>300</v>
      </c>
      <c r="G79" t="s">
        <v>198</v>
      </c>
      <c r="H79" s="9" t="s">
        <v>216</v>
      </c>
      <c r="I79" s="2">
        <v>44561</v>
      </c>
    </row>
    <row r="80" spans="1:9" x14ac:dyDescent="0.2">
      <c r="A80" t="s">
        <v>236</v>
      </c>
      <c r="B80" t="s">
        <v>197</v>
      </c>
      <c r="C80" s="4" t="s">
        <v>91</v>
      </c>
      <c r="D80">
        <v>300</v>
      </c>
      <c r="F80">
        <f t="shared" si="1"/>
        <v>300</v>
      </c>
      <c r="G80" t="s">
        <v>198</v>
      </c>
      <c r="H80" s="9" t="s">
        <v>216</v>
      </c>
      <c r="I80" s="2">
        <v>44561</v>
      </c>
    </row>
    <row r="81" spans="1:9" x14ac:dyDescent="0.2">
      <c r="A81" t="s">
        <v>237</v>
      </c>
      <c r="B81" t="s">
        <v>194</v>
      </c>
      <c r="C81" s="4" t="s">
        <v>91</v>
      </c>
      <c r="D81">
        <v>300</v>
      </c>
      <c r="F81">
        <f t="shared" si="1"/>
        <v>300</v>
      </c>
      <c r="G81" t="s">
        <v>198</v>
      </c>
      <c r="H81" s="9" t="s">
        <v>216</v>
      </c>
      <c r="I81" s="2">
        <v>44561</v>
      </c>
    </row>
    <row r="82" spans="1:9" x14ac:dyDescent="0.2">
      <c r="A82" t="s">
        <v>128</v>
      </c>
      <c r="B82" t="s">
        <v>129</v>
      </c>
      <c r="C82" s="4" t="s">
        <v>91</v>
      </c>
      <c r="D82">
        <v>300</v>
      </c>
      <c r="F82">
        <f t="shared" si="1"/>
        <v>300</v>
      </c>
      <c r="G82" t="s">
        <v>198</v>
      </c>
      <c r="H82" s="9" t="s">
        <v>216</v>
      </c>
      <c r="I82" s="2">
        <v>44561</v>
      </c>
    </row>
    <row r="83" spans="1:9" x14ac:dyDescent="0.2">
      <c r="A83" t="s">
        <v>108</v>
      </c>
      <c r="B83" t="s">
        <v>109</v>
      </c>
      <c r="C83" s="4" t="s">
        <v>91</v>
      </c>
      <c r="D83">
        <v>300</v>
      </c>
      <c r="F83">
        <f t="shared" si="1"/>
        <v>300</v>
      </c>
      <c r="G83" t="s">
        <v>198</v>
      </c>
      <c r="H83" s="9" t="s">
        <v>216</v>
      </c>
      <c r="I83" s="2">
        <v>44561</v>
      </c>
    </row>
    <row r="84" spans="1:9" x14ac:dyDescent="0.2">
      <c r="A84" t="s">
        <v>122</v>
      </c>
      <c r="B84" t="s">
        <v>123</v>
      </c>
      <c r="C84" s="4" t="s">
        <v>91</v>
      </c>
      <c r="D84">
        <v>300</v>
      </c>
      <c r="F84">
        <f t="shared" si="1"/>
        <v>300</v>
      </c>
      <c r="G84" t="s">
        <v>198</v>
      </c>
      <c r="H84" s="9" t="s">
        <v>216</v>
      </c>
      <c r="I84" s="2">
        <v>44561</v>
      </c>
    </row>
    <row r="85" spans="1:9" x14ac:dyDescent="0.2">
      <c r="A85" t="s">
        <v>106</v>
      </c>
      <c r="B85" t="s">
        <v>107</v>
      </c>
      <c r="C85" s="4" t="s">
        <v>91</v>
      </c>
      <c r="D85">
        <v>300</v>
      </c>
      <c r="F85">
        <f t="shared" si="1"/>
        <v>300</v>
      </c>
      <c r="G85" t="s">
        <v>198</v>
      </c>
      <c r="H85" s="9" t="s">
        <v>216</v>
      </c>
      <c r="I85" s="2">
        <v>44561</v>
      </c>
    </row>
    <row r="86" spans="1:9" x14ac:dyDescent="0.2">
      <c r="A86" t="s">
        <v>92</v>
      </c>
      <c r="B86" t="s">
        <v>93</v>
      </c>
      <c r="C86" s="4" t="s">
        <v>91</v>
      </c>
      <c r="D86">
        <v>200</v>
      </c>
      <c r="F86">
        <f t="shared" si="1"/>
        <v>200</v>
      </c>
      <c r="G86" t="s">
        <v>198</v>
      </c>
      <c r="H86" s="9" t="s">
        <v>216</v>
      </c>
      <c r="I86" s="2">
        <v>44561</v>
      </c>
    </row>
    <row r="87" spans="1:9" x14ac:dyDescent="0.2">
      <c r="A87" t="s">
        <v>110</v>
      </c>
      <c r="B87" t="s">
        <v>111</v>
      </c>
      <c r="C87" s="4" t="s">
        <v>91</v>
      </c>
      <c r="D87">
        <v>250</v>
      </c>
      <c r="F87">
        <f t="shared" si="1"/>
        <v>250</v>
      </c>
      <c r="G87" t="s">
        <v>198</v>
      </c>
      <c r="H87" s="9" t="s">
        <v>216</v>
      </c>
      <c r="I87" s="2">
        <v>44561</v>
      </c>
    </row>
    <row r="88" spans="1:9" x14ac:dyDescent="0.2">
      <c r="A88" t="s">
        <v>114</v>
      </c>
      <c r="B88" t="s">
        <v>115</v>
      </c>
      <c r="C88" s="4" t="s">
        <v>91</v>
      </c>
      <c r="D88">
        <v>500</v>
      </c>
      <c r="F88">
        <f t="shared" si="1"/>
        <v>500</v>
      </c>
      <c r="G88" t="s">
        <v>198</v>
      </c>
      <c r="H88" s="9" t="s">
        <v>216</v>
      </c>
      <c r="I88" s="2">
        <v>44561</v>
      </c>
    </row>
    <row r="89" spans="1:9" x14ac:dyDescent="0.2">
      <c r="A89" t="s">
        <v>159</v>
      </c>
      <c r="B89" t="s">
        <v>160</v>
      </c>
      <c r="C89" s="4" t="s">
        <v>91</v>
      </c>
      <c r="D89">
        <v>200</v>
      </c>
      <c r="F89">
        <f t="shared" si="1"/>
        <v>200</v>
      </c>
      <c r="G89" t="s">
        <v>198</v>
      </c>
      <c r="H89" s="9" t="s">
        <v>216</v>
      </c>
      <c r="I89" s="2">
        <v>44561</v>
      </c>
    </row>
    <row r="90" spans="1:9" x14ac:dyDescent="0.2">
      <c r="A90" t="s">
        <v>89</v>
      </c>
      <c r="B90" t="s">
        <v>90</v>
      </c>
      <c r="C90" s="4" t="s">
        <v>91</v>
      </c>
      <c r="D90">
        <v>500</v>
      </c>
      <c r="F90">
        <f t="shared" si="1"/>
        <v>500</v>
      </c>
      <c r="G90" t="s">
        <v>198</v>
      </c>
      <c r="H90" s="9" t="s">
        <v>216</v>
      </c>
      <c r="I90" s="2">
        <v>44561</v>
      </c>
    </row>
    <row r="91" spans="1:9" x14ac:dyDescent="0.2">
      <c r="A91" t="s">
        <v>238</v>
      </c>
      <c r="B91" t="s">
        <v>195</v>
      </c>
      <c r="C91" s="4" t="s">
        <v>91</v>
      </c>
      <c r="D91">
        <v>200</v>
      </c>
      <c r="F91">
        <f t="shared" si="1"/>
        <v>200</v>
      </c>
      <c r="G91" t="s">
        <v>198</v>
      </c>
      <c r="H91" s="9" t="s">
        <v>216</v>
      </c>
      <c r="I91" s="2">
        <v>44561</v>
      </c>
    </row>
    <row r="92" spans="1:9" x14ac:dyDescent="0.2">
      <c r="A92" t="s">
        <v>239</v>
      </c>
      <c r="B92" t="s">
        <v>196</v>
      </c>
      <c r="C92" s="4" t="s">
        <v>91</v>
      </c>
      <c r="D92">
        <v>200</v>
      </c>
      <c r="F92">
        <f t="shared" si="1"/>
        <v>200</v>
      </c>
      <c r="G92" t="s">
        <v>198</v>
      </c>
      <c r="H92" s="9" t="s">
        <v>216</v>
      </c>
      <c r="I92" s="2">
        <v>44561</v>
      </c>
    </row>
    <row r="93" spans="1:9" x14ac:dyDescent="0.2">
      <c r="A93" t="s">
        <v>240</v>
      </c>
      <c r="B93" t="s">
        <v>193</v>
      </c>
      <c r="C93" s="4" t="s">
        <v>91</v>
      </c>
      <c r="D93">
        <v>200</v>
      </c>
      <c r="F93">
        <f t="shared" si="1"/>
        <v>200</v>
      </c>
      <c r="G93" t="s">
        <v>198</v>
      </c>
      <c r="H93" s="9" t="s">
        <v>216</v>
      </c>
      <c r="I93" s="2">
        <v>44561</v>
      </c>
    </row>
    <row r="94" spans="1:9" x14ac:dyDescent="0.2">
      <c r="A94" t="s">
        <v>157</v>
      </c>
      <c r="B94" t="s">
        <v>158</v>
      </c>
      <c r="C94" s="4" t="s">
        <v>91</v>
      </c>
      <c r="D94">
        <v>100</v>
      </c>
      <c r="F94">
        <f t="shared" si="1"/>
        <v>100</v>
      </c>
      <c r="G94" t="s">
        <v>198</v>
      </c>
      <c r="H94" s="9" t="s">
        <v>216</v>
      </c>
      <c r="I94" s="2">
        <v>44561</v>
      </c>
    </row>
    <row r="95" spans="1:9" x14ac:dyDescent="0.2">
      <c r="A95" t="s">
        <v>169</v>
      </c>
      <c r="B95" t="s">
        <v>170</v>
      </c>
      <c r="C95" s="4" t="s">
        <v>91</v>
      </c>
      <c r="D95">
        <v>100</v>
      </c>
      <c r="F95">
        <f t="shared" si="1"/>
        <v>100</v>
      </c>
      <c r="G95" t="s">
        <v>198</v>
      </c>
      <c r="H95" s="9" t="s">
        <v>216</v>
      </c>
      <c r="I95" s="2">
        <v>44561</v>
      </c>
    </row>
    <row r="96" spans="1:9" x14ac:dyDescent="0.2">
      <c r="A96" t="s">
        <v>241</v>
      </c>
      <c r="B96" t="s">
        <v>242</v>
      </c>
      <c r="C96" s="4" t="s">
        <v>91</v>
      </c>
      <c r="D96">
        <v>200</v>
      </c>
      <c r="F96">
        <f t="shared" si="1"/>
        <v>200</v>
      </c>
      <c r="G96" t="s">
        <v>198</v>
      </c>
      <c r="H96" s="9" t="s">
        <v>216</v>
      </c>
      <c r="I96" s="2">
        <v>44561</v>
      </c>
    </row>
    <row r="97" spans="1:9" x14ac:dyDescent="0.2">
      <c r="A97" t="s">
        <v>243</v>
      </c>
      <c r="B97" t="s">
        <v>244</v>
      </c>
      <c r="C97" s="4" t="s">
        <v>91</v>
      </c>
      <c r="D97">
        <v>150</v>
      </c>
      <c r="F97">
        <f t="shared" si="1"/>
        <v>150</v>
      </c>
      <c r="G97" t="s">
        <v>198</v>
      </c>
      <c r="H97" s="9" t="s">
        <v>216</v>
      </c>
      <c r="I97" s="2">
        <v>44561</v>
      </c>
    </row>
    <row r="98" spans="1:9" x14ac:dyDescent="0.2">
      <c r="A98" t="s">
        <v>245</v>
      </c>
      <c r="B98" t="s">
        <v>246</v>
      </c>
      <c r="C98" s="4" t="s">
        <v>91</v>
      </c>
      <c r="D98">
        <v>200</v>
      </c>
      <c r="F98">
        <f t="shared" si="1"/>
        <v>200</v>
      </c>
      <c r="G98" t="s">
        <v>198</v>
      </c>
      <c r="H98" s="9" t="s">
        <v>216</v>
      </c>
      <c r="I98" s="2">
        <v>44561</v>
      </c>
    </row>
    <row r="99" spans="1:9" x14ac:dyDescent="0.2">
      <c r="A99" t="s">
        <v>247</v>
      </c>
      <c r="B99" t="s">
        <v>248</v>
      </c>
      <c r="C99" s="4" t="s">
        <v>91</v>
      </c>
      <c r="D99">
        <v>150</v>
      </c>
      <c r="F99">
        <f t="shared" si="1"/>
        <v>150</v>
      </c>
      <c r="G99" t="s">
        <v>198</v>
      </c>
      <c r="H99" s="9" t="s">
        <v>216</v>
      </c>
      <c r="I99" s="2">
        <v>44561</v>
      </c>
    </row>
    <row r="100" spans="1:9" x14ac:dyDescent="0.2">
      <c r="A100" t="s">
        <v>239</v>
      </c>
      <c r="B100" t="s">
        <v>249</v>
      </c>
      <c r="C100" s="4" t="s">
        <v>91</v>
      </c>
      <c r="D100">
        <v>2400</v>
      </c>
      <c r="F100">
        <f t="shared" si="1"/>
        <v>2400</v>
      </c>
      <c r="G100" t="s">
        <v>199</v>
      </c>
      <c r="H100" s="9" t="s">
        <v>217</v>
      </c>
      <c r="I100" s="2">
        <v>44561</v>
      </c>
    </row>
    <row r="101" spans="1:9" x14ac:dyDescent="0.2">
      <c r="A101" t="s">
        <v>240</v>
      </c>
      <c r="B101" t="s">
        <v>193</v>
      </c>
      <c r="C101" s="4" t="s">
        <v>91</v>
      </c>
      <c r="D101">
        <v>1000</v>
      </c>
      <c r="F101">
        <f t="shared" si="1"/>
        <v>1000</v>
      </c>
      <c r="G101" t="s">
        <v>199</v>
      </c>
      <c r="H101" s="9" t="s">
        <v>217</v>
      </c>
      <c r="I101" s="2">
        <v>44561</v>
      </c>
    </row>
    <row r="102" spans="1:9" x14ac:dyDescent="0.2">
      <c r="A102" t="s">
        <v>124</v>
      </c>
      <c r="B102" t="s">
        <v>125</v>
      </c>
      <c r="C102" s="4" t="s">
        <v>91</v>
      </c>
      <c r="D102">
        <v>700</v>
      </c>
      <c r="F102">
        <f t="shared" si="1"/>
        <v>700</v>
      </c>
      <c r="G102" t="s">
        <v>199</v>
      </c>
      <c r="H102" s="9" t="s">
        <v>217</v>
      </c>
      <c r="I102" s="2">
        <v>44561</v>
      </c>
    </row>
    <row r="103" spans="1:9" x14ac:dyDescent="0.2">
      <c r="A103" t="s">
        <v>157</v>
      </c>
      <c r="B103" t="s">
        <v>158</v>
      </c>
      <c r="C103" s="4" t="s">
        <v>91</v>
      </c>
      <c r="D103">
        <v>6200</v>
      </c>
      <c r="F103">
        <f t="shared" si="1"/>
        <v>6200</v>
      </c>
      <c r="G103" t="s">
        <v>199</v>
      </c>
      <c r="H103" s="9" t="s">
        <v>217</v>
      </c>
      <c r="I103" s="2">
        <v>44561</v>
      </c>
    </row>
    <row r="104" spans="1:9" x14ac:dyDescent="0.2">
      <c r="A104" t="s">
        <v>169</v>
      </c>
      <c r="B104" t="s">
        <v>170</v>
      </c>
      <c r="C104" s="4" t="s">
        <v>91</v>
      </c>
      <c r="D104">
        <v>2900</v>
      </c>
      <c r="F104">
        <f t="shared" si="1"/>
        <v>2900</v>
      </c>
      <c r="G104" t="s">
        <v>199</v>
      </c>
      <c r="H104" s="9" t="s">
        <v>217</v>
      </c>
      <c r="I104" s="2">
        <v>44561</v>
      </c>
    </row>
  </sheetData>
  <autoFilter ref="A1:I63" xr:uid="{C7774697-FE8A-4B07-B677-4EF890CC868A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基金额度</vt:lpstr>
      <vt:lpstr>股票交易</vt:lpstr>
      <vt:lpstr>股票额度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Zhou</dc:creator>
  <cp:lastModifiedBy>admin</cp:lastModifiedBy>
  <dcterms:created xsi:type="dcterms:W3CDTF">2021-10-26T02:15:00Z</dcterms:created>
  <dcterms:modified xsi:type="dcterms:W3CDTF">2021-11-29T09:40:58Z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