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5"/>
  </bookViews>
  <sheets>
    <sheet name="Product Backlog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</sheets>
  <calcPr calcId="144525" concurrentCalc="0"/>
</workbook>
</file>

<file path=xl/calcChain.xml><?xml version="1.0" encoding="utf-8"?>
<calcChain xmlns="http://schemas.openxmlformats.org/spreadsheetml/2006/main">
  <c r="C49" i="7" l="1"/>
  <c r="E49" i="7"/>
  <c r="E47" i="7"/>
  <c r="C46" i="7"/>
  <c r="E46" i="7"/>
  <c r="C40" i="7"/>
  <c r="C41" i="7"/>
  <c r="C42" i="7"/>
  <c r="C30" i="7"/>
  <c r="C28" i="7"/>
  <c r="C27" i="7"/>
  <c r="C49" i="6"/>
  <c r="E49" i="6"/>
  <c r="E47" i="6"/>
  <c r="C46" i="6"/>
  <c r="E46" i="6"/>
  <c r="C40" i="6"/>
  <c r="C41" i="6"/>
  <c r="C42" i="6"/>
  <c r="C30" i="6"/>
  <c r="C28" i="6"/>
  <c r="C27" i="6"/>
  <c r="C49" i="5"/>
  <c r="E49" i="5"/>
  <c r="C47" i="5"/>
  <c r="E47" i="5"/>
  <c r="C46" i="5"/>
  <c r="E46" i="5"/>
  <c r="C40" i="5"/>
  <c r="C41" i="5"/>
  <c r="C42" i="5"/>
  <c r="C30" i="5"/>
  <c r="C28" i="5"/>
  <c r="C27" i="5"/>
  <c r="C49" i="4"/>
  <c r="C47" i="4"/>
  <c r="C46" i="4"/>
  <c r="E49" i="4"/>
  <c r="E47" i="4"/>
  <c r="E46" i="4"/>
  <c r="C41" i="4"/>
  <c r="C40" i="4"/>
  <c r="C42" i="4"/>
  <c r="C44" i="2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0" i="4"/>
  <c r="C28" i="4"/>
  <c r="C27" i="4"/>
</calcChain>
</file>

<file path=xl/sharedStrings.xml><?xml version="1.0" encoding="utf-8"?>
<sst xmlns="http://schemas.openxmlformats.org/spreadsheetml/2006/main" count="493" uniqueCount="168">
  <si>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</si>
  <si>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</si>
  <si>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</si>
  <si>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</si>
  <si>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</si>
  <si>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</si>
  <si>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</si>
  <si>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</si>
  <si>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</si>
  <si>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</si>
  <si>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Upload material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</si>
  <si>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</si>
  <si>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</si>
  <si>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</si>
  <si>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</si>
  <si>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</si>
  <si>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</si>
  <si>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</si>
  <si>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</si>
  <si>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</si>
  <si>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</si>
  <si>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</si>
  <si>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</si>
  <si>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</si>
  <si>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</si>
  <si>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</si>
  <si>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</si>
  <si>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</si>
  <si>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</si>
  <si>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</si>
  <si>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</si>
  <si>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</si>
  <si>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</si>
  <si>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</si>
  <si>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</si>
  <si>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</si>
  <si>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</si>
  <si>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</si>
  <si>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</si>
  <si>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</si>
  <si>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</si>
  <si>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</si>
  <si>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</si>
  <si>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</si>
  <si>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</si>
  <si>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</si>
  <si>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</si>
  <si>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</si>
  <si>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</si>
  <si>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</si>
  <si>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</si>
  <si>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</si>
  <si>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</si>
  <si>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</si>
  <si>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</si>
  <si>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</si>
  <si>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</si>
  <si>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</si>
  <si>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</si>
  <si>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</si>
  <si>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</si>
  <si>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</si>
  <si>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</si>
  <si>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</si>
  <si>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</si>
  <si>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</si>
  <si>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</si>
  <si>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</si>
  <si>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</si>
  <si>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</si>
  <si>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</si>
  <si>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</si>
  <si>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</si>
  <si>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</si>
  <si>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</si>
  <si>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</si>
  <si>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</si>
  <si>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</si>
  <si>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</si>
  <si>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</si>
  <si>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</si>
  <si>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</si>
  <si>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</si>
  <si>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</si>
  <si>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</si>
  <si>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</si>
  <si>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</si>
  <si>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</si>
  <si>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</si>
  <si>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</si>
  <si>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</si>
  <si>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</si>
  <si>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</si>
  <si>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</si>
  <si>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</si>
  <si>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</si>
  <si>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</si>
  <si>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</si>
  <si>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</si>
  <si>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</si>
  <si>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</si>
  <si>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</si>
  <si>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</si>
  <si>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</si>
  <si>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</si>
  <si>
    <t>Design create class page</t>
  </si>
  <si>
    <t>Design create post page</t>
  </si>
  <si>
    <t>Fix overall use-case</t>
  </si>
  <si>
    <t>Fix ERD</t>
  </si>
  <si>
    <t>Fix System architecture</t>
  </si>
  <si>
    <t>Sprint 1 task (ThiTD -&gt; MinhKH)</t>
  </si>
  <si>
    <t>TungTD-&gt;MinhKH</t>
  </si>
  <si>
    <t>Sprint 1 task -&gt; MinhKH</t>
  </si>
  <si>
    <t>Sprint 1 task -&gt;MinhKH</t>
  </si>
  <si>
    <t>26/05</t>
  </si>
  <si>
    <t xml:space="preserve">Design physical diagram </t>
  </si>
  <si>
    <t>DB</t>
  </si>
  <si>
    <t>Design suggest page</t>
  </si>
  <si>
    <t>Sprint 3</t>
  </si>
  <si>
    <t>Create DB</t>
  </si>
  <si>
    <t>using MySQL</t>
  </si>
  <si>
    <t>Map DB - Entity</t>
  </si>
  <si>
    <t>Create dao, dto</t>
  </si>
  <si>
    <t>Design Admin dashboard</t>
  </si>
  <si>
    <t>Sprint 1 Task</t>
  </si>
  <si>
    <t>Waiting for Approval</t>
  </si>
  <si>
    <t>include client side validation</t>
  </si>
  <si>
    <t>real-time notification &amp; discussion demo</t>
  </si>
  <si>
    <t>notification count, left notification, real-time disscussion</t>
  </si>
  <si>
    <t>Sprint 4</t>
  </si>
  <si>
    <t>implement login function</t>
  </si>
  <si>
    <t>implement register function</t>
  </si>
  <si>
    <t>implement newsfeed page</t>
  </si>
  <si>
    <t>Implement search function</t>
  </si>
  <si>
    <t>Implement follow/unfollow teacher function</t>
  </si>
  <si>
    <t>Implement request function</t>
  </si>
  <si>
    <t>Implement invitation function</t>
  </si>
  <si>
    <t>Implement create class function</t>
  </si>
  <si>
    <t>Implement create post function</t>
  </si>
  <si>
    <t>include article, question and material</t>
  </si>
  <si>
    <t>store material using blob demo</t>
  </si>
  <si>
    <t>Implement edit profile function</t>
  </si>
  <si>
    <t>Implement suggest related post function</t>
  </si>
  <si>
    <t>teacher profile, student profile</t>
  </si>
  <si>
    <t>solr</t>
  </si>
  <si>
    <t>Design Manage material</t>
  </si>
  <si>
    <t>design add to folder popup and create folder popup</t>
  </si>
  <si>
    <t>Implement upload, add to folder and manage material</t>
  </si>
  <si>
    <t>component diagram</t>
  </si>
  <si>
    <t>package diagram</t>
  </si>
  <si>
    <t>class diagram</t>
  </si>
  <si>
    <t>Sprint 5</t>
  </si>
  <si>
    <t>10/06</t>
  </si>
  <si>
    <t>16/06</t>
  </si>
  <si>
    <t>Task Sprint 4</t>
  </si>
  <si>
    <t>Task Sprint 4, not yet "delete" function</t>
  </si>
  <si>
    <t>Implement classroom page</t>
  </si>
  <si>
    <t>Implement newfeeds page</t>
  </si>
  <si>
    <t>Create article, question</t>
  </si>
  <si>
    <t>User post an article, ask a question</t>
  </si>
  <si>
    <t>Reply</t>
  </si>
  <si>
    <t>Reply article or question</t>
  </si>
  <si>
    <t>Implement manage post</t>
  </si>
  <si>
    <t>Implement reply post</t>
  </si>
  <si>
    <t>Implement accept, deny request and invitation</t>
  </si>
  <si>
    <t>New</t>
  </si>
  <si>
    <t>Implement manage class</t>
  </si>
  <si>
    <t>Teachers manage students, posts in their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</si>
</sst>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5" fillId="0" borderId="0" xfId="0" applyFont="1" applyFill="1"/>
    <xf numFmtId="164" fontId="1" fillId="0" borderId="0" xfId="0" applyNumberFormat="1" applyFont="1"/>
    <xf numFmtId="0" fontId="6" fillId="0" borderId="1" xfId="0" applyFont="1" applyBorder="1"/>
    <xf numFmtId="0" fontId="1" fillId="0" borderId="1" xfId="0" quotePrefix="1" applyFont="1" applyBorder="1"/>
    <xf numFmtId="0" fontId="5" fillId="0" borderId="1" xfId="0" applyFont="1" applyBorder="1"/>
    <xf numFmtId="0" fontId="5" fillId="0" borderId="0" xfId="0" applyFont="1"/>
    <xf numFmtId="0" fontId="5" fillId="0" borderId="1" xfId="0" quotePrefix="1" applyFont="1" applyBorder="1"/>
    <xf numFmtId="0" fontId="5" fillId="3" borderId="1" xfId="0" quotePrefix="1" applyFont="1" applyFill="1" applyBorder="1"/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6" fillId="0" borderId="1" xfId="0" quotePrefix="1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7" fillId="0" borderId="1" xfId="0" applyFont="1" applyFill="1" applyBorder="1"/>
    <xf numFmtId="0" fontId="7" fillId="0" borderId="0" xfId="0" applyFont="1" applyFill="1"/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57152"/>
        <c:axId val="72198400"/>
      </c:barChart>
      <c:catAx>
        <c:axId val="55857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198400"/>
        <c:crosses val="autoZero"/>
        <c:auto val="1"/>
        <c:lblAlgn val="ctr"/>
        <c:lblOffset val="100"/>
        <c:noMultiLvlLbl val="0"/>
      </c:catAx>
      <c:valAx>
        <c:axId val="72198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5857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2'!$C$41:$C$42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2'!$E$45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2'!$B$46:$B$49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2'!$E$46:$E$49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59200"/>
        <c:axId val="72201280"/>
      </c:barChart>
      <c:catAx>
        <c:axId val="55859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201280"/>
        <c:crosses val="autoZero"/>
        <c:auto val="1"/>
        <c:lblAlgn val="ctr"/>
        <c:lblOffset val="100"/>
        <c:noMultiLvlLbl val="0"/>
      </c:catAx>
      <c:valAx>
        <c:axId val="72201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585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3'!$B$41:$B$42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3'!$C$41:$C$42</c:f>
              <c:numCache>
                <c:formatCode>General</c:formatCode>
                <c:ptCount val="2"/>
                <c:pt idx="0">
                  <c:v>9</c:v>
                </c:pt>
                <c:pt idx="1">
                  <c:v>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3'!$B$46:$B$49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3'!$E$46:$E$49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18720"/>
        <c:axId val="56344576"/>
      </c:barChart>
      <c:catAx>
        <c:axId val="57118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44576"/>
        <c:crosses val="autoZero"/>
        <c:auto val="1"/>
        <c:lblAlgn val="ctr"/>
        <c:lblOffset val="100"/>
        <c:noMultiLvlLbl val="0"/>
      </c:catAx>
      <c:valAx>
        <c:axId val="56344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7118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4'!$B$41:$B$42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4'!$C$41:$C$42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4'!$B$46:$B$49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4'!$E$46:$E$49</c:f>
              <c:numCache>
                <c:formatCode>0%</c:formatCode>
                <c:ptCount val="4"/>
                <c:pt idx="0">
                  <c:v>0.75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20768"/>
        <c:axId val="56347456"/>
      </c:barChart>
      <c:catAx>
        <c:axId val="57120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47456"/>
        <c:crosses val="autoZero"/>
        <c:auto val="1"/>
        <c:lblAlgn val="ctr"/>
        <c:lblOffset val="100"/>
        <c:noMultiLvlLbl val="0"/>
      </c:catAx>
      <c:valAx>
        <c:axId val="563474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7120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5'!$B$41:$B$42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5'!$C$41:$C$42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5'!$E$45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5'!$B$46:$B$49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5'!$E$46:$E$49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357504"/>
        <c:axId val="104334464"/>
      </c:barChart>
      <c:catAx>
        <c:axId val="78357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334464"/>
        <c:crosses val="autoZero"/>
        <c:auto val="1"/>
        <c:lblAlgn val="ctr"/>
        <c:lblOffset val="100"/>
        <c:noMultiLvlLbl val="0"/>
      </c:catAx>
      <c:valAx>
        <c:axId val="104334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835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16" sqref="C16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s="32" customFormat="1" x14ac:dyDescent="0.2">
      <c r="A2" s="31">
        <v>1</v>
      </c>
      <c r="B2" s="31" t="s">
        <v>4</v>
      </c>
      <c r="C2" s="31" t="s">
        <v>6</v>
      </c>
    </row>
    <row r="3" spans="1:3" s="32" customFormat="1" x14ac:dyDescent="0.2">
      <c r="A3" s="31">
        <v>2</v>
      </c>
      <c r="B3" s="31" t="s">
        <v>3</v>
      </c>
      <c r="C3" s="31" t="s">
        <v>5</v>
      </c>
    </row>
    <row r="4" spans="1:3" s="30" customFormat="1" x14ac:dyDescent="0.2">
      <c r="A4" s="14">
        <v>3</v>
      </c>
      <c r="B4" s="29" t="s">
        <v>7</v>
      </c>
      <c r="C4" s="29" t="s">
        <v>8</v>
      </c>
    </row>
    <row r="5" spans="1:3" s="18" customFormat="1" x14ac:dyDescent="0.2">
      <c r="A5" s="13">
        <v>4</v>
      </c>
      <c r="B5" s="13" t="s">
        <v>28</v>
      </c>
      <c r="C5" s="13" t="s">
        <v>29</v>
      </c>
    </row>
    <row r="6" spans="1:3" s="18" customFormat="1" x14ac:dyDescent="0.2">
      <c r="A6" s="13">
        <v>5</v>
      </c>
      <c r="B6" s="13" t="s">
        <v>9</v>
      </c>
      <c r="C6" s="13" t="s">
        <v>30</v>
      </c>
    </row>
    <row r="7" spans="1:3" s="32" customFormat="1" x14ac:dyDescent="0.2">
      <c r="A7" s="31">
        <v>6</v>
      </c>
      <c r="B7" s="31" t="s">
        <v>158</v>
      </c>
      <c r="C7" s="31" t="s">
        <v>159</v>
      </c>
    </row>
    <row r="8" spans="1:3" s="18" customFormat="1" x14ac:dyDescent="0.2">
      <c r="A8" s="13">
        <v>7</v>
      </c>
      <c r="B8" s="13" t="s">
        <v>160</v>
      </c>
      <c r="C8" s="13" t="s">
        <v>161</v>
      </c>
    </row>
    <row r="9" spans="1:3" s="32" customFormat="1" x14ac:dyDescent="0.2">
      <c r="A9" s="31">
        <v>8</v>
      </c>
      <c r="B9" s="31" t="s">
        <v>10</v>
      </c>
      <c r="C9" s="31" t="s">
        <v>21</v>
      </c>
    </row>
    <row r="10" spans="1:3" s="18" customFormat="1" x14ac:dyDescent="0.2">
      <c r="A10" s="13">
        <v>9</v>
      </c>
      <c r="B10" s="13" t="s">
        <v>11</v>
      </c>
      <c r="C10" s="13" t="s">
        <v>12</v>
      </c>
    </row>
    <row r="11" spans="1:3" s="18" customFormat="1" x14ac:dyDescent="0.2">
      <c r="A11" s="13">
        <v>10</v>
      </c>
      <c r="B11" s="13" t="s">
        <v>13</v>
      </c>
      <c r="C11" s="13" t="s">
        <v>14</v>
      </c>
    </row>
    <row r="12" spans="1:3" s="18" customFormat="1" x14ac:dyDescent="0.2">
      <c r="A12" s="13">
        <v>11</v>
      </c>
      <c r="B12" s="13" t="s">
        <v>32</v>
      </c>
      <c r="C12" s="13" t="s">
        <v>33</v>
      </c>
    </row>
    <row r="13" spans="1:3" s="18" customFormat="1" x14ac:dyDescent="0.2">
      <c r="A13" s="13">
        <v>12</v>
      </c>
      <c r="B13" s="13" t="s">
        <v>34</v>
      </c>
      <c r="C13" s="13" t="s">
        <v>35</v>
      </c>
    </row>
    <row r="14" spans="1:3" x14ac:dyDescent="0.2">
      <c r="A14" s="14">
        <v>13</v>
      </c>
      <c r="B14" s="2" t="s">
        <v>16</v>
      </c>
      <c r="C14" s="2" t="s">
        <v>15</v>
      </c>
    </row>
    <row r="15" spans="1:3" s="23" customFormat="1" x14ac:dyDescent="0.2">
      <c r="A15" s="13">
        <v>14</v>
      </c>
      <c r="B15" s="22" t="s">
        <v>38</v>
      </c>
      <c r="C15" s="22" t="s">
        <v>39</v>
      </c>
    </row>
    <row r="16" spans="1:3" x14ac:dyDescent="0.2">
      <c r="A16" s="14">
        <v>15</v>
      </c>
      <c r="B16" s="2" t="s">
        <v>37</v>
      </c>
      <c r="C16" s="2" t="s">
        <v>167</v>
      </c>
    </row>
    <row r="17" spans="1:3" x14ac:dyDescent="0.2">
      <c r="A17" s="14">
        <v>16</v>
      </c>
      <c r="B17" s="2" t="s">
        <v>17</v>
      </c>
      <c r="C17" s="2" t="s">
        <v>78</v>
      </c>
    </row>
    <row r="18" spans="1:3" x14ac:dyDescent="0.2">
      <c r="A18" s="14">
        <v>17</v>
      </c>
      <c r="B18" s="2" t="s">
        <v>18</v>
      </c>
      <c r="C18" s="2" t="s">
        <v>79</v>
      </c>
    </row>
    <row r="19" spans="1:3" s="34" customFormat="1" x14ac:dyDescent="0.2">
      <c r="A19" s="31">
        <v>18</v>
      </c>
      <c r="B19" s="33" t="s">
        <v>19</v>
      </c>
      <c r="C19" s="33" t="s">
        <v>20</v>
      </c>
    </row>
    <row r="20" spans="1:3" s="23" customFormat="1" x14ac:dyDescent="0.2">
      <c r="A20" s="13">
        <v>19</v>
      </c>
      <c r="B20" s="22" t="s">
        <v>22</v>
      </c>
      <c r="C20" s="22" t="s">
        <v>23</v>
      </c>
    </row>
    <row r="21" spans="1:3" s="23" customFormat="1" x14ac:dyDescent="0.2">
      <c r="A21" s="13">
        <v>20</v>
      </c>
      <c r="B21" s="22" t="s">
        <v>24</v>
      </c>
      <c r="C21" s="22" t="s">
        <v>25</v>
      </c>
    </row>
    <row r="22" spans="1:3" s="34" customFormat="1" x14ac:dyDescent="0.2">
      <c r="A22" s="31">
        <v>21</v>
      </c>
      <c r="B22" s="33" t="s">
        <v>26</v>
      </c>
      <c r="C22" s="33" t="s">
        <v>27</v>
      </c>
    </row>
    <row r="23" spans="1:3" s="23" customFormat="1" x14ac:dyDescent="0.2">
      <c r="A23" s="13">
        <v>22</v>
      </c>
      <c r="B23" s="22" t="s">
        <v>31</v>
      </c>
      <c r="C23" s="22" t="s">
        <v>36</v>
      </c>
    </row>
    <row r="24" spans="1:3" x14ac:dyDescent="0.2">
      <c r="A24" s="14">
        <v>23</v>
      </c>
      <c r="B24" s="2" t="s">
        <v>40</v>
      </c>
      <c r="C24" s="2" t="s">
        <v>42</v>
      </c>
    </row>
    <row r="25" spans="1:3" x14ac:dyDescent="0.2">
      <c r="A25" s="14">
        <v>24</v>
      </c>
      <c r="B25" s="2" t="s">
        <v>41</v>
      </c>
      <c r="C25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B42" sqref="B42:E46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74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x14ac:dyDescent="0.2">
      <c r="A4" s="2">
        <v>1</v>
      </c>
      <c r="B4" s="2" t="s">
        <v>48</v>
      </c>
      <c r="C4" s="2"/>
      <c r="D4" s="2" t="s">
        <v>49</v>
      </c>
      <c r="E4" s="2">
        <v>10</v>
      </c>
      <c r="F4" s="2" t="s">
        <v>83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2" customFormat="1" x14ac:dyDescent="0.2">
      <c r="A5" s="11">
        <v>2</v>
      </c>
      <c r="B5" s="11" t="s">
        <v>57</v>
      </c>
      <c r="C5" s="11" t="s">
        <v>102</v>
      </c>
      <c r="D5" s="11" t="s">
        <v>71</v>
      </c>
      <c r="E5" s="11">
        <v>6</v>
      </c>
      <c r="F5" s="11" t="s">
        <v>82</v>
      </c>
      <c r="G5" s="11"/>
      <c r="H5" s="11"/>
      <c r="I5" s="11"/>
      <c r="J5" s="11"/>
      <c r="K5" s="11"/>
      <c r="L5" s="11"/>
      <c r="M5" s="11"/>
    </row>
    <row r="6" spans="1:13" s="12" customFormat="1" x14ac:dyDescent="0.2">
      <c r="A6" s="11">
        <v>3</v>
      </c>
      <c r="B6" s="11" t="s">
        <v>58</v>
      </c>
      <c r="C6" s="11" t="s">
        <v>103</v>
      </c>
      <c r="D6" s="11" t="s">
        <v>71</v>
      </c>
      <c r="E6" s="11">
        <v>6</v>
      </c>
      <c r="F6" s="11" t="s">
        <v>82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1" t="s">
        <v>80</v>
      </c>
      <c r="C7" s="11" t="s">
        <v>102</v>
      </c>
      <c r="D7" s="11" t="s">
        <v>71</v>
      </c>
      <c r="E7" s="11">
        <v>6</v>
      </c>
      <c r="F7" s="11" t="s">
        <v>82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59</v>
      </c>
      <c r="C8" s="11" t="s">
        <v>99</v>
      </c>
      <c r="D8" s="11" t="s">
        <v>72</v>
      </c>
      <c r="E8" s="11">
        <v>8</v>
      </c>
      <c r="F8" s="11" t="s">
        <v>82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60</v>
      </c>
      <c r="C9" s="11" t="s">
        <v>99</v>
      </c>
      <c r="D9" s="11" t="s">
        <v>72</v>
      </c>
      <c r="E9" s="11">
        <v>8</v>
      </c>
      <c r="F9" s="11" t="s">
        <v>82</v>
      </c>
      <c r="G9" s="11"/>
      <c r="H9" s="11"/>
      <c r="I9" s="11"/>
      <c r="J9" s="11"/>
      <c r="K9" s="11"/>
      <c r="L9" s="11"/>
      <c r="M9" s="11"/>
    </row>
    <row r="10" spans="1:13" s="12" customFormat="1" x14ac:dyDescent="0.2">
      <c r="A10" s="11">
        <v>7</v>
      </c>
      <c r="B10" s="11" t="s">
        <v>61</v>
      </c>
      <c r="C10" s="11" t="s">
        <v>99</v>
      </c>
      <c r="D10" s="11" t="s">
        <v>72</v>
      </c>
      <c r="E10" s="11">
        <v>8</v>
      </c>
      <c r="F10" s="11" t="s">
        <v>82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2">
        <v>8</v>
      </c>
      <c r="B11" s="6" t="s">
        <v>62</v>
      </c>
      <c r="C11" s="2" t="s">
        <v>100</v>
      </c>
      <c r="D11" s="2" t="s">
        <v>71</v>
      </c>
      <c r="E11" s="2">
        <v>4</v>
      </c>
      <c r="F11" s="2" t="s">
        <v>83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63</v>
      </c>
      <c r="C12" s="2"/>
      <c r="D12" s="2" t="s">
        <v>49</v>
      </c>
      <c r="E12" s="2">
        <v>3</v>
      </c>
      <c r="F12" s="2" t="s">
        <v>83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64</v>
      </c>
      <c r="C13" s="2"/>
      <c r="D13" s="2" t="s">
        <v>70</v>
      </c>
      <c r="E13" s="2">
        <v>8</v>
      </c>
      <c r="F13" s="2" t="s">
        <v>83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65</v>
      </c>
      <c r="C14" s="2"/>
      <c r="D14" s="2" t="s">
        <v>70</v>
      </c>
      <c r="E14" s="2">
        <v>15</v>
      </c>
      <c r="F14" s="2" t="s">
        <v>83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2" customFormat="1" x14ac:dyDescent="0.2">
      <c r="A15" s="11">
        <v>12</v>
      </c>
      <c r="B15" s="11" t="s">
        <v>81</v>
      </c>
      <c r="C15" s="11" t="s">
        <v>101</v>
      </c>
      <c r="D15" s="11" t="s">
        <v>71</v>
      </c>
      <c r="E15" s="11">
        <v>10</v>
      </c>
      <c r="F15" s="11" t="s">
        <v>82</v>
      </c>
      <c r="G15" s="11"/>
      <c r="H15" s="11"/>
      <c r="I15" s="11"/>
      <c r="J15" s="11"/>
      <c r="K15" s="11"/>
      <c r="L15" s="11"/>
      <c r="M15" s="11"/>
    </row>
    <row r="16" spans="1:13" x14ac:dyDescent="0.2">
      <c r="A16" s="2">
        <v>13</v>
      </c>
      <c r="B16" s="2" t="s">
        <v>66</v>
      </c>
      <c r="C16" s="2"/>
      <c r="D16" s="2" t="s">
        <v>49</v>
      </c>
      <c r="E16" s="2">
        <v>12</v>
      </c>
      <c r="F16" s="2" t="s">
        <v>83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67</v>
      </c>
      <c r="C17" s="2"/>
      <c r="D17" s="2" t="s">
        <v>70</v>
      </c>
      <c r="E17" s="2">
        <v>10</v>
      </c>
      <c r="F17" s="2" t="s">
        <v>83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68</v>
      </c>
      <c r="C18" s="2" t="s">
        <v>100</v>
      </c>
      <c r="D18" s="2" t="s">
        <v>72</v>
      </c>
      <c r="E18" s="2">
        <v>8</v>
      </c>
      <c r="F18" s="2" t="s">
        <v>83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69</v>
      </c>
      <c r="C19" s="2"/>
      <c r="D19" s="2" t="s">
        <v>49</v>
      </c>
      <c r="E19" s="2">
        <v>3</v>
      </c>
      <c r="F19" s="2" t="s">
        <v>83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97</v>
      </c>
      <c r="C20" s="2"/>
      <c r="D20" s="2" t="s">
        <v>49</v>
      </c>
      <c r="E20" s="2">
        <v>4</v>
      </c>
      <c r="F20" s="2" t="s">
        <v>83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73</v>
      </c>
    </row>
    <row r="23" spans="1:13" ht="15.75" x14ac:dyDescent="0.25">
      <c r="B23" s="9" t="s">
        <v>75</v>
      </c>
      <c r="C23" s="9" t="s">
        <v>76</v>
      </c>
    </row>
    <row r="24" spans="1:13" x14ac:dyDescent="0.2">
      <c r="B24" s="2" t="s">
        <v>49</v>
      </c>
      <c r="C24" s="2">
        <f>SUMIF(D4:D20,B24,E4:E20)</f>
        <v>32</v>
      </c>
    </row>
    <row r="25" spans="1:13" x14ac:dyDescent="0.2">
      <c r="B25" s="2" t="s">
        <v>70</v>
      </c>
      <c r="C25" s="2">
        <f>SUMIF(D4:D20,B25,E4:E20)</f>
        <v>33</v>
      </c>
    </row>
    <row r="26" spans="1:13" x14ac:dyDescent="0.2">
      <c r="B26" s="2" t="s">
        <v>71</v>
      </c>
      <c r="C26" s="2">
        <f>SUMIF(D4:D20,B26,E4:E20)</f>
        <v>32</v>
      </c>
    </row>
    <row r="27" spans="1:13" x14ac:dyDescent="0.2">
      <c r="B27" s="2" t="s">
        <v>72</v>
      </c>
      <c r="C27" s="2">
        <f>SUMIF(D4:D20,B27,E4:E20)</f>
        <v>32</v>
      </c>
    </row>
    <row r="29" spans="1:13" x14ac:dyDescent="0.2">
      <c r="B29" s="1" t="s">
        <v>77</v>
      </c>
    </row>
    <row r="30" spans="1:13" ht="15.75" x14ac:dyDescent="0.25">
      <c r="B30" s="9" t="s">
        <v>75</v>
      </c>
      <c r="C30" s="9" t="s">
        <v>76</v>
      </c>
    </row>
    <row r="31" spans="1:13" x14ac:dyDescent="0.2">
      <c r="B31" s="2" t="s">
        <v>49</v>
      </c>
      <c r="C31" s="2"/>
    </row>
    <row r="32" spans="1:13" x14ac:dyDescent="0.2">
      <c r="B32" s="2" t="s">
        <v>70</v>
      </c>
      <c r="C32" s="2"/>
    </row>
    <row r="33" spans="2:5" x14ac:dyDescent="0.2">
      <c r="B33" s="2" t="s">
        <v>71</v>
      </c>
      <c r="C33" s="2"/>
    </row>
    <row r="34" spans="2:5" x14ac:dyDescent="0.2">
      <c r="B34" s="2" t="s">
        <v>72</v>
      </c>
      <c r="C34" s="2"/>
    </row>
    <row r="37" spans="2:5" ht="15.75" x14ac:dyDescent="0.25">
      <c r="B37" s="9" t="s">
        <v>94</v>
      </c>
      <c r="C37" s="2">
        <f>COUNTA(F4:F20)</f>
        <v>17</v>
      </c>
    </row>
    <row r="38" spans="2:5" ht="15.75" x14ac:dyDescent="0.25">
      <c r="B38" s="9" t="s">
        <v>95</v>
      </c>
      <c r="C38" s="2">
        <f>COUNTIF(F4:F20,"Completed")</f>
        <v>10</v>
      </c>
    </row>
    <row r="39" spans="2:5" ht="15.75" x14ac:dyDescent="0.25">
      <c r="B39" s="9" t="s">
        <v>96</v>
      </c>
      <c r="C39" s="2">
        <f>C37-C38</f>
        <v>7</v>
      </c>
    </row>
    <row r="42" spans="2:5" ht="15.75" x14ac:dyDescent="0.25">
      <c r="B42" s="9" t="s">
        <v>75</v>
      </c>
      <c r="C42" s="9" t="s">
        <v>94</v>
      </c>
      <c r="D42" s="9" t="s">
        <v>95</v>
      </c>
      <c r="E42" s="9" t="s">
        <v>98</v>
      </c>
    </row>
    <row r="43" spans="2:5" x14ac:dyDescent="0.2">
      <c r="B43" s="2" t="s">
        <v>49</v>
      </c>
      <c r="C43" s="2">
        <f>COUNTIF(D4:D20,B43)</f>
        <v>5</v>
      </c>
      <c r="D43" s="2">
        <v>5</v>
      </c>
      <c r="E43" s="10">
        <f>D43/C43</f>
        <v>1</v>
      </c>
    </row>
    <row r="44" spans="2:5" x14ac:dyDescent="0.2">
      <c r="B44" s="2" t="s">
        <v>70</v>
      </c>
      <c r="C44" s="2">
        <f>COUNTIF(D4:D20,B44)</f>
        <v>3</v>
      </c>
      <c r="D44" s="2">
        <v>3</v>
      </c>
      <c r="E44" s="10">
        <f t="shared" ref="E44:E46" si="0">D44/C44</f>
        <v>1</v>
      </c>
    </row>
    <row r="45" spans="2:5" x14ac:dyDescent="0.2">
      <c r="B45" s="2" t="s">
        <v>71</v>
      </c>
      <c r="C45" s="2">
        <f>COUNTIF(D4:D20,B45)</f>
        <v>5</v>
      </c>
      <c r="D45" s="2">
        <v>1</v>
      </c>
      <c r="E45" s="10">
        <f t="shared" si="0"/>
        <v>0.2</v>
      </c>
    </row>
    <row r="46" spans="2:5" x14ac:dyDescent="0.2">
      <c r="B46" s="2" t="s">
        <v>72</v>
      </c>
      <c r="C46" s="2">
        <f>COUNTIF(D4:D20,B46)</f>
        <v>4</v>
      </c>
      <c r="D46" s="2">
        <v>1</v>
      </c>
      <c r="E46" s="10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0" zoomScaleNormal="80" workbookViewId="0">
      <selection activeCell="H4" sqref="H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84</v>
      </c>
      <c r="G1" s="8" t="s">
        <v>90</v>
      </c>
      <c r="H1" s="1" t="s">
        <v>92</v>
      </c>
      <c r="I1" s="8" t="s">
        <v>91</v>
      </c>
      <c r="J1" s="1" t="s">
        <v>93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x14ac:dyDescent="0.2">
      <c r="A4" s="2">
        <v>1</v>
      </c>
      <c r="B4" s="2" t="s">
        <v>85</v>
      </c>
      <c r="C4" s="2"/>
      <c r="D4" s="2" t="s">
        <v>49</v>
      </c>
      <c r="E4" s="2">
        <v>12</v>
      </c>
      <c r="F4" s="2" t="s">
        <v>83</v>
      </c>
      <c r="G4" s="2">
        <v>10</v>
      </c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86</v>
      </c>
      <c r="C5" s="2"/>
      <c r="D5" s="2" t="s">
        <v>49</v>
      </c>
      <c r="E5" s="2">
        <v>12</v>
      </c>
      <c r="F5" s="2" t="s">
        <v>83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87</v>
      </c>
      <c r="C6" s="2"/>
      <c r="D6" s="2" t="s">
        <v>70</v>
      </c>
      <c r="E6" s="2">
        <v>8</v>
      </c>
      <c r="F6" s="2" t="s">
        <v>83</v>
      </c>
      <c r="G6" s="2"/>
      <c r="H6" s="2"/>
      <c r="I6" s="2"/>
      <c r="J6" s="2"/>
      <c r="K6" s="2"/>
      <c r="L6" s="2"/>
      <c r="M6" s="2"/>
    </row>
    <row r="7" spans="1:13" s="17" customFormat="1" x14ac:dyDescent="0.2">
      <c r="A7" s="16">
        <v>4</v>
      </c>
      <c r="B7" s="16" t="s">
        <v>88</v>
      </c>
      <c r="C7" s="16" t="s">
        <v>111</v>
      </c>
      <c r="D7" s="16" t="s">
        <v>72</v>
      </c>
      <c r="E7" s="16">
        <v>8</v>
      </c>
      <c r="F7" s="16" t="s">
        <v>83</v>
      </c>
      <c r="G7" s="16"/>
      <c r="H7" s="16"/>
      <c r="I7" s="16"/>
      <c r="J7" s="16"/>
      <c r="K7" s="16"/>
      <c r="L7" s="16"/>
      <c r="M7" s="16"/>
    </row>
    <row r="8" spans="1:13" s="17" customFormat="1" x14ac:dyDescent="0.2">
      <c r="A8" s="16">
        <v>5</v>
      </c>
      <c r="B8" s="16" t="s">
        <v>89</v>
      </c>
      <c r="C8" s="16" t="s">
        <v>111</v>
      </c>
      <c r="D8" s="16" t="s">
        <v>72</v>
      </c>
      <c r="E8" s="16">
        <v>8</v>
      </c>
      <c r="F8" s="16" t="s">
        <v>83</v>
      </c>
      <c r="G8" s="16"/>
      <c r="H8" s="16"/>
      <c r="I8" s="16"/>
      <c r="J8" s="16"/>
      <c r="K8" s="16"/>
      <c r="L8" s="16"/>
      <c r="M8" s="16"/>
    </row>
    <row r="9" spans="1:13" x14ac:dyDescent="0.2">
      <c r="A9" s="2">
        <v>6</v>
      </c>
      <c r="B9" s="2" t="s">
        <v>105</v>
      </c>
      <c r="C9" s="2"/>
      <c r="D9" s="2" t="s">
        <v>70</v>
      </c>
      <c r="E9" s="2">
        <v>10</v>
      </c>
      <c r="F9" s="2" t="s">
        <v>83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106</v>
      </c>
      <c r="C10" s="2"/>
      <c r="D10" s="2" t="s">
        <v>70</v>
      </c>
      <c r="E10" s="2">
        <v>16</v>
      </c>
      <c r="F10" s="2" t="s">
        <v>83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57</v>
      </c>
      <c r="C11" s="13" t="s">
        <v>110</v>
      </c>
      <c r="D11" s="14" t="s">
        <v>49</v>
      </c>
      <c r="E11" s="14">
        <v>6</v>
      </c>
      <c r="F11" s="14" t="s">
        <v>83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58</v>
      </c>
      <c r="C12" s="13" t="s">
        <v>110</v>
      </c>
      <c r="D12" s="14" t="s">
        <v>49</v>
      </c>
      <c r="E12" s="14">
        <v>6</v>
      </c>
      <c r="F12" s="14" t="s">
        <v>83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80</v>
      </c>
      <c r="C13" s="14" t="s">
        <v>110</v>
      </c>
      <c r="D13" s="14" t="s">
        <v>49</v>
      </c>
      <c r="E13" s="14">
        <v>6</v>
      </c>
      <c r="F13" s="14" t="s">
        <v>83</v>
      </c>
      <c r="G13" s="14"/>
      <c r="H13" s="14"/>
      <c r="I13" s="14"/>
      <c r="J13" s="14"/>
      <c r="K13" s="14"/>
      <c r="L13" s="14"/>
      <c r="M13" s="14"/>
    </row>
    <row r="14" spans="1:13" s="17" customFormat="1" x14ac:dyDescent="0.2">
      <c r="A14" s="16">
        <v>11</v>
      </c>
      <c r="B14" s="16" t="s">
        <v>59</v>
      </c>
      <c r="C14" s="16" t="s">
        <v>112</v>
      </c>
      <c r="D14" s="16" t="s">
        <v>72</v>
      </c>
      <c r="E14" s="16">
        <v>8</v>
      </c>
      <c r="F14" s="16" t="s">
        <v>83</v>
      </c>
      <c r="G14" s="16"/>
      <c r="H14" s="16"/>
      <c r="I14" s="16"/>
      <c r="J14" s="16"/>
      <c r="K14" s="16"/>
      <c r="L14" s="16"/>
      <c r="M14" s="16"/>
    </row>
    <row r="15" spans="1:13" s="17" customFormat="1" x14ac:dyDescent="0.2">
      <c r="A15" s="16">
        <v>12</v>
      </c>
      <c r="B15" s="16" t="s">
        <v>60</v>
      </c>
      <c r="C15" s="16" t="s">
        <v>113</v>
      </c>
      <c r="D15" s="16" t="s">
        <v>72</v>
      </c>
      <c r="E15" s="16">
        <v>8</v>
      </c>
      <c r="F15" s="16" t="s">
        <v>83</v>
      </c>
      <c r="G15" s="16"/>
      <c r="H15" s="16"/>
      <c r="I15" s="16"/>
      <c r="J15" s="16"/>
      <c r="K15" s="16"/>
      <c r="L15" s="16"/>
      <c r="M15" s="16"/>
    </row>
    <row r="16" spans="1:13" s="12" customFormat="1" x14ac:dyDescent="0.2">
      <c r="A16" s="11">
        <v>13</v>
      </c>
      <c r="B16" s="11" t="s">
        <v>61</v>
      </c>
      <c r="C16" s="11" t="s">
        <v>104</v>
      </c>
      <c r="D16" s="11" t="s">
        <v>72</v>
      </c>
      <c r="E16" s="11">
        <v>8</v>
      </c>
      <c r="F16" s="11" t="s">
        <v>82</v>
      </c>
      <c r="G16" s="11"/>
      <c r="H16" s="11"/>
      <c r="I16" s="11"/>
      <c r="J16" s="11"/>
      <c r="K16" s="11"/>
      <c r="L16" s="11"/>
      <c r="M16" s="11"/>
    </row>
    <row r="17" spans="1:13" s="15" customFormat="1" x14ac:dyDescent="0.2">
      <c r="A17" s="2">
        <v>14</v>
      </c>
      <c r="B17" s="14" t="s">
        <v>107</v>
      </c>
      <c r="C17" s="13"/>
      <c r="D17" s="14" t="s">
        <v>49</v>
      </c>
      <c r="E17" s="14">
        <v>1</v>
      </c>
      <c r="F17" s="14" t="s">
        <v>83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 t="s">
        <v>108</v>
      </c>
      <c r="C18" s="13"/>
      <c r="D18" s="14" t="s">
        <v>70</v>
      </c>
      <c r="E18" s="14">
        <v>2</v>
      </c>
      <c r="F18" s="14" t="s">
        <v>83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 t="s">
        <v>109</v>
      </c>
      <c r="C19" s="13"/>
      <c r="D19" s="14" t="s">
        <v>70</v>
      </c>
      <c r="E19" s="14">
        <v>2</v>
      </c>
      <c r="F19" s="14" t="s">
        <v>83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43</v>
      </c>
    </row>
    <row r="28" spans="1:13" x14ac:dyDescent="0.2">
      <c r="B28" s="2" t="s">
        <v>70</v>
      </c>
      <c r="C28" s="2">
        <f>SUMIF(D4:D22,B28,E4:E22)</f>
        <v>38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40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16</v>
      </c>
    </row>
    <row r="41" spans="2:5" ht="15.75" x14ac:dyDescent="0.25">
      <c r="B41" s="9" t="s">
        <v>95</v>
      </c>
      <c r="C41" s="2">
        <f>COUNTIF(F4:F19,"Completed")</f>
        <v>15</v>
      </c>
    </row>
    <row r="42" spans="2:5" ht="15.75" x14ac:dyDescent="0.25">
      <c r="B42" s="9" t="s">
        <v>96</v>
      </c>
      <c r="C42" s="2">
        <f>C40-C41</f>
        <v>1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6</v>
      </c>
      <c r="D46" s="2">
        <v>10</v>
      </c>
      <c r="E46" s="10">
        <f>D46/C46</f>
        <v>1.6666666666666667</v>
      </c>
    </row>
    <row r="47" spans="2:5" x14ac:dyDescent="0.2">
      <c r="B47" s="2" t="s">
        <v>70</v>
      </c>
      <c r="C47" s="2">
        <f>COUNTIF(D4:D19,B47)</f>
        <v>5</v>
      </c>
      <c r="D47" s="2">
        <v>5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N11" sqref="N11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118</v>
      </c>
      <c r="G1" s="8" t="s">
        <v>90</v>
      </c>
      <c r="H1" s="19" t="s">
        <v>114</v>
      </c>
      <c r="I1" s="8" t="s">
        <v>91</v>
      </c>
      <c r="J1" s="19">
        <v>42157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x14ac:dyDescent="0.2">
      <c r="A4" s="2">
        <v>1</v>
      </c>
      <c r="B4" s="2" t="s">
        <v>115</v>
      </c>
      <c r="C4" s="2" t="s">
        <v>116</v>
      </c>
      <c r="D4" s="2" t="s">
        <v>49</v>
      </c>
      <c r="E4" s="2">
        <v>8</v>
      </c>
      <c r="F4" s="2" t="s">
        <v>83</v>
      </c>
      <c r="G4" s="2">
        <v>4</v>
      </c>
      <c r="H4" s="2">
        <v>0</v>
      </c>
      <c r="I4" s="2"/>
      <c r="J4" s="2"/>
      <c r="K4" s="2"/>
      <c r="L4" s="2"/>
      <c r="M4" s="2"/>
    </row>
    <row r="5" spans="1:13" x14ac:dyDescent="0.2">
      <c r="A5" s="2">
        <v>2</v>
      </c>
      <c r="B5" s="2" t="s">
        <v>117</v>
      </c>
      <c r="C5" s="2"/>
      <c r="D5" s="2" t="s">
        <v>49</v>
      </c>
      <c r="E5" s="2">
        <v>4</v>
      </c>
      <c r="F5" s="2" t="s">
        <v>83</v>
      </c>
      <c r="G5" s="2"/>
      <c r="H5" s="2"/>
      <c r="I5" s="2"/>
      <c r="J5" s="2"/>
      <c r="K5" s="2"/>
      <c r="L5" s="2">
        <v>4</v>
      </c>
      <c r="M5" s="2">
        <v>0</v>
      </c>
    </row>
    <row r="6" spans="1:13" x14ac:dyDescent="0.2">
      <c r="A6" s="2">
        <v>3</v>
      </c>
      <c r="B6" s="14" t="s">
        <v>123</v>
      </c>
      <c r="C6" s="2" t="s">
        <v>124</v>
      </c>
      <c r="D6" s="2" t="s">
        <v>49</v>
      </c>
      <c r="E6" s="2">
        <v>2</v>
      </c>
      <c r="F6" s="2" t="s">
        <v>83</v>
      </c>
      <c r="G6" s="2"/>
      <c r="H6" s="2"/>
      <c r="I6" s="2"/>
      <c r="J6" s="2">
        <v>0</v>
      </c>
      <c r="K6" s="2"/>
      <c r="L6" s="2"/>
      <c r="M6" s="2"/>
    </row>
    <row r="7" spans="1:13" s="15" customFormat="1" x14ac:dyDescent="0.2">
      <c r="A7" s="2">
        <v>4</v>
      </c>
      <c r="B7" s="15" t="s">
        <v>119</v>
      </c>
      <c r="C7" s="14" t="s">
        <v>120</v>
      </c>
      <c r="D7" s="14" t="s">
        <v>49</v>
      </c>
      <c r="E7" s="14">
        <v>6</v>
      </c>
      <c r="F7" s="2" t="s">
        <v>83</v>
      </c>
      <c r="G7" s="14"/>
      <c r="H7" s="14"/>
      <c r="I7" s="14"/>
      <c r="J7" s="14"/>
      <c r="K7" s="14">
        <v>3</v>
      </c>
      <c r="L7" s="14">
        <v>0</v>
      </c>
      <c r="M7" s="14"/>
    </row>
    <row r="8" spans="1:13" s="15" customFormat="1" x14ac:dyDescent="0.2">
      <c r="A8" s="2">
        <v>5</v>
      </c>
      <c r="B8" s="14" t="s">
        <v>121</v>
      </c>
      <c r="C8" s="14"/>
      <c r="D8" s="2" t="s">
        <v>70</v>
      </c>
      <c r="E8" s="2">
        <v>12</v>
      </c>
      <c r="F8" s="2" t="s">
        <v>83</v>
      </c>
      <c r="G8" s="14"/>
      <c r="H8" s="14">
        <v>8</v>
      </c>
      <c r="I8" s="14">
        <v>4</v>
      </c>
      <c r="J8" s="14">
        <v>0</v>
      </c>
      <c r="K8" s="14"/>
      <c r="L8" s="14"/>
      <c r="M8" s="14"/>
    </row>
    <row r="9" spans="1:13" x14ac:dyDescent="0.2">
      <c r="A9" s="2">
        <v>6</v>
      </c>
      <c r="B9" s="2" t="s">
        <v>122</v>
      </c>
      <c r="C9" s="2"/>
      <c r="D9" s="2" t="s">
        <v>49</v>
      </c>
      <c r="E9" s="2">
        <v>8</v>
      </c>
      <c r="F9" s="2" t="s">
        <v>83</v>
      </c>
      <c r="G9" s="2"/>
      <c r="H9" s="2"/>
      <c r="I9" s="2">
        <v>4</v>
      </c>
      <c r="J9" s="2">
        <v>0</v>
      </c>
      <c r="K9" s="2"/>
      <c r="L9" s="2"/>
      <c r="M9" s="2"/>
    </row>
    <row r="10" spans="1:13" x14ac:dyDescent="0.2">
      <c r="A10" s="2">
        <v>7</v>
      </c>
      <c r="B10" s="2" t="s">
        <v>130</v>
      </c>
      <c r="C10" s="2" t="s">
        <v>126</v>
      </c>
      <c r="D10" s="14" t="s">
        <v>72</v>
      </c>
      <c r="E10" s="14">
        <v>10</v>
      </c>
      <c r="F10" s="2" t="s">
        <v>125</v>
      </c>
      <c r="G10" s="2"/>
      <c r="H10" s="2"/>
      <c r="I10" s="2"/>
      <c r="J10" s="2"/>
      <c r="K10" s="2">
        <v>2</v>
      </c>
      <c r="L10" s="2">
        <v>4</v>
      </c>
      <c r="M10" s="2">
        <v>2</v>
      </c>
    </row>
    <row r="11" spans="1:13" s="15" customFormat="1" x14ac:dyDescent="0.2">
      <c r="A11" s="2">
        <v>8</v>
      </c>
      <c r="B11" s="14" t="s">
        <v>131</v>
      </c>
      <c r="C11" s="2" t="s">
        <v>126</v>
      </c>
      <c r="D11" s="14" t="s">
        <v>72</v>
      </c>
      <c r="E11" s="14">
        <v>10</v>
      </c>
      <c r="F11" s="2" t="s">
        <v>125</v>
      </c>
      <c r="G11" s="14"/>
      <c r="H11" s="14"/>
      <c r="I11" s="14">
        <v>2</v>
      </c>
      <c r="J11" s="14">
        <v>4</v>
      </c>
      <c r="K11" s="14">
        <v>4</v>
      </c>
      <c r="L11" s="14">
        <v>0</v>
      </c>
      <c r="M11" s="14">
        <v>0</v>
      </c>
    </row>
    <row r="12" spans="1:13" s="15" customFormat="1" x14ac:dyDescent="0.2">
      <c r="A12" s="2">
        <v>9</v>
      </c>
      <c r="B12" s="14" t="s">
        <v>132</v>
      </c>
      <c r="C12" s="13"/>
      <c r="D12" s="14" t="s">
        <v>72</v>
      </c>
      <c r="E12" s="14">
        <v>12</v>
      </c>
      <c r="F12" s="2" t="s">
        <v>125</v>
      </c>
      <c r="G12" s="14"/>
      <c r="H12" s="14"/>
      <c r="I12" s="14">
        <v>2</v>
      </c>
      <c r="J12" s="14">
        <v>2</v>
      </c>
      <c r="K12" s="14">
        <v>2</v>
      </c>
      <c r="L12" s="14">
        <v>4</v>
      </c>
      <c r="M12" s="14">
        <v>0</v>
      </c>
    </row>
    <row r="13" spans="1:13" s="15" customFormat="1" x14ac:dyDescent="0.2">
      <c r="A13" s="20">
        <v>10</v>
      </c>
      <c r="B13" s="14" t="s">
        <v>127</v>
      </c>
      <c r="C13" s="14" t="s">
        <v>128</v>
      </c>
      <c r="D13" s="14" t="s">
        <v>70</v>
      </c>
      <c r="E13" s="14">
        <v>12</v>
      </c>
      <c r="F13" s="2" t="s">
        <v>83</v>
      </c>
      <c r="G13" s="14"/>
      <c r="H13" s="14"/>
      <c r="I13" s="14">
        <v>4</v>
      </c>
      <c r="J13" s="14">
        <v>4</v>
      </c>
      <c r="K13" s="14">
        <v>4</v>
      </c>
      <c r="L13" s="14">
        <v>0</v>
      </c>
      <c r="M13" s="14"/>
    </row>
    <row r="14" spans="1:13" s="15" customFormat="1" x14ac:dyDescent="0.2">
      <c r="A14" s="2">
        <v>11</v>
      </c>
      <c r="B14" s="14" t="s">
        <v>140</v>
      </c>
      <c r="C14" s="14"/>
      <c r="D14" s="14" t="s">
        <v>70</v>
      </c>
      <c r="E14" s="14">
        <v>8</v>
      </c>
      <c r="F14" s="2" t="s">
        <v>83</v>
      </c>
      <c r="G14" s="14"/>
      <c r="H14" s="14"/>
      <c r="I14" s="14">
        <v>2</v>
      </c>
      <c r="J14" s="14">
        <v>2</v>
      </c>
      <c r="K14" s="14">
        <v>2</v>
      </c>
      <c r="L14" s="14">
        <v>6</v>
      </c>
      <c r="M14" s="14">
        <v>0</v>
      </c>
    </row>
    <row r="15" spans="1:13" s="15" customFormat="1" x14ac:dyDescent="0.2">
      <c r="A15" s="20">
        <v>12</v>
      </c>
      <c r="B15" s="14" t="s">
        <v>145</v>
      </c>
      <c r="C15" s="14"/>
      <c r="D15" s="14" t="s">
        <v>49</v>
      </c>
      <c r="E15" s="14">
        <v>4</v>
      </c>
      <c r="F15" s="14" t="s">
        <v>83</v>
      </c>
      <c r="G15" s="14"/>
      <c r="H15" s="14"/>
      <c r="I15" s="14"/>
      <c r="J15" s="14"/>
      <c r="K15" s="14"/>
      <c r="L15" s="14"/>
      <c r="M15" s="14">
        <v>4</v>
      </c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32</v>
      </c>
    </row>
    <row r="28" spans="1:13" x14ac:dyDescent="0.2">
      <c r="B28" s="2" t="s">
        <v>70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12</v>
      </c>
    </row>
    <row r="41" spans="2:5" ht="15.75" x14ac:dyDescent="0.25">
      <c r="B41" s="9" t="s">
        <v>95</v>
      </c>
      <c r="C41" s="2">
        <f>COUNTIF(F4:F19,"Completed")</f>
        <v>9</v>
      </c>
    </row>
    <row r="42" spans="2:5" ht="15.75" x14ac:dyDescent="0.25">
      <c r="B42" s="9" t="s">
        <v>96</v>
      </c>
      <c r="C42" s="2">
        <f>C40-C41</f>
        <v>3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6</v>
      </c>
      <c r="D46" s="2">
        <v>6</v>
      </c>
      <c r="E46" s="10">
        <f>D46/C46</f>
        <v>1</v>
      </c>
    </row>
    <row r="47" spans="2:5" x14ac:dyDescent="0.2">
      <c r="B47" s="2" t="s">
        <v>70</v>
      </c>
      <c r="C47" s="2">
        <f>COUNTIF(D4:D19,B47)</f>
        <v>3</v>
      </c>
      <c r="D47" s="2">
        <v>3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3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4" workbookViewId="0">
      <selection activeCell="B17" sqref="B17"/>
    </sheetView>
  </sheetViews>
  <sheetFormatPr defaultRowHeight="15" x14ac:dyDescent="0.2"/>
  <cols>
    <col min="1" max="1" width="9.140625" style="1"/>
    <col min="2" max="2" width="71.8554687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129</v>
      </c>
      <c r="G1" s="8" t="s">
        <v>90</v>
      </c>
      <c r="H1" s="19">
        <v>42158</v>
      </c>
      <c r="I1" s="8" t="s">
        <v>91</v>
      </c>
      <c r="J1" s="19">
        <v>42164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s="23" customFormat="1" x14ac:dyDescent="0.2">
      <c r="A4" s="22">
        <v>1</v>
      </c>
      <c r="B4" s="22" t="s">
        <v>133</v>
      </c>
      <c r="C4" s="22" t="s">
        <v>144</v>
      </c>
      <c r="D4" s="22" t="s">
        <v>49</v>
      </c>
      <c r="E4" s="22">
        <v>16</v>
      </c>
      <c r="F4" s="22" t="s">
        <v>82</v>
      </c>
      <c r="G4" s="22"/>
      <c r="H4" s="22"/>
      <c r="I4" s="22"/>
      <c r="J4" s="22"/>
      <c r="K4" s="22"/>
      <c r="L4" s="22">
        <v>6</v>
      </c>
      <c r="M4" s="22"/>
    </row>
    <row r="5" spans="1:13" s="23" customFormat="1" x14ac:dyDescent="0.2">
      <c r="A5" s="22">
        <v>2</v>
      </c>
      <c r="B5" s="22" t="s">
        <v>147</v>
      </c>
      <c r="C5" s="24"/>
      <c r="D5" s="22" t="s">
        <v>70</v>
      </c>
      <c r="E5" s="22">
        <v>16</v>
      </c>
      <c r="F5" s="22" t="s">
        <v>125</v>
      </c>
      <c r="G5" s="22"/>
      <c r="H5" s="22"/>
      <c r="I5" s="22"/>
      <c r="J5" s="22"/>
      <c r="K5" s="22">
        <v>6</v>
      </c>
      <c r="L5" s="22">
        <v>2</v>
      </c>
      <c r="M5" s="22"/>
    </row>
    <row r="6" spans="1:13" s="12" customFormat="1" x14ac:dyDescent="0.2">
      <c r="A6" s="11">
        <v>3</v>
      </c>
      <c r="B6" s="11" t="s">
        <v>134</v>
      </c>
      <c r="C6" s="25"/>
      <c r="D6" s="11" t="s">
        <v>72</v>
      </c>
      <c r="E6" s="11">
        <v>6</v>
      </c>
      <c r="F6" s="11" t="s">
        <v>82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2" t="s">
        <v>135</v>
      </c>
      <c r="C7" s="25"/>
      <c r="D7" s="11" t="s">
        <v>72</v>
      </c>
      <c r="E7" s="11">
        <v>6</v>
      </c>
      <c r="F7" s="11" t="s">
        <v>82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136</v>
      </c>
      <c r="C8" s="25"/>
      <c r="D8" s="11" t="s">
        <v>72</v>
      </c>
      <c r="E8" s="11">
        <v>6</v>
      </c>
      <c r="F8" s="11" t="s">
        <v>82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137</v>
      </c>
      <c r="C9" s="25"/>
      <c r="D9" s="11" t="s">
        <v>72</v>
      </c>
      <c r="E9" s="11">
        <v>6</v>
      </c>
      <c r="F9" s="11" t="s">
        <v>82</v>
      </c>
      <c r="G9" s="11"/>
      <c r="H9" s="11"/>
      <c r="I9" s="11"/>
      <c r="J9" s="11"/>
      <c r="K9" s="11"/>
      <c r="L9" s="11"/>
      <c r="M9" s="11"/>
    </row>
    <row r="10" spans="1:13" x14ac:dyDescent="0.2">
      <c r="A10" s="2">
        <v>7</v>
      </c>
      <c r="B10" s="2" t="s">
        <v>138</v>
      </c>
      <c r="C10" s="2" t="s">
        <v>139</v>
      </c>
      <c r="D10" s="14" t="s">
        <v>70</v>
      </c>
      <c r="E10" s="14">
        <v>16</v>
      </c>
      <c r="F10" s="2" t="s">
        <v>83</v>
      </c>
      <c r="G10" s="2"/>
      <c r="H10" s="2"/>
      <c r="I10" s="2"/>
      <c r="J10" s="2">
        <v>8</v>
      </c>
      <c r="K10" s="2">
        <v>0</v>
      </c>
      <c r="L10" s="2"/>
      <c r="M10" s="2"/>
    </row>
    <row r="11" spans="1:13" s="15" customFormat="1" x14ac:dyDescent="0.2">
      <c r="A11" s="2">
        <v>8</v>
      </c>
      <c r="B11" s="14" t="s">
        <v>141</v>
      </c>
      <c r="C11" s="2" t="s">
        <v>143</v>
      </c>
      <c r="D11" s="14" t="s">
        <v>72</v>
      </c>
      <c r="E11" s="14">
        <v>8</v>
      </c>
      <c r="F11" s="2" t="s">
        <v>82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14">
        <v>9</v>
      </c>
      <c r="B12" s="14" t="s">
        <v>142</v>
      </c>
      <c r="C12" s="28"/>
      <c r="D12" s="14" t="s">
        <v>49</v>
      </c>
      <c r="E12" s="14">
        <v>12</v>
      </c>
      <c r="F12" s="14" t="s">
        <v>83</v>
      </c>
      <c r="G12" s="14"/>
      <c r="H12" s="14"/>
      <c r="I12" s="14"/>
      <c r="J12" s="14">
        <v>6</v>
      </c>
      <c r="K12" s="14">
        <v>0</v>
      </c>
      <c r="L12" s="14"/>
      <c r="M12" s="14"/>
    </row>
    <row r="13" spans="1:13" s="15" customFormat="1" x14ac:dyDescent="0.2">
      <c r="A13" s="20">
        <v>10</v>
      </c>
      <c r="B13" s="14" t="s">
        <v>146</v>
      </c>
      <c r="C13" s="21"/>
      <c r="D13" s="14" t="s">
        <v>49</v>
      </c>
      <c r="E13" s="14">
        <v>4</v>
      </c>
      <c r="F13" s="2" t="s">
        <v>83</v>
      </c>
      <c r="G13" s="14"/>
      <c r="H13" s="14"/>
      <c r="I13" s="14">
        <v>0</v>
      </c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148</v>
      </c>
      <c r="C14" s="14"/>
      <c r="D14" s="14" t="s">
        <v>70</v>
      </c>
      <c r="E14" s="14">
        <v>4</v>
      </c>
      <c r="F14" s="2" t="s">
        <v>83</v>
      </c>
      <c r="G14" s="14">
        <v>0</v>
      </c>
      <c r="H14" s="14"/>
      <c r="I14" s="14"/>
      <c r="J14" s="14"/>
      <c r="K14" s="14"/>
      <c r="L14" s="14"/>
      <c r="M14" s="14"/>
    </row>
    <row r="15" spans="1:13" s="15" customFormat="1" x14ac:dyDescent="0.2">
      <c r="A15" s="20">
        <v>12</v>
      </c>
      <c r="B15" s="14" t="s">
        <v>149</v>
      </c>
      <c r="C15" s="14"/>
      <c r="D15" s="14" t="s">
        <v>70</v>
      </c>
      <c r="E15" s="14">
        <v>4</v>
      </c>
      <c r="F15" s="14" t="s">
        <v>83</v>
      </c>
      <c r="G15" s="14"/>
      <c r="H15" s="14">
        <v>0</v>
      </c>
      <c r="I15" s="14"/>
      <c r="J15" s="14"/>
      <c r="K15" s="14"/>
      <c r="L15" s="14"/>
      <c r="M15" s="14"/>
    </row>
    <row r="16" spans="1:13" s="15" customFormat="1" x14ac:dyDescent="0.2">
      <c r="A16" s="20">
        <v>13</v>
      </c>
      <c r="B16" s="14" t="s">
        <v>150</v>
      </c>
      <c r="C16" s="14"/>
      <c r="D16" s="14" t="s">
        <v>49</v>
      </c>
      <c r="E16" s="14">
        <v>6</v>
      </c>
      <c r="F16" s="14" t="s">
        <v>83</v>
      </c>
      <c r="G16" s="14">
        <v>2</v>
      </c>
      <c r="H16" s="14">
        <v>0</v>
      </c>
      <c r="I16" s="14"/>
      <c r="J16" s="14"/>
      <c r="K16" s="14"/>
      <c r="L16" s="14"/>
      <c r="M16" s="14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38</v>
      </c>
    </row>
    <row r="28" spans="1:13" x14ac:dyDescent="0.2">
      <c r="B28" s="2" t="s">
        <v>70</v>
      </c>
      <c r="C28" s="2">
        <f>SUMIF(D4:D22,B28,E4:E22)</f>
        <v>40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13</v>
      </c>
    </row>
    <row r="41" spans="2:5" ht="15.75" x14ac:dyDescent="0.25">
      <c r="B41" s="9" t="s">
        <v>95</v>
      </c>
      <c r="C41" s="2">
        <f>COUNTIF(F4:F19,"Completed")</f>
        <v>6</v>
      </c>
    </row>
    <row r="42" spans="2:5" ht="15.75" x14ac:dyDescent="0.25">
      <c r="B42" s="9" t="s">
        <v>96</v>
      </c>
      <c r="C42" s="2">
        <f>C40-C41</f>
        <v>7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4</v>
      </c>
      <c r="D46" s="2">
        <v>3</v>
      </c>
      <c r="E46" s="10">
        <f>D46/C46</f>
        <v>0.75</v>
      </c>
    </row>
    <row r="47" spans="2:5" x14ac:dyDescent="0.2">
      <c r="B47" s="2" t="s">
        <v>70</v>
      </c>
      <c r="C47" s="2">
        <v>4</v>
      </c>
      <c r="D47" s="2">
        <v>4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E21" sqref="E21"/>
    </sheetView>
  </sheetViews>
  <sheetFormatPr defaultRowHeight="15" x14ac:dyDescent="0.2"/>
  <cols>
    <col min="1" max="1" width="9.140625" style="1"/>
    <col min="2" max="2" width="56.7109375" style="1" customWidth="1"/>
    <col min="3" max="3" width="18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151</v>
      </c>
      <c r="G1" s="8" t="s">
        <v>90</v>
      </c>
      <c r="H1" s="26" t="s">
        <v>152</v>
      </c>
      <c r="I1" s="8" t="s">
        <v>91</v>
      </c>
      <c r="J1" s="27" t="s">
        <v>153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s="15" customFormat="1" x14ac:dyDescent="0.2">
      <c r="A4" s="14">
        <v>1</v>
      </c>
      <c r="B4" s="14" t="s">
        <v>133</v>
      </c>
      <c r="C4" s="14" t="s">
        <v>154</v>
      </c>
      <c r="D4" s="14" t="s">
        <v>49</v>
      </c>
      <c r="E4" s="14">
        <v>6</v>
      </c>
      <c r="F4" s="14" t="s">
        <v>82</v>
      </c>
      <c r="G4" s="14"/>
      <c r="H4" s="14"/>
      <c r="I4" s="14"/>
      <c r="J4" s="14"/>
      <c r="K4" s="14"/>
      <c r="L4" s="14"/>
      <c r="M4" s="14"/>
    </row>
    <row r="5" spans="1:13" s="15" customFormat="1" x14ac:dyDescent="0.2">
      <c r="A5" s="14">
        <v>2</v>
      </c>
      <c r="B5" s="14" t="s">
        <v>147</v>
      </c>
      <c r="C5" s="14" t="s">
        <v>155</v>
      </c>
      <c r="D5" s="14" t="s">
        <v>70</v>
      </c>
      <c r="E5" s="14">
        <v>2</v>
      </c>
      <c r="F5" s="14" t="s">
        <v>82</v>
      </c>
      <c r="G5" s="14"/>
      <c r="H5" s="14"/>
      <c r="I5" s="14"/>
      <c r="J5" s="14"/>
      <c r="K5" s="14"/>
      <c r="L5" s="14"/>
      <c r="M5" s="14"/>
    </row>
    <row r="6" spans="1:13" s="15" customFormat="1" x14ac:dyDescent="0.2">
      <c r="A6" s="14">
        <v>3</v>
      </c>
      <c r="B6" s="14" t="s">
        <v>134</v>
      </c>
      <c r="C6" s="14" t="s">
        <v>154</v>
      </c>
      <c r="D6" s="14" t="s">
        <v>72</v>
      </c>
      <c r="E6" s="14">
        <v>6</v>
      </c>
      <c r="F6" s="14" t="s">
        <v>82</v>
      </c>
      <c r="G6" s="14"/>
      <c r="H6" s="14"/>
      <c r="I6" s="14"/>
      <c r="J6" s="14"/>
      <c r="K6" s="14"/>
      <c r="L6" s="14"/>
      <c r="M6" s="14"/>
    </row>
    <row r="7" spans="1:13" s="15" customFormat="1" x14ac:dyDescent="0.2">
      <c r="A7" s="14">
        <v>4</v>
      </c>
      <c r="B7" s="15" t="s">
        <v>135</v>
      </c>
      <c r="C7" s="14" t="s">
        <v>154</v>
      </c>
      <c r="D7" s="14" t="s">
        <v>72</v>
      </c>
      <c r="E7" s="14">
        <v>6</v>
      </c>
      <c r="F7" s="14" t="s">
        <v>82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14">
        <v>5</v>
      </c>
      <c r="B8" s="14" t="s">
        <v>136</v>
      </c>
      <c r="C8" s="14" t="s">
        <v>154</v>
      </c>
      <c r="D8" s="14" t="s">
        <v>72</v>
      </c>
      <c r="E8" s="14">
        <v>6</v>
      </c>
      <c r="F8" s="14" t="s">
        <v>82</v>
      </c>
      <c r="G8" s="14"/>
      <c r="H8" s="14"/>
      <c r="I8" s="14"/>
      <c r="J8" s="14"/>
      <c r="K8" s="14"/>
      <c r="L8" s="14"/>
      <c r="M8" s="14"/>
    </row>
    <row r="9" spans="1:13" s="15" customFormat="1" x14ac:dyDescent="0.2">
      <c r="A9" s="14">
        <v>6</v>
      </c>
      <c r="B9" s="14" t="s">
        <v>137</v>
      </c>
      <c r="C9" s="14" t="s">
        <v>154</v>
      </c>
      <c r="D9" s="14" t="s">
        <v>72</v>
      </c>
      <c r="E9" s="14">
        <v>6</v>
      </c>
      <c r="F9" s="14" t="s">
        <v>82</v>
      </c>
      <c r="G9" s="14"/>
      <c r="H9" s="14"/>
      <c r="I9" s="14"/>
      <c r="J9" s="14"/>
      <c r="K9" s="14"/>
      <c r="L9" s="14"/>
      <c r="M9" s="14"/>
    </row>
    <row r="10" spans="1:13" s="15" customFormat="1" x14ac:dyDescent="0.2">
      <c r="A10" s="14">
        <v>9</v>
      </c>
      <c r="B10" s="14" t="s">
        <v>141</v>
      </c>
      <c r="C10" s="14" t="s">
        <v>154</v>
      </c>
      <c r="D10" s="14" t="s">
        <v>72</v>
      </c>
      <c r="E10" s="14">
        <v>8</v>
      </c>
      <c r="F10" s="2" t="s">
        <v>82</v>
      </c>
      <c r="G10" s="14"/>
      <c r="H10" s="14"/>
      <c r="I10" s="14"/>
      <c r="J10" s="14"/>
      <c r="K10" s="14"/>
      <c r="L10" s="14"/>
      <c r="M10" s="14"/>
    </row>
    <row r="11" spans="1:13" s="15" customFormat="1" x14ac:dyDescent="0.2">
      <c r="A11" s="2">
        <v>8</v>
      </c>
      <c r="B11" s="14" t="s">
        <v>156</v>
      </c>
      <c r="C11" s="2"/>
      <c r="D11" s="14" t="s">
        <v>49</v>
      </c>
      <c r="E11" s="14">
        <v>8</v>
      </c>
      <c r="F11" s="2" t="s">
        <v>165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14">
        <v>9</v>
      </c>
      <c r="B12" s="14" t="s">
        <v>157</v>
      </c>
      <c r="C12" s="28"/>
      <c r="D12" s="14" t="s">
        <v>49</v>
      </c>
      <c r="E12" s="14">
        <v>12</v>
      </c>
      <c r="F12" s="2" t="s">
        <v>165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162</v>
      </c>
      <c r="C13" s="21"/>
      <c r="D13" s="14" t="s">
        <v>70</v>
      </c>
      <c r="E13" s="14">
        <v>10</v>
      </c>
      <c r="F13" s="2" t="s">
        <v>165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163</v>
      </c>
      <c r="C14" s="14"/>
      <c r="D14" s="14" t="s">
        <v>70</v>
      </c>
      <c r="E14" s="14">
        <v>10</v>
      </c>
      <c r="F14" s="2" t="s">
        <v>165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0">
        <v>12</v>
      </c>
      <c r="B15" s="14" t="s">
        <v>164</v>
      </c>
      <c r="C15" s="14"/>
      <c r="D15" s="14" t="s">
        <v>49</v>
      </c>
      <c r="E15" s="14">
        <v>8</v>
      </c>
      <c r="F15" s="2" t="s">
        <v>165</v>
      </c>
      <c r="G15" s="14"/>
      <c r="H15" s="14"/>
      <c r="I15" s="14"/>
      <c r="J15" s="14"/>
      <c r="K15" s="14"/>
      <c r="L15" s="14"/>
      <c r="M15" s="14"/>
    </row>
    <row r="16" spans="1:13" s="15" customFormat="1" x14ac:dyDescent="0.2">
      <c r="A16" s="20">
        <v>13</v>
      </c>
      <c r="B16" s="14" t="s">
        <v>166</v>
      </c>
      <c r="C16" s="14"/>
      <c r="D16" s="14" t="s">
        <v>70</v>
      </c>
      <c r="E16" s="14">
        <v>12</v>
      </c>
      <c r="F16" s="14" t="s">
        <v>165</v>
      </c>
      <c r="G16" s="14"/>
      <c r="H16" s="14"/>
      <c r="I16" s="14"/>
      <c r="J16" s="14"/>
      <c r="K16" s="14"/>
      <c r="L16" s="14"/>
      <c r="M16" s="14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34</v>
      </c>
    </row>
    <row r="28" spans="1:13" x14ac:dyDescent="0.2">
      <c r="B28" s="2" t="s">
        <v>70</v>
      </c>
      <c r="C28" s="2">
        <f>SUMIF(D4:D22,B28,E4:E22)</f>
        <v>34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13</v>
      </c>
    </row>
    <row r="41" spans="2:5" ht="15.75" x14ac:dyDescent="0.25">
      <c r="B41" s="9" t="s">
        <v>95</v>
      </c>
      <c r="C41" s="2">
        <f>COUNTIF(F4:F19,"Completed")</f>
        <v>0</v>
      </c>
    </row>
    <row r="42" spans="2:5" ht="15.75" x14ac:dyDescent="0.25">
      <c r="B42" s="9" t="s">
        <v>96</v>
      </c>
      <c r="C42" s="2">
        <f>C40-C41</f>
        <v>13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4</v>
      </c>
      <c r="D46" s="2"/>
      <c r="E46" s="10">
        <f>D46/C46</f>
        <v>0</v>
      </c>
    </row>
    <row r="47" spans="2:5" x14ac:dyDescent="0.2">
      <c r="B47" s="2" t="s">
        <v>70</v>
      </c>
      <c r="C47" s="2">
        <v>4</v>
      </c>
      <c r="D47" s="2"/>
      <c r="E47" s="10">
        <f t="shared" ref="E47:E49" si="0">D47/C47</f>
        <v>0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/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2015-06-09T05:23:00Z</dcterms:modified>
</cp:coreProperties>
</file>