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15120" windowHeight="8010" activeTab="6"/>
  </bookViews>
  <sheets>
    <sheet name="Product Backlog" sheetId="1" r:id="rId1"/>
    <sheet name="Sprint 1" sheetId="2" r:id="rId2"/>
    <sheet name="Sprint 2" sheetId="4" r:id="rId3"/>
    <sheet name="Sprint 3" sheetId="5" r:id="rId4"/>
    <sheet name="Sprint 4" sheetId="6" r:id="rId5"/>
    <sheet name="Sprint 5" sheetId="7" r:id="rId6"/>
    <sheet name="Sprint 6" sheetId="8" r:id="rId7"/>
  </sheets>
  <calcPr calcId="144525" concurrentCalc="0"/>
</workbook>
</file>

<file path=xl/calcChain.xml><?xml version="1.0" encoding="utf-8"?>
<calcChain xmlns="http://schemas.openxmlformats.org/spreadsheetml/2006/main">
  <c r="C49" i="8" l="1"/>
  <c r="E49" i="8"/>
  <c r="E47" i="8"/>
  <c r="C46" i="8"/>
  <c r="E46" i="8"/>
  <c r="C40" i="8"/>
  <c r="C41" i="8"/>
  <c r="C42" i="8"/>
  <c r="C30" i="8"/>
  <c r="C28" i="8"/>
  <c r="C27" i="8"/>
  <c r="C49" i="7"/>
  <c r="E49" i="7"/>
  <c r="E47" i="7"/>
  <c r="C46" i="7"/>
  <c r="E46" i="7"/>
  <c r="C40" i="7"/>
  <c r="C41" i="7"/>
  <c r="C42" i="7"/>
  <c r="C30" i="7"/>
  <c r="C28" i="7"/>
  <c r="C27" i="7"/>
  <c r="C49" i="6"/>
  <c r="E49" i="6"/>
  <c r="E47" i="6"/>
  <c r="C46" i="6"/>
  <c r="E46" i="6"/>
  <c r="C40" i="6"/>
  <c r="C41" i="6"/>
  <c r="C42" i="6"/>
  <c r="C30" i="6"/>
  <c r="C28" i="6"/>
  <c r="C27" i="6"/>
  <c r="C49" i="5"/>
  <c r="E49" i="5"/>
  <c r="C47" i="5"/>
  <c r="E47" i="5"/>
  <c r="C46" i="5"/>
  <c r="E46" i="5"/>
  <c r="C40" i="5"/>
  <c r="C41" i="5"/>
  <c r="C42" i="5"/>
  <c r="C30" i="5"/>
  <c r="C28" i="5"/>
  <c r="C27" i="5"/>
  <c r="C49" i="4"/>
  <c r="C47" i="4"/>
  <c r="C46" i="4"/>
  <c r="E49" i="4"/>
  <c r="E47" i="4"/>
  <c r="E46" i="4"/>
  <c r="C41" i="4"/>
  <c r="C40" i="4"/>
  <c r="C42" i="4"/>
  <c r="C44" i="2"/>
  <c r="E44" i="2"/>
  <c r="C45" i="2"/>
  <c r="E45" i="2"/>
  <c r="C46" i="2"/>
  <c r="E46" i="2"/>
  <c r="C43" i="2"/>
  <c r="E43" i="2"/>
  <c r="C38" i="2"/>
  <c r="C37" i="2"/>
  <c r="C27" i="2"/>
  <c r="C26" i="2"/>
  <c r="C25" i="2"/>
  <c r="C24" i="2"/>
  <c r="C39" i="2"/>
  <c r="C30" i="4"/>
  <c r="C28" i="4"/>
  <c r="C27" i="4"/>
</calcChain>
</file>

<file path=xl/sharedStrings.xml><?xml version="1.0" encoding="utf-8"?>
<sst xmlns="http://schemas.openxmlformats.org/spreadsheetml/2006/main" count="588" uniqueCount="194">
  <si>
    <t>No</t>
  </si>
  <si>
    <t>Function</t>
  </si>
  <si>
    <t>Description</t>
  </si>
  <si>
    <t>Login/Logout</t>
  </si>
  <si>
    <t>Register</t>
  </si>
  <si>
    <t>Accessing the account to use their features</t>
  </si>
  <si>
    <t>Registering to become member of website</t>
  </si>
  <si>
    <t>Get forgotton password</t>
  </si>
  <si>
    <t>Reseting password if forgetting</t>
  </si>
  <si>
    <t>Create class</t>
  </si>
  <si>
    <t>Upload material</t>
  </si>
  <si>
    <t>Invite teacher</t>
  </si>
  <si>
    <t xml:space="preserve">Teachers invite other teachers to answer a question on </t>
  </si>
  <si>
    <t>Invite student</t>
  </si>
  <si>
    <t>Teachers invite students to join the discussion in class</t>
  </si>
  <si>
    <t>Teachers track students’ questions to see which topics a student is less known about</t>
  </si>
  <si>
    <t>Track student</t>
  </si>
  <si>
    <t>Real time notify</t>
  </si>
  <si>
    <t>Real time discuss</t>
  </si>
  <si>
    <t>Manage learning materials</t>
  </si>
  <si>
    <t>Students to create folders to store different kinds of studying documents</t>
  </si>
  <si>
    <t>Teachers upload their studying documents</t>
  </si>
  <si>
    <t>Follow teacher</t>
  </si>
  <si>
    <t xml:space="preserve">Students follow their favorite teachers </t>
  </si>
  <si>
    <t>Send a request</t>
  </si>
  <si>
    <t>Students send a request to join in a teacher’s class.</t>
  </si>
  <si>
    <t>Suggest related post</t>
  </si>
  <si>
    <t>System suggest related posts (related articles, related questions) for users</t>
  </si>
  <si>
    <t>Edit profile</t>
  </si>
  <si>
    <t>Users edit their profile</t>
  </si>
  <si>
    <t>Teachers create class for student's joining</t>
  </si>
  <si>
    <t>Search</t>
  </si>
  <si>
    <t>Accept/Deny an invitation</t>
  </si>
  <si>
    <t xml:space="preserve">Users accept/deny teachers' invitation </t>
  </si>
  <si>
    <t>Accept/Deny a request</t>
  </si>
  <si>
    <t>Teachers accept/deny a joining request from student</t>
  </si>
  <si>
    <t>Users search posts or other users</t>
  </si>
  <si>
    <t>Manage class</t>
  </si>
  <si>
    <t>Manage post</t>
  </si>
  <si>
    <t>Users manage their post (edit, delete post)</t>
  </si>
  <si>
    <t>Manage users</t>
  </si>
  <si>
    <t>Manage psots</t>
  </si>
  <si>
    <t>Admin can ban/unban users</t>
  </si>
  <si>
    <t>Admin can remove posts</t>
  </si>
  <si>
    <t>Task</t>
  </si>
  <si>
    <t>Detail information</t>
  </si>
  <si>
    <t>Estimated hours</t>
  </si>
  <si>
    <t>Status</t>
  </si>
  <si>
    <t>Design homepage</t>
  </si>
  <si>
    <t>MinhKH</t>
  </si>
  <si>
    <t>Day 1</t>
  </si>
  <si>
    <t>Day 2</t>
  </si>
  <si>
    <t>Day 3</t>
  </si>
  <si>
    <t>Day 4</t>
  </si>
  <si>
    <t>Day 5</t>
  </si>
  <si>
    <t>Day 6</t>
  </si>
  <si>
    <t>Day 7</t>
  </si>
  <si>
    <t>Design register page</t>
  </si>
  <si>
    <t>Design login form</t>
  </si>
  <si>
    <t>Design student dashboard</t>
  </si>
  <si>
    <t>Design teacher dashboard</t>
  </si>
  <si>
    <t>Design admin dashboard</t>
  </si>
  <si>
    <t>Report 1</t>
  </si>
  <si>
    <t>Review report 1</t>
  </si>
  <si>
    <t>Setup environment turorial</t>
  </si>
  <si>
    <t>Create overall use-case</t>
  </si>
  <si>
    <t>Create ERD</t>
  </si>
  <si>
    <t>Create System Architectural Design</t>
  </si>
  <si>
    <t>Report 2</t>
  </si>
  <si>
    <t>Review report 2</t>
  </si>
  <si>
    <t>KhangTN</t>
  </si>
  <si>
    <t>ThiTD</t>
  </si>
  <si>
    <t>TungTD</t>
  </si>
  <si>
    <t>Total estimated hours</t>
  </si>
  <si>
    <t>Sprint 1</t>
  </si>
  <si>
    <t>Implementer</t>
  </si>
  <si>
    <t>Total hours</t>
  </si>
  <si>
    <t>Total actual hours</t>
  </si>
  <si>
    <t>System support real time notification when followed teachers have new posts or posts have new reply</t>
  </si>
  <si>
    <t>New answers or replies will show at real time without refreshing page</t>
  </si>
  <si>
    <t>Design get forget password page</t>
  </si>
  <si>
    <t>Create guest use-cases</t>
  </si>
  <si>
    <t>In process</t>
  </si>
  <si>
    <t>Completed</t>
  </si>
  <si>
    <t>Sprint 2</t>
  </si>
  <si>
    <t>Design class page</t>
  </si>
  <si>
    <t>Design post page</t>
  </si>
  <si>
    <t>Design notification</t>
  </si>
  <si>
    <t>Design teacher's profile viewer</t>
  </si>
  <si>
    <t>Design student's profile viewer</t>
  </si>
  <si>
    <t>Start</t>
  </si>
  <si>
    <t>End</t>
  </si>
  <si>
    <t>19/5</t>
  </si>
  <si>
    <t>25/5</t>
  </si>
  <si>
    <t>Total task</t>
  </si>
  <si>
    <t>Completed task</t>
  </si>
  <si>
    <t>Not completed task</t>
  </si>
  <si>
    <t>Review use-case, page design</t>
  </si>
  <si>
    <t>Performance</t>
  </si>
  <si>
    <t>Didn't meet deadline, didn't meet requirement</t>
  </si>
  <si>
    <t>Didn't meet deadline</t>
  </si>
  <si>
    <t>Start after KhangTN commits overall usecase, didn't submit</t>
  </si>
  <si>
    <t>Didn't submit</t>
  </si>
  <si>
    <t>Pop-up form, didn't submit</t>
  </si>
  <si>
    <t>Sprint 1 task</t>
  </si>
  <si>
    <t>Design create class page</t>
  </si>
  <si>
    <t>Design create post page</t>
  </si>
  <si>
    <t>Fix overall use-case</t>
  </si>
  <si>
    <t>Fix ERD</t>
  </si>
  <si>
    <t>Fix System architecture</t>
  </si>
  <si>
    <t>Sprint 1 task (ThiTD -&gt; MinhKH)</t>
  </si>
  <si>
    <t>TungTD-&gt;MinhKH</t>
  </si>
  <si>
    <t>Sprint 1 task -&gt; MinhKH</t>
  </si>
  <si>
    <t>Sprint 1 task -&gt;MinhKH</t>
  </si>
  <si>
    <t>26/05</t>
  </si>
  <si>
    <t xml:space="preserve">Design physical diagram </t>
  </si>
  <si>
    <t>DB</t>
  </si>
  <si>
    <t>Design suggest page</t>
  </si>
  <si>
    <t>Sprint 3</t>
  </si>
  <si>
    <t>Create DB</t>
  </si>
  <si>
    <t>using MySQL</t>
  </si>
  <si>
    <t>Map DB - Entity</t>
  </si>
  <si>
    <t>Create dao, dto</t>
  </si>
  <si>
    <t>Design Admin dashboard</t>
  </si>
  <si>
    <t>Sprint 1 Task</t>
  </si>
  <si>
    <t>Waiting for Approval</t>
  </si>
  <si>
    <t>include client side validation</t>
  </si>
  <si>
    <t>real-time notification &amp; discussion demo</t>
  </si>
  <si>
    <t>notification count, left notification, real-time disscussion</t>
  </si>
  <si>
    <t>Sprint 4</t>
  </si>
  <si>
    <t>implement login function</t>
  </si>
  <si>
    <t>implement register function</t>
  </si>
  <si>
    <t>implement newsfeed page</t>
  </si>
  <si>
    <t>Implement search function</t>
  </si>
  <si>
    <t>Implement follow/unfollow teacher function</t>
  </si>
  <si>
    <t>Implement request function</t>
  </si>
  <si>
    <t>Implement invitation function</t>
  </si>
  <si>
    <t>Implement create class function</t>
  </si>
  <si>
    <t>Implement create post function</t>
  </si>
  <si>
    <t>include article, question and material</t>
  </si>
  <si>
    <t>store material using blob demo</t>
  </si>
  <si>
    <t>Implement edit profile function</t>
  </si>
  <si>
    <t>Implement suggest related post function</t>
  </si>
  <si>
    <t>teacher profile, student profile</t>
  </si>
  <si>
    <t>solr</t>
  </si>
  <si>
    <t>Design Manage material</t>
  </si>
  <si>
    <t>design add to folder popup and create folder popup</t>
  </si>
  <si>
    <t>Implement upload, add to folder and manage material</t>
  </si>
  <si>
    <t>component diagram</t>
  </si>
  <si>
    <t>package diagram</t>
  </si>
  <si>
    <t>class diagram</t>
  </si>
  <si>
    <t>Sprint 5</t>
  </si>
  <si>
    <t>10/06</t>
  </si>
  <si>
    <t>16/06</t>
  </si>
  <si>
    <t>Task Sprint 4</t>
  </si>
  <si>
    <t>Task Sprint 4, not yet "delete" function</t>
  </si>
  <si>
    <t>Implement classroom page</t>
  </si>
  <si>
    <t>Implement newfeeds page</t>
  </si>
  <si>
    <t>Create article, question</t>
  </si>
  <si>
    <t>User post an article, ask a question</t>
  </si>
  <si>
    <t>Reply</t>
  </si>
  <si>
    <t>Reply article or question</t>
  </si>
  <si>
    <t>Implement manage post</t>
  </si>
  <si>
    <t>Implement reply post</t>
  </si>
  <si>
    <t>Implement accept, deny request and invitation</t>
  </si>
  <si>
    <t>New</t>
  </si>
  <si>
    <t>Implement manage class</t>
  </si>
  <si>
    <t>Teachers manage students, posts in their class</t>
  </si>
  <si>
    <t>Note: + left widget at page createPost</t>
  </si>
  <si>
    <t>17/06</t>
  </si>
  <si>
    <t>23/06</t>
  </si>
  <si>
    <t>Task Sprint 5, not yet "delete" function</t>
  </si>
  <si>
    <t>Implement Accept answer and Want answer</t>
  </si>
  <si>
    <t>Implement remove student from class</t>
  </si>
  <si>
    <t>Implement Join button</t>
  </si>
  <si>
    <t xml:space="preserve">state 1:"Join" if not yet in class, state 2: "Request sent" if request, state 3: "Leave" if joined, state 4: "Accept invitation" if invite </t>
  </si>
  <si>
    <t>Implement load more in post view</t>
  </si>
  <si>
    <t>Implement load more in classroom</t>
  </si>
  <si>
    <t xml:space="preserve">Close class ("create post" hidden), Close -&gt; Reopen, </t>
  </si>
  <si>
    <t>load tag, input tag in createClass page</t>
  </si>
  <si>
    <t>Fix classroom page and create class page</t>
  </si>
  <si>
    <t>Not real-time yet</t>
  </si>
  <si>
    <t>Fix category</t>
  </si>
  <si>
    <t>Implement notification</t>
  </si>
  <si>
    <t>Implement Student dashboard and teacher dashboard</t>
  </si>
  <si>
    <t>Implement Newsfeed algorithm</t>
  </si>
  <si>
    <t>Implement View profile page</t>
  </si>
  <si>
    <t>Design search result page</t>
  </si>
  <si>
    <t>Sprint 6</t>
  </si>
  <si>
    <t>Implemtn redis db and schedule</t>
  </si>
  <si>
    <t>Remove all un-needed ajax, use controller</t>
  </si>
  <si>
    <t>Task sprint 5, Solr</t>
  </si>
  <si>
    <t>Task sprint 5: edit, delete answer and post</t>
  </si>
  <si>
    <t>Note: This sprint must implement core flow firstly, all un-completed task will be implement in sprint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</si>
</sst>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sz val="12"/>
      <color theme="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/>
    <xf numFmtId="0" fontId="3" fillId="0" borderId="0" xfId="0" applyFont="1"/>
    <xf numFmtId="0" fontId="1" fillId="2" borderId="1" xfId="0" applyFont="1" applyFill="1" applyBorder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0" borderId="0" xfId="0" applyFont="1"/>
    <xf numFmtId="0" fontId="4" fillId="2" borderId="1" xfId="0" applyFont="1" applyFill="1" applyBorder="1"/>
    <xf numFmtId="9" fontId="1" fillId="0" borderId="1" xfId="0" applyNumberFormat="1" applyFont="1" applyBorder="1"/>
    <xf numFmtId="0" fontId="5" fillId="3" borderId="1" xfId="0" applyFont="1" applyFill="1" applyBorder="1"/>
    <xf numFmtId="0" fontId="5" fillId="3" borderId="0" xfId="0" applyFont="1" applyFill="1"/>
    <xf numFmtId="0" fontId="5" fillId="0" borderId="1" xfId="0" applyFont="1" applyFill="1" applyBorder="1"/>
    <xf numFmtId="0" fontId="6" fillId="0" borderId="1" xfId="0" applyFont="1" applyFill="1" applyBorder="1"/>
    <xf numFmtId="0" fontId="6" fillId="0" borderId="0" xfId="0" applyFont="1" applyFill="1"/>
    <xf numFmtId="0" fontId="6" fillId="4" borderId="1" xfId="0" applyFont="1" applyFill="1" applyBorder="1"/>
    <xf numFmtId="0" fontId="6" fillId="4" borderId="0" xfId="0" applyFont="1" applyFill="1"/>
    <xf numFmtId="0" fontId="5" fillId="0" borderId="0" xfId="0" applyFont="1" applyFill="1"/>
    <xf numFmtId="164" fontId="1" fillId="0" borderId="0" xfId="0" applyNumberFormat="1" applyFont="1"/>
    <xf numFmtId="0" fontId="6" fillId="0" borderId="1" xfId="0" applyFont="1" applyBorder="1"/>
    <xf numFmtId="0" fontId="1" fillId="0" borderId="1" xfId="0" quotePrefix="1" applyFont="1" applyBorder="1"/>
    <xf numFmtId="0" fontId="5" fillId="0" borderId="1" xfId="0" applyFont="1" applyBorder="1"/>
    <xf numFmtId="0" fontId="5" fillId="0" borderId="0" xfId="0" applyFont="1"/>
    <xf numFmtId="0" fontId="5" fillId="0" borderId="1" xfId="0" quotePrefix="1" applyFont="1" applyBorder="1"/>
    <xf numFmtId="0" fontId="5" fillId="3" borderId="1" xfId="0" quotePrefix="1" applyFont="1" applyFill="1" applyBorder="1"/>
    <xf numFmtId="49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6" fillId="0" borderId="1" xfId="0" quotePrefix="1" applyFont="1" applyFill="1" applyBorder="1"/>
    <xf numFmtId="0" fontId="1" fillId="0" borderId="1" xfId="0" applyFont="1" applyFill="1" applyBorder="1"/>
    <xf numFmtId="0" fontId="1" fillId="0" borderId="0" xfId="0" applyFont="1" applyFill="1"/>
    <xf numFmtId="0" fontId="7" fillId="0" borderId="1" xfId="0" applyFont="1" applyFill="1" applyBorder="1"/>
    <xf numFmtId="0" fontId="7" fillId="0" borderId="0" xfId="0" applyFont="1" applyFill="1"/>
    <xf numFmtId="0" fontId="7" fillId="0" borderId="1" xfId="0" applyFont="1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1'!$B$38:$B$39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1'!$C$38:$C$39</c:f>
              <c:numCache>
                <c:formatCode>General</c:formatCode>
                <c:ptCount val="2"/>
                <c:pt idx="0">
                  <c:v>10</c:v>
                </c:pt>
                <c:pt idx="1">
                  <c:v>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5'!$E$45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5'!$B$46:$B$49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5'!$E$46:$E$49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223488"/>
        <c:axId val="50387712"/>
      </c:barChart>
      <c:catAx>
        <c:axId val="116223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87712"/>
        <c:crosses val="autoZero"/>
        <c:auto val="1"/>
        <c:lblAlgn val="ctr"/>
        <c:lblOffset val="100"/>
        <c:noMultiLvlLbl val="0"/>
      </c:catAx>
      <c:valAx>
        <c:axId val="503877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622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6'!$B$41:$B$42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6'!$C$41:$C$42</c:f>
              <c:numCache>
                <c:formatCode>General</c:formatCode>
                <c:ptCount val="2"/>
                <c:pt idx="0">
                  <c:v>5</c:v>
                </c:pt>
                <c:pt idx="1">
                  <c:v>11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6'!$E$45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6'!$B$46:$B$49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6'!$E$46:$E$49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628992"/>
        <c:axId val="117196480"/>
      </c:barChart>
      <c:catAx>
        <c:axId val="116628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7196480"/>
        <c:crosses val="autoZero"/>
        <c:auto val="1"/>
        <c:lblAlgn val="ctr"/>
        <c:lblOffset val="100"/>
        <c:noMultiLvlLbl val="0"/>
      </c:catAx>
      <c:valAx>
        <c:axId val="1171964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662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1'!$E$42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1'!$B$43:$B$46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2">
                  <c:v>ThiTD</c:v>
                </c:pt>
                <c:pt idx="3">
                  <c:v>TungTD</c:v>
                </c:pt>
              </c:strCache>
            </c:strRef>
          </c:cat>
          <c:val>
            <c:numRef>
              <c:f>'Sprint 1'!$E$43:$E$46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0.2</c:v>
                </c:pt>
                <c:pt idx="3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84704"/>
        <c:axId val="66891136"/>
      </c:barChart>
      <c:catAx>
        <c:axId val="50184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891136"/>
        <c:crosses val="autoZero"/>
        <c:auto val="1"/>
        <c:lblAlgn val="ctr"/>
        <c:lblOffset val="100"/>
        <c:noMultiLvlLbl val="0"/>
      </c:catAx>
      <c:valAx>
        <c:axId val="668911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018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2'!$B$41:$B$42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2'!$C$41:$C$42</c:f>
              <c:numCache>
                <c:formatCode>General</c:formatCode>
                <c:ptCount val="2"/>
                <c:pt idx="0">
                  <c:v>15</c:v>
                </c:pt>
                <c:pt idx="1">
                  <c:v>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2'!$E$45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2'!$B$46:$B$49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2'!$E$46:$E$49</c:f>
              <c:numCache>
                <c:formatCode>0%</c:formatCode>
                <c:ptCount val="4"/>
                <c:pt idx="0">
                  <c:v>1.6666666666666667</c:v>
                </c:pt>
                <c:pt idx="1">
                  <c:v>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86240"/>
        <c:axId val="66894016"/>
      </c:barChart>
      <c:catAx>
        <c:axId val="5018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894016"/>
        <c:crosses val="autoZero"/>
        <c:auto val="1"/>
        <c:lblAlgn val="ctr"/>
        <c:lblOffset val="100"/>
        <c:noMultiLvlLbl val="0"/>
      </c:catAx>
      <c:valAx>
        <c:axId val="668940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018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3'!$B$41:$B$42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3'!$C$41:$C$42</c:f>
              <c:numCache>
                <c:formatCode>General</c:formatCode>
                <c:ptCount val="2"/>
                <c:pt idx="0">
                  <c:v>9</c:v>
                </c:pt>
                <c:pt idx="1">
                  <c:v>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3'!$E$45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3'!$B$46:$B$49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3'!$E$46:$E$49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219904"/>
        <c:axId val="50381952"/>
      </c:barChart>
      <c:catAx>
        <c:axId val="116219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81952"/>
        <c:crosses val="autoZero"/>
        <c:auto val="1"/>
        <c:lblAlgn val="ctr"/>
        <c:lblOffset val="100"/>
        <c:noMultiLvlLbl val="0"/>
      </c:catAx>
      <c:valAx>
        <c:axId val="503819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621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4'!$B$41:$B$42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4'!$C$41:$C$42</c:f>
              <c:numCache>
                <c:formatCode>General</c:formatCode>
                <c:ptCount val="2"/>
                <c:pt idx="0">
                  <c:v>8</c:v>
                </c:pt>
                <c:pt idx="1">
                  <c:v>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4'!$E$45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4'!$B$46:$B$49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4'!$E$46:$E$49</c:f>
              <c:numCache>
                <c:formatCode>0%</c:formatCode>
                <c:ptCount val="4"/>
                <c:pt idx="0">
                  <c:v>0.75</c:v>
                </c:pt>
                <c:pt idx="1">
                  <c:v>0.75</c:v>
                </c:pt>
                <c:pt idx="3">
                  <c:v>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221440"/>
        <c:axId val="50384832"/>
      </c:barChart>
      <c:catAx>
        <c:axId val="116221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84832"/>
        <c:crosses val="autoZero"/>
        <c:auto val="1"/>
        <c:lblAlgn val="ctr"/>
        <c:lblOffset val="100"/>
        <c:noMultiLvlLbl val="0"/>
      </c:catAx>
      <c:valAx>
        <c:axId val="503848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6221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5'!$B$41:$B$42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5'!$C$41:$C$42</c:f>
              <c:numCache>
                <c:formatCode>General</c:formatCode>
                <c:ptCount val="2"/>
                <c:pt idx="0">
                  <c:v>9</c:v>
                </c:pt>
                <c:pt idx="1">
                  <c:v>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20</xdr:row>
      <xdr:rowOff>66675</xdr:rowOff>
    </xdr:from>
    <xdr:to>
      <xdr:col>10</xdr:col>
      <xdr:colOff>219075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32</xdr:row>
      <xdr:rowOff>9525</xdr:rowOff>
    </xdr:from>
    <xdr:to>
      <xdr:col>11</xdr:col>
      <xdr:colOff>419100</xdr:colOff>
      <xdr:row>46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25"/>
  <sheetViews>
    <sheetView topLeftCell="A7" workbookViewId="0">
      <selection activeCell="C16" sqref="C16"/>
    </sheetView>
  </sheetViews>
  <sheetFormatPr defaultRowHeight="15" x14ac:dyDescent="0.2"/>
  <cols>
    <col min="1" max="1" width="9.140625" style="1"/>
    <col min="2" max="2" width="39.85546875" style="1" customWidth="1"/>
    <col min="3" max="3" width="100.85546875" style="1" customWidth="1"/>
    <col min="4" max="16384" width="9.140625" style="1"/>
  </cols>
  <sheetData>
    <row r="1" spans="1:3" ht="18" x14ac:dyDescent="0.25">
      <c r="A1" s="3" t="s">
        <v>0</v>
      </c>
      <c r="B1" s="3" t="s">
        <v>1</v>
      </c>
      <c r="C1" s="3" t="s">
        <v>2</v>
      </c>
    </row>
    <row r="2" spans="1:3" s="32" customFormat="1" x14ac:dyDescent="0.2">
      <c r="A2" s="31">
        <v>1</v>
      </c>
      <c r="B2" s="31" t="s">
        <v>4</v>
      </c>
      <c r="C2" s="31" t="s">
        <v>6</v>
      </c>
    </row>
    <row r="3" spans="1:3" s="32" customFormat="1" x14ac:dyDescent="0.2">
      <c r="A3" s="31">
        <v>2</v>
      </c>
      <c r="B3" s="31" t="s">
        <v>3</v>
      </c>
      <c r="C3" s="31" t="s">
        <v>5</v>
      </c>
    </row>
    <row r="4" spans="1:3" s="30" customFormat="1" x14ac:dyDescent="0.2">
      <c r="A4" s="14">
        <v>3</v>
      </c>
      <c r="B4" s="29" t="s">
        <v>7</v>
      </c>
      <c r="C4" s="29" t="s">
        <v>8</v>
      </c>
    </row>
    <row r="5" spans="1:3" s="18" customFormat="1" x14ac:dyDescent="0.2">
      <c r="A5" s="13">
        <v>4</v>
      </c>
      <c r="B5" s="13" t="s">
        <v>28</v>
      </c>
      <c r="C5" s="13" t="s">
        <v>29</v>
      </c>
    </row>
    <row r="6" spans="1:3" s="18" customFormat="1" x14ac:dyDescent="0.2">
      <c r="A6" s="13">
        <v>5</v>
      </c>
      <c r="B6" s="13" t="s">
        <v>9</v>
      </c>
      <c r="C6" s="13" t="s">
        <v>30</v>
      </c>
    </row>
    <row r="7" spans="1:3" s="32" customFormat="1" x14ac:dyDescent="0.2">
      <c r="A7" s="31">
        <v>6</v>
      </c>
      <c r="B7" s="31" t="s">
        <v>158</v>
      </c>
      <c r="C7" s="31" t="s">
        <v>159</v>
      </c>
    </row>
    <row r="8" spans="1:3" s="18" customFormat="1" x14ac:dyDescent="0.2">
      <c r="A8" s="13">
        <v>7</v>
      </c>
      <c r="B8" s="13" t="s">
        <v>160</v>
      </c>
      <c r="C8" s="13" t="s">
        <v>161</v>
      </c>
    </row>
    <row r="9" spans="1:3" s="32" customFormat="1" x14ac:dyDescent="0.2">
      <c r="A9" s="31">
        <v>8</v>
      </c>
      <c r="B9" s="31" t="s">
        <v>10</v>
      </c>
      <c r="C9" s="31" t="s">
        <v>21</v>
      </c>
    </row>
    <row r="10" spans="1:3" s="18" customFormat="1" x14ac:dyDescent="0.2">
      <c r="A10" s="13">
        <v>9</v>
      </c>
      <c r="B10" s="13" t="s">
        <v>11</v>
      </c>
      <c r="C10" s="13" t="s">
        <v>12</v>
      </c>
    </row>
    <row r="11" spans="1:3" s="18" customFormat="1" x14ac:dyDescent="0.2">
      <c r="A11" s="13">
        <v>10</v>
      </c>
      <c r="B11" s="13" t="s">
        <v>13</v>
      </c>
      <c r="C11" s="13" t="s">
        <v>14</v>
      </c>
    </row>
    <row r="12" spans="1:3" s="18" customFormat="1" x14ac:dyDescent="0.2">
      <c r="A12" s="13">
        <v>11</v>
      </c>
      <c r="B12" s="13" t="s">
        <v>32</v>
      </c>
      <c r="C12" s="13" t="s">
        <v>33</v>
      </c>
    </row>
    <row r="13" spans="1:3" s="18" customFormat="1" x14ac:dyDescent="0.2">
      <c r="A13" s="13">
        <v>12</v>
      </c>
      <c r="B13" s="13" t="s">
        <v>34</v>
      </c>
      <c r="C13" s="13" t="s">
        <v>35</v>
      </c>
    </row>
    <row r="14" spans="1:3" x14ac:dyDescent="0.2">
      <c r="A14" s="14">
        <v>13</v>
      </c>
      <c r="B14" s="2" t="s">
        <v>16</v>
      </c>
      <c r="C14" s="2" t="s">
        <v>15</v>
      </c>
    </row>
    <row r="15" spans="1:3" s="23" customFormat="1" x14ac:dyDescent="0.2">
      <c r="A15" s="13">
        <v>14</v>
      </c>
      <c r="B15" s="22" t="s">
        <v>38</v>
      </c>
      <c r="C15" s="22" t="s">
        <v>39</v>
      </c>
    </row>
    <row r="16" spans="1:3" x14ac:dyDescent="0.2">
      <c r="A16" s="14">
        <v>15</v>
      </c>
      <c r="B16" s="2" t="s">
        <v>37</v>
      </c>
      <c r="C16" s="2" t="s">
        <v>167</v>
      </c>
    </row>
    <row r="17" spans="1:3" x14ac:dyDescent="0.2">
      <c r="A17" s="14">
        <v>16</v>
      </c>
      <c r="B17" s="2" t="s">
        <v>17</v>
      </c>
      <c r="C17" s="2" t="s">
        <v>78</v>
      </c>
    </row>
    <row r="18" spans="1:3" x14ac:dyDescent="0.2">
      <c r="A18" s="14">
        <v>17</v>
      </c>
      <c r="B18" s="2" t="s">
        <v>18</v>
      </c>
      <c r="C18" s="2" t="s">
        <v>79</v>
      </c>
    </row>
    <row r="19" spans="1:3" s="34" customFormat="1" x14ac:dyDescent="0.2">
      <c r="A19" s="31">
        <v>18</v>
      </c>
      <c r="B19" s="33" t="s">
        <v>19</v>
      </c>
      <c r="C19" s="33" t="s">
        <v>20</v>
      </c>
    </row>
    <row r="20" spans="1:3" s="23" customFormat="1" x14ac:dyDescent="0.2">
      <c r="A20" s="13">
        <v>19</v>
      </c>
      <c r="B20" s="22" t="s">
        <v>22</v>
      </c>
      <c r="C20" s="22" t="s">
        <v>23</v>
      </c>
    </row>
    <row r="21" spans="1:3" s="23" customFormat="1" x14ac:dyDescent="0.2">
      <c r="A21" s="13">
        <v>20</v>
      </c>
      <c r="B21" s="22" t="s">
        <v>24</v>
      </c>
      <c r="C21" s="22" t="s">
        <v>25</v>
      </c>
    </row>
    <row r="22" spans="1:3" s="34" customFormat="1" x14ac:dyDescent="0.2">
      <c r="A22" s="31">
        <v>21</v>
      </c>
      <c r="B22" s="33" t="s">
        <v>26</v>
      </c>
      <c r="C22" s="33" t="s">
        <v>27</v>
      </c>
    </row>
    <row r="23" spans="1:3" s="23" customFormat="1" x14ac:dyDescent="0.2">
      <c r="A23" s="13">
        <v>22</v>
      </c>
      <c r="B23" s="22" t="s">
        <v>31</v>
      </c>
      <c r="C23" s="22" t="s">
        <v>36</v>
      </c>
    </row>
    <row r="24" spans="1:3" x14ac:dyDescent="0.2">
      <c r="A24" s="14">
        <v>23</v>
      </c>
      <c r="B24" s="2" t="s">
        <v>40</v>
      </c>
      <c r="C24" s="2" t="s">
        <v>42</v>
      </c>
    </row>
    <row r="25" spans="1:3" x14ac:dyDescent="0.2">
      <c r="A25" s="14">
        <v>24</v>
      </c>
      <c r="B25" s="2" t="s">
        <v>41</v>
      </c>
      <c r="C25" s="2" t="s">
        <v>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46"/>
  <sheetViews>
    <sheetView topLeftCell="A25" workbookViewId="0">
      <selection activeCell="B42" sqref="B42:E46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16384" width="9.140625" style="1"/>
  </cols>
  <sheetData>
    <row r="1" spans="1:13" ht="25.5" x14ac:dyDescent="0.35">
      <c r="B1" s="4" t="s">
        <v>74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x14ac:dyDescent="0.2">
      <c r="A4" s="2">
        <v>1</v>
      </c>
      <c r="B4" s="2" t="s">
        <v>48</v>
      </c>
      <c r="C4" s="2"/>
      <c r="D4" s="2" t="s">
        <v>49</v>
      </c>
      <c r="E4" s="2">
        <v>10</v>
      </c>
      <c r="F4" s="2" t="s">
        <v>83</v>
      </c>
      <c r="G4" s="2"/>
      <c r="H4" s="2"/>
      <c r="I4" s="2"/>
      <c r="J4" s="2"/>
      <c r="K4" s="2">
        <v>5</v>
      </c>
      <c r="L4" s="2">
        <v>5</v>
      </c>
      <c r="M4" s="2"/>
    </row>
    <row r="5" spans="1:13" s="12" customFormat="1" x14ac:dyDescent="0.2">
      <c r="A5" s="11">
        <v>2</v>
      </c>
      <c r="B5" s="11" t="s">
        <v>57</v>
      </c>
      <c r="C5" s="11" t="s">
        <v>102</v>
      </c>
      <c r="D5" s="11" t="s">
        <v>71</v>
      </c>
      <c r="E5" s="11">
        <v>6</v>
      </c>
      <c r="F5" s="11" t="s">
        <v>82</v>
      </c>
      <c r="G5" s="11"/>
      <c r="H5" s="11"/>
      <c r="I5" s="11"/>
      <c r="J5" s="11"/>
      <c r="K5" s="11"/>
      <c r="L5" s="11"/>
      <c r="M5" s="11"/>
    </row>
    <row r="6" spans="1:13" s="12" customFormat="1" x14ac:dyDescent="0.2">
      <c r="A6" s="11">
        <v>3</v>
      </c>
      <c r="B6" s="11" t="s">
        <v>58</v>
      </c>
      <c r="C6" s="11" t="s">
        <v>103</v>
      </c>
      <c r="D6" s="11" t="s">
        <v>71</v>
      </c>
      <c r="E6" s="11">
        <v>6</v>
      </c>
      <c r="F6" s="11" t="s">
        <v>82</v>
      </c>
      <c r="G6" s="11"/>
      <c r="H6" s="11"/>
      <c r="I6" s="11"/>
      <c r="J6" s="11"/>
      <c r="K6" s="11"/>
      <c r="L6" s="11"/>
      <c r="M6" s="11"/>
    </row>
    <row r="7" spans="1:13" s="12" customFormat="1" x14ac:dyDescent="0.2">
      <c r="A7" s="11">
        <v>4</v>
      </c>
      <c r="B7" s="11" t="s">
        <v>80</v>
      </c>
      <c r="C7" s="11" t="s">
        <v>102</v>
      </c>
      <c r="D7" s="11" t="s">
        <v>71</v>
      </c>
      <c r="E7" s="11">
        <v>6</v>
      </c>
      <c r="F7" s="11" t="s">
        <v>82</v>
      </c>
      <c r="G7" s="11"/>
      <c r="H7" s="11"/>
      <c r="I7" s="11"/>
      <c r="J7" s="11"/>
      <c r="K7" s="11"/>
      <c r="L7" s="11"/>
      <c r="M7" s="11"/>
    </row>
    <row r="8" spans="1:13" s="12" customFormat="1" x14ac:dyDescent="0.2">
      <c r="A8" s="11">
        <v>5</v>
      </c>
      <c r="B8" s="11" t="s">
        <v>59</v>
      </c>
      <c r="C8" s="11" t="s">
        <v>99</v>
      </c>
      <c r="D8" s="11" t="s">
        <v>72</v>
      </c>
      <c r="E8" s="11">
        <v>8</v>
      </c>
      <c r="F8" s="11" t="s">
        <v>82</v>
      </c>
      <c r="G8" s="11"/>
      <c r="H8" s="11"/>
      <c r="I8" s="11"/>
      <c r="J8" s="11"/>
      <c r="K8" s="11"/>
      <c r="L8" s="11"/>
      <c r="M8" s="11"/>
    </row>
    <row r="9" spans="1:13" s="12" customFormat="1" x14ac:dyDescent="0.2">
      <c r="A9" s="11">
        <v>6</v>
      </c>
      <c r="B9" s="11" t="s">
        <v>60</v>
      </c>
      <c r="C9" s="11" t="s">
        <v>99</v>
      </c>
      <c r="D9" s="11" t="s">
        <v>72</v>
      </c>
      <c r="E9" s="11">
        <v>8</v>
      </c>
      <c r="F9" s="11" t="s">
        <v>82</v>
      </c>
      <c r="G9" s="11"/>
      <c r="H9" s="11"/>
      <c r="I9" s="11"/>
      <c r="J9" s="11"/>
      <c r="K9" s="11"/>
      <c r="L9" s="11"/>
      <c r="M9" s="11"/>
    </row>
    <row r="10" spans="1:13" s="12" customFormat="1" x14ac:dyDescent="0.2">
      <c r="A10" s="11">
        <v>7</v>
      </c>
      <c r="B10" s="11" t="s">
        <v>61</v>
      </c>
      <c r="C10" s="11" t="s">
        <v>99</v>
      </c>
      <c r="D10" s="11" t="s">
        <v>72</v>
      </c>
      <c r="E10" s="11">
        <v>8</v>
      </c>
      <c r="F10" s="11" t="s">
        <v>82</v>
      </c>
      <c r="G10" s="11"/>
      <c r="H10" s="11"/>
      <c r="I10" s="11"/>
      <c r="J10" s="11"/>
      <c r="K10" s="11"/>
      <c r="L10" s="11"/>
      <c r="M10" s="11"/>
    </row>
    <row r="11" spans="1:13" x14ac:dyDescent="0.2">
      <c r="A11" s="2">
        <v>8</v>
      </c>
      <c r="B11" s="6" t="s">
        <v>62</v>
      </c>
      <c r="C11" s="2" t="s">
        <v>100</v>
      </c>
      <c r="D11" s="2" t="s">
        <v>71</v>
      </c>
      <c r="E11" s="2">
        <v>4</v>
      </c>
      <c r="F11" s="2" t="s">
        <v>83</v>
      </c>
      <c r="G11" s="2"/>
      <c r="H11" s="2"/>
      <c r="I11" s="2"/>
      <c r="J11" s="2"/>
      <c r="K11" s="2"/>
      <c r="L11" s="2"/>
      <c r="M11" s="2"/>
    </row>
    <row r="12" spans="1:13" x14ac:dyDescent="0.2">
      <c r="A12" s="2">
        <v>9</v>
      </c>
      <c r="B12" s="2" t="s">
        <v>63</v>
      </c>
      <c r="C12" s="2"/>
      <c r="D12" s="2" t="s">
        <v>49</v>
      </c>
      <c r="E12" s="2">
        <v>3</v>
      </c>
      <c r="F12" s="2" t="s">
        <v>83</v>
      </c>
      <c r="G12" s="2">
        <v>3</v>
      </c>
      <c r="H12" s="2"/>
      <c r="I12" s="2"/>
      <c r="J12" s="2"/>
      <c r="K12" s="2"/>
      <c r="L12" s="2"/>
      <c r="M12" s="2"/>
    </row>
    <row r="13" spans="1:13" x14ac:dyDescent="0.2">
      <c r="A13" s="2">
        <v>10</v>
      </c>
      <c r="B13" s="2" t="s">
        <v>64</v>
      </c>
      <c r="C13" s="2"/>
      <c r="D13" s="2" t="s">
        <v>70</v>
      </c>
      <c r="E13" s="2">
        <v>8</v>
      </c>
      <c r="F13" s="2" t="s">
        <v>83</v>
      </c>
      <c r="G13" s="2"/>
      <c r="H13" s="2"/>
      <c r="I13" s="2">
        <v>4</v>
      </c>
      <c r="J13" s="2">
        <v>4</v>
      </c>
      <c r="K13" s="2"/>
      <c r="L13" s="2"/>
      <c r="M13" s="2"/>
    </row>
    <row r="14" spans="1:13" x14ac:dyDescent="0.2">
      <c r="A14" s="2">
        <v>11</v>
      </c>
      <c r="B14" s="2" t="s">
        <v>65</v>
      </c>
      <c r="C14" s="2"/>
      <c r="D14" s="2" t="s">
        <v>70</v>
      </c>
      <c r="E14" s="2">
        <v>15</v>
      </c>
      <c r="F14" s="2" t="s">
        <v>83</v>
      </c>
      <c r="G14" s="2"/>
      <c r="H14" s="2"/>
      <c r="I14" s="2">
        <v>3</v>
      </c>
      <c r="J14" s="2">
        <v>7</v>
      </c>
      <c r="K14" s="2">
        <v>5</v>
      </c>
      <c r="L14" s="2"/>
      <c r="M14" s="2"/>
    </row>
    <row r="15" spans="1:13" s="12" customFormat="1" x14ac:dyDescent="0.2">
      <c r="A15" s="11">
        <v>12</v>
      </c>
      <c r="B15" s="11" t="s">
        <v>81</v>
      </c>
      <c r="C15" s="11" t="s">
        <v>101</v>
      </c>
      <c r="D15" s="11" t="s">
        <v>71</v>
      </c>
      <c r="E15" s="11">
        <v>10</v>
      </c>
      <c r="F15" s="11" t="s">
        <v>82</v>
      </c>
      <c r="G15" s="11"/>
      <c r="H15" s="11"/>
      <c r="I15" s="11"/>
      <c r="J15" s="11"/>
      <c r="K15" s="11"/>
      <c r="L15" s="11"/>
      <c r="M15" s="11"/>
    </row>
    <row r="16" spans="1:13" x14ac:dyDescent="0.2">
      <c r="A16" s="2">
        <v>13</v>
      </c>
      <c r="B16" s="2" t="s">
        <v>66</v>
      </c>
      <c r="C16" s="2"/>
      <c r="D16" s="2" t="s">
        <v>49</v>
      </c>
      <c r="E16" s="2">
        <v>12</v>
      </c>
      <c r="F16" s="2" t="s">
        <v>83</v>
      </c>
      <c r="G16" s="2"/>
      <c r="H16" s="2"/>
      <c r="I16" s="2">
        <v>6</v>
      </c>
      <c r="J16" s="2">
        <v>6</v>
      </c>
      <c r="K16" s="2"/>
      <c r="L16" s="2"/>
      <c r="M16" s="2"/>
    </row>
    <row r="17" spans="1:13" x14ac:dyDescent="0.2">
      <c r="A17" s="2">
        <v>14</v>
      </c>
      <c r="B17" s="2" t="s">
        <v>67</v>
      </c>
      <c r="C17" s="2"/>
      <c r="D17" s="2" t="s">
        <v>70</v>
      </c>
      <c r="E17" s="2">
        <v>10</v>
      </c>
      <c r="F17" s="2" t="s">
        <v>83</v>
      </c>
      <c r="G17" s="2"/>
      <c r="H17" s="2"/>
      <c r="I17" s="2"/>
      <c r="J17" s="2"/>
      <c r="K17" s="2">
        <v>5</v>
      </c>
      <c r="L17" s="2">
        <v>5</v>
      </c>
      <c r="M17" s="2"/>
    </row>
    <row r="18" spans="1:13" x14ac:dyDescent="0.2">
      <c r="A18" s="2">
        <v>15</v>
      </c>
      <c r="B18" s="7" t="s">
        <v>68</v>
      </c>
      <c r="C18" s="2" t="s">
        <v>100</v>
      </c>
      <c r="D18" s="2" t="s">
        <v>72</v>
      </c>
      <c r="E18" s="2">
        <v>8</v>
      </c>
      <c r="F18" s="2" t="s">
        <v>83</v>
      </c>
      <c r="G18" s="2"/>
      <c r="H18" s="2"/>
      <c r="I18" s="2"/>
      <c r="J18" s="2"/>
      <c r="K18" s="2"/>
      <c r="L18" s="2"/>
      <c r="M18" s="2"/>
    </row>
    <row r="19" spans="1:13" x14ac:dyDescent="0.2">
      <c r="A19" s="2">
        <v>16</v>
      </c>
      <c r="B19" s="2" t="s">
        <v>69</v>
      </c>
      <c r="C19" s="2"/>
      <c r="D19" s="2" t="s">
        <v>49</v>
      </c>
      <c r="E19" s="2">
        <v>3</v>
      </c>
      <c r="F19" s="2" t="s">
        <v>83</v>
      </c>
      <c r="G19" s="2"/>
      <c r="H19" s="2"/>
      <c r="I19" s="2"/>
      <c r="J19" s="2"/>
      <c r="K19" s="2"/>
      <c r="L19" s="2"/>
      <c r="M19" s="2">
        <v>3</v>
      </c>
    </row>
    <row r="20" spans="1:13" x14ac:dyDescent="0.2">
      <c r="A20" s="2">
        <v>17</v>
      </c>
      <c r="B20" s="2" t="s">
        <v>97</v>
      </c>
      <c r="C20" s="2"/>
      <c r="D20" s="2" t="s">
        <v>49</v>
      </c>
      <c r="E20" s="2">
        <v>4</v>
      </c>
      <c r="F20" s="2" t="s">
        <v>83</v>
      </c>
      <c r="G20" s="2"/>
      <c r="H20" s="2"/>
      <c r="I20" s="2"/>
      <c r="J20" s="2"/>
      <c r="K20" s="2"/>
      <c r="L20" s="2"/>
      <c r="M20" s="2">
        <v>4</v>
      </c>
    </row>
    <row r="22" spans="1:13" x14ac:dyDescent="0.2">
      <c r="B22" s="1" t="s">
        <v>73</v>
      </c>
    </row>
    <row r="23" spans="1:13" ht="15.75" x14ac:dyDescent="0.25">
      <c r="B23" s="9" t="s">
        <v>75</v>
      </c>
      <c r="C23" s="9" t="s">
        <v>76</v>
      </c>
    </row>
    <row r="24" spans="1:13" x14ac:dyDescent="0.2">
      <c r="B24" s="2" t="s">
        <v>49</v>
      </c>
      <c r="C24" s="2">
        <f>SUMIF(D4:D20,B24,E4:E20)</f>
        <v>32</v>
      </c>
    </row>
    <row r="25" spans="1:13" x14ac:dyDescent="0.2">
      <c r="B25" s="2" t="s">
        <v>70</v>
      </c>
      <c r="C25" s="2">
        <f>SUMIF(D4:D20,B25,E4:E20)</f>
        <v>33</v>
      </c>
    </row>
    <row r="26" spans="1:13" x14ac:dyDescent="0.2">
      <c r="B26" s="2" t="s">
        <v>71</v>
      </c>
      <c r="C26" s="2">
        <f>SUMIF(D4:D20,B26,E4:E20)</f>
        <v>32</v>
      </c>
    </row>
    <row r="27" spans="1:13" x14ac:dyDescent="0.2">
      <c r="B27" s="2" t="s">
        <v>72</v>
      </c>
      <c r="C27" s="2">
        <f>SUMIF(D4:D20,B27,E4:E20)</f>
        <v>32</v>
      </c>
    </row>
    <row r="29" spans="1:13" x14ac:dyDescent="0.2">
      <c r="B29" s="1" t="s">
        <v>77</v>
      </c>
    </row>
    <row r="30" spans="1:13" ht="15.75" x14ac:dyDescent="0.25">
      <c r="B30" s="9" t="s">
        <v>75</v>
      </c>
      <c r="C30" s="9" t="s">
        <v>76</v>
      </c>
    </row>
    <row r="31" spans="1:13" x14ac:dyDescent="0.2">
      <c r="B31" s="2" t="s">
        <v>49</v>
      </c>
      <c r="C31" s="2"/>
    </row>
    <row r="32" spans="1:13" x14ac:dyDescent="0.2">
      <c r="B32" s="2" t="s">
        <v>70</v>
      </c>
      <c r="C32" s="2"/>
    </row>
    <row r="33" spans="2:5" x14ac:dyDescent="0.2">
      <c r="B33" s="2" t="s">
        <v>71</v>
      </c>
      <c r="C33" s="2"/>
    </row>
    <row r="34" spans="2:5" x14ac:dyDescent="0.2">
      <c r="B34" s="2" t="s">
        <v>72</v>
      </c>
      <c r="C34" s="2"/>
    </row>
    <row r="37" spans="2:5" ht="15.75" x14ac:dyDescent="0.25">
      <c r="B37" s="9" t="s">
        <v>94</v>
      </c>
      <c r="C37" s="2">
        <f>COUNTA(F4:F20)</f>
        <v>17</v>
      </c>
    </row>
    <row r="38" spans="2:5" ht="15.75" x14ac:dyDescent="0.25">
      <c r="B38" s="9" t="s">
        <v>95</v>
      </c>
      <c r="C38" s="2">
        <f>COUNTIF(F4:F20,"Completed")</f>
        <v>10</v>
      </c>
    </row>
    <row r="39" spans="2:5" ht="15.75" x14ac:dyDescent="0.25">
      <c r="B39" s="9" t="s">
        <v>96</v>
      </c>
      <c r="C39" s="2">
        <f>C37-C38</f>
        <v>7</v>
      </c>
    </row>
    <row r="42" spans="2:5" ht="15.75" x14ac:dyDescent="0.25">
      <c r="B42" s="9" t="s">
        <v>75</v>
      </c>
      <c r="C42" s="9" t="s">
        <v>94</v>
      </c>
      <c r="D42" s="9" t="s">
        <v>95</v>
      </c>
      <c r="E42" s="9" t="s">
        <v>98</v>
      </c>
    </row>
    <row r="43" spans="2:5" x14ac:dyDescent="0.2">
      <c r="B43" s="2" t="s">
        <v>49</v>
      </c>
      <c r="C43" s="2">
        <f>COUNTIF(D4:D20,B43)</f>
        <v>5</v>
      </c>
      <c r="D43" s="2">
        <v>5</v>
      </c>
      <c r="E43" s="10">
        <f>D43/C43</f>
        <v>1</v>
      </c>
    </row>
    <row r="44" spans="2:5" x14ac:dyDescent="0.2">
      <c r="B44" s="2" t="s">
        <v>70</v>
      </c>
      <c r="C44" s="2">
        <f>COUNTIF(D4:D20,B44)</f>
        <v>3</v>
      </c>
      <c r="D44" s="2">
        <v>3</v>
      </c>
      <c r="E44" s="10">
        <f t="shared" ref="E44:E46" si="0">D44/C44</f>
        <v>1</v>
      </c>
    </row>
    <row r="45" spans="2:5" x14ac:dyDescent="0.2">
      <c r="B45" s="2" t="s">
        <v>71</v>
      </c>
      <c r="C45" s="2">
        <f>COUNTIF(D4:D20,B45)</f>
        <v>5</v>
      </c>
      <c r="D45" s="2">
        <v>1</v>
      </c>
      <c r="E45" s="10">
        <f t="shared" si="0"/>
        <v>0.2</v>
      </c>
    </row>
    <row r="46" spans="2:5" x14ac:dyDescent="0.2">
      <c r="B46" s="2" t="s">
        <v>72</v>
      </c>
      <c r="C46" s="2">
        <f>COUNTIF(D4:D20,B46)</f>
        <v>4</v>
      </c>
      <c r="D46" s="2">
        <v>1</v>
      </c>
      <c r="E46" s="10">
        <f t="shared" si="0"/>
        <v>0.25</v>
      </c>
    </row>
  </sheetData>
  <dataValidations count="2">
    <dataValidation type="list" allowBlank="1" showInputMessage="1" showErrorMessage="1" sqref="D4:D20">
      <formula1>"MinhKH, KhangTN, ThiTD, TungTD"</formula1>
    </dataValidation>
    <dataValidation type="list" allowBlank="1" showInputMessage="1" showErrorMessage="1" sqref="F4:F20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49"/>
  <sheetViews>
    <sheetView zoomScale="80" zoomScaleNormal="80" workbookViewId="0">
      <selection activeCell="H4" sqref="H4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84</v>
      </c>
      <c r="G1" s="8" t="s">
        <v>90</v>
      </c>
      <c r="H1" s="1" t="s">
        <v>92</v>
      </c>
      <c r="I1" s="8" t="s">
        <v>91</v>
      </c>
      <c r="J1" s="1" t="s">
        <v>93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x14ac:dyDescent="0.2">
      <c r="A4" s="2">
        <v>1</v>
      </c>
      <c r="B4" s="2" t="s">
        <v>85</v>
      </c>
      <c r="C4" s="2"/>
      <c r="D4" s="2" t="s">
        <v>49</v>
      </c>
      <c r="E4" s="2">
        <v>12</v>
      </c>
      <c r="F4" s="2" t="s">
        <v>83</v>
      </c>
      <c r="G4" s="2">
        <v>10</v>
      </c>
      <c r="H4" s="2"/>
      <c r="I4" s="2"/>
      <c r="J4" s="2"/>
      <c r="K4" s="2"/>
      <c r="L4" s="2"/>
      <c r="M4" s="2"/>
    </row>
    <row r="5" spans="1:13" x14ac:dyDescent="0.2">
      <c r="A5" s="2">
        <v>2</v>
      </c>
      <c r="B5" s="2" t="s">
        <v>86</v>
      </c>
      <c r="C5" s="2"/>
      <c r="D5" s="2" t="s">
        <v>49</v>
      </c>
      <c r="E5" s="2">
        <v>12</v>
      </c>
      <c r="F5" s="2" t="s">
        <v>83</v>
      </c>
      <c r="G5" s="2"/>
      <c r="H5" s="2"/>
      <c r="I5" s="2"/>
      <c r="J5" s="2"/>
      <c r="K5" s="2"/>
      <c r="L5" s="2"/>
      <c r="M5" s="2"/>
    </row>
    <row r="6" spans="1:13" x14ac:dyDescent="0.2">
      <c r="A6" s="2">
        <v>3</v>
      </c>
      <c r="B6" s="2" t="s">
        <v>87</v>
      </c>
      <c r="C6" s="2"/>
      <c r="D6" s="2" t="s">
        <v>70</v>
      </c>
      <c r="E6" s="2">
        <v>8</v>
      </c>
      <c r="F6" s="2" t="s">
        <v>83</v>
      </c>
      <c r="G6" s="2"/>
      <c r="H6" s="2"/>
      <c r="I6" s="2"/>
      <c r="J6" s="2"/>
      <c r="K6" s="2"/>
      <c r="L6" s="2"/>
      <c r="M6" s="2"/>
    </row>
    <row r="7" spans="1:13" s="17" customFormat="1" x14ac:dyDescent="0.2">
      <c r="A7" s="16">
        <v>4</v>
      </c>
      <c r="B7" s="16" t="s">
        <v>88</v>
      </c>
      <c r="C7" s="16" t="s">
        <v>111</v>
      </c>
      <c r="D7" s="16" t="s">
        <v>72</v>
      </c>
      <c r="E7" s="16">
        <v>8</v>
      </c>
      <c r="F7" s="16" t="s">
        <v>83</v>
      </c>
      <c r="G7" s="16"/>
      <c r="H7" s="16"/>
      <c r="I7" s="16"/>
      <c r="J7" s="16"/>
      <c r="K7" s="16"/>
      <c r="L7" s="16"/>
      <c r="M7" s="16"/>
    </row>
    <row r="8" spans="1:13" s="17" customFormat="1" x14ac:dyDescent="0.2">
      <c r="A8" s="16">
        <v>5</v>
      </c>
      <c r="B8" s="16" t="s">
        <v>89</v>
      </c>
      <c r="C8" s="16" t="s">
        <v>111</v>
      </c>
      <c r="D8" s="16" t="s">
        <v>72</v>
      </c>
      <c r="E8" s="16">
        <v>8</v>
      </c>
      <c r="F8" s="16" t="s">
        <v>83</v>
      </c>
      <c r="G8" s="16"/>
      <c r="H8" s="16"/>
      <c r="I8" s="16"/>
      <c r="J8" s="16"/>
      <c r="K8" s="16"/>
      <c r="L8" s="16"/>
      <c r="M8" s="16"/>
    </row>
    <row r="9" spans="1:13" x14ac:dyDescent="0.2">
      <c r="A9" s="2">
        <v>6</v>
      </c>
      <c r="B9" s="2" t="s">
        <v>105</v>
      </c>
      <c r="C9" s="2"/>
      <c r="D9" s="2" t="s">
        <v>70</v>
      </c>
      <c r="E9" s="2">
        <v>10</v>
      </c>
      <c r="F9" s="2" t="s">
        <v>83</v>
      </c>
      <c r="G9" s="2"/>
      <c r="H9" s="2"/>
      <c r="I9" s="2"/>
      <c r="J9" s="2"/>
      <c r="K9" s="2"/>
      <c r="L9" s="2"/>
      <c r="M9" s="2"/>
    </row>
    <row r="10" spans="1:13" x14ac:dyDescent="0.2">
      <c r="A10" s="2">
        <v>7</v>
      </c>
      <c r="B10" s="2" t="s">
        <v>106</v>
      </c>
      <c r="C10" s="2"/>
      <c r="D10" s="2" t="s">
        <v>70</v>
      </c>
      <c r="E10" s="2">
        <v>16</v>
      </c>
      <c r="F10" s="2" t="s">
        <v>83</v>
      </c>
      <c r="G10" s="2"/>
      <c r="H10" s="2"/>
      <c r="I10" s="2"/>
      <c r="J10" s="2"/>
      <c r="K10" s="2"/>
      <c r="L10" s="2"/>
      <c r="M10" s="2"/>
    </row>
    <row r="11" spans="1:13" s="15" customFormat="1" x14ac:dyDescent="0.2">
      <c r="A11" s="2">
        <v>8</v>
      </c>
      <c r="B11" s="14" t="s">
        <v>57</v>
      </c>
      <c r="C11" s="13" t="s">
        <v>110</v>
      </c>
      <c r="D11" s="14" t="s">
        <v>49</v>
      </c>
      <c r="E11" s="14">
        <v>6</v>
      </c>
      <c r="F11" s="14" t="s">
        <v>83</v>
      </c>
      <c r="G11" s="14"/>
      <c r="H11" s="14"/>
      <c r="I11" s="14"/>
      <c r="J11" s="14"/>
      <c r="K11" s="14"/>
      <c r="L11" s="14"/>
      <c r="M11" s="14"/>
    </row>
    <row r="12" spans="1:13" s="15" customFormat="1" x14ac:dyDescent="0.2">
      <c r="A12" s="2">
        <v>9</v>
      </c>
      <c r="B12" s="14" t="s">
        <v>58</v>
      </c>
      <c r="C12" s="13" t="s">
        <v>110</v>
      </c>
      <c r="D12" s="14" t="s">
        <v>49</v>
      </c>
      <c r="E12" s="14">
        <v>6</v>
      </c>
      <c r="F12" s="14" t="s">
        <v>83</v>
      </c>
      <c r="G12" s="14"/>
      <c r="H12" s="14"/>
      <c r="I12" s="14"/>
      <c r="J12" s="14"/>
      <c r="K12" s="14"/>
      <c r="L12" s="14"/>
      <c r="M12" s="14"/>
    </row>
    <row r="13" spans="1:13" s="15" customFormat="1" x14ac:dyDescent="0.2">
      <c r="A13" s="14">
        <v>10</v>
      </c>
      <c r="B13" s="14" t="s">
        <v>80</v>
      </c>
      <c r="C13" s="14" t="s">
        <v>110</v>
      </c>
      <c r="D13" s="14" t="s">
        <v>49</v>
      </c>
      <c r="E13" s="14">
        <v>6</v>
      </c>
      <c r="F13" s="14" t="s">
        <v>83</v>
      </c>
      <c r="G13" s="14"/>
      <c r="H13" s="14"/>
      <c r="I13" s="14"/>
      <c r="J13" s="14"/>
      <c r="K13" s="14"/>
      <c r="L13" s="14"/>
      <c r="M13" s="14"/>
    </row>
    <row r="14" spans="1:13" s="17" customFormat="1" x14ac:dyDescent="0.2">
      <c r="A14" s="16">
        <v>11</v>
      </c>
      <c r="B14" s="16" t="s">
        <v>59</v>
      </c>
      <c r="C14" s="16" t="s">
        <v>112</v>
      </c>
      <c r="D14" s="16" t="s">
        <v>72</v>
      </c>
      <c r="E14" s="16">
        <v>8</v>
      </c>
      <c r="F14" s="16" t="s">
        <v>83</v>
      </c>
      <c r="G14" s="16"/>
      <c r="H14" s="16"/>
      <c r="I14" s="16"/>
      <c r="J14" s="16"/>
      <c r="K14" s="16"/>
      <c r="L14" s="16"/>
      <c r="M14" s="16"/>
    </row>
    <row r="15" spans="1:13" s="17" customFormat="1" x14ac:dyDescent="0.2">
      <c r="A15" s="16">
        <v>12</v>
      </c>
      <c r="B15" s="16" t="s">
        <v>60</v>
      </c>
      <c r="C15" s="16" t="s">
        <v>113</v>
      </c>
      <c r="D15" s="16" t="s">
        <v>72</v>
      </c>
      <c r="E15" s="16">
        <v>8</v>
      </c>
      <c r="F15" s="16" t="s">
        <v>83</v>
      </c>
      <c r="G15" s="16"/>
      <c r="H15" s="16"/>
      <c r="I15" s="16"/>
      <c r="J15" s="16"/>
      <c r="K15" s="16"/>
      <c r="L15" s="16"/>
      <c r="M15" s="16"/>
    </row>
    <row r="16" spans="1:13" s="12" customFormat="1" x14ac:dyDescent="0.2">
      <c r="A16" s="11">
        <v>13</v>
      </c>
      <c r="B16" s="11" t="s">
        <v>61</v>
      </c>
      <c r="C16" s="11" t="s">
        <v>104</v>
      </c>
      <c r="D16" s="11" t="s">
        <v>72</v>
      </c>
      <c r="E16" s="11">
        <v>8</v>
      </c>
      <c r="F16" s="11" t="s">
        <v>82</v>
      </c>
      <c r="G16" s="11"/>
      <c r="H16" s="11"/>
      <c r="I16" s="11"/>
      <c r="J16" s="11"/>
      <c r="K16" s="11"/>
      <c r="L16" s="11"/>
      <c r="M16" s="11"/>
    </row>
    <row r="17" spans="1:13" s="15" customFormat="1" x14ac:dyDescent="0.2">
      <c r="A17" s="2">
        <v>14</v>
      </c>
      <c r="B17" s="14" t="s">
        <v>107</v>
      </c>
      <c r="C17" s="13"/>
      <c r="D17" s="14" t="s">
        <v>49</v>
      </c>
      <c r="E17" s="14">
        <v>1</v>
      </c>
      <c r="F17" s="14" t="s">
        <v>83</v>
      </c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 t="s">
        <v>108</v>
      </c>
      <c r="C18" s="13"/>
      <c r="D18" s="14" t="s">
        <v>70</v>
      </c>
      <c r="E18" s="14">
        <v>2</v>
      </c>
      <c r="F18" s="14" t="s">
        <v>83</v>
      </c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 t="s">
        <v>109</v>
      </c>
      <c r="C19" s="13"/>
      <c r="D19" s="14" t="s">
        <v>70</v>
      </c>
      <c r="E19" s="14">
        <v>2</v>
      </c>
      <c r="F19" s="14" t="s">
        <v>83</v>
      </c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/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/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/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43</v>
      </c>
    </row>
    <row r="28" spans="1:13" x14ac:dyDescent="0.2">
      <c r="B28" s="2" t="s">
        <v>70</v>
      </c>
      <c r="C28" s="2">
        <f>SUMIF(D4:D22,B28,E4:E22)</f>
        <v>38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40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16</v>
      </c>
    </row>
    <row r="41" spans="2:5" ht="15.75" x14ac:dyDescent="0.25">
      <c r="B41" s="9" t="s">
        <v>95</v>
      </c>
      <c r="C41" s="2">
        <f>COUNTIF(F4:F19,"Completed")</f>
        <v>15</v>
      </c>
    </row>
    <row r="42" spans="2:5" ht="15.75" x14ac:dyDescent="0.25">
      <c r="B42" s="9" t="s">
        <v>96</v>
      </c>
      <c r="C42" s="2">
        <f>C40-C41</f>
        <v>1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6</v>
      </c>
      <c r="D46" s="2">
        <v>10</v>
      </c>
      <c r="E46" s="10">
        <f>D46/C46</f>
        <v>1.6666666666666667</v>
      </c>
    </row>
    <row r="47" spans="2:5" x14ac:dyDescent="0.2">
      <c r="B47" s="2" t="s">
        <v>70</v>
      </c>
      <c r="C47" s="2">
        <f>COUNTIF(D4:D19,B47)</f>
        <v>5</v>
      </c>
      <c r="D47" s="2">
        <v>5</v>
      </c>
      <c r="E47" s="10">
        <f t="shared" ref="E47:E49" si="0">D47/C47</f>
        <v>1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5</v>
      </c>
      <c r="D49" s="2">
        <v>0</v>
      </c>
      <c r="E49" s="10">
        <f t="shared" si="0"/>
        <v>0</v>
      </c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49"/>
  <sheetViews>
    <sheetView workbookViewId="0">
      <selection activeCell="N11" sqref="N11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118</v>
      </c>
      <c r="G1" s="8" t="s">
        <v>90</v>
      </c>
      <c r="H1" s="19" t="s">
        <v>114</v>
      </c>
      <c r="I1" s="8" t="s">
        <v>91</v>
      </c>
      <c r="J1" s="19">
        <v>42157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x14ac:dyDescent="0.2">
      <c r="A4" s="2">
        <v>1</v>
      </c>
      <c r="B4" s="2" t="s">
        <v>115</v>
      </c>
      <c r="C4" s="2" t="s">
        <v>116</v>
      </c>
      <c r="D4" s="2" t="s">
        <v>49</v>
      </c>
      <c r="E4" s="2">
        <v>8</v>
      </c>
      <c r="F4" s="2" t="s">
        <v>83</v>
      </c>
      <c r="G4" s="2">
        <v>4</v>
      </c>
      <c r="H4" s="2">
        <v>0</v>
      </c>
      <c r="I4" s="2"/>
      <c r="J4" s="2"/>
      <c r="K4" s="2"/>
      <c r="L4" s="2"/>
      <c r="M4" s="2"/>
    </row>
    <row r="5" spans="1:13" x14ac:dyDescent="0.2">
      <c r="A5" s="2">
        <v>2</v>
      </c>
      <c r="B5" s="2" t="s">
        <v>117</v>
      </c>
      <c r="C5" s="2"/>
      <c r="D5" s="2" t="s">
        <v>49</v>
      </c>
      <c r="E5" s="2">
        <v>4</v>
      </c>
      <c r="F5" s="2" t="s">
        <v>83</v>
      </c>
      <c r="G5" s="2"/>
      <c r="H5" s="2"/>
      <c r="I5" s="2"/>
      <c r="J5" s="2"/>
      <c r="K5" s="2"/>
      <c r="L5" s="2">
        <v>4</v>
      </c>
      <c r="M5" s="2">
        <v>0</v>
      </c>
    </row>
    <row r="6" spans="1:13" x14ac:dyDescent="0.2">
      <c r="A6" s="2">
        <v>3</v>
      </c>
      <c r="B6" s="14" t="s">
        <v>123</v>
      </c>
      <c r="C6" s="2" t="s">
        <v>124</v>
      </c>
      <c r="D6" s="2" t="s">
        <v>49</v>
      </c>
      <c r="E6" s="2">
        <v>2</v>
      </c>
      <c r="F6" s="2" t="s">
        <v>83</v>
      </c>
      <c r="G6" s="2"/>
      <c r="H6" s="2"/>
      <c r="I6" s="2"/>
      <c r="J6" s="2">
        <v>0</v>
      </c>
      <c r="K6" s="2"/>
      <c r="L6" s="2"/>
      <c r="M6" s="2"/>
    </row>
    <row r="7" spans="1:13" s="15" customFormat="1" x14ac:dyDescent="0.2">
      <c r="A7" s="2">
        <v>4</v>
      </c>
      <c r="B7" s="15" t="s">
        <v>119</v>
      </c>
      <c r="C7" s="14" t="s">
        <v>120</v>
      </c>
      <c r="D7" s="14" t="s">
        <v>49</v>
      </c>
      <c r="E7" s="14">
        <v>6</v>
      </c>
      <c r="F7" s="2" t="s">
        <v>83</v>
      </c>
      <c r="G7" s="14"/>
      <c r="H7" s="14"/>
      <c r="I7" s="14"/>
      <c r="J7" s="14"/>
      <c r="K7" s="14">
        <v>3</v>
      </c>
      <c r="L7" s="14">
        <v>0</v>
      </c>
      <c r="M7" s="14"/>
    </row>
    <row r="8" spans="1:13" s="15" customFormat="1" x14ac:dyDescent="0.2">
      <c r="A8" s="2">
        <v>5</v>
      </c>
      <c r="B8" s="14" t="s">
        <v>121</v>
      </c>
      <c r="C8" s="14"/>
      <c r="D8" s="2" t="s">
        <v>70</v>
      </c>
      <c r="E8" s="2">
        <v>12</v>
      </c>
      <c r="F8" s="2" t="s">
        <v>83</v>
      </c>
      <c r="G8" s="14"/>
      <c r="H8" s="14">
        <v>8</v>
      </c>
      <c r="I8" s="14">
        <v>4</v>
      </c>
      <c r="J8" s="14">
        <v>0</v>
      </c>
      <c r="K8" s="14"/>
      <c r="L8" s="14"/>
      <c r="M8" s="14"/>
    </row>
    <row r="9" spans="1:13" x14ac:dyDescent="0.2">
      <c r="A9" s="2">
        <v>6</v>
      </c>
      <c r="B9" s="2" t="s">
        <v>122</v>
      </c>
      <c r="C9" s="2"/>
      <c r="D9" s="2" t="s">
        <v>49</v>
      </c>
      <c r="E9" s="2">
        <v>8</v>
      </c>
      <c r="F9" s="2" t="s">
        <v>83</v>
      </c>
      <c r="G9" s="2"/>
      <c r="H9" s="2"/>
      <c r="I9" s="2">
        <v>4</v>
      </c>
      <c r="J9" s="2">
        <v>0</v>
      </c>
      <c r="K9" s="2"/>
      <c r="L9" s="2"/>
      <c r="M9" s="2"/>
    </row>
    <row r="10" spans="1:13" x14ac:dyDescent="0.2">
      <c r="A10" s="2">
        <v>7</v>
      </c>
      <c r="B10" s="2" t="s">
        <v>130</v>
      </c>
      <c r="C10" s="2" t="s">
        <v>126</v>
      </c>
      <c r="D10" s="14" t="s">
        <v>72</v>
      </c>
      <c r="E10" s="14">
        <v>10</v>
      </c>
      <c r="F10" s="2" t="s">
        <v>125</v>
      </c>
      <c r="G10" s="2"/>
      <c r="H10" s="2"/>
      <c r="I10" s="2"/>
      <c r="J10" s="2"/>
      <c r="K10" s="2">
        <v>2</v>
      </c>
      <c r="L10" s="2">
        <v>4</v>
      </c>
      <c r="M10" s="2">
        <v>2</v>
      </c>
    </row>
    <row r="11" spans="1:13" s="15" customFormat="1" x14ac:dyDescent="0.2">
      <c r="A11" s="2">
        <v>8</v>
      </c>
      <c r="B11" s="14" t="s">
        <v>131</v>
      </c>
      <c r="C11" s="2" t="s">
        <v>126</v>
      </c>
      <c r="D11" s="14" t="s">
        <v>72</v>
      </c>
      <c r="E11" s="14">
        <v>10</v>
      </c>
      <c r="F11" s="2" t="s">
        <v>125</v>
      </c>
      <c r="G11" s="14"/>
      <c r="H11" s="14"/>
      <c r="I11" s="14">
        <v>2</v>
      </c>
      <c r="J11" s="14">
        <v>4</v>
      </c>
      <c r="K11" s="14">
        <v>4</v>
      </c>
      <c r="L11" s="14">
        <v>0</v>
      </c>
      <c r="M11" s="14">
        <v>0</v>
      </c>
    </row>
    <row r="12" spans="1:13" s="15" customFormat="1" x14ac:dyDescent="0.2">
      <c r="A12" s="2">
        <v>9</v>
      </c>
      <c r="B12" s="14" t="s">
        <v>132</v>
      </c>
      <c r="C12" s="13"/>
      <c r="D12" s="14" t="s">
        <v>72</v>
      </c>
      <c r="E12" s="14">
        <v>12</v>
      </c>
      <c r="F12" s="2" t="s">
        <v>125</v>
      </c>
      <c r="G12" s="14"/>
      <c r="H12" s="14"/>
      <c r="I12" s="14">
        <v>2</v>
      </c>
      <c r="J12" s="14">
        <v>2</v>
      </c>
      <c r="K12" s="14">
        <v>2</v>
      </c>
      <c r="L12" s="14">
        <v>4</v>
      </c>
      <c r="M12" s="14">
        <v>0</v>
      </c>
    </row>
    <row r="13" spans="1:13" s="15" customFormat="1" x14ac:dyDescent="0.2">
      <c r="A13" s="20">
        <v>10</v>
      </c>
      <c r="B13" s="14" t="s">
        <v>127</v>
      </c>
      <c r="C13" s="14" t="s">
        <v>128</v>
      </c>
      <c r="D13" s="14" t="s">
        <v>70</v>
      </c>
      <c r="E13" s="14">
        <v>12</v>
      </c>
      <c r="F13" s="2" t="s">
        <v>83</v>
      </c>
      <c r="G13" s="14"/>
      <c r="H13" s="14"/>
      <c r="I13" s="14">
        <v>4</v>
      </c>
      <c r="J13" s="14">
        <v>4</v>
      </c>
      <c r="K13" s="14">
        <v>4</v>
      </c>
      <c r="L13" s="14">
        <v>0</v>
      </c>
      <c r="M13" s="14"/>
    </row>
    <row r="14" spans="1:13" s="15" customFormat="1" x14ac:dyDescent="0.2">
      <c r="A14" s="2">
        <v>11</v>
      </c>
      <c r="B14" s="14" t="s">
        <v>140</v>
      </c>
      <c r="C14" s="14"/>
      <c r="D14" s="14" t="s">
        <v>70</v>
      </c>
      <c r="E14" s="14">
        <v>8</v>
      </c>
      <c r="F14" s="2" t="s">
        <v>83</v>
      </c>
      <c r="G14" s="14"/>
      <c r="H14" s="14"/>
      <c r="I14" s="14">
        <v>2</v>
      </c>
      <c r="J14" s="14">
        <v>2</v>
      </c>
      <c r="K14" s="14">
        <v>2</v>
      </c>
      <c r="L14" s="14">
        <v>6</v>
      </c>
      <c r="M14" s="14">
        <v>0</v>
      </c>
    </row>
    <row r="15" spans="1:13" s="15" customFormat="1" x14ac:dyDescent="0.2">
      <c r="A15" s="20">
        <v>12</v>
      </c>
      <c r="B15" s="14" t="s">
        <v>145</v>
      </c>
      <c r="C15" s="14"/>
      <c r="D15" s="14" t="s">
        <v>49</v>
      </c>
      <c r="E15" s="14">
        <v>4</v>
      </c>
      <c r="F15" s="14" t="s">
        <v>83</v>
      </c>
      <c r="G15" s="14"/>
      <c r="H15" s="14"/>
      <c r="I15" s="14"/>
      <c r="J15" s="14"/>
      <c r="K15" s="14"/>
      <c r="L15" s="14"/>
      <c r="M15" s="14">
        <v>4</v>
      </c>
    </row>
    <row r="16" spans="1:13" s="18" customFormat="1" x14ac:dyDescent="0.2">
      <c r="A16" s="2">
        <v>13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 s="15" customFormat="1" x14ac:dyDescent="0.2">
      <c r="A17" s="2">
        <v>14</v>
      </c>
      <c r="B17" s="14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32</v>
      </c>
    </row>
    <row r="28" spans="1:13" x14ac:dyDescent="0.2">
      <c r="B28" s="2" t="s">
        <v>70</v>
      </c>
      <c r="C28" s="2">
        <f>SUMIF(D4:D22,B28,E4:E22)</f>
        <v>32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32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12</v>
      </c>
    </row>
    <row r="41" spans="2:5" ht="15.75" x14ac:dyDescent="0.25">
      <c r="B41" s="9" t="s">
        <v>95</v>
      </c>
      <c r="C41" s="2">
        <f>COUNTIF(F4:F19,"Completed")</f>
        <v>9</v>
      </c>
    </row>
    <row r="42" spans="2:5" ht="15.75" x14ac:dyDescent="0.25">
      <c r="B42" s="9" t="s">
        <v>96</v>
      </c>
      <c r="C42" s="2">
        <f>C40-C41</f>
        <v>3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6</v>
      </c>
      <c r="D46" s="2">
        <v>6</v>
      </c>
      <c r="E46" s="10">
        <f>D46/C46</f>
        <v>1</v>
      </c>
    </row>
    <row r="47" spans="2:5" x14ac:dyDescent="0.2">
      <c r="B47" s="2" t="s">
        <v>70</v>
      </c>
      <c r="C47" s="2">
        <f>COUNTIF(D4:D19,B47)</f>
        <v>3</v>
      </c>
      <c r="D47" s="2">
        <v>3</v>
      </c>
      <c r="E47" s="10">
        <f t="shared" ref="E47:E49" si="0">D47/C47</f>
        <v>1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3</v>
      </c>
      <c r="D49" s="2">
        <v>0</v>
      </c>
      <c r="E49" s="10">
        <f t="shared" si="0"/>
        <v>0</v>
      </c>
    </row>
  </sheetData>
  <dataValidations count="2">
    <dataValidation type="list" allowBlank="1" showInputMessage="1" showErrorMessage="1" sqref="D4:D22">
      <formula1>"MinhKH, KhangTN, ThiTD, TungTD"</formula1>
    </dataValidation>
    <dataValidation type="list" allowBlank="1" showInputMessage="1" showErrorMessage="1" sqref="F4:F22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49"/>
  <sheetViews>
    <sheetView topLeftCell="A34" workbookViewId="0">
      <selection activeCell="B17" sqref="B17"/>
    </sheetView>
  </sheetViews>
  <sheetFormatPr defaultRowHeight="15" x14ac:dyDescent="0.2"/>
  <cols>
    <col min="1" max="1" width="9.140625" style="1"/>
    <col min="2" max="2" width="53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129</v>
      </c>
      <c r="G1" s="8" t="s">
        <v>90</v>
      </c>
      <c r="H1" s="19">
        <v>42158</v>
      </c>
      <c r="I1" s="8" t="s">
        <v>91</v>
      </c>
      <c r="J1" s="19">
        <v>42164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s="23" customFormat="1" x14ac:dyDescent="0.2">
      <c r="A4" s="22">
        <v>1</v>
      </c>
      <c r="B4" s="22" t="s">
        <v>133</v>
      </c>
      <c r="C4" s="22" t="s">
        <v>144</v>
      </c>
      <c r="D4" s="22" t="s">
        <v>49</v>
      </c>
      <c r="E4" s="22">
        <v>16</v>
      </c>
      <c r="F4" s="22" t="s">
        <v>82</v>
      </c>
      <c r="G4" s="22">
        <v>16</v>
      </c>
      <c r="H4" s="22">
        <v>16</v>
      </c>
      <c r="I4" s="22">
        <v>16</v>
      </c>
      <c r="J4" s="22">
        <v>16</v>
      </c>
      <c r="K4" s="22">
        <v>16</v>
      </c>
      <c r="L4" s="22">
        <v>6</v>
      </c>
      <c r="M4" s="22">
        <v>6</v>
      </c>
    </row>
    <row r="5" spans="1:13" s="23" customFormat="1" x14ac:dyDescent="0.2">
      <c r="A5" s="22">
        <v>2</v>
      </c>
      <c r="B5" s="22" t="s">
        <v>147</v>
      </c>
      <c r="C5" s="24"/>
      <c r="D5" s="22" t="s">
        <v>70</v>
      </c>
      <c r="E5" s="22">
        <v>16</v>
      </c>
      <c r="F5" s="22" t="s">
        <v>125</v>
      </c>
      <c r="G5" s="22">
        <v>16</v>
      </c>
      <c r="H5" s="22">
        <v>16</v>
      </c>
      <c r="I5" s="22">
        <v>16</v>
      </c>
      <c r="J5" s="22">
        <v>16</v>
      </c>
      <c r="K5" s="22">
        <v>6</v>
      </c>
      <c r="L5" s="22">
        <v>2</v>
      </c>
      <c r="M5" s="22">
        <v>2</v>
      </c>
    </row>
    <row r="6" spans="1:13" s="15" customFormat="1" x14ac:dyDescent="0.2">
      <c r="A6" s="14">
        <v>3</v>
      </c>
      <c r="B6" s="14" t="s">
        <v>134</v>
      </c>
      <c r="C6" s="28"/>
      <c r="D6" s="14" t="s">
        <v>72</v>
      </c>
      <c r="E6" s="14">
        <v>6</v>
      </c>
      <c r="F6" s="14" t="s">
        <v>83</v>
      </c>
      <c r="G6" s="14"/>
      <c r="H6" s="14"/>
      <c r="I6" s="14"/>
      <c r="J6" s="14"/>
      <c r="K6" s="14"/>
      <c r="L6" s="14"/>
      <c r="M6" s="14"/>
    </row>
    <row r="7" spans="1:13" s="15" customFormat="1" x14ac:dyDescent="0.2">
      <c r="A7" s="14">
        <v>4</v>
      </c>
      <c r="B7" s="15" t="s">
        <v>135</v>
      </c>
      <c r="C7" s="28"/>
      <c r="D7" s="14" t="s">
        <v>72</v>
      </c>
      <c r="E7" s="14">
        <v>6</v>
      </c>
      <c r="F7" s="14" t="s">
        <v>83</v>
      </c>
      <c r="G7" s="14"/>
      <c r="H7" s="14"/>
      <c r="I7" s="14"/>
      <c r="J7" s="14"/>
      <c r="K7" s="14"/>
      <c r="L7" s="14"/>
      <c r="M7" s="14"/>
    </row>
    <row r="8" spans="1:13" s="12" customFormat="1" x14ac:dyDescent="0.2">
      <c r="A8" s="11">
        <v>5</v>
      </c>
      <c r="B8" s="11" t="s">
        <v>136</v>
      </c>
      <c r="C8" s="25"/>
      <c r="D8" s="11" t="s">
        <v>72</v>
      </c>
      <c r="E8" s="11">
        <v>6</v>
      </c>
      <c r="F8" s="11" t="s">
        <v>82</v>
      </c>
      <c r="G8" s="11"/>
      <c r="H8" s="11"/>
      <c r="I8" s="11"/>
      <c r="J8" s="11"/>
      <c r="K8" s="11"/>
      <c r="L8" s="11"/>
      <c r="M8" s="11"/>
    </row>
    <row r="9" spans="1:13" s="12" customFormat="1" x14ac:dyDescent="0.2">
      <c r="A9" s="11">
        <v>6</v>
      </c>
      <c r="B9" s="11" t="s">
        <v>137</v>
      </c>
      <c r="C9" s="25"/>
      <c r="D9" s="11" t="s">
        <v>72</v>
      </c>
      <c r="E9" s="11">
        <v>6</v>
      </c>
      <c r="F9" s="11" t="s">
        <v>82</v>
      </c>
      <c r="G9" s="11"/>
      <c r="H9" s="11"/>
      <c r="I9" s="11"/>
      <c r="J9" s="11"/>
      <c r="K9" s="11"/>
      <c r="L9" s="11"/>
      <c r="M9" s="11"/>
    </row>
    <row r="10" spans="1:13" x14ac:dyDescent="0.2">
      <c r="A10" s="2">
        <v>7</v>
      </c>
      <c r="B10" s="2" t="s">
        <v>138</v>
      </c>
      <c r="C10" s="2" t="s">
        <v>139</v>
      </c>
      <c r="D10" s="14" t="s">
        <v>70</v>
      </c>
      <c r="E10" s="14">
        <v>16</v>
      </c>
      <c r="F10" s="2" t="s">
        <v>83</v>
      </c>
      <c r="G10" s="2">
        <v>16</v>
      </c>
      <c r="H10" s="2">
        <v>16</v>
      </c>
      <c r="I10" s="2">
        <v>16</v>
      </c>
      <c r="J10" s="2">
        <v>8</v>
      </c>
      <c r="K10" s="2">
        <v>0</v>
      </c>
      <c r="L10" s="2">
        <v>0</v>
      </c>
      <c r="M10" s="2">
        <v>0</v>
      </c>
    </row>
    <row r="11" spans="1:13" s="12" customFormat="1" x14ac:dyDescent="0.2">
      <c r="A11" s="11">
        <v>8</v>
      </c>
      <c r="B11" s="11" t="s">
        <v>141</v>
      </c>
      <c r="C11" s="11" t="s">
        <v>143</v>
      </c>
      <c r="D11" s="11" t="s">
        <v>72</v>
      </c>
      <c r="E11" s="11">
        <v>8</v>
      </c>
      <c r="F11" s="11" t="s">
        <v>82</v>
      </c>
      <c r="G11" s="11"/>
      <c r="H11" s="11"/>
      <c r="I11" s="11"/>
      <c r="J11" s="11"/>
      <c r="K11" s="11"/>
      <c r="L11" s="11"/>
      <c r="M11" s="11"/>
    </row>
    <row r="12" spans="1:13" s="15" customFormat="1" x14ac:dyDescent="0.2">
      <c r="A12" s="14">
        <v>9</v>
      </c>
      <c r="B12" s="14" t="s">
        <v>142</v>
      </c>
      <c r="C12" s="28"/>
      <c r="D12" s="14" t="s">
        <v>49</v>
      </c>
      <c r="E12" s="14">
        <v>12</v>
      </c>
      <c r="F12" s="14" t="s">
        <v>83</v>
      </c>
      <c r="G12" s="14">
        <v>12</v>
      </c>
      <c r="H12" s="14">
        <v>12</v>
      </c>
      <c r="I12" s="14">
        <v>12</v>
      </c>
      <c r="J12" s="14">
        <v>6</v>
      </c>
      <c r="K12" s="14">
        <v>0</v>
      </c>
      <c r="L12" s="14">
        <v>0</v>
      </c>
      <c r="M12" s="14">
        <v>0</v>
      </c>
    </row>
    <row r="13" spans="1:13" s="15" customFormat="1" x14ac:dyDescent="0.2">
      <c r="A13" s="20">
        <v>10</v>
      </c>
      <c r="B13" s="14" t="s">
        <v>146</v>
      </c>
      <c r="C13" s="21"/>
      <c r="D13" s="14" t="s">
        <v>49</v>
      </c>
      <c r="E13" s="14">
        <v>4</v>
      </c>
      <c r="F13" s="2" t="s">
        <v>83</v>
      </c>
      <c r="G13" s="14">
        <v>4</v>
      </c>
      <c r="H13" s="14">
        <v>4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</row>
    <row r="14" spans="1:13" s="15" customFormat="1" x14ac:dyDescent="0.2">
      <c r="A14" s="2">
        <v>11</v>
      </c>
      <c r="B14" s="14" t="s">
        <v>148</v>
      </c>
      <c r="C14" s="14"/>
      <c r="D14" s="14" t="s">
        <v>70</v>
      </c>
      <c r="E14" s="14">
        <v>4</v>
      </c>
      <c r="F14" s="2" t="s">
        <v>83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</row>
    <row r="15" spans="1:13" s="15" customFormat="1" x14ac:dyDescent="0.2">
      <c r="A15" s="20">
        <v>12</v>
      </c>
      <c r="B15" s="14" t="s">
        <v>149</v>
      </c>
      <c r="C15" s="14"/>
      <c r="D15" s="14" t="s">
        <v>70</v>
      </c>
      <c r="E15" s="14">
        <v>4</v>
      </c>
      <c r="F15" s="14" t="s">
        <v>83</v>
      </c>
      <c r="G15" s="14">
        <v>4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</row>
    <row r="16" spans="1:13" s="15" customFormat="1" x14ac:dyDescent="0.2">
      <c r="A16" s="20">
        <v>13</v>
      </c>
      <c r="B16" s="14" t="s">
        <v>150</v>
      </c>
      <c r="C16" s="14"/>
      <c r="D16" s="14" t="s">
        <v>49</v>
      </c>
      <c r="E16" s="14">
        <v>6</v>
      </c>
      <c r="F16" s="14" t="s">
        <v>83</v>
      </c>
      <c r="G16" s="14">
        <v>2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</row>
    <row r="17" spans="1:13" s="15" customFormat="1" x14ac:dyDescent="0.2">
      <c r="A17" s="2">
        <v>14</v>
      </c>
      <c r="B17" s="14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38</v>
      </c>
    </row>
    <row r="28" spans="1:13" x14ac:dyDescent="0.2">
      <c r="B28" s="2" t="s">
        <v>70</v>
      </c>
      <c r="C28" s="2">
        <f>SUMIF(D4:D22,B28,E4:E22)</f>
        <v>40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32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13</v>
      </c>
    </row>
    <row r="41" spans="2:5" ht="15.75" x14ac:dyDescent="0.25">
      <c r="B41" s="9" t="s">
        <v>95</v>
      </c>
      <c r="C41" s="2">
        <f>COUNTIF(F4:F19,"Completed")</f>
        <v>8</v>
      </c>
    </row>
    <row r="42" spans="2:5" ht="15.75" x14ac:dyDescent="0.25">
      <c r="B42" s="9" t="s">
        <v>96</v>
      </c>
      <c r="C42" s="2">
        <f>C40-C41</f>
        <v>5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4</v>
      </c>
      <c r="D46" s="2">
        <v>3</v>
      </c>
      <c r="E46" s="10">
        <f>D46/C46</f>
        <v>0.75</v>
      </c>
    </row>
    <row r="47" spans="2:5" x14ac:dyDescent="0.2">
      <c r="B47" s="2" t="s">
        <v>70</v>
      </c>
      <c r="C47" s="2">
        <v>4</v>
      </c>
      <c r="D47" s="2">
        <v>3</v>
      </c>
      <c r="E47" s="10">
        <f t="shared" ref="E47:E49" si="0">D47/C47</f>
        <v>0.75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5</v>
      </c>
      <c r="D49" s="2">
        <v>2</v>
      </c>
      <c r="E49" s="10">
        <f t="shared" si="0"/>
        <v>0.4</v>
      </c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49"/>
  <sheetViews>
    <sheetView workbookViewId="0">
      <selection activeCell="C19" sqref="C19"/>
    </sheetView>
  </sheetViews>
  <sheetFormatPr defaultRowHeight="15" x14ac:dyDescent="0.2"/>
  <cols>
    <col min="1" max="1" width="9.140625" style="1"/>
    <col min="2" max="2" width="56.7109375" style="1" customWidth="1"/>
    <col min="3" max="3" width="20.570312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151</v>
      </c>
      <c r="G1" s="8" t="s">
        <v>90</v>
      </c>
      <c r="H1" s="26" t="s">
        <v>152</v>
      </c>
      <c r="I1" s="8" t="s">
        <v>91</v>
      </c>
      <c r="J1" s="27" t="s">
        <v>153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s="15" customFormat="1" x14ac:dyDescent="0.2">
      <c r="A4" s="14">
        <v>1</v>
      </c>
      <c r="B4" s="14" t="s">
        <v>133</v>
      </c>
      <c r="C4" s="14" t="s">
        <v>154</v>
      </c>
      <c r="D4" s="14" t="s">
        <v>49</v>
      </c>
      <c r="E4" s="14">
        <v>10</v>
      </c>
      <c r="F4" s="14" t="s">
        <v>82</v>
      </c>
      <c r="G4" s="14"/>
      <c r="H4" s="14"/>
      <c r="I4" s="14"/>
      <c r="J4" s="14"/>
      <c r="K4" s="14"/>
      <c r="L4" s="14"/>
      <c r="M4" s="14"/>
    </row>
    <row r="5" spans="1:13" s="15" customFormat="1" x14ac:dyDescent="0.2">
      <c r="A5" s="14">
        <v>2</v>
      </c>
      <c r="B5" s="14" t="s">
        <v>147</v>
      </c>
      <c r="C5" s="14" t="s">
        <v>155</v>
      </c>
      <c r="D5" s="14" t="s">
        <v>70</v>
      </c>
      <c r="E5" s="14">
        <v>2</v>
      </c>
      <c r="F5" s="14" t="s">
        <v>82</v>
      </c>
      <c r="G5" s="14"/>
      <c r="H5" s="14"/>
      <c r="I5" s="14"/>
      <c r="J5" s="14"/>
      <c r="K5" s="14"/>
      <c r="L5" s="14"/>
      <c r="M5" s="14"/>
    </row>
    <row r="6" spans="1:13" s="15" customFormat="1" x14ac:dyDescent="0.2">
      <c r="A6" s="14">
        <v>3</v>
      </c>
      <c r="B6" s="14" t="s">
        <v>136</v>
      </c>
      <c r="C6" s="14" t="s">
        <v>154</v>
      </c>
      <c r="D6" s="14" t="s">
        <v>72</v>
      </c>
      <c r="E6" s="14">
        <v>6</v>
      </c>
      <c r="F6" s="14" t="s">
        <v>83</v>
      </c>
      <c r="G6" s="14"/>
      <c r="H6" s="14"/>
      <c r="I6" s="14"/>
      <c r="J6" s="14"/>
      <c r="K6" s="14"/>
      <c r="L6" s="14"/>
      <c r="M6" s="14"/>
    </row>
    <row r="7" spans="1:13" s="15" customFormat="1" x14ac:dyDescent="0.2">
      <c r="A7" s="14">
        <v>4</v>
      </c>
      <c r="B7" s="14" t="s">
        <v>137</v>
      </c>
      <c r="C7" s="14" t="s">
        <v>154</v>
      </c>
      <c r="D7" s="14" t="s">
        <v>72</v>
      </c>
      <c r="E7" s="14">
        <v>6</v>
      </c>
      <c r="F7" s="14" t="s">
        <v>83</v>
      </c>
      <c r="G7" s="14"/>
      <c r="H7" s="14"/>
      <c r="I7" s="14"/>
      <c r="J7" s="14"/>
      <c r="K7" s="14"/>
      <c r="L7" s="14"/>
      <c r="M7" s="14"/>
    </row>
    <row r="8" spans="1:13" s="15" customFormat="1" x14ac:dyDescent="0.2">
      <c r="A8" s="14">
        <v>5</v>
      </c>
      <c r="B8" s="14" t="s">
        <v>141</v>
      </c>
      <c r="C8" s="14" t="s">
        <v>154</v>
      </c>
      <c r="D8" s="14" t="s">
        <v>72</v>
      </c>
      <c r="E8" s="14">
        <v>8</v>
      </c>
      <c r="F8" s="2" t="s">
        <v>83</v>
      </c>
      <c r="G8" s="14"/>
      <c r="H8" s="14"/>
      <c r="I8" s="14"/>
      <c r="J8" s="14"/>
      <c r="K8" s="14"/>
      <c r="L8" s="14"/>
      <c r="M8" s="14"/>
    </row>
    <row r="9" spans="1:13" s="15" customFormat="1" x14ac:dyDescent="0.2">
      <c r="A9" s="14">
        <v>6</v>
      </c>
      <c r="B9" s="14" t="s">
        <v>156</v>
      </c>
      <c r="C9" s="2" t="s">
        <v>168</v>
      </c>
      <c r="D9" s="14" t="s">
        <v>49</v>
      </c>
      <c r="E9" s="14">
        <v>8</v>
      </c>
      <c r="F9" s="2" t="s">
        <v>83</v>
      </c>
      <c r="G9" s="14"/>
      <c r="H9" s="14"/>
      <c r="I9" s="14"/>
      <c r="J9" s="14"/>
      <c r="K9" s="14"/>
      <c r="L9" s="14"/>
      <c r="M9" s="14"/>
    </row>
    <row r="10" spans="1:13" s="15" customFormat="1" x14ac:dyDescent="0.2">
      <c r="A10" s="14">
        <v>9</v>
      </c>
      <c r="B10" s="14" t="s">
        <v>157</v>
      </c>
      <c r="C10" s="28"/>
      <c r="D10" s="14" t="s">
        <v>49</v>
      </c>
      <c r="E10" s="14">
        <v>12</v>
      </c>
      <c r="F10" s="2" t="s">
        <v>83</v>
      </c>
      <c r="G10" s="14"/>
      <c r="H10" s="14"/>
      <c r="I10" s="14"/>
      <c r="J10" s="14"/>
      <c r="K10" s="14"/>
      <c r="L10" s="14"/>
      <c r="M10" s="14"/>
    </row>
    <row r="11" spans="1:13" s="15" customFormat="1" x14ac:dyDescent="0.2">
      <c r="A11" s="2">
        <v>8</v>
      </c>
      <c r="B11" s="14" t="s">
        <v>162</v>
      </c>
      <c r="C11" s="21"/>
      <c r="D11" s="14" t="s">
        <v>70</v>
      </c>
      <c r="E11" s="14">
        <v>10</v>
      </c>
      <c r="F11" s="2" t="s">
        <v>82</v>
      </c>
      <c r="G11" s="14"/>
      <c r="H11" s="14"/>
      <c r="I11" s="14"/>
      <c r="J11" s="14"/>
      <c r="K11" s="14"/>
      <c r="L11" s="14"/>
      <c r="M11" s="14"/>
    </row>
    <row r="12" spans="1:13" s="15" customFormat="1" x14ac:dyDescent="0.2">
      <c r="A12" s="14">
        <v>9</v>
      </c>
      <c r="B12" s="14" t="s">
        <v>163</v>
      </c>
      <c r="C12" s="14"/>
      <c r="D12" s="14" t="s">
        <v>70</v>
      </c>
      <c r="E12" s="14">
        <v>10</v>
      </c>
      <c r="F12" s="2" t="s">
        <v>83</v>
      </c>
      <c r="G12" s="14"/>
      <c r="H12" s="14"/>
      <c r="I12" s="14"/>
      <c r="J12" s="14"/>
      <c r="K12" s="14"/>
      <c r="L12" s="14"/>
      <c r="M12" s="14"/>
    </row>
    <row r="13" spans="1:13" s="15" customFormat="1" x14ac:dyDescent="0.2">
      <c r="A13" s="20">
        <v>10</v>
      </c>
      <c r="B13" s="14" t="s">
        <v>164</v>
      </c>
      <c r="C13" s="14"/>
      <c r="D13" s="14" t="s">
        <v>72</v>
      </c>
      <c r="E13" s="14">
        <v>6</v>
      </c>
      <c r="F13" s="2" t="s">
        <v>83</v>
      </c>
      <c r="G13" s="14"/>
      <c r="H13" s="14"/>
      <c r="I13" s="14"/>
      <c r="J13" s="14"/>
      <c r="K13" s="14"/>
      <c r="L13" s="14"/>
      <c r="M13" s="14"/>
    </row>
    <row r="14" spans="1:13" s="15" customFormat="1" x14ac:dyDescent="0.2">
      <c r="A14" s="2">
        <v>11</v>
      </c>
      <c r="B14" s="14" t="s">
        <v>166</v>
      </c>
      <c r="C14" s="14"/>
      <c r="D14" s="14" t="s">
        <v>70</v>
      </c>
      <c r="E14" s="14">
        <v>12</v>
      </c>
      <c r="F14" s="14" t="s">
        <v>82</v>
      </c>
      <c r="G14" s="14"/>
      <c r="H14" s="14"/>
      <c r="I14" s="14"/>
      <c r="J14" s="14"/>
      <c r="K14" s="14"/>
      <c r="L14" s="14"/>
      <c r="M14" s="14"/>
    </row>
    <row r="15" spans="1:13" s="15" customFormat="1" x14ac:dyDescent="0.2">
      <c r="A15" s="20">
        <v>12</v>
      </c>
      <c r="B15" s="14" t="s">
        <v>189</v>
      </c>
      <c r="C15" s="14"/>
      <c r="D15" s="14" t="s">
        <v>49</v>
      </c>
      <c r="E15" s="14">
        <v>8</v>
      </c>
      <c r="F15" s="2" t="s">
        <v>83</v>
      </c>
      <c r="G15" s="14"/>
      <c r="H15" s="14"/>
      <c r="I15" s="14"/>
      <c r="J15" s="14"/>
      <c r="K15" s="14"/>
      <c r="L15" s="14"/>
      <c r="M15" s="14"/>
    </row>
    <row r="16" spans="1:13" s="15" customFormat="1" x14ac:dyDescent="0.2">
      <c r="A16" s="20">
        <v>13</v>
      </c>
      <c r="B16" s="14" t="s">
        <v>190</v>
      </c>
      <c r="C16" s="14"/>
      <c r="D16" s="14" t="s">
        <v>72</v>
      </c>
      <c r="E16" s="14">
        <v>6</v>
      </c>
      <c r="F16" s="14" t="s">
        <v>83</v>
      </c>
      <c r="G16" s="14"/>
      <c r="H16" s="14"/>
      <c r="I16" s="14"/>
      <c r="J16" s="14"/>
      <c r="K16" s="14"/>
      <c r="L16" s="14"/>
      <c r="M16" s="14"/>
    </row>
    <row r="17" spans="1:13" s="15" customFormat="1" x14ac:dyDescent="0.2">
      <c r="A17" s="2">
        <v>14</v>
      </c>
      <c r="B17" s="14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.75" x14ac:dyDescent="0.25">
      <c r="B23" s="8" t="s">
        <v>193</v>
      </c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38</v>
      </c>
    </row>
    <row r="28" spans="1:13" x14ac:dyDescent="0.2">
      <c r="B28" s="2" t="s">
        <v>70</v>
      </c>
      <c r="C28" s="2">
        <f>SUMIF(D4:D22,B28,E4:E22)</f>
        <v>34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32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13</v>
      </c>
    </row>
    <row r="41" spans="2:5" ht="15.75" x14ac:dyDescent="0.25">
      <c r="B41" s="9" t="s">
        <v>95</v>
      </c>
      <c r="C41" s="2">
        <f>COUNTIF(F4:F19,"Completed")</f>
        <v>9</v>
      </c>
    </row>
    <row r="42" spans="2:5" ht="15.75" x14ac:dyDescent="0.25">
      <c r="B42" s="9" t="s">
        <v>96</v>
      </c>
      <c r="C42" s="2">
        <f>C40-C41</f>
        <v>4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4</v>
      </c>
      <c r="D46" s="2"/>
      <c r="E46" s="10">
        <f>D46/C46</f>
        <v>0</v>
      </c>
    </row>
    <row r="47" spans="2:5" x14ac:dyDescent="0.2">
      <c r="B47" s="2" t="s">
        <v>70</v>
      </c>
      <c r="C47" s="2">
        <v>4</v>
      </c>
      <c r="D47" s="2"/>
      <c r="E47" s="10">
        <f t="shared" ref="E47:E49" si="0">D47/C47</f>
        <v>0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5</v>
      </c>
      <c r="D49" s="2"/>
      <c r="E49" s="10">
        <f t="shared" si="0"/>
        <v>0</v>
      </c>
    </row>
  </sheetData>
  <dataValidations count="2">
    <dataValidation type="list" allowBlank="1" showInputMessage="1" showErrorMessage="1" sqref="D4:D22">
      <formula1>"MinhKH, KhangTN, ThiTD, TungTD"</formula1>
    </dataValidation>
    <dataValidation type="list" allowBlank="1" showInputMessage="1" showErrorMessage="1" sqref="F4:F22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49"/>
  <sheetViews>
    <sheetView tabSelected="1" zoomScaleNormal="100" workbookViewId="0">
      <selection activeCell="F18" sqref="F18"/>
    </sheetView>
  </sheetViews>
  <sheetFormatPr defaultRowHeight="15" x14ac:dyDescent="0.2"/>
  <cols>
    <col min="1" max="1" width="9.140625" style="1"/>
    <col min="2" max="2" width="56.7109375" style="1" customWidth="1"/>
    <col min="3" max="3" width="64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188</v>
      </c>
      <c r="G1" s="8" t="s">
        <v>90</v>
      </c>
      <c r="H1" s="26" t="s">
        <v>169</v>
      </c>
      <c r="I1" s="8" t="s">
        <v>91</v>
      </c>
      <c r="J1" s="27" t="s">
        <v>170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s="15" customFormat="1" x14ac:dyDescent="0.2">
      <c r="A4" s="14">
        <v>1</v>
      </c>
      <c r="B4" s="14" t="s">
        <v>133</v>
      </c>
      <c r="C4" s="14" t="s">
        <v>191</v>
      </c>
      <c r="D4" s="14" t="s">
        <v>70</v>
      </c>
      <c r="E4" s="14">
        <v>10</v>
      </c>
      <c r="F4" s="14" t="s">
        <v>165</v>
      </c>
      <c r="G4" s="14"/>
      <c r="H4" s="14"/>
      <c r="I4" s="14"/>
      <c r="J4" s="14"/>
      <c r="K4" s="14"/>
      <c r="L4" s="14"/>
      <c r="M4" s="14"/>
    </row>
    <row r="5" spans="1:13" s="15" customFormat="1" x14ac:dyDescent="0.2">
      <c r="A5" s="14">
        <v>2</v>
      </c>
      <c r="B5" s="14" t="s">
        <v>147</v>
      </c>
      <c r="C5" s="14" t="s">
        <v>171</v>
      </c>
      <c r="D5" s="14" t="s">
        <v>70</v>
      </c>
      <c r="E5" s="14">
        <v>2</v>
      </c>
      <c r="F5" s="14" t="s">
        <v>82</v>
      </c>
      <c r="G5" s="14"/>
      <c r="H5" s="14"/>
      <c r="I5" s="14"/>
      <c r="J5" s="14"/>
      <c r="K5" s="14"/>
      <c r="L5" s="14"/>
      <c r="M5" s="14"/>
    </row>
    <row r="6" spans="1:13" s="15" customFormat="1" x14ac:dyDescent="0.2">
      <c r="A6" s="14">
        <v>3</v>
      </c>
      <c r="B6" s="14" t="s">
        <v>162</v>
      </c>
      <c r="C6" s="14" t="s">
        <v>192</v>
      </c>
      <c r="D6" s="14" t="s">
        <v>70</v>
      </c>
      <c r="E6" s="14">
        <v>10</v>
      </c>
      <c r="F6" s="14" t="s">
        <v>165</v>
      </c>
      <c r="G6" s="14"/>
      <c r="H6" s="14"/>
      <c r="I6" s="14"/>
      <c r="J6" s="14"/>
      <c r="K6" s="14"/>
      <c r="L6" s="14"/>
      <c r="M6" s="14"/>
    </row>
    <row r="7" spans="1:13" s="15" customFormat="1" x14ac:dyDescent="0.2">
      <c r="A7" s="14">
        <v>4</v>
      </c>
      <c r="B7" s="14" t="s">
        <v>176</v>
      </c>
      <c r="D7" s="14" t="s">
        <v>70</v>
      </c>
      <c r="E7" s="14">
        <v>8</v>
      </c>
      <c r="F7" s="14" t="s">
        <v>165</v>
      </c>
      <c r="G7" s="14"/>
      <c r="H7" s="14"/>
      <c r="I7" s="14"/>
      <c r="J7" s="14"/>
      <c r="K7" s="14"/>
      <c r="L7" s="14"/>
      <c r="M7" s="14"/>
    </row>
    <row r="8" spans="1:13" s="15" customFormat="1" x14ac:dyDescent="0.2">
      <c r="A8" s="14">
        <v>5</v>
      </c>
      <c r="B8" s="14" t="s">
        <v>172</v>
      </c>
      <c r="C8" s="14"/>
      <c r="D8" s="14" t="s">
        <v>70</v>
      </c>
      <c r="E8" s="14">
        <v>4</v>
      </c>
      <c r="F8" s="2" t="s">
        <v>83</v>
      </c>
      <c r="G8" s="14"/>
      <c r="H8" s="14"/>
      <c r="I8" s="14"/>
      <c r="J8" s="14"/>
      <c r="K8" s="14"/>
      <c r="L8" s="14"/>
      <c r="M8" s="14"/>
    </row>
    <row r="9" spans="1:13" s="15" customFormat="1" x14ac:dyDescent="0.2">
      <c r="A9" s="14">
        <v>6</v>
      </c>
      <c r="B9" s="14" t="s">
        <v>173</v>
      </c>
      <c r="C9" s="2"/>
      <c r="D9" s="14" t="s">
        <v>72</v>
      </c>
      <c r="E9" s="14">
        <v>4</v>
      </c>
      <c r="F9" s="2" t="s">
        <v>83</v>
      </c>
      <c r="G9" s="14"/>
      <c r="H9" s="14"/>
      <c r="I9" s="14"/>
      <c r="J9" s="14"/>
      <c r="K9" s="14"/>
      <c r="L9" s="14"/>
      <c r="M9" s="14"/>
    </row>
    <row r="10" spans="1:13" s="15" customFormat="1" x14ac:dyDescent="0.2">
      <c r="A10" s="14">
        <v>7</v>
      </c>
      <c r="B10" s="14" t="s">
        <v>174</v>
      </c>
      <c r="C10" s="28" t="s">
        <v>175</v>
      </c>
      <c r="D10" s="14" t="s">
        <v>72</v>
      </c>
      <c r="E10" s="14">
        <v>6</v>
      </c>
      <c r="F10" s="2" t="s">
        <v>125</v>
      </c>
      <c r="G10" s="14"/>
      <c r="H10" s="14"/>
      <c r="I10" s="14"/>
      <c r="J10" s="14"/>
      <c r="K10" s="14"/>
      <c r="L10" s="14"/>
      <c r="M10" s="14"/>
    </row>
    <row r="11" spans="1:13" s="12" customFormat="1" x14ac:dyDescent="0.2">
      <c r="A11" s="11">
        <v>8</v>
      </c>
      <c r="B11" s="11" t="s">
        <v>177</v>
      </c>
      <c r="C11" s="25"/>
      <c r="D11" s="11" t="s">
        <v>72</v>
      </c>
      <c r="E11" s="11">
        <v>6</v>
      </c>
      <c r="F11" s="11" t="s">
        <v>125</v>
      </c>
      <c r="G11" s="11"/>
      <c r="H11" s="11"/>
      <c r="I11" s="11"/>
      <c r="J11" s="11"/>
      <c r="K11" s="11"/>
      <c r="L11" s="11"/>
      <c r="M11" s="11"/>
    </row>
    <row r="12" spans="1:13" s="15" customFormat="1" x14ac:dyDescent="0.2">
      <c r="A12" s="14">
        <v>9</v>
      </c>
      <c r="B12" s="14" t="s">
        <v>166</v>
      </c>
      <c r="C12" s="14" t="s">
        <v>178</v>
      </c>
      <c r="D12" s="14" t="s">
        <v>72</v>
      </c>
      <c r="E12" s="14">
        <v>10</v>
      </c>
      <c r="F12" s="2" t="s">
        <v>125</v>
      </c>
      <c r="G12" s="14"/>
      <c r="H12" s="14"/>
      <c r="I12" s="14"/>
      <c r="J12" s="14"/>
      <c r="K12" s="14"/>
      <c r="L12" s="14"/>
      <c r="M12" s="14"/>
    </row>
    <row r="13" spans="1:13" s="15" customFormat="1" x14ac:dyDescent="0.2">
      <c r="A13" s="14">
        <v>10</v>
      </c>
      <c r="B13" s="14" t="s">
        <v>180</v>
      </c>
      <c r="C13" s="14" t="s">
        <v>179</v>
      </c>
      <c r="D13" s="14" t="s">
        <v>72</v>
      </c>
      <c r="E13" s="14">
        <v>6</v>
      </c>
      <c r="F13" s="2" t="s">
        <v>82</v>
      </c>
      <c r="G13" s="14"/>
      <c r="H13" s="14"/>
      <c r="I13" s="14"/>
      <c r="J13" s="14"/>
      <c r="K13" s="14"/>
      <c r="L13" s="14"/>
      <c r="M13" s="14"/>
    </row>
    <row r="14" spans="1:13" s="15" customFormat="1" x14ac:dyDescent="0.2">
      <c r="A14" s="14">
        <v>11</v>
      </c>
      <c r="B14" s="14" t="s">
        <v>183</v>
      </c>
      <c r="C14" s="14" t="s">
        <v>181</v>
      </c>
      <c r="D14" s="14" t="s">
        <v>49</v>
      </c>
      <c r="E14" s="14">
        <v>12</v>
      </c>
      <c r="F14" s="2" t="s">
        <v>165</v>
      </c>
      <c r="G14" s="14"/>
      <c r="H14" s="14"/>
      <c r="I14" s="14"/>
      <c r="J14" s="14"/>
      <c r="K14" s="14"/>
      <c r="L14" s="14"/>
      <c r="M14" s="14"/>
    </row>
    <row r="15" spans="1:13" s="15" customFormat="1" x14ac:dyDescent="0.2">
      <c r="A15" s="14">
        <v>12</v>
      </c>
      <c r="B15" s="14" t="s">
        <v>182</v>
      </c>
      <c r="C15" s="14"/>
      <c r="D15" s="14" t="s">
        <v>49</v>
      </c>
      <c r="E15" s="14">
        <v>2</v>
      </c>
      <c r="F15" s="2" t="s">
        <v>165</v>
      </c>
      <c r="G15" s="14"/>
      <c r="H15" s="14"/>
      <c r="I15" s="14"/>
      <c r="J15" s="14"/>
      <c r="K15" s="14"/>
      <c r="L15" s="14"/>
      <c r="M15" s="14"/>
    </row>
    <row r="16" spans="1:13" s="15" customFormat="1" x14ac:dyDescent="0.2">
      <c r="A16" s="14">
        <v>13</v>
      </c>
      <c r="B16" s="14" t="s">
        <v>184</v>
      </c>
      <c r="C16" s="14"/>
      <c r="D16" s="14" t="s">
        <v>49</v>
      </c>
      <c r="E16" s="14">
        <v>4</v>
      </c>
      <c r="F16" s="2" t="s">
        <v>83</v>
      </c>
      <c r="G16" s="14"/>
      <c r="H16" s="14"/>
      <c r="I16" s="14"/>
      <c r="J16" s="14"/>
      <c r="K16" s="14"/>
      <c r="L16" s="14"/>
      <c r="M16" s="14"/>
    </row>
    <row r="17" spans="1:13" s="15" customFormat="1" x14ac:dyDescent="0.2">
      <c r="A17" s="14">
        <v>14</v>
      </c>
      <c r="B17" s="14" t="s">
        <v>185</v>
      </c>
      <c r="C17" s="13"/>
      <c r="D17" s="14" t="s">
        <v>49</v>
      </c>
      <c r="E17" s="14">
        <v>8</v>
      </c>
      <c r="F17" s="2" t="s">
        <v>83</v>
      </c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14">
        <v>15</v>
      </c>
      <c r="B18" s="14" t="s">
        <v>186</v>
      </c>
      <c r="C18" s="13"/>
      <c r="D18" s="14" t="s">
        <v>49</v>
      </c>
      <c r="E18" s="14">
        <v>4</v>
      </c>
      <c r="F18" s="2" t="s">
        <v>83</v>
      </c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14">
        <v>16</v>
      </c>
      <c r="B19" s="14" t="s">
        <v>187</v>
      </c>
      <c r="C19" s="13"/>
      <c r="D19" s="14" t="s">
        <v>49</v>
      </c>
      <c r="E19" s="14">
        <v>4</v>
      </c>
      <c r="F19" s="2" t="s">
        <v>165</v>
      </c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14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14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14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34</v>
      </c>
    </row>
    <row r="28" spans="1:13" x14ac:dyDescent="0.2">
      <c r="B28" s="2" t="s">
        <v>70</v>
      </c>
      <c r="C28" s="2">
        <f>SUMIF(D4:D22,B28,E4:E22)</f>
        <v>34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32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16</v>
      </c>
    </row>
    <row r="41" spans="2:5" ht="15.75" x14ac:dyDescent="0.25">
      <c r="B41" s="9" t="s">
        <v>95</v>
      </c>
      <c r="C41" s="2">
        <f>COUNTIF(F4:F19,"Completed")</f>
        <v>5</v>
      </c>
    </row>
    <row r="42" spans="2:5" ht="15.75" x14ac:dyDescent="0.25">
      <c r="B42" s="9" t="s">
        <v>96</v>
      </c>
      <c r="C42" s="2">
        <f>C40-C41</f>
        <v>11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6</v>
      </c>
      <c r="D46" s="2"/>
      <c r="E46" s="10">
        <f>D46/C46</f>
        <v>0</v>
      </c>
    </row>
    <row r="47" spans="2:5" x14ac:dyDescent="0.2">
      <c r="B47" s="2" t="s">
        <v>70</v>
      </c>
      <c r="C47" s="2">
        <v>4</v>
      </c>
      <c r="D47" s="2"/>
      <c r="E47" s="10">
        <f t="shared" ref="E47:E49" si="0">D47/C47</f>
        <v>0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5</v>
      </c>
      <c r="D49" s="2"/>
      <c r="E49" s="10">
        <f t="shared" si="0"/>
        <v>0</v>
      </c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1</vt:lpstr>
      <vt:lpstr>Sprint 2</vt:lpstr>
      <vt:lpstr>Sprint 3</vt:lpstr>
      <vt:lpstr>Sprint 4</vt:lpstr>
      <vt:lpstr>Sprint 5</vt:lpstr>
      <vt:lpstr>Sprint 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Kha</dc:creator>
  <cp:lastModifiedBy>Minh Kha</cp:lastModifiedBy>
  <dcterms:created xsi:type="dcterms:W3CDTF">2015-05-13T08:57:19Z</dcterms:created>
  <dcterms:modified xsi:type="dcterms:W3CDTF">2015-06-22T16:29:53Z</dcterms:modified>
</cp:coreProperties>
</file>