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-alu-Bay-water-circulation\Data\"/>
    </mc:Choice>
  </mc:AlternateContent>
  <bookViews>
    <workbookView xWindow="0" yWindow="0" windowWidth="20490" windowHeight="7755"/>
  </bookViews>
  <sheets>
    <sheet name="Table" sheetId="2" r:id="rId1"/>
    <sheet name="EndmemberDefn" sheetId="6" r:id="rId2"/>
    <sheet name="Matrix" sheetId="1" r:id="rId3"/>
    <sheet name="NDBC NSTP6 timeseries data" sheetId="5" r:id="rId4"/>
    <sheet name="NDBC NSTP6 data UTC no water le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E15" i="1" l="1"/>
  <c r="E14" i="1"/>
  <c r="N32" i="2" l="1"/>
  <c r="N31" i="2"/>
  <c r="M32" i="2"/>
  <c r="M31" i="2"/>
  <c r="L32" i="2"/>
  <c r="L31" i="2"/>
  <c r="I32" i="2"/>
  <c r="H32" i="2"/>
  <c r="I31" i="2"/>
  <c r="H31" i="2"/>
  <c r="L600" i="5"/>
  <c r="M600" i="5"/>
  <c r="K600" i="5"/>
  <c r="I600" i="5"/>
  <c r="M588" i="5"/>
  <c r="L588" i="5"/>
  <c r="K588" i="5"/>
  <c r="I588" i="5"/>
  <c r="J32" i="2" l="1"/>
  <c r="J31" i="2"/>
  <c r="N29" i="2"/>
  <c r="L29" i="2"/>
  <c r="N27" i="2"/>
  <c r="L27" i="2"/>
  <c r="I30" i="2"/>
  <c r="H30" i="2"/>
  <c r="J30" i="2" s="1"/>
  <c r="I29" i="2"/>
  <c r="H29" i="2"/>
  <c r="I28" i="2"/>
  <c r="H28" i="2"/>
  <c r="J28" i="2" s="1"/>
  <c r="I27" i="2"/>
  <c r="H27" i="2"/>
  <c r="M570" i="5"/>
  <c r="L570" i="5"/>
  <c r="K570" i="5"/>
  <c r="I570" i="5"/>
  <c r="M549" i="5"/>
  <c r="L549" i="5"/>
  <c r="M29" i="2" s="1"/>
  <c r="K549" i="5"/>
  <c r="I549" i="5"/>
  <c r="M536" i="5"/>
  <c r="N28" i="2" s="1"/>
  <c r="L536" i="5"/>
  <c r="M28" i="2" s="1"/>
  <c r="K536" i="5"/>
  <c r="L28" i="2" s="1"/>
  <c r="I536" i="5"/>
  <c r="M522" i="5"/>
  <c r="L522" i="5"/>
  <c r="M27" i="2" s="1"/>
  <c r="K522" i="5"/>
  <c r="I522" i="5"/>
  <c r="J29" i="2" l="1"/>
  <c r="J27" i="2"/>
  <c r="L30" i="2"/>
  <c r="M30" i="2"/>
  <c r="N30" i="2"/>
  <c r="N26" i="2"/>
  <c r="M26" i="2"/>
  <c r="L26" i="2"/>
  <c r="I26" i="2"/>
  <c r="H26" i="2"/>
  <c r="K506" i="5"/>
  <c r="I506" i="5"/>
  <c r="M506" i="5"/>
  <c r="L506" i="5"/>
  <c r="N25" i="2"/>
  <c r="M25" i="2"/>
  <c r="M493" i="5"/>
  <c r="L493" i="5"/>
  <c r="K493" i="5"/>
  <c r="L25" i="2" s="1"/>
  <c r="I493" i="5"/>
  <c r="I25" i="2"/>
  <c r="H25" i="2"/>
  <c r="N24" i="2"/>
  <c r="I24" i="2"/>
  <c r="H24" i="2"/>
  <c r="M480" i="5"/>
  <c r="L480" i="5"/>
  <c r="M24" i="2" s="1"/>
  <c r="K480" i="5"/>
  <c r="L24" i="2" s="1"/>
  <c r="I480" i="5"/>
  <c r="I23" i="2"/>
  <c r="H23" i="2"/>
  <c r="M465" i="5"/>
  <c r="N23" i="2" s="1"/>
  <c r="L465" i="5"/>
  <c r="M23" i="2" s="1"/>
  <c r="K465" i="5"/>
  <c r="L23" i="2" s="1"/>
  <c r="I465" i="5"/>
  <c r="L22" i="2"/>
  <c r="I22" i="2"/>
  <c r="H22" i="2"/>
  <c r="M448" i="5"/>
  <c r="N22" i="2" s="1"/>
  <c r="L448" i="5"/>
  <c r="M22" i="2" s="1"/>
  <c r="K448" i="5"/>
  <c r="I448" i="5"/>
  <c r="M21" i="2"/>
  <c r="I21" i="2"/>
  <c r="H21" i="2"/>
  <c r="M430" i="5"/>
  <c r="N21" i="2" s="1"/>
  <c r="L430" i="5"/>
  <c r="K430" i="5"/>
  <c r="L21" i="2" s="1"/>
  <c r="I430" i="5"/>
  <c r="N20" i="2"/>
  <c r="I20" i="2"/>
  <c r="H20" i="2"/>
  <c r="M403" i="5"/>
  <c r="L403" i="5"/>
  <c r="M20" i="2" s="1"/>
  <c r="K403" i="5"/>
  <c r="L20" i="2" s="1"/>
  <c r="I403" i="5"/>
  <c r="I19" i="2"/>
  <c r="H19" i="2"/>
  <c r="M390" i="5"/>
  <c r="N19" i="2" s="1"/>
  <c r="L390" i="5"/>
  <c r="M19" i="2" s="1"/>
  <c r="K390" i="5"/>
  <c r="L19" i="2" s="1"/>
  <c r="I390" i="5"/>
  <c r="L18" i="2"/>
  <c r="I18" i="2"/>
  <c r="H18" i="2"/>
  <c r="M366" i="5"/>
  <c r="N18" i="2" s="1"/>
  <c r="L366" i="5"/>
  <c r="M18" i="2" s="1"/>
  <c r="K366" i="5"/>
  <c r="I366" i="5"/>
  <c r="I17" i="2"/>
  <c r="H17" i="2"/>
  <c r="M337" i="5"/>
  <c r="N17" i="2" s="1"/>
  <c r="L337" i="5"/>
  <c r="M17" i="2" s="1"/>
  <c r="K337" i="5"/>
  <c r="L17" i="2" s="1"/>
  <c r="I337" i="5"/>
  <c r="J21" i="2" l="1"/>
  <c r="J25" i="2"/>
  <c r="J26" i="2"/>
  <c r="J24" i="2"/>
  <c r="J23" i="2"/>
  <c r="J22" i="2"/>
  <c r="J20" i="2"/>
  <c r="J19" i="2"/>
  <c r="J18" i="2"/>
  <c r="J17" i="2"/>
  <c r="I16" i="2" l="1"/>
  <c r="H16" i="2"/>
  <c r="M307" i="5"/>
  <c r="N16" i="2" s="1"/>
  <c r="L307" i="5"/>
  <c r="M16" i="2" s="1"/>
  <c r="K307" i="5"/>
  <c r="L16" i="2" s="1"/>
  <c r="I307" i="5"/>
  <c r="I15" i="2"/>
  <c r="H15" i="2"/>
  <c r="L281" i="5"/>
  <c r="M15" i="2" s="1"/>
  <c r="M281" i="5"/>
  <c r="N15" i="2" s="1"/>
  <c r="K281" i="5"/>
  <c r="L15" i="2" s="1"/>
  <c r="I281" i="5"/>
  <c r="J15" i="2" l="1"/>
  <c r="J16" i="2"/>
  <c r="I14" i="2"/>
  <c r="H14" i="2"/>
  <c r="I13" i="2"/>
  <c r="H13" i="2"/>
  <c r="I12" i="2"/>
  <c r="H12" i="2"/>
  <c r="M257" i="5"/>
  <c r="N14" i="2" s="1"/>
  <c r="L257" i="5"/>
  <c r="M14" i="2" s="1"/>
  <c r="K257" i="5"/>
  <c r="L14" i="2" s="1"/>
  <c r="I257" i="5"/>
  <c r="M237" i="5"/>
  <c r="N13" i="2" s="1"/>
  <c r="L237" i="5"/>
  <c r="M13" i="2" s="1"/>
  <c r="K237" i="5"/>
  <c r="L13" i="2" s="1"/>
  <c r="I237" i="5"/>
  <c r="M216" i="5"/>
  <c r="N12" i="2" s="1"/>
  <c r="L216" i="5"/>
  <c r="M12" i="2" s="1"/>
  <c r="K216" i="5"/>
  <c r="L12" i="2" s="1"/>
  <c r="I216" i="5"/>
  <c r="J12" i="2" l="1"/>
  <c r="J14" i="2"/>
  <c r="J13" i="2"/>
  <c r="I11" i="2"/>
  <c r="H11" i="2"/>
  <c r="M190" i="5"/>
  <c r="N11" i="2" s="1"/>
  <c r="L190" i="5"/>
  <c r="M11" i="2" s="1"/>
  <c r="K190" i="5"/>
  <c r="L11" i="2" s="1"/>
  <c r="I190" i="5"/>
  <c r="J11" i="2" l="1"/>
  <c r="M168" i="5"/>
  <c r="N10" i="2" s="1"/>
  <c r="L168" i="5"/>
  <c r="M10" i="2" s="1"/>
  <c r="K168" i="5"/>
  <c r="L10" i="2" s="1"/>
  <c r="I168" i="5"/>
  <c r="I10" i="2"/>
  <c r="H10" i="2"/>
  <c r="I9" i="2"/>
  <c r="H9" i="2"/>
  <c r="M144" i="5"/>
  <c r="N9" i="2" s="1"/>
  <c r="L144" i="5"/>
  <c r="M9" i="2" s="1"/>
  <c r="K144" i="5"/>
  <c r="L9" i="2" s="1"/>
  <c r="I144" i="5"/>
  <c r="J9" i="2" l="1"/>
  <c r="J10" i="2"/>
  <c r="M125" i="5"/>
  <c r="N8" i="2" s="1"/>
  <c r="L125" i="5"/>
  <c r="M8" i="2" s="1"/>
  <c r="K125" i="5"/>
  <c r="L8" i="2" s="1"/>
  <c r="I84" i="5"/>
  <c r="I102" i="5"/>
  <c r="I125" i="5"/>
  <c r="M102" i="5"/>
  <c r="N7" i="2" s="1"/>
  <c r="L102" i="5"/>
  <c r="M7" i="2" s="1"/>
  <c r="K102" i="5"/>
  <c r="L7" i="2" s="1"/>
  <c r="M84" i="5"/>
  <c r="N6" i="2" s="1"/>
  <c r="L84" i="5"/>
  <c r="M6" i="2" s="1"/>
  <c r="K84" i="5"/>
  <c r="L6" i="2" s="1"/>
  <c r="J8" i="2"/>
  <c r="J7" i="2"/>
  <c r="J6" i="2"/>
  <c r="I3" i="2" l="1"/>
  <c r="H3" i="2"/>
  <c r="M25" i="5"/>
  <c r="N3" i="2" s="1"/>
  <c r="L25" i="5"/>
  <c r="M3" i="2" s="1"/>
  <c r="K25" i="5"/>
  <c r="I25" i="5"/>
  <c r="I5" i="2"/>
  <c r="H5" i="2"/>
  <c r="I4" i="2"/>
  <c r="H4" i="2"/>
  <c r="K61" i="5"/>
  <c r="L5" i="2" s="1"/>
  <c r="I61" i="5"/>
  <c r="M61" i="5"/>
  <c r="N5" i="2" s="1"/>
  <c r="L61" i="5"/>
  <c r="M5" i="2" s="1"/>
  <c r="M43" i="5"/>
  <c r="N4" i="2" s="1"/>
  <c r="L43" i="5"/>
  <c r="M4" i="2" s="1"/>
  <c r="K43" i="5"/>
  <c r="L4" i="2" s="1"/>
  <c r="I43" i="5"/>
  <c r="O61" i="3"/>
  <c r="N61" i="3"/>
  <c r="M61" i="3"/>
  <c r="N25" i="3"/>
  <c r="N43" i="3"/>
  <c r="O43" i="3"/>
  <c r="M43" i="3"/>
  <c r="O25" i="3"/>
  <c r="M25" i="3"/>
  <c r="E4" i="3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J4" i="2" l="1"/>
  <c r="J3" i="2"/>
  <c r="J5" i="2"/>
</calcChain>
</file>

<file path=xl/sharedStrings.xml><?xml version="1.0" encoding="utf-8"?>
<sst xmlns="http://schemas.openxmlformats.org/spreadsheetml/2006/main" count="1372" uniqueCount="156">
  <si>
    <t>Swell</t>
  </si>
  <si>
    <t>Date</t>
  </si>
  <si>
    <t>0-1</t>
  </si>
  <si>
    <t>Deployment</t>
  </si>
  <si>
    <t>Tide</t>
  </si>
  <si>
    <t>falling</t>
  </si>
  <si>
    <t>rising</t>
  </si>
  <si>
    <t>Start Time</t>
  </si>
  <si>
    <t>End Time</t>
  </si>
  <si>
    <t>Drifter Order</t>
  </si>
  <si>
    <t>1-5</t>
  </si>
  <si>
    <t>5-1</t>
  </si>
  <si>
    <t>#YY</t>
  </si>
  <si>
    <t>MM</t>
  </si>
  <si>
    <t>DD</t>
  </si>
  <si>
    <t>hh</t>
  </si>
  <si>
    <t>mm</t>
  </si>
  <si>
    <t>WDIR</t>
  </si>
  <si>
    <t>WSPD</t>
  </si>
  <si>
    <t>GST</t>
  </si>
  <si>
    <t>WVHT</t>
  </si>
  <si>
    <t>DPD</t>
  </si>
  <si>
    <t>APD</t>
  </si>
  <si>
    <t>MWD</t>
  </si>
  <si>
    <t>PRES</t>
  </si>
  <si>
    <t>ATMP</t>
  </si>
  <si>
    <t>WTMP</t>
  </si>
  <si>
    <t>DEWP</t>
  </si>
  <si>
    <t>VIS</t>
  </si>
  <si>
    <t>PTDY</t>
  </si>
  <si>
    <t>TIDE</t>
  </si>
  <si>
    <t>#yr</t>
  </si>
  <si>
    <t>mo</t>
  </si>
  <si>
    <t>dy</t>
  </si>
  <si>
    <t>hr</t>
  </si>
  <si>
    <t>mn</t>
  </si>
  <si>
    <t>degT</t>
  </si>
  <si>
    <t>m/s</t>
  </si>
  <si>
    <t>m</t>
  </si>
  <si>
    <t>sec</t>
  </si>
  <si>
    <t>hPa</t>
  </si>
  <si>
    <t>degC</t>
  </si>
  <si>
    <t>nmi</t>
  </si>
  <si>
    <t>ft</t>
  </si>
  <si>
    <t>UTC start time</t>
  </si>
  <si>
    <t>UTC end time</t>
  </si>
  <si>
    <t>Station: http://www.ndbc.noaa.gov/station_page.php?station=nstp6&amp;unit=M&amp;tz=STN</t>
  </si>
  <si>
    <t>Data: http://www.ndbc.noaa.gov/station_realtime.php?station=NSTP6</t>
  </si>
  <si>
    <t>local date</t>
  </si>
  <si>
    <t>UTC start date</t>
  </si>
  <si>
    <t>Averages:</t>
  </si>
  <si>
    <t>M</t>
  </si>
  <si>
    <t>2-3m</t>
  </si>
  <si>
    <t>3m+</t>
  </si>
  <si>
    <t>0-5kts</t>
  </si>
  <si>
    <t>5-15kts</t>
  </si>
  <si>
    <t>15kts+</t>
  </si>
  <si>
    <t>Deployment #</t>
  </si>
  <si>
    <t>Station data is UTC (local = UTC-11 hours)</t>
  </si>
  <si>
    <t>local start time (UTC-11)</t>
  </si>
  <si>
    <t>local end time (UTC-11)</t>
  </si>
  <si>
    <t>Tide Data from NSTP6</t>
  </si>
  <si>
    <t>*estimated times, get times from drift logs</t>
  </si>
  <si>
    <t>Data: http://tidesonline.nos.noaa.gov/data_read.shtml?station_info=1770000+Pago+Pago,+American+Samoa</t>
  </si>
  <si>
    <t>SST</t>
  </si>
  <si>
    <t>Pre.</t>
  </si>
  <si>
    <t>Obs.</t>
  </si>
  <si>
    <t>Res.</t>
  </si>
  <si>
    <t>Wsp.</t>
  </si>
  <si>
    <t>Wdr.</t>
  </si>
  <si>
    <t>Wgt.</t>
  </si>
  <si>
    <t>Bar.</t>
  </si>
  <si>
    <t>Air</t>
  </si>
  <si>
    <t>Water</t>
  </si>
  <si>
    <t>Humid</t>
  </si>
  <si>
    <t>(ft.)</t>
  </si>
  <si>
    <t>(kts.)</t>
  </si>
  <si>
    <t>(true)</t>
  </si>
  <si>
    <t>(mb.)</t>
  </si>
  <si>
    <t>(oF)</t>
  </si>
  <si>
    <t>(%)</t>
  </si>
  <si>
    <t>Date/Time (local)</t>
  </si>
  <si>
    <t>Time</t>
  </si>
  <si>
    <t>Stats:</t>
  </si>
  <si>
    <t>1-2</t>
  </si>
  <si>
    <t>0-2m</t>
  </si>
  <si>
    <t>Onshore Wind (70-230 degrees)</t>
  </si>
  <si>
    <t>Offshore Wind (230-70 degrees)</t>
  </si>
  <si>
    <t>Rising tide:</t>
  </si>
  <si>
    <t>Falling tide:</t>
  </si>
  <si>
    <t>#2,#3</t>
  </si>
  <si>
    <t>Launch Zone</t>
  </si>
  <si>
    <t>2-4</t>
  </si>
  <si>
    <t>*only drifters D3,D5</t>
  </si>
  <si>
    <t>*only drifters D1,D3,D4,D5</t>
  </si>
  <si>
    <t>0-2</t>
  </si>
  <si>
    <t>#4,#5,#8*,#10*</t>
  </si>
  <si>
    <t>* = less than five drifters</t>
  </si>
  <si>
    <t>low</t>
  </si>
  <si>
    <t>*only drifters D1,D3,D4,D5;D5 got stuck on low tide</t>
  </si>
  <si>
    <t>#7*,#11*,#12*</t>
  </si>
  <si>
    <t>#6,#9*,14*</t>
  </si>
  <si>
    <t>observation (for now)</t>
  </si>
  <si>
    <t>NSTP6 (for now)</t>
  </si>
  <si>
    <t>-</t>
  </si>
  <si>
    <t>#17</t>
  </si>
  <si>
    <t>#1,#19</t>
  </si>
  <si>
    <t>13*,#18</t>
  </si>
  <si>
    <t>#15,#16,#20</t>
  </si>
  <si>
    <t>4-6</t>
  </si>
  <si>
    <t>#21</t>
  </si>
  <si>
    <t>#22</t>
  </si>
  <si>
    <t>#23,#24</t>
  </si>
  <si>
    <t>Total Rising:</t>
  </si>
  <si>
    <t>Total Falling:</t>
  </si>
  <si>
    <t>#25,#26,#29,#30</t>
  </si>
  <si>
    <t>#27,#28</t>
  </si>
  <si>
    <t>wind</t>
  </si>
  <si>
    <t>calm</t>
  </si>
  <si>
    <t>wave</t>
  </si>
  <si>
    <t>1,2,3,6</t>
  </si>
  <si>
    <t>4,5,7,8</t>
  </si>
  <si>
    <t>*only drifters D1,D3,D4,D5-D1 has some weird issue in the middle of it</t>
  </si>
  <si>
    <t>EndMember</t>
  </si>
  <si>
    <t>Wind</t>
  </si>
  <si>
    <t>Wave</t>
  </si>
  <si>
    <t>tide</t>
  </si>
  <si>
    <t>End member</t>
  </si>
  <si>
    <t>Gregorian Day (UTC)</t>
  </si>
  <si>
    <t>Gregorian Day (Local)</t>
  </si>
  <si>
    <t>Tide/Calm</t>
  </si>
  <si>
    <t>50-51</t>
  </si>
  <si>
    <t>2/19-2/20</t>
  </si>
  <si>
    <t>2/18-2/19</t>
  </si>
  <si>
    <t>47-49</t>
  </si>
  <si>
    <t>2/16-2/18</t>
  </si>
  <si>
    <t>2/15-2/17</t>
  </si>
  <si>
    <t>52-55</t>
  </si>
  <si>
    <t>2/21-2/24</t>
  </si>
  <si>
    <t>2/20-2/23</t>
  </si>
  <si>
    <t>Year Day 2014</t>
  </si>
  <si>
    <t>Year Day 2014 (local)</t>
  </si>
  <si>
    <t>Wind Direction Avg deg</t>
  </si>
  <si>
    <t>Wave Period sec</t>
  </si>
  <si>
    <t>Tide Start ft</t>
  </si>
  <si>
    <t>Tide End ft</t>
  </si>
  <si>
    <t>Tide movement ft</t>
  </si>
  <si>
    <t>Wind Speed Avg kts</t>
  </si>
  <si>
    <t>Wind Gust Max kts</t>
  </si>
  <si>
    <t>Wave Height ft</t>
  </si>
  <si>
    <t>Wave Height m</t>
  </si>
  <si>
    <t>0-0.3</t>
  </si>
  <si>
    <t>0.3-0.6</t>
  </si>
  <si>
    <t>0.6-1.3</t>
  </si>
  <si>
    <t>0.0-0.6</t>
  </si>
  <si>
    <t>1.0-2.0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</si>
</sst>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"/>
    <numFmt numFmtId="165" formatCode="0.0"/>
    <numFmt numFmtId="166" formatCode="\+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 Unicode MS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ourie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1" fillId="0" borderId="0" xfId="0" applyFont="1"/>
    <xf numFmtId="14" fontId="0" fillId="0" borderId="0" xfId="0" applyNumberFormat="1"/>
    <xf numFmtId="0" fontId="0" fillId="0" borderId="0" xfId="0" applyFill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5" xfId="0" applyBorder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vertical="center"/>
    </xf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1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Font="1"/>
    <xf numFmtId="0" fontId="4" fillId="0" borderId="0" xfId="0" applyFont="1"/>
    <xf numFmtId="0" fontId="5" fillId="0" borderId="0" xfId="1" applyAlignment="1">
      <alignment horizontal="left"/>
    </xf>
    <xf numFmtId="166" fontId="0" fillId="0" borderId="1" xfId="0" applyNumberFormat="1" applyBorder="1" applyAlignment="1">
      <alignment horizontal="center"/>
    </xf>
    <xf numFmtId="0" fontId="5" fillId="0" borderId="0" xfId="1"/>
    <xf numFmtId="14" fontId="6" fillId="0" borderId="0" xfId="0" applyNumberFormat="1" applyFont="1" applyAlignment="1">
      <alignment vertical="center"/>
    </xf>
    <xf numFmtId="21" fontId="0" fillId="0" borderId="0" xfId="0" applyNumberFormat="1"/>
    <xf numFmtId="0" fontId="0" fillId="0" borderId="1" xfId="0" applyFont="1" applyBorder="1"/>
    <xf numFmtId="21" fontId="0" fillId="0" borderId="0" xfId="0" applyNumberFormat="1" applyFont="1"/>
    <xf numFmtId="14" fontId="8" fillId="0" borderId="0" xfId="0" applyNumberFormat="1" applyFont="1" applyAlignment="1">
      <alignment vertical="center"/>
    </xf>
    <xf numFmtId="0" fontId="0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0" xfId="0" applyBorder="1"/>
    <xf numFmtId="0" fontId="9" fillId="0" borderId="1" xfId="0" applyFont="1" applyBorder="1" applyAlignment="1">
      <alignment vertical="center"/>
    </xf>
    <xf numFmtId="165" fontId="0" fillId="0" borderId="0" xfId="0" applyNumberFormat="1" applyFont="1"/>
    <xf numFmtId="14" fontId="0" fillId="0" borderId="0" xfId="0" applyNumberFormat="1" applyAlignment="1">
      <alignment vertical="center" wrapText="1"/>
    </xf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65" fontId="1" fillId="0" borderId="0" xfId="0" applyNumberFormat="1" applyFont="1"/>
    <xf numFmtId="0" fontId="0" fillId="0" borderId="9" xfId="0" applyBorder="1"/>
    <xf numFmtId="0" fontId="1" fillId="0" borderId="10" xfId="0" applyFont="1" applyBorder="1"/>
    <xf numFmtId="0" fontId="1" fillId="0" borderId="14" xfId="0" applyFont="1" applyBorder="1"/>
    <xf numFmtId="0" fontId="0" fillId="2" borderId="4" xfId="0" applyFill="1" applyBorder="1" applyAlignment="1">
      <alignment wrapText="1"/>
    </xf>
    <xf numFmtId="0" fontId="0" fillId="0" borderId="14" xfId="0" applyBorder="1"/>
    <xf numFmtId="0" fontId="1" fillId="0" borderId="0" xfId="0" applyFont="1" applyBorder="1" applyAlignment="1">
      <alignment horizontal="right"/>
    </xf>
    <xf numFmtId="0" fontId="0" fillId="0" borderId="0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2" xfId="0" applyBorder="1"/>
    <xf numFmtId="0" fontId="1" fillId="0" borderId="13" xfId="0" applyFont="1" applyBorder="1" applyAlignment="1">
      <alignment horizontal="right"/>
    </xf>
    <xf numFmtId="0" fontId="0" fillId="2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3" xfId="0" applyBorder="1" applyAlignment="1">
      <alignment wrapText="1"/>
    </xf>
    <xf numFmtId="14" fontId="0" fillId="0" borderId="6" xfId="0" applyNumberFormat="1" applyBorder="1" applyAlignment="1">
      <alignment wrapText="1"/>
    </xf>
    <xf numFmtId="0" fontId="1" fillId="0" borderId="10" xfId="0" applyFont="1" applyBorder="1" applyAlignment="1">
      <alignment horizontal="right"/>
    </xf>
    <xf numFmtId="0" fontId="1" fillId="0" borderId="10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1" fontId="0" fillId="0" borderId="6" xfId="0" applyNumberFormat="1" applyBorder="1" applyAlignment="1">
      <alignment wrapText="1"/>
    </xf>
    <xf numFmtId="2" fontId="0" fillId="0" borderId="1" xfId="0" applyNumberFormat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49" fontId="0" fillId="0" borderId="17" xfId="0" applyNumberFormat="1" applyBorder="1" applyAlignment="1">
      <alignment horizontal="center"/>
    </xf>
    <xf numFmtId="49" fontId="0" fillId="0" borderId="18" xfId="0" applyNumberFormat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14" fontId="0" fillId="0" borderId="22" xfId="0" applyNumberFormat="1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left"/>
    </xf>
    <xf numFmtId="49" fontId="0" fillId="0" borderId="24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1" fillId="2" borderId="26" xfId="0" applyFont="1" applyFill="1" applyBorder="1" applyAlignment="1">
      <alignment horizontal="right"/>
    </xf>
    <xf numFmtId="0" fontId="1" fillId="2" borderId="27" xfId="0" applyFont="1" applyFill="1" applyBorder="1" applyAlignment="1">
      <alignment horizontal="right"/>
    </xf>
    <xf numFmtId="0" fontId="1" fillId="2" borderId="28" xfId="0" applyFont="1" applyFill="1" applyBorder="1" applyAlignment="1">
      <alignment horizontal="right"/>
    </xf>
    <xf numFmtId="0" fontId="1" fillId="2" borderId="29" xfId="0" applyFont="1" applyFill="1" applyBorder="1" applyAlignment="1">
      <alignment horizontal="right"/>
    </xf>
    <xf numFmtId="14" fontId="0" fillId="0" borderId="25" xfId="0" applyNumberForma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0" fontId="0" fillId="0" borderId="5" xfId="0" applyFont="1" applyFill="1" applyBorder="1" applyAlignment="1">
      <alignment horizontal="right"/>
    </xf>
    <xf numFmtId="0" fontId="1" fillId="0" borderId="19" xfId="0" applyFont="1" applyBorder="1" applyAlignment="1">
      <alignment vertical="center" wrapText="1"/>
    </xf>
    <xf numFmtId="0" fontId="1" fillId="0" borderId="30" xfId="0" applyFon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49" fontId="0" fillId="0" borderId="22" xfId="0" applyNumberFormat="1" applyBorder="1" applyAlignment="1">
      <alignment horizontal="center"/>
    </xf>
    <xf numFmtId="49" fontId="0" fillId="0" borderId="33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227780</xdr:colOff>
      <xdr:row>0</xdr:row>
      <xdr:rowOff>171450</xdr:rowOff>
    </xdr:from>
    <xdr:to>
      <xdr:col>15</xdr:col>
      <xdr:colOff>171450</xdr:colOff>
      <xdr:row>11</xdr:row>
      <xdr:rowOff>57150</xdr:rowOff>
    </xdr:to>
    <xdr:pic>
      <xdr:nvPicPr>
        <xdr:cNvPr id="3" name="irc_mi" descr="http://www.bostonoutrigger.com/images/compass_ros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0730" y="171450"/>
          <a:ext cx="2382070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104775</xdr:colOff>
      <xdr:row>10</xdr:row>
      <xdr:rowOff>57151</xdr:rowOff>
    </xdr:from>
    <xdr:to>
      <xdr:col>11</xdr:col>
      <xdr:colOff>466725</xdr:colOff>
      <xdr:row>10</xdr:row>
      <xdr:rowOff>142875</xdr:rowOff>
    </xdr:to>
    <xdr:cxnSp macro="">
      <xdr:nvCxnSpPr>
        <xdr:cNvPr id="6" name="Straight Arrow Connector 5"/>
        <xdr:cNvCxnSpPr/>
      </xdr:nvCxnSpPr>
      <xdr:spPr>
        <a:xfrm flipV="1">
          <a:off x="8467725" y="2190751"/>
          <a:ext cx="361950" cy="857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123826</xdr:colOff>
      <xdr:row>2</xdr:row>
      <xdr:rowOff>85725</xdr:rowOff>
    </xdr:from>
    <xdr:to>
      <xdr:col>15</xdr:col>
      <xdr:colOff>285750</xdr:colOff>
      <xdr:row>4</xdr:row>
      <xdr:rowOff>123825</xdr:rowOff>
    </xdr:to>
    <xdr:cxnSp macro="">
      <xdr:nvCxnSpPr>
        <xdr:cNvPr id="8" name="Straight Arrow Connector 7"/>
        <xdr:cNvCxnSpPr/>
      </xdr:nvCxnSpPr>
      <xdr:spPr>
        <a:xfrm flipH="1">
          <a:off x="10925176" y="476250"/>
          <a:ext cx="161924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314325</xdr:colOff>
      <xdr:row>10</xdr:row>
      <xdr:rowOff>114301</xdr:rowOff>
    </xdr:from>
    <xdr:to>
      <xdr:col>11</xdr:col>
      <xdr:colOff>485775</xdr:colOff>
      <xdr:row>12</xdr:row>
      <xdr:rowOff>38100</xdr:rowOff>
    </xdr:to>
    <xdr:cxnSp macro="">
      <xdr:nvCxnSpPr>
        <xdr:cNvPr id="12" name="Straight Arrow Connector 11"/>
        <xdr:cNvCxnSpPr/>
      </xdr:nvCxnSpPr>
      <xdr:spPr>
        <a:xfrm flipV="1">
          <a:off x="8677275" y="2247901"/>
          <a:ext cx="171450" cy="3143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161926</xdr:colOff>
      <xdr:row>4</xdr:row>
      <xdr:rowOff>142875</xdr:rowOff>
    </xdr:from>
    <xdr:to>
      <xdr:col>16</xdr:col>
      <xdr:colOff>9525</xdr:colOff>
      <xdr:row>4</xdr:row>
      <xdr:rowOff>180975</xdr:rowOff>
    </xdr:to>
    <xdr:cxnSp macro="">
      <xdr:nvCxnSpPr>
        <xdr:cNvPr id="15" name="Straight Arrow Connector 14"/>
        <xdr:cNvCxnSpPr/>
      </xdr:nvCxnSpPr>
      <xdr:spPr>
        <a:xfrm flipH="1">
          <a:off x="10963276" y="914400"/>
          <a:ext cx="457199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209550</xdr:colOff>
      <xdr:row>1</xdr:row>
      <xdr:rowOff>28575</xdr:rowOff>
    </xdr:from>
    <xdr:ext cx="668132" cy="264560"/>
    <xdr:sp macro="" textlink="">
      <xdr:nvSpPr>
        <xdr:cNvPr id="16" name="TextBox 15"/>
        <xdr:cNvSpPr txBox="1"/>
      </xdr:nvSpPr>
      <xdr:spPr>
        <a:xfrm rot="19299691">
          <a:off x="8572500" y="228600"/>
          <a:ext cx="6681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offshore</a:t>
          </a:r>
        </a:p>
      </xdr:txBody>
    </xdr:sp>
    <xdr:clientData/>
  </xdr:oneCellAnchor>
  <xdr:oneCellAnchor>
    <xdr:from>
      <xdr:col>14</xdr:col>
      <xdr:colOff>161924</xdr:colOff>
      <xdr:row>10</xdr:row>
      <xdr:rowOff>133350</xdr:rowOff>
    </xdr:from>
    <xdr:ext cx="656205" cy="436786"/>
    <xdr:sp macro="" textlink="">
      <xdr:nvSpPr>
        <xdr:cNvPr id="18" name="TextBox 17"/>
        <xdr:cNvSpPr txBox="1"/>
      </xdr:nvSpPr>
      <xdr:spPr>
        <a:xfrm rot="19186597">
          <a:off x="10353674" y="2266950"/>
          <a:ext cx="65620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onshore</a:t>
          </a:r>
        </a:p>
        <a:p>
          <a:endParaRPr lang="en-US" sz="1100"/>
        </a:p>
      </xdr:txBody>
    </xdr:sp>
    <xdr:clientData/>
  </xdr:oneCellAnchor>
  <xdr:twoCellAnchor>
    <xdr:from>
      <xdr:col>14</xdr:col>
      <xdr:colOff>28575</xdr:colOff>
      <xdr:row>12</xdr:row>
      <xdr:rowOff>66675</xdr:rowOff>
    </xdr:from>
    <xdr:to>
      <xdr:col>14</xdr:col>
      <xdr:colOff>304800</xdr:colOff>
      <xdr:row>13</xdr:row>
      <xdr:rowOff>171450</xdr:rowOff>
    </xdr:to>
    <xdr:cxnSp macro="">
      <xdr:nvCxnSpPr>
        <xdr:cNvPr id="19" name="Straight Arrow Connector 18"/>
        <xdr:cNvCxnSpPr/>
      </xdr:nvCxnSpPr>
      <xdr:spPr>
        <a:xfrm flipH="1" flipV="1">
          <a:off x="10220325" y="2590800"/>
          <a:ext cx="276225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66675</xdr:colOff>
      <xdr:row>9</xdr:row>
      <xdr:rowOff>180975</xdr:rowOff>
    </xdr:from>
    <xdr:to>
      <xdr:col>15</xdr:col>
      <xdr:colOff>342900</xdr:colOff>
      <xdr:row>11</xdr:row>
      <xdr:rowOff>95250</xdr:rowOff>
    </xdr:to>
    <xdr:cxnSp macro="">
      <xdr:nvCxnSpPr>
        <xdr:cNvPr id="22" name="Straight Arrow Connector 21"/>
        <xdr:cNvCxnSpPr/>
      </xdr:nvCxnSpPr>
      <xdr:spPr>
        <a:xfrm flipH="1" flipV="1">
          <a:off x="10868025" y="2124075"/>
          <a:ext cx="276225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85725</xdr:colOff>
      <xdr:row>2</xdr:row>
      <xdr:rowOff>85725</xdr:rowOff>
    </xdr:from>
    <xdr:to>
      <xdr:col>11</xdr:col>
      <xdr:colOff>352425</xdr:colOff>
      <xdr:row>3</xdr:row>
      <xdr:rowOff>142875</xdr:rowOff>
    </xdr:to>
    <xdr:cxnSp macro="">
      <xdr:nvCxnSpPr>
        <xdr:cNvPr id="23" name="Straight Arrow Connector 22"/>
        <xdr:cNvCxnSpPr/>
      </xdr:nvCxnSpPr>
      <xdr:spPr>
        <a:xfrm>
          <a:off x="8448675" y="476250"/>
          <a:ext cx="26670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123825</xdr:colOff>
      <xdr:row>0</xdr:row>
      <xdr:rowOff>57150</xdr:rowOff>
    </xdr:from>
    <xdr:to>
      <xdr:col>12</xdr:col>
      <xdr:colOff>390525</xdr:colOff>
      <xdr:row>1</xdr:row>
      <xdr:rowOff>104775</xdr:rowOff>
    </xdr:to>
    <xdr:cxnSp macro="">
      <xdr:nvCxnSpPr>
        <xdr:cNvPr id="26" name="Straight Arrow Connector 25"/>
        <xdr:cNvCxnSpPr/>
      </xdr:nvCxnSpPr>
      <xdr:spPr>
        <a:xfrm>
          <a:off x="9096375" y="57150"/>
          <a:ext cx="26670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idesonline.nos.noaa.gov/data_read.shtml?station_info=1770000+Pago+Pago,+American+Samoa" TargetMode="External"/><Relationship Id="rId2" Type="http://schemas.openxmlformats.org/officeDocument/2006/relationships/hyperlink" Target="http://tidesonline.nos.noaa.gov/data_read.shtml?station_info=1770000+Pago+Pago,+American+Samoa" TargetMode="External"/><Relationship Id="rId1" Type="http://schemas.openxmlformats.org/officeDocument/2006/relationships/hyperlink" Target="http://tidesonline.nos.noaa.gov/data_read.shtml?station_info=1770000+Pago+Pago,+American+Samoa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ndbc.noaa.gov/station_page.php?station=nstp6&amp;unit=M&amp;tz=STN" TargetMode="External"/><Relationship Id="rId1" Type="http://schemas.openxmlformats.org/officeDocument/2006/relationships/hyperlink" Target="http://tidesonline.nos.noaa.gov/data_read.shtml?station_info=1770000+Pago+Pago,+American+Samo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dbc.noaa.gov/station_realtime.php?station=NST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workbookViewId="0">
      <pane xSplit="3" ySplit="2" topLeftCell="K3" activePane="bottomRight" state="frozen"/>
      <selection pane="topRight" activeCell="C1" sqref="C1"/>
      <selection pane="bottomLeft" activeCell="A3" sqref="A3"/>
      <selection pane="bottomRight" activeCell="B6" sqref="B6"/>
    </sheetView>
  </sheetViews>
  <sheetFormatPr defaultRowHeight="15" x14ac:dyDescent="0.25"/>
  <cols>
    <col min="1" max="1" width="6.7109375" customWidth="1"/>
    <col min="2" max="2" width="10.28515625" customWidth="1"/>
    <col min="3" max="3" width="12.5703125" customWidth="1"/>
    <col min="4" max="4" width="8.140625" customWidth="1"/>
    <col min="5" max="5" width="9.7109375" customWidth="1"/>
    <col min="6" max="9" width="9.5703125" customWidth="1"/>
    <col min="10" max="10" width="15.5703125" customWidth="1"/>
    <col min="11" max="11" width="7.5703125" customWidth="1"/>
    <col min="12" max="12" width="21.5703125" customWidth="1"/>
    <col min="13" max="13" width="16.140625" customWidth="1"/>
    <col min="14" max="14" width="20.5703125" customWidth="1"/>
    <col min="15" max="16" width="14.5703125" customWidth="1"/>
    <col min="17" max="17" width="8" customWidth="1"/>
    <col min="18" max="18" width="12.85546875" customWidth="1"/>
    <col min="19" max="19" width="13" customWidth="1"/>
  </cols>
  <sheetData>
    <row r="1" spans="1:20" ht="15.75" thickBot="1" x14ac:dyDescent="0.3">
      <c r="C1" s="9"/>
      <c r="D1" s="9"/>
      <c r="E1" s="9"/>
      <c r="F1" s="9" t="s">
        <v>62</v>
      </c>
      <c r="G1" s="9"/>
      <c r="H1" s="31" t="s">
        <v>61</v>
      </c>
      <c r="I1" s="9"/>
      <c r="J1" s="9"/>
      <c r="K1" s="9"/>
      <c r="L1" s="31" t="s">
        <v>103</v>
      </c>
      <c r="M1" s="31" t="s">
        <v>103</v>
      </c>
      <c r="N1" s="31" t="s">
        <v>103</v>
      </c>
      <c r="O1" s="9" t="s">
        <v>102</v>
      </c>
      <c r="P1" s="9"/>
      <c r="Q1" s="9"/>
      <c r="R1" s="9"/>
      <c r="S1" s="9"/>
    </row>
    <row r="2" spans="1:20" ht="15.75" thickBot="1" x14ac:dyDescent="0.3">
      <c r="B2" t="s">
        <v>123</v>
      </c>
      <c r="C2" s="87" t="s">
        <v>3</v>
      </c>
      <c r="D2" s="102" t="s">
        <v>141</v>
      </c>
      <c r="E2" s="83" t="s">
        <v>1</v>
      </c>
      <c r="F2" s="17" t="s">
        <v>7</v>
      </c>
      <c r="G2" s="17" t="s">
        <v>8</v>
      </c>
      <c r="H2" s="17" t="s">
        <v>144</v>
      </c>
      <c r="I2" s="17" t="s">
        <v>145</v>
      </c>
      <c r="J2" s="17" t="s">
        <v>146</v>
      </c>
      <c r="K2" s="18" t="s">
        <v>4</v>
      </c>
      <c r="L2" s="17" t="s">
        <v>147</v>
      </c>
      <c r="M2" s="17" t="s">
        <v>142</v>
      </c>
      <c r="N2" s="17" t="s">
        <v>148</v>
      </c>
      <c r="O2" s="17" t="s">
        <v>149</v>
      </c>
      <c r="P2" s="17" t="s">
        <v>150</v>
      </c>
      <c r="Q2" s="17" t="s">
        <v>143</v>
      </c>
      <c r="R2" s="71" t="s">
        <v>91</v>
      </c>
      <c r="S2" s="19" t="s">
        <v>9</v>
      </c>
    </row>
    <row r="3" spans="1:20" x14ac:dyDescent="0.25">
      <c r="A3" t="s">
        <v>126</v>
      </c>
      <c r="B3" t="s">
        <v>4</v>
      </c>
      <c r="C3" s="97">
        <v>1</v>
      </c>
      <c r="D3" s="103">
        <v>19</v>
      </c>
      <c r="E3" s="84">
        <v>41658</v>
      </c>
      <c r="F3" s="73">
        <v>1300</v>
      </c>
      <c r="G3" s="73">
        <v>1500</v>
      </c>
      <c r="H3" s="13">
        <f>'NDBC NSTP6 timeseries data'!I4</f>
        <v>1.5389999999999999</v>
      </c>
      <c r="I3" s="13">
        <f>'NDBC NSTP6 timeseries data'!I24</f>
        <v>0.97399999999999998</v>
      </c>
      <c r="J3" s="47">
        <f>I3-H3</f>
        <v>-0.56499999999999995</v>
      </c>
      <c r="K3" s="13" t="s">
        <v>5</v>
      </c>
      <c r="L3" s="48">
        <f>'NDBC NSTP6 timeseries data'!K25</f>
        <v>1.2000000000000002</v>
      </c>
      <c r="M3" s="49">
        <f>'NDBC NSTP6 timeseries data'!L25</f>
        <v>232.5</v>
      </c>
      <c r="N3" s="48">
        <f>'NDBC NSTP6 timeseries data'!M25</f>
        <v>3.6</v>
      </c>
      <c r="O3" s="74" t="s">
        <v>95</v>
      </c>
      <c r="P3" s="112" t="s">
        <v>154</v>
      </c>
      <c r="Q3" s="13"/>
      <c r="R3" s="75" t="s">
        <v>11</v>
      </c>
      <c r="S3" s="14" t="s">
        <v>10</v>
      </c>
    </row>
    <row r="4" spans="1:20" x14ac:dyDescent="0.25">
      <c r="A4" t="s">
        <v>126</v>
      </c>
      <c r="B4" t="s">
        <v>4</v>
      </c>
      <c r="C4" s="98">
        <f>C3+1</f>
        <v>2</v>
      </c>
      <c r="D4" s="103">
        <v>20</v>
      </c>
      <c r="E4" s="85">
        <v>41659</v>
      </c>
      <c r="F4" s="72">
        <v>1615</v>
      </c>
      <c r="G4" s="72">
        <v>1730</v>
      </c>
      <c r="H4" s="11">
        <f>'NDBC NSTP6 timeseries data'!I27</f>
        <v>1.03</v>
      </c>
      <c r="I4" s="11">
        <f>'NDBC NSTP6 timeseries data'!I42</f>
        <v>1.23</v>
      </c>
      <c r="J4" s="32">
        <f>I4-H4</f>
        <v>0.19999999999999996</v>
      </c>
      <c r="K4" s="11" t="s">
        <v>6</v>
      </c>
      <c r="L4" s="28">
        <f>'NDBC NSTP6 timeseries data'!K43</f>
        <v>2.375</v>
      </c>
      <c r="M4" s="27">
        <f>'NDBC NSTP6 timeseries data'!L43</f>
        <v>193.6875</v>
      </c>
      <c r="N4" s="28">
        <f>'NDBC NSTP6 timeseries data'!M43</f>
        <v>7</v>
      </c>
      <c r="O4" s="75" t="s">
        <v>84</v>
      </c>
      <c r="P4" s="12" t="s">
        <v>152</v>
      </c>
      <c r="Q4" s="109"/>
      <c r="R4" s="75" t="s">
        <v>11</v>
      </c>
      <c r="S4" s="15" t="s">
        <v>11</v>
      </c>
    </row>
    <row r="5" spans="1:20" x14ac:dyDescent="0.25">
      <c r="A5" t="s">
        <v>126</v>
      </c>
      <c r="B5" t="s">
        <v>4</v>
      </c>
      <c r="C5" s="98">
        <f>C4+1</f>
        <v>3</v>
      </c>
      <c r="D5" s="103">
        <v>20</v>
      </c>
      <c r="E5" s="85">
        <v>41659</v>
      </c>
      <c r="F5" s="72">
        <v>1750</v>
      </c>
      <c r="G5" s="72">
        <v>1900</v>
      </c>
      <c r="H5" s="11">
        <f>'NDBC NSTP6 timeseries data'!I45</f>
        <v>1.23</v>
      </c>
      <c r="I5" s="11">
        <f>'NDBC NSTP6 timeseries data'!I60</f>
        <v>1.94</v>
      </c>
      <c r="J5" s="32">
        <f t="shared" ref="J5" si="0">I5-H5</f>
        <v>0.71</v>
      </c>
      <c r="K5" s="11" t="s">
        <v>6</v>
      </c>
      <c r="L5" s="28">
        <f>'NDBC NSTP6 timeseries data'!K61</f>
        <v>3.25</v>
      </c>
      <c r="M5" s="27">
        <f>'NDBC NSTP6 timeseries data'!L61</f>
        <v>258.375</v>
      </c>
      <c r="N5" s="28">
        <f>'NDBC NSTP6 timeseries data'!M61</f>
        <v>10</v>
      </c>
      <c r="O5" s="75" t="s">
        <v>84</v>
      </c>
      <c r="P5" s="12" t="s">
        <v>152</v>
      </c>
      <c r="Q5" s="109"/>
      <c r="R5" s="75" t="s">
        <v>11</v>
      </c>
      <c r="S5" s="15" t="s">
        <v>10</v>
      </c>
    </row>
    <row r="6" spans="1:20" x14ac:dyDescent="0.25">
      <c r="A6" t="s">
        <v>117</v>
      </c>
      <c r="B6" t="s">
        <v>124</v>
      </c>
      <c r="C6" s="98">
        <f t="shared" ref="C6:C32" si="1">C5+1</f>
        <v>4</v>
      </c>
      <c r="D6" s="103">
        <v>32</v>
      </c>
      <c r="E6" s="85">
        <v>41671</v>
      </c>
      <c r="F6" s="72">
        <v>900</v>
      </c>
      <c r="G6" s="72">
        <v>1100</v>
      </c>
      <c r="H6" s="11">
        <v>3.7429999999999999</v>
      </c>
      <c r="I6" s="11">
        <v>2.58</v>
      </c>
      <c r="J6" s="70">
        <f>I6-H6</f>
        <v>-1.1629999999999998</v>
      </c>
      <c r="K6" s="11" t="s">
        <v>5</v>
      </c>
      <c r="L6" s="28">
        <f>'NDBC NSTP6 timeseries data'!K84</f>
        <v>5.2725</v>
      </c>
      <c r="M6" s="27">
        <f>'NDBC NSTP6 timeseries data'!L84</f>
        <v>96.1875</v>
      </c>
      <c r="N6" s="28">
        <f>'NDBC NSTP6 timeseries data'!M84</f>
        <v>11.08</v>
      </c>
      <c r="O6" s="75" t="s">
        <v>2</v>
      </c>
      <c r="P6" s="12" t="s">
        <v>151</v>
      </c>
      <c r="Q6" s="109"/>
      <c r="R6" s="75" t="s">
        <v>10</v>
      </c>
      <c r="S6" s="15" t="s">
        <v>11</v>
      </c>
    </row>
    <row r="7" spans="1:20" x14ac:dyDescent="0.25">
      <c r="A7" t="s">
        <v>117</v>
      </c>
      <c r="B7" t="s">
        <v>124</v>
      </c>
      <c r="C7" s="98">
        <f t="shared" si="1"/>
        <v>5</v>
      </c>
      <c r="D7" s="103">
        <v>32</v>
      </c>
      <c r="E7" s="85">
        <v>41671</v>
      </c>
      <c r="F7" s="72">
        <v>1130</v>
      </c>
      <c r="G7" s="72">
        <v>1300</v>
      </c>
      <c r="H7" s="11">
        <v>2.2280000000000002</v>
      </c>
      <c r="I7" s="11">
        <v>0.879</v>
      </c>
      <c r="J7" s="70">
        <f>I7-H7</f>
        <v>-1.3490000000000002</v>
      </c>
      <c r="K7" s="11" t="s">
        <v>5</v>
      </c>
      <c r="L7" s="28">
        <f>'NDBC NSTP6 timeseries data'!K102</f>
        <v>5.6875</v>
      </c>
      <c r="M7" s="27">
        <f>'NDBC NSTP6 timeseries data'!L102</f>
        <v>100.25</v>
      </c>
      <c r="N7" s="28">
        <f>'NDBC NSTP6 timeseries data'!M102</f>
        <v>13</v>
      </c>
      <c r="O7" s="75" t="s">
        <v>2</v>
      </c>
      <c r="P7" s="12" t="s">
        <v>151</v>
      </c>
      <c r="Q7" s="109"/>
      <c r="R7" s="75" t="s">
        <v>11</v>
      </c>
      <c r="S7" s="15" t="s">
        <v>11</v>
      </c>
    </row>
    <row r="8" spans="1:20" x14ac:dyDescent="0.25">
      <c r="A8" t="s">
        <v>117</v>
      </c>
      <c r="B8" t="s">
        <v>124</v>
      </c>
      <c r="C8" s="98">
        <f t="shared" si="1"/>
        <v>6</v>
      </c>
      <c r="D8" s="103">
        <v>32</v>
      </c>
      <c r="E8" s="85">
        <v>41671</v>
      </c>
      <c r="F8" s="72">
        <v>1700</v>
      </c>
      <c r="G8" s="72">
        <v>1900</v>
      </c>
      <c r="H8" s="11">
        <v>1.512</v>
      </c>
      <c r="I8" s="11">
        <v>3.222</v>
      </c>
      <c r="J8" s="32">
        <f t="shared" ref="J8:J32" si="2">I8-H8</f>
        <v>1.71</v>
      </c>
      <c r="K8" s="11" t="s">
        <v>6</v>
      </c>
      <c r="L8" s="28">
        <f>'NDBC NSTP6 timeseries data'!K125</f>
        <v>4.2380952380952381</v>
      </c>
      <c r="M8" s="27">
        <f>'NDBC NSTP6 timeseries data'!L125</f>
        <v>187.95238095238096</v>
      </c>
      <c r="N8" s="28">
        <f>'NDBC NSTP6 timeseries data'!M125</f>
        <v>13</v>
      </c>
      <c r="O8" s="75" t="s">
        <v>2</v>
      </c>
      <c r="P8" s="12" t="s">
        <v>151</v>
      </c>
      <c r="Q8" s="109"/>
      <c r="R8" s="75" t="s">
        <v>10</v>
      </c>
      <c r="S8" s="15" t="s">
        <v>10</v>
      </c>
    </row>
    <row r="9" spans="1:20" x14ac:dyDescent="0.25">
      <c r="A9" t="s">
        <v>117</v>
      </c>
      <c r="B9" t="s">
        <v>124</v>
      </c>
      <c r="C9" s="98">
        <f t="shared" si="1"/>
        <v>7</v>
      </c>
      <c r="D9" s="103">
        <v>39</v>
      </c>
      <c r="E9" s="85">
        <v>41678</v>
      </c>
      <c r="F9" s="72">
        <v>1415</v>
      </c>
      <c r="G9" s="72">
        <v>1545</v>
      </c>
      <c r="H9" s="11">
        <f>'NDBC NSTP6 timeseries data'!I127</f>
        <v>3.1</v>
      </c>
      <c r="I9" s="11">
        <f>'NDBC NSTP6 timeseries data'!I143</f>
        <v>3.45</v>
      </c>
      <c r="J9" s="32">
        <f t="shared" si="2"/>
        <v>0.35000000000000009</v>
      </c>
      <c r="K9" s="11" t="s">
        <v>6</v>
      </c>
      <c r="L9" s="28">
        <f>'NDBC NSTP6 timeseries data'!K144</f>
        <v>5.2352941176470589</v>
      </c>
      <c r="M9" s="27">
        <f>'NDBC NSTP6 timeseries data'!L144</f>
        <v>140.41176470588235</v>
      </c>
      <c r="N9" s="28">
        <f>'NDBC NSTP6 timeseries data'!M144</f>
        <v>18</v>
      </c>
      <c r="O9" s="75" t="s">
        <v>92</v>
      </c>
      <c r="P9" s="12" t="s">
        <v>153</v>
      </c>
      <c r="Q9" s="109"/>
      <c r="R9" s="75" t="s">
        <v>11</v>
      </c>
      <c r="S9" s="15" t="s">
        <v>11</v>
      </c>
      <c r="T9" s="88" t="s">
        <v>93</v>
      </c>
    </row>
    <row r="10" spans="1:20" x14ac:dyDescent="0.25">
      <c r="A10" t="s">
        <v>117</v>
      </c>
      <c r="B10" t="s">
        <v>124</v>
      </c>
      <c r="C10" s="98">
        <f t="shared" si="1"/>
        <v>8</v>
      </c>
      <c r="D10" s="103">
        <v>39</v>
      </c>
      <c r="E10" s="85">
        <v>41678</v>
      </c>
      <c r="F10" s="72">
        <v>1605</v>
      </c>
      <c r="G10" s="72">
        <v>1800</v>
      </c>
      <c r="H10" s="11">
        <f>'NDBC NSTP6 timeseries data'!I146</f>
        <v>3.33</v>
      </c>
      <c r="I10" s="11">
        <f>'NDBC NSTP6 timeseries data'!I167</f>
        <v>2.5299999999999998</v>
      </c>
      <c r="J10" s="70">
        <f t="shared" si="2"/>
        <v>-0.80000000000000027</v>
      </c>
      <c r="K10" s="11" t="s">
        <v>5</v>
      </c>
      <c r="L10" s="28">
        <f>'NDBC NSTP6 timeseries data'!K168</f>
        <v>6.0454545454545459</v>
      </c>
      <c r="M10" s="27">
        <f>'NDBC NSTP6 timeseries data'!L168</f>
        <v>144.13636363636363</v>
      </c>
      <c r="N10" s="28">
        <f>'NDBC NSTP6 timeseries data'!M168</f>
        <v>20</v>
      </c>
      <c r="O10" s="75" t="s">
        <v>92</v>
      </c>
      <c r="P10" s="12" t="s">
        <v>153</v>
      </c>
      <c r="Q10" s="109"/>
      <c r="R10" s="75" t="s">
        <v>11</v>
      </c>
      <c r="S10" s="15" t="s">
        <v>11</v>
      </c>
      <c r="T10" s="88" t="s">
        <v>94</v>
      </c>
    </row>
    <row r="11" spans="1:20" x14ac:dyDescent="0.25">
      <c r="A11" t="s">
        <v>126</v>
      </c>
      <c r="B11" t="s">
        <v>124</v>
      </c>
      <c r="C11" s="98">
        <f t="shared" si="1"/>
        <v>9</v>
      </c>
      <c r="D11" s="103">
        <v>47</v>
      </c>
      <c r="E11" s="85">
        <v>41686</v>
      </c>
      <c r="F11" s="72">
        <v>1654</v>
      </c>
      <c r="G11" s="72">
        <v>1846</v>
      </c>
      <c r="H11" s="11">
        <f>'NDBC NSTP6 timeseries data'!I170</f>
        <v>2.39</v>
      </c>
      <c r="I11" s="11">
        <f>'NDBC NSTP6 timeseries data'!I189</f>
        <v>3.25</v>
      </c>
      <c r="J11" s="32">
        <f t="shared" si="2"/>
        <v>0.85999999999999988</v>
      </c>
      <c r="K11" s="11" t="s">
        <v>6</v>
      </c>
      <c r="L11" s="28">
        <f>'NDBC NSTP6 timeseries data'!K190</f>
        <v>3.25</v>
      </c>
      <c r="M11" s="27">
        <f>'NDBC NSTP6 timeseries data'!L190</f>
        <v>168.8</v>
      </c>
      <c r="N11" s="28">
        <f>'NDBC NSTP6 timeseries data'!M190</f>
        <v>9</v>
      </c>
      <c r="O11" s="75" t="s">
        <v>95</v>
      </c>
      <c r="P11" s="12" t="s">
        <v>154</v>
      </c>
      <c r="Q11" s="109"/>
      <c r="R11" s="75" t="s">
        <v>11</v>
      </c>
      <c r="S11" s="15" t="s">
        <v>11</v>
      </c>
      <c r="T11" s="88" t="s">
        <v>94</v>
      </c>
    </row>
    <row r="12" spans="1:20" x14ac:dyDescent="0.25">
      <c r="A12" t="s">
        <v>117</v>
      </c>
      <c r="B12" t="s">
        <v>124</v>
      </c>
      <c r="C12" s="98">
        <f t="shared" si="1"/>
        <v>10</v>
      </c>
      <c r="D12" s="103">
        <v>48</v>
      </c>
      <c r="E12" s="85">
        <v>41687</v>
      </c>
      <c r="F12" s="72">
        <v>1245</v>
      </c>
      <c r="G12" s="72">
        <v>1500</v>
      </c>
      <c r="H12" s="11">
        <f>'NDBC NSTP6 timeseries data'!I192</f>
        <v>1.62</v>
      </c>
      <c r="I12" s="11">
        <f>'NDBC NSTP6 timeseries data'!I215</f>
        <v>1.1100000000000001</v>
      </c>
      <c r="J12" s="70">
        <f t="shared" si="2"/>
        <v>-0.51</v>
      </c>
      <c r="K12" s="11" t="s">
        <v>5</v>
      </c>
      <c r="L12" s="28">
        <f>'NDBC NSTP6 timeseries data'!K216</f>
        <v>9.6666666666666661</v>
      </c>
      <c r="M12" s="27">
        <f>'NDBC NSTP6 timeseries data'!L216</f>
        <v>79.958333333333329</v>
      </c>
      <c r="N12" s="28">
        <f>'NDBC NSTP6 timeseries data'!M216</f>
        <v>28</v>
      </c>
      <c r="O12" s="75" t="s">
        <v>92</v>
      </c>
      <c r="P12" s="12" t="s">
        <v>153</v>
      </c>
      <c r="Q12" s="109"/>
      <c r="R12" s="75" t="s">
        <v>10</v>
      </c>
      <c r="S12" s="15" t="s">
        <v>10</v>
      </c>
      <c r="T12" s="88" t="s">
        <v>94</v>
      </c>
    </row>
    <row r="13" spans="1:20" x14ac:dyDescent="0.25">
      <c r="A13" t="s">
        <v>117</v>
      </c>
      <c r="B13" t="s">
        <v>124</v>
      </c>
      <c r="C13" s="98">
        <f t="shared" si="1"/>
        <v>11</v>
      </c>
      <c r="D13" s="103">
        <v>48</v>
      </c>
      <c r="E13" s="85">
        <v>41687</v>
      </c>
      <c r="F13" s="72">
        <v>1530</v>
      </c>
      <c r="G13" s="72">
        <v>1700</v>
      </c>
      <c r="H13" s="11">
        <f>'NDBC NSTP6 timeseries data'!I218</f>
        <v>1.1399999999999999</v>
      </c>
      <c r="I13" s="11">
        <f>'NDBC NSTP6 timeseries data'!I236</f>
        <v>1.59</v>
      </c>
      <c r="J13" s="32">
        <f t="shared" si="2"/>
        <v>0.45000000000000018</v>
      </c>
      <c r="K13" s="11" t="s">
        <v>6</v>
      </c>
      <c r="L13" s="28">
        <f>'NDBC NSTP6 timeseries data'!K237</f>
        <v>5.8947368421052628</v>
      </c>
      <c r="M13" s="27">
        <f>'NDBC NSTP6 timeseries data'!L237</f>
        <v>101.36842105263158</v>
      </c>
      <c r="N13" s="28">
        <f>'NDBC NSTP6 timeseries data'!M237</f>
        <v>20</v>
      </c>
      <c r="O13" s="75" t="s">
        <v>92</v>
      </c>
      <c r="P13" s="12" t="s">
        <v>153</v>
      </c>
      <c r="Q13" s="109"/>
      <c r="R13" s="75" t="s">
        <v>11</v>
      </c>
      <c r="S13" s="15" t="s">
        <v>11</v>
      </c>
      <c r="T13" s="88" t="s">
        <v>94</v>
      </c>
    </row>
    <row r="14" spans="1:20" x14ac:dyDescent="0.25">
      <c r="A14" t="s">
        <v>117</v>
      </c>
      <c r="B14" t="s">
        <v>124</v>
      </c>
      <c r="C14" s="98">
        <f t="shared" si="1"/>
        <v>12</v>
      </c>
      <c r="D14" s="103">
        <v>48</v>
      </c>
      <c r="E14" s="85">
        <v>41687</v>
      </c>
      <c r="F14" s="72">
        <v>1710</v>
      </c>
      <c r="G14" s="72">
        <v>1840</v>
      </c>
      <c r="H14" s="11">
        <f>'NDBC NSTP6 timeseries data'!I239</f>
        <v>1.62</v>
      </c>
      <c r="I14" s="11">
        <f>'NDBC NSTP6 timeseries data'!I256</f>
        <v>2.56</v>
      </c>
      <c r="J14" s="32">
        <f t="shared" si="2"/>
        <v>0.94</v>
      </c>
      <c r="K14" s="11" t="s">
        <v>6</v>
      </c>
      <c r="L14" s="28">
        <f>'NDBC NSTP6 timeseries data'!K257</f>
        <v>5.166666666666667</v>
      </c>
      <c r="M14" s="27">
        <f>'NDBC NSTP6 timeseries data'!L257</f>
        <v>89.888888888888886</v>
      </c>
      <c r="N14" s="28">
        <f>'NDBC NSTP6 timeseries data'!M257</f>
        <v>15</v>
      </c>
      <c r="O14" s="75" t="s">
        <v>92</v>
      </c>
      <c r="P14" s="12" t="s">
        <v>153</v>
      </c>
      <c r="Q14" s="109"/>
      <c r="R14" s="75" t="s">
        <v>11</v>
      </c>
      <c r="S14" s="15" t="s">
        <v>11</v>
      </c>
      <c r="T14" s="88" t="s">
        <v>94</v>
      </c>
    </row>
    <row r="15" spans="1:20" x14ac:dyDescent="0.25">
      <c r="A15" t="s">
        <v>117</v>
      </c>
      <c r="B15" t="s">
        <v>4</v>
      </c>
      <c r="C15" s="98">
        <f t="shared" si="1"/>
        <v>13</v>
      </c>
      <c r="D15" s="103">
        <v>49</v>
      </c>
      <c r="E15" s="85">
        <v>41688</v>
      </c>
      <c r="F15" s="72">
        <v>1245</v>
      </c>
      <c r="G15" s="72">
        <v>1445</v>
      </c>
      <c r="H15" s="11">
        <f>'NDBC NSTP6 timeseries data'!I259</f>
        <v>2.09</v>
      </c>
      <c r="I15" s="11">
        <f>'NDBC NSTP6 timeseries data'!I280</f>
        <v>1.26</v>
      </c>
      <c r="J15" s="70">
        <f t="shared" si="2"/>
        <v>-0.82999999999999985</v>
      </c>
      <c r="K15" s="11" t="s">
        <v>5</v>
      </c>
      <c r="L15" s="28">
        <f>'NDBC NSTP6 timeseries data'!K281</f>
        <v>4.9090909090909092</v>
      </c>
      <c r="M15" s="27">
        <f>'NDBC NSTP6 timeseries data'!L281</f>
        <v>97.727272727272734</v>
      </c>
      <c r="N15" s="28">
        <f>'NDBC NSTP6 timeseries data'!M281</f>
        <v>14</v>
      </c>
      <c r="O15" s="75" t="s">
        <v>92</v>
      </c>
      <c r="P15" s="12" t="s">
        <v>153</v>
      </c>
      <c r="Q15" s="109"/>
      <c r="R15" s="75" t="s">
        <v>10</v>
      </c>
      <c r="S15" s="15" t="s">
        <v>10</v>
      </c>
      <c r="T15" s="88" t="s">
        <v>122</v>
      </c>
    </row>
    <row r="16" spans="1:20" x14ac:dyDescent="0.25">
      <c r="A16" t="s">
        <v>117</v>
      </c>
      <c r="B16" t="s">
        <v>4</v>
      </c>
      <c r="C16" s="99">
        <f t="shared" si="1"/>
        <v>14</v>
      </c>
      <c r="D16" s="103">
        <v>49</v>
      </c>
      <c r="E16" s="86">
        <v>41688</v>
      </c>
      <c r="F16" s="76">
        <v>1445</v>
      </c>
      <c r="G16" s="76">
        <v>1700</v>
      </c>
      <c r="H16" s="77">
        <f>'NDBC NSTP6 timeseries data'!I283</f>
        <v>1.3</v>
      </c>
      <c r="I16" s="77">
        <f>'NDBC NSTP6 timeseries data'!I306</f>
        <v>1.37</v>
      </c>
      <c r="J16" s="78">
        <f t="shared" si="2"/>
        <v>7.0000000000000062E-2</v>
      </c>
      <c r="K16" s="77" t="s">
        <v>98</v>
      </c>
      <c r="L16" s="79">
        <f>'NDBC NSTP6 timeseries data'!K307</f>
        <v>4.708333333333333</v>
      </c>
      <c r="M16" s="80">
        <f>'NDBC NSTP6 timeseries data'!L307</f>
        <v>194.41666666666666</v>
      </c>
      <c r="N16" s="79">
        <f>'NDBC NSTP6 timeseries data'!M307</f>
        <v>15</v>
      </c>
      <c r="O16" s="82" t="s">
        <v>92</v>
      </c>
      <c r="P16" s="12" t="s">
        <v>153</v>
      </c>
      <c r="Q16" s="110"/>
      <c r="R16" s="82" t="s">
        <v>10</v>
      </c>
      <c r="S16" s="89" t="s">
        <v>10</v>
      </c>
      <c r="T16" s="88" t="s">
        <v>99</v>
      </c>
    </row>
    <row r="17" spans="1:19" x14ac:dyDescent="0.25">
      <c r="A17" t="s">
        <v>117</v>
      </c>
      <c r="B17" t="s">
        <v>4</v>
      </c>
      <c r="C17" s="98">
        <f t="shared" si="1"/>
        <v>15</v>
      </c>
      <c r="D17" s="103">
        <v>50</v>
      </c>
      <c r="E17" s="85">
        <v>41689</v>
      </c>
      <c r="F17" s="72">
        <v>1205</v>
      </c>
      <c r="G17" s="72">
        <v>1440</v>
      </c>
      <c r="H17" s="11">
        <f>'NDBC NSTP6 timeseries data'!I309</f>
        <v>2.8809999999999998</v>
      </c>
      <c r="I17" s="11">
        <f>'NDBC NSTP6 timeseries data'!I336</f>
        <v>1.516</v>
      </c>
      <c r="J17" s="90">
        <f t="shared" si="2"/>
        <v>-1.3649999999999998</v>
      </c>
      <c r="K17" s="11" t="s">
        <v>5</v>
      </c>
      <c r="L17" s="28">
        <f>'NDBC NSTP6 timeseries data'!K337</f>
        <v>5.7757142857142858</v>
      </c>
      <c r="M17" s="27">
        <f>'NDBC NSTP6 timeseries data'!L337</f>
        <v>39.857142857142854</v>
      </c>
      <c r="N17" s="28">
        <f>'NDBC NSTP6 timeseries data'!M337</f>
        <v>11.47</v>
      </c>
      <c r="O17" s="75" t="s">
        <v>92</v>
      </c>
      <c r="P17" s="12" t="s">
        <v>153</v>
      </c>
      <c r="Q17" s="109"/>
      <c r="R17" s="82" t="s">
        <v>10</v>
      </c>
      <c r="S17" s="89" t="s">
        <v>10</v>
      </c>
    </row>
    <row r="18" spans="1:19" x14ac:dyDescent="0.25">
      <c r="A18" t="s">
        <v>117</v>
      </c>
      <c r="B18" t="s">
        <v>4</v>
      </c>
      <c r="C18" s="98">
        <f t="shared" si="1"/>
        <v>16</v>
      </c>
      <c r="D18" s="103">
        <v>50</v>
      </c>
      <c r="E18" s="85">
        <v>41689</v>
      </c>
      <c r="F18" s="72">
        <v>1445</v>
      </c>
      <c r="G18" s="72">
        <v>1720</v>
      </c>
      <c r="H18" s="11">
        <f>'NDBC NSTP6 timeseries data'!I339</f>
        <v>1.516</v>
      </c>
      <c r="I18" s="11">
        <f>'NDBC NSTP6 timeseries data'!I365</f>
        <v>1.24</v>
      </c>
      <c r="J18" s="90">
        <f t="shared" si="2"/>
        <v>-0.27600000000000002</v>
      </c>
      <c r="K18" s="11" t="s">
        <v>5</v>
      </c>
      <c r="L18" s="28">
        <f>'NDBC NSTP6 timeseries data'!K366</f>
        <v>6.565555555555556</v>
      </c>
      <c r="M18" s="27">
        <f>'NDBC NSTP6 timeseries data'!L366</f>
        <v>54.407407407407405</v>
      </c>
      <c r="N18" s="28">
        <f>'NDBC NSTP6 timeseries data'!M366</f>
        <v>14.77</v>
      </c>
      <c r="O18" s="75" t="s">
        <v>92</v>
      </c>
      <c r="P18" s="12" t="s">
        <v>153</v>
      </c>
      <c r="Q18" s="109"/>
      <c r="R18" s="75" t="s">
        <v>11</v>
      </c>
      <c r="S18" s="15" t="s">
        <v>11</v>
      </c>
    </row>
    <row r="19" spans="1:19" x14ac:dyDescent="0.25">
      <c r="A19" t="s">
        <v>126</v>
      </c>
      <c r="B19" t="s">
        <v>4</v>
      </c>
      <c r="C19" s="98">
        <f t="shared" si="1"/>
        <v>17</v>
      </c>
      <c r="D19" s="103">
        <v>51</v>
      </c>
      <c r="E19" s="85">
        <v>41690</v>
      </c>
      <c r="F19" s="72">
        <v>840</v>
      </c>
      <c r="G19" s="72">
        <v>1045</v>
      </c>
      <c r="H19" s="11">
        <f>'NDBC NSTP6 timeseries data'!I368</f>
        <v>2.52</v>
      </c>
      <c r="I19" s="11">
        <f>'NDBC NSTP6 timeseries data'!I389</f>
        <v>3.15</v>
      </c>
      <c r="J19" s="78">
        <f t="shared" si="2"/>
        <v>0.62999999999999989</v>
      </c>
      <c r="K19" s="11" t="s">
        <v>6</v>
      </c>
      <c r="L19" s="28">
        <f>'NDBC NSTP6 timeseries data'!K390</f>
        <v>4.8181818181818183</v>
      </c>
      <c r="M19" s="27">
        <f>'NDBC NSTP6 timeseries data'!L390</f>
        <v>290.22727272727275</v>
      </c>
      <c r="N19" s="28">
        <f>'NDBC NSTP6 timeseries data'!M390</f>
        <v>13</v>
      </c>
      <c r="O19" s="75" t="s">
        <v>95</v>
      </c>
      <c r="P19" s="12" t="s">
        <v>154</v>
      </c>
      <c r="Q19" s="109"/>
      <c r="R19" s="82" t="s">
        <v>10</v>
      </c>
      <c r="S19" s="89" t="s">
        <v>10</v>
      </c>
    </row>
    <row r="20" spans="1:19" x14ac:dyDescent="0.25">
      <c r="A20" t="s">
        <v>126</v>
      </c>
      <c r="B20" t="s">
        <v>4</v>
      </c>
      <c r="C20" s="98">
        <f t="shared" si="1"/>
        <v>18</v>
      </c>
      <c r="D20" s="103">
        <v>51</v>
      </c>
      <c r="E20" s="85">
        <v>41690</v>
      </c>
      <c r="F20" s="72">
        <v>1100</v>
      </c>
      <c r="G20" s="72">
        <v>1200</v>
      </c>
      <c r="H20" s="11">
        <f>'NDBC NSTP6 timeseries data'!I392</f>
        <v>3.2</v>
      </c>
      <c r="I20" s="11">
        <f>'NDBC NSTP6 timeseries data'!I402</f>
        <v>3.05</v>
      </c>
      <c r="J20" s="90">
        <f t="shared" si="2"/>
        <v>-0.15000000000000036</v>
      </c>
      <c r="K20" s="11" t="s">
        <v>5</v>
      </c>
      <c r="L20" s="28">
        <f>'NDBC NSTP6 timeseries data'!K403</f>
        <v>4.2727272727272725</v>
      </c>
      <c r="M20" s="27">
        <f>'NDBC NSTP6 timeseries data'!L403</f>
        <v>117.18181818181819</v>
      </c>
      <c r="N20" s="28">
        <f>'NDBC NSTP6 timeseries data'!M403</f>
        <v>11</v>
      </c>
      <c r="O20" s="75" t="s">
        <v>95</v>
      </c>
      <c r="P20" s="12" t="s">
        <v>154</v>
      </c>
      <c r="Q20" s="109"/>
      <c r="R20" s="82" t="s">
        <v>10</v>
      </c>
      <c r="S20" s="89" t="s">
        <v>10</v>
      </c>
    </row>
    <row r="21" spans="1:19" x14ac:dyDescent="0.25">
      <c r="A21" t="s">
        <v>126</v>
      </c>
      <c r="B21" t="s">
        <v>4</v>
      </c>
      <c r="C21" s="98">
        <f t="shared" si="1"/>
        <v>19</v>
      </c>
      <c r="D21" s="103">
        <v>51</v>
      </c>
      <c r="E21" s="85">
        <v>41690</v>
      </c>
      <c r="F21" s="72">
        <v>1210</v>
      </c>
      <c r="G21" s="72">
        <v>1430</v>
      </c>
      <c r="H21" s="11">
        <f>'NDBC NSTP6 timeseries data'!I405</f>
        <v>3.02</v>
      </c>
      <c r="I21" s="11">
        <f>'NDBC NSTP6 timeseries data'!I429</f>
        <v>2.06</v>
      </c>
      <c r="J21" s="90">
        <f t="shared" si="2"/>
        <v>-0.96</v>
      </c>
      <c r="K21" s="11" t="s">
        <v>5</v>
      </c>
      <c r="L21" s="28">
        <f>'NDBC NSTP6 timeseries data'!K430</f>
        <v>2.96</v>
      </c>
      <c r="M21" s="27">
        <f>'NDBC NSTP6 timeseries data'!L430</f>
        <v>237.8</v>
      </c>
      <c r="N21" s="28">
        <f>'NDBC NSTP6 timeseries data'!M430</f>
        <v>12</v>
      </c>
      <c r="O21" s="75" t="s">
        <v>95</v>
      </c>
      <c r="P21" s="12" t="s">
        <v>154</v>
      </c>
      <c r="Q21" s="109"/>
      <c r="R21" s="75" t="s">
        <v>11</v>
      </c>
      <c r="S21" s="15" t="s">
        <v>11</v>
      </c>
    </row>
    <row r="22" spans="1:19" x14ac:dyDescent="0.25">
      <c r="A22" t="s">
        <v>126</v>
      </c>
      <c r="B22" t="s">
        <v>4</v>
      </c>
      <c r="C22" s="98">
        <f t="shared" si="1"/>
        <v>20</v>
      </c>
      <c r="D22" s="103">
        <v>51</v>
      </c>
      <c r="E22" s="85">
        <v>41690</v>
      </c>
      <c r="F22" s="72">
        <v>1500</v>
      </c>
      <c r="G22" s="72">
        <v>1630</v>
      </c>
      <c r="H22" s="11">
        <f>'NDBC NSTP6 timeseries data'!I432</f>
        <v>1.85</v>
      </c>
      <c r="I22" s="11">
        <f>'NDBC NSTP6 timeseries data'!I447</f>
        <v>1.29</v>
      </c>
      <c r="J22" s="90">
        <f t="shared" si="2"/>
        <v>-0.56000000000000005</v>
      </c>
      <c r="K22" s="11" t="s">
        <v>5</v>
      </c>
      <c r="L22" s="28">
        <f>'NDBC NSTP6 timeseries data'!K448</f>
        <v>5.9375</v>
      </c>
      <c r="M22" s="27">
        <f>'NDBC NSTP6 timeseries data'!L448</f>
        <v>290</v>
      </c>
      <c r="N22" s="28">
        <f>'NDBC NSTP6 timeseries data'!M448</f>
        <v>13</v>
      </c>
      <c r="O22" s="75" t="s">
        <v>95</v>
      </c>
      <c r="P22" s="12" t="s">
        <v>154</v>
      </c>
      <c r="Q22" s="109"/>
      <c r="R22" s="75" t="s">
        <v>11</v>
      </c>
      <c r="S22" s="15" t="s">
        <v>11</v>
      </c>
    </row>
    <row r="23" spans="1:19" x14ac:dyDescent="0.25">
      <c r="A23" t="s">
        <v>126</v>
      </c>
      <c r="B23" t="s">
        <v>125</v>
      </c>
      <c r="C23" s="98">
        <f t="shared" si="1"/>
        <v>21</v>
      </c>
      <c r="D23" s="103">
        <v>52</v>
      </c>
      <c r="E23" s="85">
        <v>41691</v>
      </c>
      <c r="F23" s="11">
        <v>920</v>
      </c>
      <c r="G23" s="11">
        <v>1040</v>
      </c>
      <c r="H23" s="11">
        <f>'NDBC NSTP6 timeseries data'!I450</f>
        <v>2.37</v>
      </c>
      <c r="I23" s="11">
        <f>'NDBC NSTP6 timeseries data'!I464</f>
        <v>2.97</v>
      </c>
      <c r="J23" s="78">
        <f t="shared" si="2"/>
        <v>0.60000000000000009</v>
      </c>
      <c r="K23" s="11" t="s">
        <v>6</v>
      </c>
      <c r="L23" s="28">
        <f>'NDBC NSTP6 timeseries data'!K465</f>
        <v>2.8666666666666667</v>
      </c>
      <c r="M23" s="11">
        <f>'NDBC NSTP6 timeseries data'!L465</f>
        <v>253</v>
      </c>
      <c r="N23" s="11">
        <f>'NDBC NSTP6 timeseries data'!M465</f>
        <v>11</v>
      </c>
      <c r="O23" s="75" t="s">
        <v>109</v>
      </c>
      <c r="P23" s="12" t="s">
        <v>155</v>
      </c>
      <c r="Q23" s="111"/>
      <c r="R23" s="82" t="s">
        <v>10</v>
      </c>
      <c r="S23" s="89" t="s">
        <v>10</v>
      </c>
    </row>
    <row r="24" spans="1:19" x14ac:dyDescent="0.25">
      <c r="A24" t="s">
        <v>126</v>
      </c>
      <c r="B24" t="s">
        <v>125</v>
      </c>
      <c r="C24" s="98">
        <f t="shared" si="1"/>
        <v>22</v>
      </c>
      <c r="D24" s="103">
        <v>52</v>
      </c>
      <c r="E24" s="85">
        <v>41691</v>
      </c>
      <c r="F24" s="11">
        <v>1040</v>
      </c>
      <c r="G24" s="11">
        <v>1145</v>
      </c>
      <c r="H24" s="11">
        <f>'NDBC NSTP6 timeseries data'!I467</f>
        <v>3.01</v>
      </c>
      <c r="I24" s="11">
        <f>'NDBC NSTP6 timeseries data'!I479</f>
        <v>3.29</v>
      </c>
      <c r="J24" s="78">
        <f t="shared" si="2"/>
        <v>0.28000000000000025</v>
      </c>
      <c r="K24" s="11" t="s">
        <v>6</v>
      </c>
      <c r="L24" s="28">
        <f>'NDBC NSTP6 timeseries data'!K480</f>
        <v>3.8461538461538463</v>
      </c>
      <c r="M24" s="27">
        <f>'NDBC NSTP6 timeseries data'!L480</f>
        <v>111.15384615384616</v>
      </c>
      <c r="N24" s="11">
        <f>'NDBC NSTP6 timeseries data'!M480</f>
        <v>11</v>
      </c>
      <c r="O24" s="12" t="s">
        <v>109</v>
      </c>
      <c r="P24" s="12" t="s">
        <v>155</v>
      </c>
      <c r="Q24" s="12"/>
      <c r="R24" s="82" t="s">
        <v>10</v>
      </c>
      <c r="S24" s="89" t="s">
        <v>10</v>
      </c>
    </row>
    <row r="25" spans="1:19" x14ac:dyDescent="0.25">
      <c r="A25" t="s">
        <v>126</v>
      </c>
      <c r="B25" t="s">
        <v>125</v>
      </c>
      <c r="C25" s="99">
        <f t="shared" si="1"/>
        <v>23</v>
      </c>
      <c r="D25" s="103">
        <v>52</v>
      </c>
      <c r="E25" s="86">
        <v>41691</v>
      </c>
      <c r="F25" s="77">
        <v>1300</v>
      </c>
      <c r="G25" s="77">
        <v>1400</v>
      </c>
      <c r="H25" s="77">
        <f>'NDBC NSTP6 timeseries data'!I482</f>
        <v>3.24</v>
      </c>
      <c r="I25" s="77">
        <f>'NDBC NSTP6 timeseries data'!I492</f>
        <v>2.97</v>
      </c>
      <c r="J25" s="90">
        <f t="shared" si="2"/>
        <v>-0.27</v>
      </c>
      <c r="K25" s="77" t="s">
        <v>5</v>
      </c>
      <c r="L25" s="79">
        <f>'NDBC NSTP6 timeseries data'!K493</f>
        <v>3</v>
      </c>
      <c r="M25" s="80">
        <f>'NDBC NSTP6 timeseries data'!L493</f>
        <v>193.45454545454547</v>
      </c>
      <c r="N25" s="77">
        <f>'NDBC NSTP6 timeseries data'!M493</f>
        <v>16</v>
      </c>
      <c r="O25" s="81" t="s">
        <v>109</v>
      </c>
      <c r="P25" s="12" t="s">
        <v>155</v>
      </c>
      <c r="Q25" s="81"/>
      <c r="R25" s="82" t="s">
        <v>10</v>
      </c>
      <c r="S25" s="89" t="s">
        <v>10</v>
      </c>
    </row>
    <row r="26" spans="1:19" x14ac:dyDescent="0.25">
      <c r="A26" t="s">
        <v>126</v>
      </c>
      <c r="B26" t="s">
        <v>125</v>
      </c>
      <c r="C26" s="98">
        <f t="shared" si="1"/>
        <v>24</v>
      </c>
      <c r="D26" s="103">
        <v>52</v>
      </c>
      <c r="E26" s="85">
        <v>41691</v>
      </c>
      <c r="F26" s="11">
        <v>1500</v>
      </c>
      <c r="G26" s="11">
        <v>1550</v>
      </c>
      <c r="H26" s="11">
        <f>'NDBC NSTP6 timeseries data'!I495</f>
        <v>2.39</v>
      </c>
      <c r="I26" s="11">
        <f>'NDBC NSTP6 timeseries data'!I505</f>
        <v>1.86</v>
      </c>
      <c r="J26" s="70">
        <f t="shared" si="2"/>
        <v>-0.53</v>
      </c>
      <c r="K26" s="11" t="s">
        <v>5</v>
      </c>
      <c r="L26" s="28">
        <f>'NDBC NSTP6 timeseries data'!K506</f>
        <v>3.7272727272727271</v>
      </c>
      <c r="M26" s="27">
        <f>'NDBC NSTP6 timeseries data'!L506</f>
        <v>152.27272727272728</v>
      </c>
      <c r="N26" s="11">
        <f>'NDBC NSTP6 timeseries data'!M506</f>
        <v>11</v>
      </c>
      <c r="O26" s="12" t="s">
        <v>109</v>
      </c>
      <c r="P26" s="12" t="s">
        <v>155</v>
      </c>
      <c r="Q26" s="12"/>
      <c r="R26" s="12" t="s">
        <v>10</v>
      </c>
      <c r="S26" s="15" t="s">
        <v>10</v>
      </c>
    </row>
    <row r="27" spans="1:19" x14ac:dyDescent="0.25">
      <c r="A27" t="s">
        <v>119</v>
      </c>
      <c r="B27" t="s">
        <v>125</v>
      </c>
      <c r="C27" s="98">
        <f t="shared" si="1"/>
        <v>25</v>
      </c>
      <c r="D27" s="103">
        <v>53</v>
      </c>
      <c r="E27" s="85">
        <v>41692</v>
      </c>
      <c r="F27" s="11">
        <v>1100</v>
      </c>
      <c r="G27" s="11">
        <v>1215</v>
      </c>
      <c r="H27" s="11">
        <f>'NDBC NSTP6 timeseries data'!I508</f>
        <v>2.71</v>
      </c>
      <c r="I27" s="11">
        <f>'NDBC NSTP6 timeseries data'!I521</f>
        <v>3.17</v>
      </c>
      <c r="J27" s="32">
        <f t="shared" si="2"/>
        <v>0.45999999999999996</v>
      </c>
      <c r="K27" s="11" t="s">
        <v>6</v>
      </c>
      <c r="L27" s="11">
        <f>'NDBC NSTP6 timeseries data'!K522</f>
        <v>5.5</v>
      </c>
      <c r="M27" s="27">
        <f>'NDBC NSTP6 timeseries data'!L522</f>
        <v>313.85714285714283</v>
      </c>
      <c r="N27" s="11">
        <f>'NDBC NSTP6 timeseries data'!M522</f>
        <v>14</v>
      </c>
      <c r="O27" s="12" t="s">
        <v>109</v>
      </c>
      <c r="P27" s="12" t="s">
        <v>155</v>
      </c>
      <c r="Q27" s="11"/>
      <c r="R27" s="12" t="s">
        <v>10</v>
      </c>
      <c r="S27" s="15" t="s">
        <v>10</v>
      </c>
    </row>
    <row r="28" spans="1:19" x14ac:dyDescent="0.25">
      <c r="A28" t="s">
        <v>119</v>
      </c>
      <c r="B28" t="s">
        <v>125</v>
      </c>
      <c r="C28" s="98">
        <f t="shared" si="1"/>
        <v>26</v>
      </c>
      <c r="D28" s="103">
        <v>53</v>
      </c>
      <c r="E28" s="85">
        <v>41692</v>
      </c>
      <c r="F28" s="11">
        <v>1220</v>
      </c>
      <c r="G28" s="11">
        <v>1315</v>
      </c>
      <c r="H28" s="11">
        <f>'NDBC NSTP6 timeseries data'!I524</f>
        <v>3.19</v>
      </c>
      <c r="I28" s="11">
        <f>'NDBC NSTP6 timeseries data'!I535</f>
        <v>3.37</v>
      </c>
      <c r="J28" s="32">
        <f t="shared" si="2"/>
        <v>0.18000000000000016</v>
      </c>
      <c r="K28" s="11" t="s">
        <v>6</v>
      </c>
      <c r="L28" s="28">
        <f>'NDBC NSTP6 timeseries data'!K536</f>
        <v>6.333333333333333</v>
      </c>
      <c r="M28" s="27">
        <f>'NDBC NSTP6 timeseries data'!L536</f>
        <v>301.5</v>
      </c>
      <c r="N28" s="11">
        <f>'NDBC NSTP6 timeseries data'!M536</f>
        <v>12</v>
      </c>
      <c r="O28" s="12" t="s">
        <v>109</v>
      </c>
      <c r="P28" s="12" t="s">
        <v>155</v>
      </c>
      <c r="Q28" s="11"/>
      <c r="R28" s="12" t="s">
        <v>10</v>
      </c>
      <c r="S28" s="15" t="s">
        <v>10</v>
      </c>
    </row>
    <row r="29" spans="1:19" x14ac:dyDescent="0.25">
      <c r="A29" t="s">
        <v>119</v>
      </c>
      <c r="B29" t="s">
        <v>125</v>
      </c>
      <c r="C29" s="98">
        <f t="shared" si="1"/>
        <v>27</v>
      </c>
      <c r="D29" s="103">
        <v>53</v>
      </c>
      <c r="E29" s="85">
        <v>41692</v>
      </c>
      <c r="F29" s="11">
        <v>1600</v>
      </c>
      <c r="G29" s="11">
        <v>1700</v>
      </c>
      <c r="H29" s="11">
        <f>'NDBC NSTP6 timeseries data'!I538</f>
        <v>2.44</v>
      </c>
      <c r="I29" s="11">
        <f>'NDBC NSTP6 timeseries data'!I548</f>
        <v>1.92</v>
      </c>
      <c r="J29" s="70">
        <f t="shared" si="2"/>
        <v>-0.52</v>
      </c>
      <c r="K29" s="11" t="s">
        <v>5</v>
      </c>
      <c r="L29" s="28">
        <f>'NDBC NSTP6 timeseries data'!K549</f>
        <v>4.1818181818181817</v>
      </c>
      <c r="M29" s="27">
        <f>'NDBC NSTP6 timeseries data'!L549</f>
        <v>310.90909090909093</v>
      </c>
      <c r="N29" s="11">
        <f>'NDBC NSTP6 timeseries data'!M549</f>
        <v>10</v>
      </c>
      <c r="O29" s="12" t="s">
        <v>109</v>
      </c>
      <c r="P29" s="12" t="s">
        <v>155</v>
      </c>
      <c r="Q29" s="11"/>
      <c r="R29" s="12" t="s">
        <v>10</v>
      </c>
      <c r="S29" s="15" t="s">
        <v>10</v>
      </c>
    </row>
    <row r="30" spans="1:19" x14ac:dyDescent="0.25">
      <c r="A30" t="s">
        <v>119</v>
      </c>
      <c r="B30" t="s">
        <v>125</v>
      </c>
      <c r="C30" s="98">
        <f t="shared" si="1"/>
        <v>28</v>
      </c>
      <c r="D30" s="103">
        <v>53</v>
      </c>
      <c r="E30" s="85">
        <v>41692</v>
      </c>
      <c r="F30" s="11">
        <v>1700</v>
      </c>
      <c r="G30" s="11">
        <v>1845</v>
      </c>
      <c r="H30" s="11">
        <f>'NDBC NSTP6 timeseries data'!I551</f>
        <v>1.92</v>
      </c>
      <c r="I30" s="11">
        <f>'NDBC NSTP6 timeseries data'!I569</f>
        <v>1.21</v>
      </c>
      <c r="J30" s="70">
        <f t="shared" si="2"/>
        <v>-0.71</v>
      </c>
      <c r="K30" s="11" t="s">
        <v>5</v>
      </c>
      <c r="L30" s="28">
        <f>'NDBC NSTP6 timeseries data'!K570</f>
        <v>2</v>
      </c>
      <c r="M30" s="27">
        <f>'NDBC NSTP6 timeseries data'!L570</f>
        <v>242.47368421052633</v>
      </c>
      <c r="N30" s="11">
        <f>'NDBC NSTP6 timeseries data'!M570</f>
        <v>10</v>
      </c>
      <c r="O30" s="12" t="s">
        <v>109</v>
      </c>
      <c r="P30" s="12" t="s">
        <v>155</v>
      </c>
      <c r="Q30" s="11"/>
      <c r="R30" s="12" t="s">
        <v>10</v>
      </c>
      <c r="S30" s="15" t="s">
        <v>10</v>
      </c>
    </row>
    <row r="31" spans="1:19" x14ac:dyDescent="0.25">
      <c r="A31" t="s">
        <v>119</v>
      </c>
      <c r="B31" t="s">
        <v>125</v>
      </c>
      <c r="C31" s="98">
        <f t="shared" si="1"/>
        <v>29</v>
      </c>
      <c r="D31" s="103">
        <v>54</v>
      </c>
      <c r="E31" s="85">
        <v>41693</v>
      </c>
      <c r="F31" s="11">
        <v>1040</v>
      </c>
      <c r="G31" s="11">
        <v>1210</v>
      </c>
      <c r="H31" s="1">
        <f>'NDBC NSTP6 timeseries data'!I572</f>
        <v>2.0099999999999998</v>
      </c>
      <c r="I31" s="1">
        <f>'NDBC NSTP6 timeseries data'!I587</f>
        <v>2.9</v>
      </c>
      <c r="J31" s="70">
        <f t="shared" si="2"/>
        <v>0.89000000000000012</v>
      </c>
      <c r="K31" s="11" t="s">
        <v>6</v>
      </c>
      <c r="L31" s="28">
        <f>'NDBC NSTP6 timeseries data'!K588</f>
        <v>7.1875</v>
      </c>
      <c r="M31" s="27">
        <f>'NDBC NSTP6 timeseries data'!L588</f>
        <v>304.1875</v>
      </c>
      <c r="N31" s="11">
        <f>'NDBC NSTP6 timeseries data'!M588</f>
        <v>15</v>
      </c>
      <c r="O31" s="12" t="s">
        <v>92</v>
      </c>
      <c r="P31" s="12" t="s">
        <v>153</v>
      </c>
      <c r="Q31" s="1"/>
      <c r="R31" s="12" t="s">
        <v>10</v>
      </c>
      <c r="S31" s="15" t="s">
        <v>10</v>
      </c>
    </row>
    <row r="32" spans="1:19" ht="15.75" thickBot="1" x14ac:dyDescent="0.3">
      <c r="A32" t="s">
        <v>119</v>
      </c>
      <c r="B32" t="s">
        <v>125</v>
      </c>
      <c r="C32" s="100">
        <f t="shared" si="1"/>
        <v>30</v>
      </c>
      <c r="D32" s="104">
        <v>54</v>
      </c>
      <c r="E32" s="101">
        <v>41693</v>
      </c>
      <c r="F32" s="91">
        <v>1210</v>
      </c>
      <c r="G32" s="91">
        <v>1255</v>
      </c>
      <c r="H32" s="16">
        <f>'NDBC NSTP6 timeseries data'!I590</f>
        <v>2.9</v>
      </c>
      <c r="I32" s="16">
        <f>'NDBC NSTP6 timeseries data'!I599</f>
        <v>3.27</v>
      </c>
      <c r="J32" s="92">
        <f t="shared" si="2"/>
        <v>0.37000000000000011</v>
      </c>
      <c r="K32" s="91" t="s">
        <v>6</v>
      </c>
      <c r="L32" s="93">
        <f>'NDBC NSTP6 timeseries data'!K600</f>
        <v>5.2857142857142856</v>
      </c>
      <c r="M32" s="94">
        <f>'NDBC NSTP6 timeseries data'!L600</f>
        <v>260.28571428571428</v>
      </c>
      <c r="N32" s="91">
        <f>'NDBC NSTP6 timeseries data'!M600</f>
        <v>11</v>
      </c>
      <c r="O32" s="95" t="s">
        <v>92</v>
      </c>
      <c r="P32" s="95" t="s">
        <v>153</v>
      </c>
      <c r="Q32" s="16"/>
      <c r="R32" s="95" t="s">
        <v>10</v>
      </c>
      <c r="S32" s="96" t="s">
        <v>10</v>
      </c>
    </row>
  </sheetData>
  <conditionalFormatting sqref="N3:N16">
    <cfRule type="cellIs" dxfId="0" priority="1" operator="greaterThan">
      <formula>15</formula>
    </cfRule>
  </conditionalFormatting>
  <hyperlinks>
    <hyperlink ref="H1" r:id="rId1"/>
    <hyperlink ref="L1:M1" r:id="rId2" display="NSTP6"/>
    <hyperlink ref="N1" r:id="rId3" display="NSTP6"/>
  </hyperlinks>
  <pageMargins left="0.7" right="0.7" top="0.75" bottom="0.75" header="0.3" footer="0.3"/>
  <pageSetup orientation="portrait" horizontalDpi="4294967295" verticalDpi="4294967295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" sqref="B1"/>
    </sheetView>
  </sheetViews>
  <sheetFormatPr defaultRowHeight="15" x14ac:dyDescent="0.25"/>
  <cols>
    <col min="1" max="4" width="35.28515625" customWidth="1"/>
  </cols>
  <sheetData>
    <row r="1" spans="1:4" ht="15.75" thickBot="1" x14ac:dyDescent="0.3">
      <c r="A1" s="105" t="s">
        <v>127</v>
      </c>
      <c r="B1" s="106" t="s">
        <v>140</v>
      </c>
      <c r="C1" s="106" t="s">
        <v>128</v>
      </c>
      <c r="D1" s="106" t="s">
        <v>129</v>
      </c>
    </row>
    <row r="2" spans="1:4" ht="30.75" thickBot="1" x14ac:dyDescent="0.3">
      <c r="A2" s="107" t="s">
        <v>130</v>
      </c>
      <c r="B2" s="108" t="s">
        <v>131</v>
      </c>
      <c r="C2" s="108" t="s">
        <v>132</v>
      </c>
      <c r="D2" s="108" t="s">
        <v>133</v>
      </c>
    </row>
    <row r="3" spans="1:4" ht="30.75" thickBot="1" x14ac:dyDescent="0.3">
      <c r="A3" s="107" t="s">
        <v>124</v>
      </c>
      <c r="B3" s="108" t="s">
        <v>134</v>
      </c>
      <c r="C3" s="108" t="s">
        <v>135</v>
      </c>
      <c r="D3" s="108" t="s">
        <v>136</v>
      </c>
    </row>
    <row r="4" spans="1:4" ht="30.75" thickBot="1" x14ac:dyDescent="0.3">
      <c r="A4" s="107" t="s">
        <v>125</v>
      </c>
      <c r="B4" s="108" t="s">
        <v>137</v>
      </c>
      <c r="C4" s="108" t="s">
        <v>138</v>
      </c>
      <c r="D4" s="108" t="s">
        <v>139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J15" sqref="J15"/>
    </sheetView>
  </sheetViews>
  <sheetFormatPr defaultRowHeight="15" x14ac:dyDescent="0.25"/>
  <cols>
    <col min="1" max="1" width="11.85546875" customWidth="1"/>
    <col min="2" max="2" width="6.28515625" customWidth="1"/>
    <col min="3" max="3" width="8.28515625" customWidth="1"/>
    <col min="4" max="4" width="14.42578125" customWidth="1"/>
    <col min="5" max="5" width="18.42578125" customWidth="1"/>
    <col min="6" max="6" width="14.42578125" customWidth="1"/>
    <col min="7" max="7" width="3" customWidth="1"/>
    <col min="8" max="8" width="7.7109375" customWidth="1"/>
    <col min="9" max="11" width="14.42578125" customWidth="1"/>
  </cols>
  <sheetData>
    <row r="1" spans="1:11" ht="15.75" thickBot="1" x14ac:dyDescent="0.3">
      <c r="E1" t="s">
        <v>97</v>
      </c>
    </row>
    <row r="2" spans="1:11" x14ac:dyDescent="0.25">
      <c r="A2" s="51"/>
      <c r="B2" s="21"/>
      <c r="C2" s="52"/>
      <c r="D2" s="52" t="s">
        <v>86</v>
      </c>
      <c r="E2" s="52"/>
      <c r="F2" s="52"/>
      <c r="G2" s="52"/>
      <c r="H2" s="52"/>
      <c r="I2" s="52" t="s">
        <v>87</v>
      </c>
      <c r="J2" s="21"/>
      <c r="K2" s="22"/>
    </row>
    <row r="3" spans="1:11" x14ac:dyDescent="0.25">
      <c r="A3" s="53" t="s">
        <v>88</v>
      </c>
      <c r="B3" s="41"/>
      <c r="C3" s="4"/>
      <c r="D3" s="4" t="s">
        <v>56</v>
      </c>
      <c r="E3" s="4" t="s">
        <v>55</v>
      </c>
      <c r="F3" s="4" t="s">
        <v>54</v>
      </c>
      <c r="G3" s="41"/>
      <c r="H3" s="4"/>
      <c r="I3" s="4" t="s">
        <v>56</v>
      </c>
      <c r="J3" s="4" t="s">
        <v>55</v>
      </c>
      <c r="K3" s="54" t="s">
        <v>54</v>
      </c>
    </row>
    <row r="4" spans="1:11" x14ac:dyDescent="0.25">
      <c r="A4" s="55"/>
      <c r="B4" s="56" t="s">
        <v>0</v>
      </c>
      <c r="C4" s="4" t="s">
        <v>53</v>
      </c>
      <c r="D4" s="2"/>
      <c r="E4" s="2"/>
      <c r="F4" s="2"/>
      <c r="G4" s="57"/>
      <c r="H4" s="4" t="s">
        <v>53</v>
      </c>
      <c r="I4" s="2"/>
      <c r="J4" s="2"/>
      <c r="K4" s="58"/>
    </row>
    <row r="5" spans="1:11" ht="30" x14ac:dyDescent="0.25">
      <c r="A5" s="55"/>
      <c r="B5" s="56"/>
      <c r="C5" s="4" t="s">
        <v>52</v>
      </c>
      <c r="D5" s="2"/>
      <c r="E5" s="2"/>
      <c r="F5" s="2" t="s">
        <v>111</v>
      </c>
      <c r="G5" s="57"/>
      <c r="H5" s="4" t="s">
        <v>52</v>
      </c>
      <c r="I5" s="2"/>
      <c r="J5" s="2" t="s">
        <v>115</v>
      </c>
      <c r="K5" s="58" t="s">
        <v>110</v>
      </c>
    </row>
    <row r="6" spans="1:11" ht="31.5" customHeight="1" thickBot="1" x14ac:dyDescent="0.3">
      <c r="A6" s="59"/>
      <c r="B6" s="60"/>
      <c r="C6" s="61" t="s">
        <v>85</v>
      </c>
      <c r="D6" s="62"/>
      <c r="E6" s="62" t="s">
        <v>100</v>
      </c>
      <c r="F6" s="62" t="s">
        <v>101</v>
      </c>
      <c r="G6" s="63"/>
      <c r="H6" s="61" t="s">
        <v>85</v>
      </c>
      <c r="I6" s="62"/>
      <c r="J6" s="16" t="s">
        <v>105</v>
      </c>
      <c r="K6" s="64" t="s">
        <v>90</v>
      </c>
    </row>
    <row r="7" spans="1:11" ht="15.75" thickBot="1" x14ac:dyDescent="0.3">
      <c r="B7" s="10"/>
      <c r="D7" s="3"/>
      <c r="E7" s="3"/>
      <c r="F7" s="3"/>
      <c r="G7" s="3"/>
      <c r="H7" s="3"/>
      <c r="I7" s="3"/>
      <c r="J7" s="3"/>
      <c r="K7" s="3"/>
    </row>
    <row r="8" spans="1:11" x14ac:dyDescent="0.25">
      <c r="A8" s="51"/>
      <c r="B8" s="65"/>
      <c r="C8" s="52"/>
      <c r="D8" s="52" t="s">
        <v>86</v>
      </c>
      <c r="E8" s="66"/>
      <c r="F8" s="66"/>
      <c r="G8" s="66"/>
      <c r="H8" s="66"/>
      <c r="I8" s="52" t="s">
        <v>87</v>
      </c>
      <c r="J8" s="67"/>
      <c r="K8" s="68"/>
    </row>
    <row r="9" spans="1:11" x14ac:dyDescent="0.25">
      <c r="A9" s="53" t="s">
        <v>89</v>
      </c>
      <c r="B9" s="56"/>
      <c r="C9" s="4"/>
      <c r="D9" s="4" t="s">
        <v>56</v>
      </c>
      <c r="E9" s="4" t="s">
        <v>55</v>
      </c>
      <c r="F9" s="4" t="s">
        <v>54</v>
      </c>
      <c r="G9" s="57"/>
      <c r="H9" s="4"/>
      <c r="I9" s="4" t="s">
        <v>56</v>
      </c>
      <c r="J9" s="4" t="s">
        <v>55</v>
      </c>
      <c r="K9" s="54" t="s">
        <v>54</v>
      </c>
    </row>
    <row r="10" spans="1:11" x14ac:dyDescent="0.25">
      <c r="A10" s="55"/>
      <c r="B10" s="56" t="s">
        <v>0</v>
      </c>
      <c r="C10" s="4" t="s">
        <v>53</v>
      </c>
      <c r="D10" s="2"/>
      <c r="E10" s="2"/>
      <c r="F10" s="2"/>
      <c r="G10" s="57"/>
      <c r="H10" s="4" t="s">
        <v>53</v>
      </c>
      <c r="I10" s="2"/>
      <c r="J10" s="2"/>
      <c r="K10" s="58"/>
    </row>
    <row r="11" spans="1:11" x14ac:dyDescent="0.25">
      <c r="A11" s="55"/>
      <c r="B11" s="56"/>
      <c r="C11" s="4" t="s">
        <v>52</v>
      </c>
      <c r="D11" s="2"/>
      <c r="E11" s="2"/>
      <c r="F11" s="2" t="s">
        <v>112</v>
      </c>
      <c r="G11" s="57"/>
      <c r="H11" s="4" t="s">
        <v>52</v>
      </c>
      <c r="I11" s="2"/>
      <c r="J11" s="2"/>
      <c r="K11" s="58" t="s">
        <v>116</v>
      </c>
    </row>
    <row r="12" spans="1:11" ht="15.75" thickBot="1" x14ac:dyDescent="0.3">
      <c r="A12" s="59"/>
      <c r="B12" s="60"/>
      <c r="C12" s="61" t="s">
        <v>85</v>
      </c>
      <c r="D12" s="62"/>
      <c r="E12" s="62" t="s">
        <v>96</v>
      </c>
      <c r="F12" s="62" t="s">
        <v>107</v>
      </c>
      <c r="G12" s="63"/>
      <c r="H12" s="61" t="s">
        <v>85</v>
      </c>
      <c r="I12" s="62"/>
      <c r="J12" s="62" t="s">
        <v>108</v>
      </c>
      <c r="K12" s="69" t="s">
        <v>106</v>
      </c>
    </row>
    <row r="14" spans="1:11" x14ac:dyDescent="0.25">
      <c r="D14" t="s">
        <v>113</v>
      </c>
      <c r="E14">
        <f>COUNTIF(Table!K3:K32,"rising")</f>
        <v>14</v>
      </c>
    </row>
    <row r="15" spans="1:11" x14ac:dyDescent="0.25">
      <c r="D15" t="s">
        <v>114</v>
      </c>
      <c r="E15">
        <f>COUNTIF(Table!K3:K32,"falling")</f>
        <v>15</v>
      </c>
      <c r="I15" s="7" t="s">
        <v>117</v>
      </c>
      <c r="J15" s="7" t="s">
        <v>121</v>
      </c>
    </row>
    <row r="16" spans="1:11" x14ac:dyDescent="0.25">
      <c r="I16" t="s">
        <v>118</v>
      </c>
      <c r="J16" t="s">
        <v>120</v>
      </c>
    </row>
    <row r="17" spans="2:9" x14ac:dyDescent="0.25">
      <c r="I17" t="s">
        <v>119</v>
      </c>
    </row>
    <row r="19" spans="2:9" x14ac:dyDescent="0.25">
      <c r="B19" s="6"/>
      <c r="G19" s="8"/>
    </row>
    <row r="20" spans="2:9" x14ac:dyDescent="0.25">
      <c r="B20" s="6"/>
      <c r="G20" s="8"/>
    </row>
    <row r="21" spans="2:9" x14ac:dyDescent="0.25">
      <c r="B21" s="6"/>
      <c r="G21" s="8"/>
    </row>
    <row r="22" spans="2:9" x14ac:dyDescent="0.25">
      <c r="B22" s="6"/>
      <c r="G22" s="8"/>
    </row>
    <row r="23" spans="2:9" x14ac:dyDescent="0.25">
      <c r="B23" s="6"/>
      <c r="G23" s="8"/>
    </row>
    <row r="24" spans="2:9" x14ac:dyDescent="0.25">
      <c r="B24" s="6"/>
      <c r="G24" s="8"/>
    </row>
    <row r="25" spans="2:9" x14ac:dyDescent="0.25">
      <c r="B25" s="6"/>
      <c r="G25" s="8"/>
    </row>
    <row r="26" spans="2:9" x14ac:dyDescent="0.25">
      <c r="B26" s="6"/>
    </row>
    <row r="27" spans="2:9" x14ac:dyDescent="0.25">
      <c r="B27" s="6"/>
    </row>
    <row r="28" spans="2:9" x14ac:dyDescent="0.25">
      <c r="B28" s="6"/>
    </row>
    <row r="29" spans="2:9" x14ac:dyDescent="0.25">
      <c r="B29" s="6"/>
    </row>
    <row r="30" spans="2:9" x14ac:dyDescent="0.25">
      <c r="B30" s="6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0"/>
  <sheetViews>
    <sheetView zoomScale="85" zoomScaleNormal="85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K25" sqref="K25"/>
    </sheetView>
  </sheetViews>
  <sheetFormatPr defaultRowHeight="15" x14ac:dyDescent="0.25"/>
  <cols>
    <col min="1" max="1" width="13.7109375" style="5" customWidth="1"/>
    <col min="2" max="2" width="11.5703125" customWidth="1"/>
    <col min="3" max="4" width="13.7109375" customWidth="1"/>
    <col min="5" max="5" width="12.85546875" customWidth="1"/>
    <col min="6" max="6" width="9.5703125" customWidth="1"/>
    <col min="7" max="9" width="5.85546875" customWidth="1"/>
    <col min="13" max="13" width="5.140625" customWidth="1"/>
    <col min="14" max="14" width="7.140625" customWidth="1"/>
    <col min="15" max="16" width="5.140625" customWidth="1"/>
    <col min="17" max="17" width="6.85546875" customWidth="1"/>
    <col min="18" max="19" width="7.140625" customWidth="1"/>
    <col min="20" max="21" width="4.5703125" customWidth="1"/>
    <col min="22" max="22" width="6.42578125" customWidth="1"/>
  </cols>
  <sheetData>
    <row r="1" spans="1:25" x14ac:dyDescent="0.25">
      <c r="A1" s="33" t="s">
        <v>46</v>
      </c>
      <c r="E1" s="113"/>
      <c r="F1" s="113"/>
      <c r="G1" s="113"/>
      <c r="H1" s="113"/>
      <c r="I1" s="113"/>
    </row>
    <row r="2" spans="1:25" x14ac:dyDescent="0.25">
      <c r="A2" s="33" t="s">
        <v>63</v>
      </c>
      <c r="E2" s="39" t="s">
        <v>81</v>
      </c>
      <c r="F2" s="36"/>
      <c r="G2" s="40"/>
      <c r="H2" s="36" t="s">
        <v>65</v>
      </c>
      <c r="I2" s="36" t="s">
        <v>66</v>
      </c>
      <c r="J2" s="36" t="s">
        <v>67</v>
      </c>
      <c r="K2" s="36" t="s">
        <v>68</v>
      </c>
      <c r="L2" s="36" t="s">
        <v>69</v>
      </c>
      <c r="M2" s="36" t="s">
        <v>70</v>
      </c>
      <c r="N2" s="36" t="s">
        <v>71</v>
      </c>
      <c r="O2" s="36" t="s">
        <v>72</v>
      </c>
      <c r="P2" s="36" t="s">
        <v>73</v>
      </c>
      <c r="Q2" s="36" t="s">
        <v>74</v>
      </c>
      <c r="R2" s="41"/>
      <c r="S2" s="41"/>
      <c r="T2" s="41"/>
      <c r="U2" s="41"/>
      <c r="V2" s="41"/>
      <c r="W2" s="41"/>
      <c r="X2" s="41"/>
      <c r="Y2" s="41"/>
    </row>
    <row r="3" spans="1:25" x14ac:dyDescent="0.25">
      <c r="A3" s="5" t="s">
        <v>57</v>
      </c>
      <c r="B3" s="5" t="s">
        <v>48</v>
      </c>
      <c r="C3" s="5" t="s">
        <v>59</v>
      </c>
      <c r="D3" s="5" t="s">
        <v>60</v>
      </c>
      <c r="E3" s="42" t="s">
        <v>1</v>
      </c>
      <c r="F3" s="36" t="s">
        <v>82</v>
      </c>
      <c r="G3" s="36"/>
      <c r="H3" s="36" t="s">
        <v>75</v>
      </c>
      <c r="I3" s="36" t="s">
        <v>75</v>
      </c>
      <c r="J3" s="36" t="s">
        <v>75</v>
      </c>
      <c r="K3" s="36" t="s">
        <v>76</v>
      </c>
      <c r="L3" s="36" t="s">
        <v>77</v>
      </c>
      <c r="M3" s="36" t="s">
        <v>76</v>
      </c>
      <c r="N3" s="36" t="s">
        <v>78</v>
      </c>
      <c r="O3" s="36" t="s">
        <v>79</v>
      </c>
      <c r="P3" s="36" t="s">
        <v>79</v>
      </c>
      <c r="Q3" s="36" t="s">
        <v>80</v>
      </c>
      <c r="R3" s="41"/>
      <c r="S3" s="41"/>
      <c r="T3" s="41"/>
      <c r="U3" s="41"/>
      <c r="V3" s="41"/>
      <c r="W3" s="41"/>
      <c r="X3" s="41"/>
      <c r="Y3" s="41"/>
    </row>
    <row r="4" spans="1:25" x14ac:dyDescent="0.25">
      <c r="A4" s="5">
        <v>1</v>
      </c>
      <c r="B4" s="6">
        <v>41658</v>
      </c>
      <c r="C4">
        <v>1300</v>
      </c>
      <c r="D4">
        <v>1500</v>
      </c>
      <c r="E4" s="44">
        <v>41658</v>
      </c>
      <c r="F4" s="45">
        <v>0.54166666666666663</v>
      </c>
      <c r="G4" s="45"/>
      <c r="H4" s="46">
        <v>1.0149999999999999</v>
      </c>
      <c r="I4" s="46">
        <v>1.5389999999999999</v>
      </c>
      <c r="J4" s="46"/>
      <c r="K4">
        <v>2.1</v>
      </c>
      <c r="L4">
        <v>300</v>
      </c>
      <c r="M4">
        <v>3.1</v>
      </c>
      <c r="N4">
        <v>1007.9</v>
      </c>
    </row>
    <row r="5" spans="1:25" x14ac:dyDescent="0.25">
      <c r="A5" s="5">
        <v>1</v>
      </c>
      <c r="E5" s="44">
        <v>41658</v>
      </c>
      <c r="F5" s="45">
        <v>0.54583333333333328</v>
      </c>
      <c r="G5" s="45"/>
      <c r="H5" s="46">
        <v>0.96899999999999997</v>
      </c>
      <c r="I5" s="46">
        <v>1.4570000000000001</v>
      </c>
      <c r="J5" s="46"/>
      <c r="K5">
        <v>2.6</v>
      </c>
      <c r="L5">
        <v>300</v>
      </c>
      <c r="M5">
        <v>3.1</v>
      </c>
      <c r="N5">
        <v>1008</v>
      </c>
    </row>
    <row r="6" spans="1:25" x14ac:dyDescent="0.25">
      <c r="A6" s="5">
        <v>1</v>
      </c>
      <c r="E6" s="44">
        <v>41658</v>
      </c>
      <c r="F6" s="45">
        <v>0.54999999999999993</v>
      </c>
      <c r="G6" s="45"/>
      <c r="H6" s="46">
        <v>0.92500000000000004</v>
      </c>
      <c r="I6" s="46">
        <v>1.4570000000000001</v>
      </c>
      <c r="J6" s="46"/>
      <c r="K6">
        <v>2.6</v>
      </c>
      <c r="L6">
        <v>300</v>
      </c>
      <c r="M6">
        <v>3.6</v>
      </c>
      <c r="N6">
        <v>1008</v>
      </c>
    </row>
    <row r="7" spans="1:25" x14ac:dyDescent="0.25">
      <c r="A7" s="5">
        <v>1</v>
      </c>
      <c r="E7" s="44">
        <v>41658</v>
      </c>
      <c r="F7" s="45">
        <v>0.5541666666666667</v>
      </c>
      <c r="G7" s="45"/>
      <c r="H7" s="46">
        <v>0.88100000000000001</v>
      </c>
      <c r="I7" s="46">
        <v>1.421</v>
      </c>
      <c r="J7" s="46"/>
      <c r="K7">
        <v>1.5</v>
      </c>
      <c r="L7">
        <v>290</v>
      </c>
      <c r="M7">
        <v>2.6</v>
      </c>
      <c r="N7">
        <v>1008</v>
      </c>
    </row>
    <row r="8" spans="1:25" x14ac:dyDescent="0.25">
      <c r="A8" s="5">
        <v>1</v>
      </c>
      <c r="E8" s="44">
        <v>41658</v>
      </c>
      <c r="F8" s="45">
        <v>0.55833333333333335</v>
      </c>
      <c r="G8" s="45"/>
      <c r="H8" s="46">
        <v>0.83899999999999997</v>
      </c>
      <c r="I8" s="46">
        <v>1.345</v>
      </c>
      <c r="J8" s="46"/>
      <c r="K8">
        <v>2.1</v>
      </c>
      <c r="L8">
        <v>210</v>
      </c>
      <c r="M8">
        <v>2.6</v>
      </c>
      <c r="N8">
        <v>1008.1</v>
      </c>
    </row>
    <row r="9" spans="1:25" x14ac:dyDescent="0.25">
      <c r="A9" s="5">
        <v>1</v>
      </c>
      <c r="E9" s="44">
        <v>41658</v>
      </c>
      <c r="F9" s="45">
        <v>0.5625</v>
      </c>
      <c r="G9" s="45"/>
      <c r="H9" s="46">
        <v>0.79800000000000004</v>
      </c>
      <c r="I9" s="46">
        <v>1.3089999999999999</v>
      </c>
      <c r="J9" s="46"/>
      <c r="K9">
        <v>2.1</v>
      </c>
      <c r="L9">
        <v>210</v>
      </c>
      <c r="M9">
        <v>2.6</v>
      </c>
      <c r="N9">
        <v>1008.1</v>
      </c>
    </row>
    <row r="10" spans="1:25" x14ac:dyDescent="0.25">
      <c r="A10" s="5">
        <v>1</v>
      </c>
      <c r="E10" s="44">
        <v>41658</v>
      </c>
      <c r="F10" s="45">
        <v>0.56666666666666665</v>
      </c>
      <c r="G10" s="45"/>
      <c r="H10" s="46">
        <v>0.75800000000000001</v>
      </c>
      <c r="I10" s="46">
        <v>1.3160000000000001</v>
      </c>
      <c r="J10" s="46"/>
      <c r="K10">
        <v>1</v>
      </c>
      <c r="L10">
        <v>220</v>
      </c>
      <c r="M10">
        <v>2.1</v>
      </c>
      <c r="N10">
        <v>1008.1</v>
      </c>
    </row>
    <row r="11" spans="1:25" x14ac:dyDescent="0.25">
      <c r="A11" s="5">
        <v>1</v>
      </c>
      <c r="E11" s="44">
        <v>41658</v>
      </c>
      <c r="F11" s="45">
        <v>0.5708333333333333</v>
      </c>
      <c r="G11" s="45"/>
      <c r="H11" s="46">
        <v>0.72</v>
      </c>
      <c r="I11" s="46">
        <v>1.234</v>
      </c>
      <c r="J11" s="46"/>
      <c r="K11">
        <v>0</v>
      </c>
      <c r="L11" t="s">
        <v>13</v>
      </c>
      <c r="M11">
        <v>2.1</v>
      </c>
      <c r="N11">
        <v>1008.1</v>
      </c>
    </row>
    <row r="12" spans="1:25" x14ac:dyDescent="0.25">
      <c r="A12" s="5">
        <v>1</v>
      </c>
      <c r="E12" s="44">
        <v>41658</v>
      </c>
      <c r="F12" s="45">
        <v>0.57500000000000007</v>
      </c>
      <c r="G12" s="45"/>
      <c r="H12" s="46">
        <v>0.68300000000000005</v>
      </c>
      <c r="I12" s="46">
        <v>1.214</v>
      </c>
      <c r="J12" s="46"/>
      <c r="K12">
        <v>0.5</v>
      </c>
      <c r="L12">
        <v>210</v>
      </c>
      <c r="M12">
        <v>1</v>
      </c>
      <c r="N12">
        <v>1008.1</v>
      </c>
    </row>
    <row r="13" spans="1:25" x14ac:dyDescent="0.25">
      <c r="A13" s="5">
        <v>1</v>
      </c>
      <c r="E13" s="44">
        <v>41658</v>
      </c>
      <c r="F13" s="45">
        <v>0.57916666666666672</v>
      </c>
      <c r="G13" s="45"/>
      <c r="H13" s="46">
        <v>0.64900000000000002</v>
      </c>
      <c r="I13" s="46">
        <v>1.24</v>
      </c>
      <c r="J13" s="46"/>
      <c r="K13">
        <v>0</v>
      </c>
      <c r="L13" t="s">
        <v>13</v>
      </c>
      <c r="M13">
        <v>1</v>
      </c>
      <c r="N13">
        <v>1008.2</v>
      </c>
    </row>
    <row r="14" spans="1:25" x14ac:dyDescent="0.25">
      <c r="A14" s="5">
        <v>1</v>
      </c>
      <c r="E14" s="44">
        <v>41658</v>
      </c>
      <c r="F14" s="45">
        <v>0.58333333333333337</v>
      </c>
      <c r="G14" s="45"/>
      <c r="H14" s="46">
        <v>0.61599999999999999</v>
      </c>
      <c r="I14" s="46">
        <v>1.175</v>
      </c>
      <c r="J14" s="46"/>
      <c r="K14">
        <v>1</v>
      </c>
      <c r="L14">
        <v>240</v>
      </c>
      <c r="M14">
        <v>1.5</v>
      </c>
      <c r="N14">
        <v>1008.3</v>
      </c>
    </row>
    <row r="15" spans="1:25" x14ac:dyDescent="0.25">
      <c r="A15" s="5">
        <v>1</v>
      </c>
      <c r="E15" s="44">
        <v>41658</v>
      </c>
      <c r="F15" s="45">
        <v>0.58750000000000002</v>
      </c>
      <c r="G15" s="45"/>
      <c r="H15" s="46">
        <v>0.58499999999999996</v>
      </c>
      <c r="I15" s="46">
        <v>1.1379999999999999</v>
      </c>
      <c r="J15" s="46"/>
      <c r="K15">
        <v>0.5</v>
      </c>
      <c r="L15">
        <v>220</v>
      </c>
      <c r="M15">
        <v>1.5</v>
      </c>
      <c r="N15">
        <v>1008.4</v>
      </c>
    </row>
    <row r="16" spans="1:25" x14ac:dyDescent="0.25">
      <c r="A16" s="5">
        <v>1</v>
      </c>
      <c r="E16" s="44">
        <v>41658</v>
      </c>
      <c r="F16" s="45">
        <v>0.59166666666666667</v>
      </c>
      <c r="G16" s="45"/>
      <c r="H16" s="46">
        <v>0.55500000000000005</v>
      </c>
      <c r="I16" s="46">
        <v>1.1220000000000001</v>
      </c>
      <c r="J16" s="46"/>
      <c r="K16">
        <v>1</v>
      </c>
      <c r="L16">
        <v>220</v>
      </c>
      <c r="M16">
        <v>2.6</v>
      </c>
      <c r="N16">
        <v>1008.5</v>
      </c>
    </row>
    <row r="17" spans="1:17" x14ac:dyDescent="0.25">
      <c r="A17" s="5">
        <v>1</v>
      </c>
      <c r="E17" s="44">
        <v>41658</v>
      </c>
      <c r="F17" s="45">
        <v>0.59583333333333333</v>
      </c>
      <c r="G17" s="45"/>
      <c r="H17" s="46">
        <v>0.52800000000000002</v>
      </c>
      <c r="I17" s="46">
        <v>1.115</v>
      </c>
      <c r="J17" s="46"/>
      <c r="K17">
        <v>1.5</v>
      </c>
      <c r="L17">
        <v>190</v>
      </c>
      <c r="M17">
        <v>2.6</v>
      </c>
      <c r="N17">
        <v>1008.6</v>
      </c>
    </row>
    <row r="18" spans="1:17" x14ac:dyDescent="0.25">
      <c r="A18" s="5">
        <v>1</v>
      </c>
      <c r="E18" s="44">
        <v>41658</v>
      </c>
      <c r="F18" s="45">
        <v>0.6</v>
      </c>
      <c r="G18" s="45"/>
      <c r="H18" s="46">
        <v>0.504</v>
      </c>
      <c r="I18" s="46">
        <v>1.07</v>
      </c>
      <c r="J18" s="46"/>
      <c r="K18">
        <v>1.5</v>
      </c>
      <c r="L18">
        <v>200</v>
      </c>
      <c r="M18">
        <v>3.1</v>
      </c>
      <c r="N18">
        <v>1008.6</v>
      </c>
    </row>
    <row r="19" spans="1:17" x14ac:dyDescent="0.25">
      <c r="A19" s="5">
        <v>1</v>
      </c>
      <c r="E19" s="44">
        <v>41658</v>
      </c>
      <c r="F19" s="45">
        <v>0.60416666666666663</v>
      </c>
      <c r="G19" s="45"/>
      <c r="H19" s="46">
        <v>0.48099999999999998</v>
      </c>
      <c r="I19" s="46">
        <v>1.03</v>
      </c>
      <c r="J19" s="46"/>
      <c r="K19">
        <v>2.1</v>
      </c>
      <c r="L19">
        <v>200</v>
      </c>
      <c r="M19">
        <v>2.6</v>
      </c>
      <c r="N19">
        <v>1008.6</v>
      </c>
    </row>
    <row r="20" spans="1:17" x14ac:dyDescent="0.25">
      <c r="A20" s="5">
        <v>1</v>
      </c>
      <c r="E20" s="44">
        <v>41658</v>
      </c>
      <c r="F20" s="45">
        <v>0.60833333333333328</v>
      </c>
      <c r="G20" s="45"/>
      <c r="H20" s="46">
        <v>0.46</v>
      </c>
      <c r="I20" s="46">
        <v>1.0269999999999999</v>
      </c>
      <c r="J20" s="46"/>
      <c r="K20">
        <v>0</v>
      </c>
      <c r="L20" t="s">
        <v>13</v>
      </c>
      <c r="M20">
        <v>2.1</v>
      </c>
      <c r="N20">
        <v>1008.6</v>
      </c>
    </row>
    <row r="21" spans="1:17" x14ac:dyDescent="0.25">
      <c r="A21" s="5">
        <v>1</v>
      </c>
      <c r="E21" s="44">
        <v>41658</v>
      </c>
      <c r="F21" s="45">
        <v>0.61249999999999993</v>
      </c>
      <c r="G21" s="45"/>
      <c r="H21" s="46">
        <v>0.442</v>
      </c>
      <c r="I21" s="46">
        <v>0.98799999999999999</v>
      </c>
      <c r="J21" s="46"/>
      <c r="K21">
        <v>1</v>
      </c>
      <c r="L21">
        <v>210</v>
      </c>
      <c r="M21">
        <v>2.1</v>
      </c>
      <c r="N21">
        <v>1008.7</v>
      </c>
    </row>
    <row r="22" spans="1:17" x14ac:dyDescent="0.25">
      <c r="A22" s="5">
        <v>1</v>
      </c>
      <c r="E22" s="44">
        <v>41658</v>
      </c>
      <c r="F22" s="45">
        <v>0.6166666666666667</v>
      </c>
      <c r="G22" s="45"/>
      <c r="H22" s="46">
        <v>0.42599999999999999</v>
      </c>
      <c r="I22" s="46">
        <v>0.97799999999999998</v>
      </c>
      <c r="J22" s="46"/>
      <c r="K22">
        <v>2.1</v>
      </c>
      <c r="L22">
        <v>200</v>
      </c>
      <c r="M22">
        <v>3.1</v>
      </c>
      <c r="N22">
        <v>1008.8</v>
      </c>
    </row>
    <row r="23" spans="1:17" x14ac:dyDescent="0.25">
      <c r="A23" s="5">
        <v>1</v>
      </c>
      <c r="E23" s="44">
        <v>41658</v>
      </c>
      <c r="F23" s="45">
        <v>0.62083333333333335</v>
      </c>
      <c r="G23" s="45"/>
      <c r="H23" s="46">
        <v>0.41299999999999998</v>
      </c>
      <c r="I23" s="46">
        <v>0.98399999999999999</v>
      </c>
      <c r="J23" s="46"/>
      <c r="K23">
        <v>0</v>
      </c>
      <c r="L23" t="s">
        <v>13</v>
      </c>
      <c r="M23">
        <v>2.1</v>
      </c>
      <c r="N23">
        <v>1008.8</v>
      </c>
    </row>
    <row r="24" spans="1:17" x14ac:dyDescent="0.25">
      <c r="A24" s="5">
        <v>1</v>
      </c>
      <c r="E24" s="44">
        <v>41658</v>
      </c>
      <c r="F24" s="45">
        <v>0.625</v>
      </c>
      <c r="G24" s="45"/>
      <c r="H24" s="46">
        <v>0.40200000000000002</v>
      </c>
      <c r="I24" s="46">
        <v>0.97399999999999998</v>
      </c>
      <c r="K24">
        <v>0</v>
      </c>
      <c r="L24" t="s">
        <v>13</v>
      </c>
      <c r="M24">
        <v>2.6</v>
      </c>
      <c r="N24">
        <v>1008.9</v>
      </c>
    </row>
    <row r="25" spans="1:17" s="5" customFormat="1" x14ac:dyDescent="0.25">
      <c r="A25" s="5">
        <v>1</v>
      </c>
      <c r="D25" s="5" t="s">
        <v>83</v>
      </c>
      <c r="I25" s="5">
        <f>I24-I4</f>
        <v>-0.56499999999999995</v>
      </c>
      <c r="K25" s="50">
        <f>AVERAGE(K4:K24)</f>
        <v>1.2000000000000002</v>
      </c>
      <c r="L25" s="50">
        <f>AVERAGE(L4:L24)</f>
        <v>232.5</v>
      </c>
      <c r="M25" s="5">
        <f>MAX(M4:M24)</f>
        <v>3.6</v>
      </c>
    </row>
    <row r="27" spans="1:17" x14ac:dyDescent="0.25">
      <c r="A27" s="5">
        <v>2</v>
      </c>
      <c r="B27" s="6">
        <v>41659</v>
      </c>
      <c r="C27">
        <v>1600</v>
      </c>
      <c r="D27">
        <v>1730</v>
      </c>
      <c r="E27" s="38">
        <v>41659</v>
      </c>
      <c r="F27" s="37">
        <v>0.66666666666666663</v>
      </c>
      <c r="G27" s="29" t="s">
        <v>64</v>
      </c>
      <c r="H27" s="29">
        <v>0.46</v>
      </c>
      <c r="I27" s="29">
        <v>1.03</v>
      </c>
      <c r="J27" s="29">
        <v>0.56999999999999995</v>
      </c>
      <c r="K27" s="29">
        <v>1</v>
      </c>
      <c r="L27" s="29">
        <v>60</v>
      </c>
      <c r="M27" s="29">
        <v>2</v>
      </c>
      <c r="N27" s="29">
        <v>1007</v>
      </c>
      <c r="O27" s="29">
        <v>83.3</v>
      </c>
      <c r="P27" s="29">
        <v>85.1</v>
      </c>
      <c r="Q27" s="29">
        <v>-99.9</v>
      </c>
    </row>
    <row r="28" spans="1:17" x14ac:dyDescent="0.25">
      <c r="A28" s="5">
        <v>2</v>
      </c>
      <c r="E28" s="38">
        <v>41659</v>
      </c>
      <c r="F28" s="37">
        <v>0.67083333333333339</v>
      </c>
      <c r="G28" s="29" t="s">
        <v>64</v>
      </c>
      <c r="H28" s="29">
        <v>0.45</v>
      </c>
      <c r="I28" s="29">
        <v>1.01</v>
      </c>
      <c r="J28" s="29">
        <v>0.56000000000000005</v>
      </c>
      <c r="K28" s="29">
        <v>2</v>
      </c>
      <c r="L28" s="29">
        <v>11</v>
      </c>
      <c r="M28" s="29">
        <v>3</v>
      </c>
      <c r="N28" s="29">
        <v>1006.9</v>
      </c>
      <c r="O28" s="29">
        <v>84.6</v>
      </c>
      <c r="P28" s="29">
        <v>84.9</v>
      </c>
      <c r="Q28" s="29">
        <v>-99.9</v>
      </c>
    </row>
    <row r="29" spans="1:17" x14ac:dyDescent="0.25">
      <c r="A29" s="5">
        <v>2</v>
      </c>
      <c r="E29" s="38">
        <v>41659</v>
      </c>
      <c r="F29" s="37">
        <v>0.67499999999999993</v>
      </c>
      <c r="G29" s="29" t="s">
        <v>64</v>
      </c>
      <c r="H29" s="29">
        <v>0.45</v>
      </c>
      <c r="I29" s="29">
        <v>1.02</v>
      </c>
      <c r="J29" s="29">
        <v>0.56999999999999995</v>
      </c>
      <c r="K29" s="29">
        <v>2</v>
      </c>
      <c r="L29" s="29">
        <v>19</v>
      </c>
      <c r="M29" s="29">
        <v>3</v>
      </c>
      <c r="N29" s="29">
        <v>1006.9</v>
      </c>
      <c r="O29" s="29">
        <v>85.8</v>
      </c>
      <c r="P29" s="29">
        <v>84.9</v>
      </c>
      <c r="Q29" s="29">
        <v>-99.9</v>
      </c>
    </row>
    <row r="30" spans="1:17" x14ac:dyDescent="0.25">
      <c r="A30" s="5">
        <v>2</v>
      </c>
      <c r="E30" s="38">
        <v>41659</v>
      </c>
      <c r="F30" s="37">
        <v>0.6791666666666667</v>
      </c>
      <c r="G30" s="29" t="s">
        <v>64</v>
      </c>
      <c r="H30" s="29">
        <v>0.45</v>
      </c>
      <c r="I30" s="29">
        <v>1.05</v>
      </c>
      <c r="J30" s="29">
        <v>0.6</v>
      </c>
      <c r="K30" s="29">
        <v>2</v>
      </c>
      <c r="L30" s="29">
        <v>18</v>
      </c>
      <c r="M30" s="29">
        <v>3</v>
      </c>
      <c r="N30" s="29">
        <v>1006.9</v>
      </c>
      <c r="O30" s="29">
        <v>86</v>
      </c>
      <c r="P30" s="29">
        <v>84.9</v>
      </c>
      <c r="Q30" s="29">
        <v>-99.9</v>
      </c>
    </row>
    <row r="31" spans="1:17" x14ac:dyDescent="0.25">
      <c r="A31" s="5">
        <v>2</v>
      </c>
      <c r="E31" s="38">
        <v>41659</v>
      </c>
      <c r="F31" s="37">
        <v>0.68333333333333324</v>
      </c>
      <c r="G31" s="29" t="s">
        <v>64</v>
      </c>
      <c r="H31" s="29">
        <v>0.46</v>
      </c>
      <c r="I31" s="29">
        <v>1.02</v>
      </c>
      <c r="J31" s="29">
        <v>0.56000000000000005</v>
      </c>
      <c r="K31" s="29">
        <v>2</v>
      </c>
      <c r="L31" s="29">
        <v>341</v>
      </c>
      <c r="M31" s="29">
        <v>4</v>
      </c>
      <c r="N31" s="43">
        <v>1006.8</v>
      </c>
      <c r="O31" s="29">
        <v>86.2</v>
      </c>
      <c r="P31" s="29">
        <v>84.9</v>
      </c>
      <c r="Q31" s="29">
        <v>-99.9</v>
      </c>
    </row>
    <row r="32" spans="1:17" x14ac:dyDescent="0.25">
      <c r="A32" s="5">
        <v>2</v>
      </c>
      <c r="E32" s="38">
        <v>41659</v>
      </c>
      <c r="F32" s="37">
        <v>0.6875</v>
      </c>
      <c r="G32" s="29" t="s">
        <v>64</v>
      </c>
      <c r="H32" s="29">
        <v>0.47</v>
      </c>
      <c r="I32" s="29">
        <v>1.03</v>
      </c>
      <c r="J32" s="29">
        <v>0.56000000000000005</v>
      </c>
      <c r="K32" s="29">
        <v>3</v>
      </c>
      <c r="L32" s="29">
        <v>324</v>
      </c>
      <c r="M32" s="29">
        <v>5</v>
      </c>
      <c r="N32" s="43">
        <v>1006.8</v>
      </c>
      <c r="O32" s="29">
        <v>86.4</v>
      </c>
      <c r="P32" s="29">
        <v>84.9</v>
      </c>
      <c r="Q32" s="29">
        <v>-99.9</v>
      </c>
    </row>
    <row r="33" spans="1:17" x14ac:dyDescent="0.25">
      <c r="A33" s="5">
        <v>2</v>
      </c>
      <c r="E33" s="38">
        <v>41659</v>
      </c>
      <c r="F33" s="37">
        <v>0.69166666666666676</v>
      </c>
      <c r="G33" s="29" t="s">
        <v>64</v>
      </c>
      <c r="H33" s="29">
        <v>0.48</v>
      </c>
      <c r="I33" s="29">
        <v>1.04</v>
      </c>
      <c r="J33" s="29">
        <v>0.56000000000000005</v>
      </c>
      <c r="K33" s="29">
        <v>2</v>
      </c>
      <c r="L33" s="29">
        <v>334</v>
      </c>
      <c r="M33" s="29">
        <v>4</v>
      </c>
      <c r="N33" s="43">
        <v>1006.9</v>
      </c>
      <c r="O33" s="29">
        <v>86.4</v>
      </c>
      <c r="P33" s="29">
        <v>84.9</v>
      </c>
      <c r="Q33" s="29">
        <v>-99.9</v>
      </c>
    </row>
    <row r="34" spans="1:17" x14ac:dyDescent="0.25">
      <c r="A34" s="5">
        <v>2</v>
      </c>
      <c r="E34" s="38">
        <v>41659</v>
      </c>
      <c r="F34" s="37">
        <v>0.6958333333333333</v>
      </c>
      <c r="G34" s="29" t="s">
        <v>64</v>
      </c>
      <c r="H34" s="29">
        <v>0.49</v>
      </c>
      <c r="I34" s="29">
        <v>1.07</v>
      </c>
      <c r="J34" s="29">
        <v>0.57999999999999996</v>
      </c>
      <c r="K34" s="29">
        <v>5</v>
      </c>
      <c r="L34" s="29">
        <v>292</v>
      </c>
      <c r="M34" s="29">
        <v>7</v>
      </c>
      <c r="N34" s="43">
        <v>1006.9</v>
      </c>
      <c r="O34" s="29">
        <v>85.3</v>
      </c>
      <c r="P34" s="29">
        <v>84.9</v>
      </c>
      <c r="Q34" s="29">
        <v>-99.9</v>
      </c>
    </row>
    <row r="35" spans="1:17" x14ac:dyDescent="0.25">
      <c r="A35" s="5">
        <v>2</v>
      </c>
      <c r="E35" s="38">
        <v>41659</v>
      </c>
      <c r="F35" s="37">
        <v>0.70000000000000007</v>
      </c>
      <c r="G35" s="29" t="s">
        <v>64</v>
      </c>
      <c r="H35" s="29">
        <v>0.5</v>
      </c>
      <c r="I35" s="29">
        <v>1.06</v>
      </c>
      <c r="J35" s="29">
        <v>0.56000000000000005</v>
      </c>
      <c r="K35" s="29">
        <v>4</v>
      </c>
      <c r="L35" s="29">
        <v>303</v>
      </c>
      <c r="M35" s="29">
        <v>7</v>
      </c>
      <c r="N35" s="43">
        <v>1007</v>
      </c>
      <c r="O35" s="29">
        <v>85.1</v>
      </c>
      <c r="P35" s="29">
        <v>84.9</v>
      </c>
      <c r="Q35" s="29">
        <v>-99.9</v>
      </c>
    </row>
    <row r="36" spans="1:17" x14ac:dyDescent="0.25">
      <c r="A36" s="5">
        <v>2</v>
      </c>
      <c r="E36" s="38">
        <v>41659</v>
      </c>
      <c r="F36" s="37">
        <v>0.70416666666666661</v>
      </c>
      <c r="G36" s="29" t="s">
        <v>64</v>
      </c>
      <c r="H36" s="29">
        <v>0.52</v>
      </c>
      <c r="I36" s="29">
        <v>1.1200000000000001</v>
      </c>
      <c r="J36" s="29">
        <v>0.6</v>
      </c>
      <c r="K36" s="29">
        <v>2</v>
      </c>
      <c r="L36" s="29">
        <v>223</v>
      </c>
      <c r="M36" s="29">
        <v>7</v>
      </c>
      <c r="N36" s="43">
        <v>1007</v>
      </c>
      <c r="O36" s="29">
        <v>84.9</v>
      </c>
      <c r="P36" s="29">
        <v>84.9</v>
      </c>
      <c r="Q36" s="29">
        <v>-99.9</v>
      </c>
    </row>
    <row r="37" spans="1:17" x14ac:dyDescent="0.25">
      <c r="A37" s="5">
        <v>2</v>
      </c>
      <c r="E37" s="38">
        <v>41659</v>
      </c>
      <c r="F37" s="37">
        <v>0.70833333333333337</v>
      </c>
      <c r="G37" s="29" t="s">
        <v>64</v>
      </c>
      <c r="H37" s="29">
        <v>0.53</v>
      </c>
      <c r="I37" s="29">
        <v>1.1100000000000001</v>
      </c>
      <c r="J37" s="29">
        <v>0.57999999999999996</v>
      </c>
      <c r="K37" s="29">
        <v>3</v>
      </c>
      <c r="L37" s="29">
        <v>191</v>
      </c>
      <c r="M37" s="29">
        <v>4</v>
      </c>
      <c r="N37" s="43">
        <v>1007</v>
      </c>
      <c r="O37" s="29">
        <v>84.4</v>
      </c>
      <c r="P37" s="29">
        <v>84.9</v>
      </c>
      <c r="Q37" s="29">
        <v>-99.9</v>
      </c>
    </row>
    <row r="38" spans="1:17" x14ac:dyDescent="0.25">
      <c r="A38" s="5">
        <v>2</v>
      </c>
      <c r="E38" s="38">
        <v>41659</v>
      </c>
      <c r="F38" s="37">
        <v>0.71250000000000002</v>
      </c>
      <c r="G38" s="29" t="s">
        <v>64</v>
      </c>
      <c r="H38" s="29">
        <v>0.55000000000000004</v>
      </c>
      <c r="I38" s="29">
        <v>1.1499999999999999</v>
      </c>
      <c r="J38" s="29">
        <v>0.6</v>
      </c>
      <c r="K38" s="29">
        <v>1</v>
      </c>
      <c r="L38" s="29">
        <v>214</v>
      </c>
      <c r="M38" s="29">
        <v>4</v>
      </c>
      <c r="N38" s="43">
        <v>1007</v>
      </c>
      <c r="O38" s="29">
        <v>84.6</v>
      </c>
      <c r="P38" s="29">
        <v>84.9</v>
      </c>
      <c r="Q38" s="29">
        <v>-99.9</v>
      </c>
    </row>
    <row r="39" spans="1:17" x14ac:dyDescent="0.25">
      <c r="A39" s="5">
        <v>2</v>
      </c>
      <c r="E39" s="38">
        <v>41659</v>
      </c>
      <c r="F39" s="37">
        <v>0.71666666666666667</v>
      </c>
      <c r="G39" s="29" t="s">
        <v>64</v>
      </c>
      <c r="H39" s="29">
        <v>0.57999999999999996</v>
      </c>
      <c r="I39" s="29">
        <v>1.1399999999999999</v>
      </c>
      <c r="J39" s="29">
        <v>0.56000000000000005</v>
      </c>
      <c r="K39" s="29">
        <v>2</v>
      </c>
      <c r="L39" s="29">
        <v>197</v>
      </c>
      <c r="M39" s="29">
        <v>3</v>
      </c>
      <c r="N39" s="43">
        <v>1007</v>
      </c>
      <c r="O39" s="29">
        <v>83.8</v>
      </c>
      <c r="P39" s="29">
        <v>84.9</v>
      </c>
      <c r="Q39" s="29">
        <v>-99.9</v>
      </c>
    </row>
    <row r="40" spans="1:17" x14ac:dyDescent="0.25">
      <c r="A40" s="5">
        <v>2</v>
      </c>
      <c r="E40" s="38">
        <v>41659</v>
      </c>
      <c r="F40" s="37">
        <v>0.72083333333333333</v>
      </c>
      <c r="G40" s="29" t="s">
        <v>64</v>
      </c>
      <c r="H40" s="29">
        <v>0.6</v>
      </c>
      <c r="I40" s="29">
        <v>1.18</v>
      </c>
      <c r="J40" s="29">
        <v>0.57999999999999996</v>
      </c>
      <c r="K40" s="29">
        <v>1</v>
      </c>
      <c r="L40" s="29">
        <v>56</v>
      </c>
      <c r="M40" s="29">
        <v>2</v>
      </c>
      <c r="N40" s="43">
        <v>1007</v>
      </c>
      <c r="O40" s="29">
        <v>84.6</v>
      </c>
      <c r="P40" s="29">
        <v>84.9</v>
      </c>
      <c r="Q40" s="29">
        <v>-99.9</v>
      </c>
    </row>
    <row r="41" spans="1:17" x14ac:dyDescent="0.25">
      <c r="A41" s="5">
        <v>2</v>
      </c>
      <c r="E41" s="38">
        <v>41659</v>
      </c>
      <c r="F41" s="37">
        <v>0.72499999999999998</v>
      </c>
      <c r="G41" s="29" t="s">
        <v>64</v>
      </c>
      <c r="H41" s="29">
        <v>0.63</v>
      </c>
      <c r="I41" s="29">
        <v>1.24</v>
      </c>
      <c r="J41" s="29">
        <v>0.61</v>
      </c>
      <c r="K41" s="29">
        <v>1</v>
      </c>
      <c r="L41" s="29">
        <v>216</v>
      </c>
      <c r="M41" s="29">
        <v>2</v>
      </c>
      <c r="N41" s="43">
        <v>1007.1</v>
      </c>
      <c r="O41" s="29">
        <v>84.4</v>
      </c>
      <c r="P41" s="29">
        <v>84.9</v>
      </c>
      <c r="Q41" s="29">
        <v>-99.9</v>
      </c>
    </row>
    <row r="42" spans="1:17" x14ac:dyDescent="0.25">
      <c r="A42" s="5">
        <v>2</v>
      </c>
      <c r="E42" s="38">
        <v>41659</v>
      </c>
      <c r="F42" s="37">
        <v>0.72916666666666663</v>
      </c>
      <c r="G42" s="29" t="s">
        <v>64</v>
      </c>
      <c r="H42" s="29">
        <v>0.66</v>
      </c>
      <c r="I42" s="29">
        <v>1.23</v>
      </c>
      <c r="J42" s="29">
        <v>0.56999999999999995</v>
      </c>
      <c r="K42" s="29">
        <v>5</v>
      </c>
      <c r="L42" s="29">
        <v>300</v>
      </c>
      <c r="M42" s="29">
        <v>7</v>
      </c>
      <c r="N42" s="43">
        <v>1007.1</v>
      </c>
      <c r="O42" s="29">
        <v>84.4</v>
      </c>
      <c r="P42" s="29">
        <v>85.1</v>
      </c>
      <c r="Q42" s="29">
        <v>-99.9</v>
      </c>
    </row>
    <row r="43" spans="1:17" s="5" customFormat="1" x14ac:dyDescent="0.25">
      <c r="A43" s="5">
        <v>2</v>
      </c>
      <c r="D43" s="5" t="s">
        <v>83</v>
      </c>
      <c r="I43" s="5">
        <f>I42-I27</f>
        <v>0.19999999999999996</v>
      </c>
      <c r="K43" s="50">
        <f>AVERAGE(K27:K42)</f>
        <v>2.375</v>
      </c>
      <c r="L43" s="50">
        <f>AVERAGE(L27:L42)</f>
        <v>193.6875</v>
      </c>
      <c r="M43" s="5">
        <f>MAX(M27:M42)</f>
        <v>7</v>
      </c>
    </row>
    <row r="45" spans="1:17" x14ac:dyDescent="0.25">
      <c r="A45" s="5">
        <v>3</v>
      </c>
      <c r="B45" s="6">
        <v>41659</v>
      </c>
      <c r="C45">
        <v>1730</v>
      </c>
      <c r="D45">
        <v>1900</v>
      </c>
      <c r="E45" s="34">
        <v>41659</v>
      </c>
      <c r="F45" s="35">
        <v>0.72916666666666663</v>
      </c>
      <c r="G45" t="s">
        <v>64</v>
      </c>
      <c r="H45">
        <v>0.66</v>
      </c>
      <c r="I45">
        <v>1.23</v>
      </c>
      <c r="J45">
        <v>0.56999999999999995</v>
      </c>
      <c r="K45">
        <v>5</v>
      </c>
      <c r="L45">
        <v>300</v>
      </c>
      <c r="M45">
        <v>7</v>
      </c>
      <c r="N45">
        <v>1007.1</v>
      </c>
      <c r="O45">
        <v>84.4</v>
      </c>
      <c r="P45">
        <v>85.1</v>
      </c>
      <c r="Q45">
        <v>-99.9</v>
      </c>
    </row>
    <row r="46" spans="1:17" x14ac:dyDescent="0.25">
      <c r="A46" s="5">
        <v>3</v>
      </c>
      <c r="E46" s="34">
        <v>41659</v>
      </c>
      <c r="F46" s="35">
        <v>0.73333333333333339</v>
      </c>
      <c r="G46" t="s">
        <v>64</v>
      </c>
      <c r="H46">
        <v>0.69</v>
      </c>
      <c r="I46">
        <v>1.29</v>
      </c>
      <c r="J46">
        <v>0.6</v>
      </c>
      <c r="K46">
        <v>2</v>
      </c>
      <c r="L46">
        <v>266</v>
      </c>
      <c r="M46">
        <v>5</v>
      </c>
      <c r="N46">
        <v>1007.2</v>
      </c>
      <c r="O46">
        <v>84.4</v>
      </c>
      <c r="P46">
        <v>85.5</v>
      </c>
      <c r="Q46">
        <v>-99.9</v>
      </c>
    </row>
    <row r="47" spans="1:17" x14ac:dyDescent="0.25">
      <c r="A47" s="5">
        <v>3</v>
      </c>
      <c r="E47" s="34">
        <v>41659</v>
      </c>
      <c r="F47" s="35">
        <v>0.73749999999999993</v>
      </c>
      <c r="G47" t="s">
        <v>64</v>
      </c>
      <c r="H47">
        <v>0.72</v>
      </c>
      <c r="I47">
        <v>1.35</v>
      </c>
      <c r="J47">
        <v>0.63</v>
      </c>
      <c r="K47">
        <v>5</v>
      </c>
      <c r="L47">
        <v>289</v>
      </c>
      <c r="M47">
        <v>10</v>
      </c>
      <c r="N47">
        <v>1007.3</v>
      </c>
      <c r="O47">
        <v>83.7</v>
      </c>
      <c r="P47">
        <v>85.5</v>
      </c>
      <c r="Q47">
        <v>-99.9</v>
      </c>
    </row>
    <row r="48" spans="1:17" x14ac:dyDescent="0.25">
      <c r="A48" s="5">
        <v>3</v>
      </c>
      <c r="E48" s="34">
        <v>41659</v>
      </c>
      <c r="F48" s="35">
        <v>0.7416666666666667</v>
      </c>
      <c r="G48" t="s">
        <v>64</v>
      </c>
      <c r="H48">
        <v>0.75</v>
      </c>
      <c r="I48">
        <v>1.36</v>
      </c>
      <c r="J48">
        <v>0.61</v>
      </c>
      <c r="K48">
        <v>4</v>
      </c>
      <c r="L48">
        <v>262</v>
      </c>
      <c r="M48">
        <v>9</v>
      </c>
      <c r="N48">
        <v>1007.5</v>
      </c>
      <c r="O48">
        <v>82.6</v>
      </c>
      <c r="P48">
        <v>85.6</v>
      </c>
      <c r="Q48">
        <v>-99.9</v>
      </c>
    </row>
    <row r="49" spans="1:22" x14ac:dyDescent="0.25">
      <c r="A49" s="5">
        <v>3</v>
      </c>
      <c r="E49" s="34">
        <v>41659</v>
      </c>
      <c r="F49" s="35">
        <v>0.74583333333333324</v>
      </c>
      <c r="G49" t="s">
        <v>64</v>
      </c>
      <c r="H49">
        <v>0.79</v>
      </c>
      <c r="I49">
        <v>1.4</v>
      </c>
      <c r="J49">
        <v>0.61</v>
      </c>
      <c r="K49">
        <v>6</v>
      </c>
      <c r="L49">
        <v>291</v>
      </c>
      <c r="M49">
        <v>10</v>
      </c>
      <c r="N49">
        <v>1007.6</v>
      </c>
      <c r="O49">
        <v>81.900000000000006</v>
      </c>
      <c r="P49">
        <v>85.6</v>
      </c>
      <c r="Q49">
        <v>-99.9</v>
      </c>
    </row>
    <row r="50" spans="1:22" x14ac:dyDescent="0.25">
      <c r="A50" s="5">
        <v>3</v>
      </c>
      <c r="E50" s="34">
        <v>41659</v>
      </c>
      <c r="F50" s="35">
        <v>0.75</v>
      </c>
      <c r="G50" t="s">
        <v>64</v>
      </c>
      <c r="H50">
        <v>0.82</v>
      </c>
      <c r="I50">
        <v>1.45</v>
      </c>
      <c r="J50">
        <v>0.63</v>
      </c>
      <c r="K50">
        <v>4</v>
      </c>
      <c r="L50">
        <v>326</v>
      </c>
      <c r="M50">
        <v>9</v>
      </c>
      <c r="N50">
        <v>1007.6</v>
      </c>
      <c r="O50">
        <v>81.7</v>
      </c>
      <c r="P50">
        <v>85.6</v>
      </c>
      <c r="Q50">
        <v>-99.9</v>
      </c>
    </row>
    <row r="51" spans="1:22" x14ac:dyDescent="0.25">
      <c r="A51" s="5">
        <v>3</v>
      </c>
      <c r="E51" s="34">
        <v>41659</v>
      </c>
      <c r="F51" s="35">
        <v>0.75416666666666676</v>
      </c>
      <c r="G51" t="s">
        <v>64</v>
      </c>
      <c r="H51">
        <v>0.86</v>
      </c>
      <c r="I51">
        <v>1.49</v>
      </c>
      <c r="J51">
        <v>0.63</v>
      </c>
      <c r="K51">
        <v>4</v>
      </c>
      <c r="L51">
        <v>232</v>
      </c>
      <c r="M51">
        <v>5</v>
      </c>
      <c r="N51">
        <v>1007.7</v>
      </c>
      <c r="O51">
        <v>81.3</v>
      </c>
      <c r="P51">
        <v>85.8</v>
      </c>
      <c r="Q51">
        <v>-99.9</v>
      </c>
    </row>
    <row r="52" spans="1:22" x14ac:dyDescent="0.25">
      <c r="A52" s="5">
        <v>3</v>
      </c>
      <c r="E52" s="34">
        <v>41659</v>
      </c>
      <c r="F52" s="35">
        <v>0.7583333333333333</v>
      </c>
      <c r="G52" t="s">
        <v>64</v>
      </c>
      <c r="H52">
        <v>0.9</v>
      </c>
      <c r="I52">
        <v>1.57</v>
      </c>
      <c r="J52">
        <v>0.67</v>
      </c>
      <c r="K52">
        <v>2</v>
      </c>
      <c r="L52">
        <v>233</v>
      </c>
      <c r="M52">
        <v>6</v>
      </c>
      <c r="N52">
        <v>1007.7</v>
      </c>
      <c r="O52">
        <v>80.8</v>
      </c>
      <c r="P52">
        <v>85.8</v>
      </c>
      <c r="Q52">
        <v>-99.9</v>
      </c>
    </row>
    <row r="53" spans="1:22" x14ac:dyDescent="0.25">
      <c r="A53" s="5">
        <v>3</v>
      </c>
      <c r="E53" s="34">
        <v>41659</v>
      </c>
      <c r="F53" s="35">
        <v>0.76250000000000007</v>
      </c>
      <c r="G53" t="s">
        <v>64</v>
      </c>
      <c r="H53">
        <v>0.94</v>
      </c>
      <c r="I53">
        <v>1.61</v>
      </c>
      <c r="J53">
        <v>0.67</v>
      </c>
      <c r="K53">
        <v>3</v>
      </c>
      <c r="L53">
        <v>250</v>
      </c>
      <c r="M53">
        <v>6</v>
      </c>
      <c r="N53">
        <v>1007.8</v>
      </c>
      <c r="O53">
        <v>80.400000000000006</v>
      </c>
      <c r="P53">
        <v>85.8</v>
      </c>
      <c r="Q53">
        <v>-99.9</v>
      </c>
    </row>
    <row r="54" spans="1:22" x14ac:dyDescent="0.25">
      <c r="A54" s="5">
        <v>3</v>
      </c>
      <c r="E54" s="34">
        <v>41659</v>
      </c>
      <c r="F54" s="35">
        <v>0.76666666666666661</v>
      </c>
      <c r="G54" t="s">
        <v>64</v>
      </c>
      <c r="H54">
        <v>0.98</v>
      </c>
      <c r="I54">
        <v>1.66</v>
      </c>
      <c r="J54">
        <v>0.68</v>
      </c>
      <c r="K54">
        <v>5</v>
      </c>
      <c r="L54">
        <v>283</v>
      </c>
      <c r="M54">
        <v>7</v>
      </c>
      <c r="N54">
        <v>1007.8</v>
      </c>
      <c r="O54">
        <v>79.900000000000006</v>
      </c>
      <c r="P54">
        <v>86</v>
      </c>
      <c r="Q54">
        <v>-99.9</v>
      </c>
    </row>
    <row r="55" spans="1:22" x14ac:dyDescent="0.25">
      <c r="A55" s="5">
        <v>3</v>
      </c>
      <c r="E55" s="34">
        <v>41659</v>
      </c>
      <c r="F55" s="35">
        <v>0.77083333333333337</v>
      </c>
      <c r="G55" t="s">
        <v>64</v>
      </c>
      <c r="H55">
        <v>1.02</v>
      </c>
      <c r="I55">
        <v>1.7</v>
      </c>
      <c r="J55">
        <v>0.68</v>
      </c>
      <c r="K55">
        <v>3</v>
      </c>
      <c r="L55">
        <v>216</v>
      </c>
      <c r="M55">
        <v>6</v>
      </c>
      <c r="N55">
        <v>1007.8</v>
      </c>
      <c r="O55">
        <v>79.900000000000006</v>
      </c>
      <c r="P55">
        <v>86</v>
      </c>
      <c r="Q55">
        <v>-99.9</v>
      </c>
    </row>
    <row r="56" spans="1:22" x14ac:dyDescent="0.25">
      <c r="A56" s="5">
        <v>3</v>
      </c>
      <c r="E56" s="34">
        <v>41659</v>
      </c>
      <c r="F56" s="35">
        <v>0.77500000000000002</v>
      </c>
      <c r="G56" t="s">
        <v>64</v>
      </c>
      <c r="H56">
        <v>1.07</v>
      </c>
      <c r="I56">
        <v>1.71</v>
      </c>
      <c r="J56">
        <v>0.64</v>
      </c>
      <c r="K56">
        <v>3</v>
      </c>
      <c r="L56">
        <v>264</v>
      </c>
      <c r="M56">
        <v>5</v>
      </c>
      <c r="N56">
        <v>1007.8</v>
      </c>
      <c r="O56">
        <v>79.7</v>
      </c>
      <c r="P56">
        <v>85.8</v>
      </c>
      <c r="Q56">
        <v>-99.9</v>
      </c>
    </row>
    <row r="57" spans="1:22" x14ac:dyDescent="0.25">
      <c r="A57" s="5">
        <v>3</v>
      </c>
      <c r="E57" s="34">
        <v>41659</v>
      </c>
      <c r="F57" s="35">
        <v>0.77916666666666667</v>
      </c>
      <c r="G57" t="s">
        <v>64</v>
      </c>
      <c r="H57">
        <v>1.1100000000000001</v>
      </c>
      <c r="I57">
        <v>1.81</v>
      </c>
      <c r="J57">
        <v>0.7</v>
      </c>
      <c r="K57">
        <v>3</v>
      </c>
      <c r="L57">
        <v>277</v>
      </c>
      <c r="M57">
        <v>4</v>
      </c>
      <c r="N57">
        <v>1007.9</v>
      </c>
      <c r="O57">
        <v>79.900000000000006</v>
      </c>
      <c r="P57">
        <v>85.6</v>
      </c>
      <c r="Q57">
        <v>-99.9</v>
      </c>
    </row>
    <row r="58" spans="1:22" x14ac:dyDescent="0.25">
      <c r="A58" s="5">
        <v>3</v>
      </c>
      <c r="E58" s="34">
        <v>41659</v>
      </c>
      <c r="F58" s="35">
        <v>0.78333333333333333</v>
      </c>
      <c r="G58" t="s">
        <v>64</v>
      </c>
      <c r="H58">
        <v>1.1599999999999999</v>
      </c>
      <c r="I58">
        <v>1.81</v>
      </c>
      <c r="J58">
        <v>0.65</v>
      </c>
      <c r="K58">
        <v>1</v>
      </c>
      <c r="L58">
        <v>178</v>
      </c>
      <c r="M58">
        <v>3</v>
      </c>
      <c r="N58">
        <v>1008</v>
      </c>
      <c r="O58">
        <v>79.5</v>
      </c>
      <c r="P58">
        <v>85.8</v>
      </c>
      <c r="Q58">
        <v>-99.9</v>
      </c>
    </row>
    <row r="59" spans="1:22" x14ac:dyDescent="0.25">
      <c r="A59" s="5">
        <v>3</v>
      </c>
      <c r="E59" s="34">
        <v>41659</v>
      </c>
      <c r="F59" s="35">
        <v>0.78749999999999998</v>
      </c>
      <c r="G59" t="s">
        <v>64</v>
      </c>
      <c r="H59">
        <v>1.2</v>
      </c>
      <c r="I59">
        <v>1.92</v>
      </c>
      <c r="J59">
        <v>0.72</v>
      </c>
      <c r="K59">
        <v>1</v>
      </c>
      <c r="L59">
        <v>184</v>
      </c>
      <c r="M59">
        <v>4</v>
      </c>
      <c r="N59">
        <v>1008.1</v>
      </c>
      <c r="O59">
        <v>79.5</v>
      </c>
      <c r="P59">
        <v>85.8</v>
      </c>
      <c r="Q59">
        <v>-99.9</v>
      </c>
    </row>
    <row r="60" spans="1:22" x14ac:dyDescent="0.25">
      <c r="A60" s="5">
        <v>3</v>
      </c>
      <c r="E60" s="34">
        <v>41659</v>
      </c>
      <c r="F60" s="35">
        <v>0.79166666666666663</v>
      </c>
      <c r="G60" t="s">
        <v>64</v>
      </c>
      <c r="H60">
        <v>1.25</v>
      </c>
      <c r="I60">
        <v>1.94</v>
      </c>
      <c r="J60">
        <v>0.69</v>
      </c>
      <c r="K60">
        <v>1</v>
      </c>
      <c r="L60">
        <v>283</v>
      </c>
      <c r="M60">
        <v>2</v>
      </c>
      <c r="N60">
        <v>1008.1</v>
      </c>
      <c r="O60">
        <v>79.5</v>
      </c>
      <c r="P60">
        <v>85.6</v>
      </c>
      <c r="Q60">
        <v>-99.9</v>
      </c>
    </row>
    <row r="61" spans="1:22" s="5" customFormat="1" x14ac:dyDescent="0.25">
      <c r="A61" s="5">
        <v>3</v>
      </c>
      <c r="D61" s="5" t="s">
        <v>83</v>
      </c>
      <c r="I61" s="5">
        <f>I60-I45</f>
        <v>0.71</v>
      </c>
      <c r="K61" s="50">
        <f>AVERAGE(K45:K60)</f>
        <v>3.25</v>
      </c>
      <c r="L61" s="50">
        <f>AVERAGE(L45:L60)</f>
        <v>258.375</v>
      </c>
      <c r="M61" s="5">
        <f>MAX(M45:M60)</f>
        <v>10</v>
      </c>
    </row>
    <row r="63" spans="1:22" x14ac:dyDescent="0.25">
      <c r="A63" s="5">
        <v>4</v>
      </c>
      <c r="E63" s="44">
        <v>41671</v>
      </c>
      <c r="F63" s="45">
        <v>0.375</v>
      </c>
      <c r="H63" s="46">
        <v>3.0579999999999998</v>
      </c>
      <c r="I63" s="46">
        <v>3.7429999999999999</v>
      </c>
      <c r="K63" s="46">
        <v>5.05</v>
      </c>
      <c r="L63" s="46">
        <v>98</v>
      </c>
      <c r="M63" s="46">
        <v>7.58</v>
      </c>
      <c r="N63" s="46">
        <v>1010.3</v>
      </c>
      <c r="O63" s="46">
        <v>82</v>
      </c>
      <c r="R63" s="44"/>
      <c r="S63" s="45"/>
      <c r="V63" s="46"/>
    </row>
    <row r="64" spans="1:22" x14ac:dyDescent="0.25">
      <c r="A64" s="5">
        <v>4</v>
      </c>
      <c r="E64" s="44">
        <v>41671</v>
      </c>
      <c r="F64" s="45">
        <v>0.37916666666666665</v>
      </c>
      <c r="H64" s="46">
        <v>3.0350000000000001</v>
      </c>
      <c r="I64" s="46">
        <v>3.734</v>
      </c>
      <c r="K64" s="46">
        <v>4.28</v>
      </c>
      <c r="L64" s="46">
        <v>96</v>
      </c>
      <c r="M64" s="46">
        <v>6.61</v>
      </c>
      <c r="N64" s="46">
        <v>1010.3</v>
      </c>
      <c r="O64" s="46">
        <v>82</v>
      </c>
      <c r="R64" s="44"/>
      <c r="S64" s="45"/>
      <c r="V64" s="46"/>
    </row>
    <row r="65" spans="1:22" x14ac:dyDescent="0.25">
      <c r="A65" s="5">
        <v>4</v>
      </c>
      <c r="E65" s="44">
        <v>41671</v>
      </c>
      <c r="F65" s="45">
        <v>0.3833333333333333</v>
      </c>
      <c r="H65" s="46">
        <v>3.008</v>
      </c>
      <c r="I65" s="46">
        <v>3.609</v>
      </c>
      <c r="K65" s="46">
        <v>3.3</v>
      </c>
      <c r="L65" s="46">
        <v>104</v>
      </c>
      <c r="M65" s="46">
        <v>7.19</v>
      </c>
      <c r="N65" s="46">
        <v>1010.3</v>
      </c>
      <c r="O65" s="46">
        <v>82.2</v>
      </c>
      <c r="R65" s="44"/>
      <c r="S65" s="45"/>
      <c r="V65" s="46"/>
    </row>
    <row r="66" spans="1:22" x14ac:dyDescent="0.25">
      <c r="A66" s="5">
        <v>4</v>
      </c>
      <c r="E66" s="44">
        <v>41671</v>
      </c>
      <c r="F66" s="45">
        <v>0.38750000000000001</v>
      </c>
      <c r="H66" s="46">
        <v>2.976</v>
      </c>
      <c r="I66" s="46">
        <v>3.6779999999999999</v>
      </c>
      <c r="K66" s="46">
        <v>2.92</v>
      </c>
      <c r="L66" s="46">
        <v>89</v>
      </c>
      <c r="M66" s="46">
        <v>5.25</v>
      </c>
      <c r="N66" s="46">
        <v>1010.2</v>
      </c>
      <c r="O66" s="46">
        <v>82.4</v>
      </c>
      <c r="R66" s="44"/>
      <c r="S66" s="45"/>
      <c r="V66" s="46"/>
    </row>
    <row r="67" spans="1:22" x14ac:dyDescent="0.25">
      <c r="A67" s="5">
        <v>4</v>
      </c>
      <c r="E67" s="44">
        <v>41671</v>
      </c>
      <c r="F67" s="45">
        <v>0.39166666666666666</v>
      </c>
      <c r="H67" s="46">
        <v>2.94</v>
      </c>
      <c r="I67" s="46">
        <v>3.6419999999999999</v>
      </c>
      <c r="K67" s="46">
        <v>2.5299999999999998</v>
      </c>
      <c r="L67" s="46">
        <v>95</v>
      </c>
      <c r="M67" s="46">
        <v>6.22</v>
      </c>
      <c r="N67" s="46">
        <v>1010.1</v>
      </c>
      <c r="O67" s="46">
        <v>82.8</v>
      </c>
      <c r="R67" s="44"/>
      <c r="S67" s="45"/>
      <c r="V67" s="46"/>
    </row>
    <row r="68" spans="1:22" x14ac:dyDescent="0.25">
      <c r="A68" s="5">
        <v>4</v>
      </c>
      <c r="E68" s="44">
        <v>41671</v>
      </c>
      <c r="F68" s="45">
        <v>0.39583333333333331</v>
      </c>
      <c r="H68" s="46">
        <v>2.899</v>
      </c>
      <c r="I68" s="46">
        <v>3.53</v>
      </c>
      <c r="K68" s="46">
        <v>2.72</v>
      </c>
      <c r="L68" s="46">
        <v>116</v>
      </c>
      <c r="M68" s="46">
        <v>4.28</v>
      </c>
      <c r="N68" s="46">
        <v>1010</v>
      </c>
      <c r="O68" s="46">
        <v>82.9</v>
      </c>
      <c r="R68" s="44"/>
      <c r="S68" s="45"/>
      <c r="V68" s="46"/>
    </row>
    <row r="69" spans="1:22" x14ac:dyDescent="0.25">
      <c r="A69" s="5">
        <v>4</v>
      </c>
      <c r="E69" s="44">
        <v>41671</v>
      </c>
      <c r="F69" s="45">
        <v>0.39999999999999997</v>
      </c>
      <c r="H69" s="46">
        <v>2.855</v>
      </c>
      <c r="I69" s="46">
        <v>3.5529999999999999</v>
      </c>
      <c r="K69" s="46">
        <v>4.8600000000000003</v>
      </c>
      <c r="L69" s="46">
        <v>83</v>
      </c>
      <c r="M69" s="46">
        <v>8.16</v>
      </c>
      <c r="N69" s="46">
        <v>1010</v>
      </c>
      <c r="O69" s="46">
        <v>82.9</v>
      </c>
      <c r="R69" s="44"/>
      <c r="S69" s="45"/>
      <c r="V69" s="46"/>
    </row>
    <row r="70" spans="1:22" x14ac:dyDescent="0.25">
      <c r="A70" s="5">
        <v>4</v>
      </c>
      <c r="E70" s="44">
        <v>41671</v>
      </c>
      <c r="F70" s="45">
        <v>0.40416666666666662</v>
      </c>
      <c r="H70" s="46">
        <v>2.806</v>
      </c>
      <c r="I70" s="46">
        <v>3.5430000000000001</v>
      </c>
      <c r="K70" s="46">
        <v>4.47</v>
      </c>
      <c r="L70" s="46">
        <v>68</v>
      </c>
      <c r="M70" s="46">
        <v>8.5500000000000007</v>
      </c>
      <c r="N70" s="46">
        <v>1009.9</v>
      </c>
      <c r="O70" s="46">
        <v>82.8</v>
      </c>
      <c r="R70" s="44"/>
      <c r="S70" s="45"/>
      <c r="V70" s="46"/>
    </row>
    <row r="71" spans="1:22" x14ac:dyDescent="0.25">
      <c r="A71" s="5">
        <v>4</v>
      </c>
      <c r="E71" s="44">
        <v>41671</v>
      </c>
      <c r="F71" s="45">
        <v>0.40833333333333338</v>
      </c>
      <c r="H71" s="46">
        <v>2.7530000000000001</v>
      </c>
      <c r="I71" s="46">
        <v>3.399</v>
      </c>
      <c r="K71" s="46">
        <v>5.05</v>
      </c>
      <c r="L71" s="46">
        <v>101</v>
      </c>
      <c r="M71" s="46">
        <v>8.16</v>
      </c>
      <c r="N71" s="46">
        <v>1010</v>
      </c>
      <c r="O71" s="46">
        <v>83.5</v>
      </c>
      <c r="R71" s="44"/>
      <c r="S71" s="45"/>
      <c r="V71" s="46"/>
    </row>
    <row r="72" spans="1:22" x14ac:dyDescent="0.25">
      <c r="A72" s="5">
        <v>4</v>
      </c>
      <c r="E72" s="44">
        <v>41671</v>
      </c>
      <c r="F72" s="45">
        <v>0.41250000000000003</v>
      </c>
      <c r="H72" s="46">
        <v>2.6970000000000001</v>
      </c>
      <c r="I72" s="46">
        <v>3.399</v>
      </c>
      <c r="K72" s="46">
        <v>5.44</v>
      </c>
      <c r="L72" s="46">
        <v>102</v>
      </c>
      <c r="M72" s="46">
        <v>7.19</v>
      </c>
      <c r="N72" s="46">
        <v>1010.1</v>
      </c>
      <c r="O72" s="46">
        <v>82.9</v>
      </c>
      <c r="R72" s="44"/>
      <c r="S72" s="45"/>
      <c r="V72" s="46"/>
    </row>
    <row r="73" spans="1:22" x14ac:dyDescent="0.25">
      <c r="A73" s="5">
        <v>4</v>
      </c>
      <c r="E73" s="44">
        <v>41671</v>
      </c>
      <c r="F73" s="45">
        <v>0.41666666666666669</v>
      </c>
      <c r="H73" s="46">
        <v>2.637</v>
      </c>
      <c r="I73" s="46">
        <v>3.3530000000000002</v>
      </c>
      <c r="K73" s="46">
        <v>6.22</v>
      </c>
      <c r="L73" s="46">
        <v>86</v>
      </c>
      <c r="M73" s="46">
        <v>9.14</v>
      </c>
      <c r="N73" s="46">
        <v>1010.1</v>
      </c>
      <c r="O73" s="46">
        <v>82.9</v>
      </c>
      <c r="R73" s="44"/>
      <c r="S73" s="45"/>
      <c r="V73" s="46"/>
    </row>
    <row r="74" spans="1:22" x14ac:dyDescent="0.25">
      <c r="A74" s="5">
        <v>4</v>
      </c>
      <c r="E74" s="44">
        <v>41671</v>
      </c>
      <c r="F74" s="45">
        <v>0.42083333333333334</v>
      </c>
      <c r="H74" s="46">
        <v>2.5739999999999998</v>
      </c>
      <c r="I74" s="46">
        <v>3.2450000000000001</v>
      </c>
      <c r="K74" s="46">
        <v>1.75</v>
      </c>
      <c r="L74" s="46">
        <v>55</v>
      </c>
      <c r="M74" s="46">
        <v>7.97</v>
      </c>
      <c r="N74" s="46">
        <v>1010.1</v>
      </c>
      <c r="O74" s="46">
        <v>84.2</v>
      </c>
      <c r="R74" s="44"/>
      <c r="S74" s="45"/>
      <c r="V74" s="46"/>
    </row>
    <row r="75" spans="1:22" x14ac:dyDescent="0.25">
      <c r="A75" s="5">
        <v>4</v>
      </c>
      <c r="E75" s="44">
        <v>41671</v>
      </c>
      <c r="F75" s="45">
        <v>0.42499999999999999</v>
      </c>
      <c r="H75" s="46">
        <v>2.5070000000000001</v>
      </c>
      <c r="I75" s="46">
        <v>3.2450000000000001</v>
      </c>
      <c r="K75" s="46">
        <v>3.89</v>
      </c>
      <c r="L75" s="46">
        <v>95</v>
      </c>
      <c r="M75" s="46">
        <v>7</v>
      </c>
      <c r="N75" s="46">
        <v>1009.9</v>
      </c>
      <c r="O75" s="46">
        <v>83.8</v>
      </c>
      <c r="R75" s="44"/>
      <c r="S75" s="45"/>
      <c r="V75" s="46"/>
    </row>
    <row r="76" spans="1:22" x14ac:dyDescent="0.25">
      <c r="A76" s="5">
        <v>4</v>
      </c>
      <c r="E76" s="44">
        <v>41671</v>
      </c>
      <c r="F76" s="45">
        <v>0.4291666666666667</v>
      </c>
      <c r="H76" s="46">
        <v>2.4369999999999998</v>
      </c>
      <c r="I76" s="46">
        <v>3.1859999999999999</v>
      </c>
      <c r="K76" s="46">
        <v>7.19</v>
      </c>
      <c r="L76" s="46">
        <v>108</v>
      </c>
      <c r="M76" s="46">
        <v>9.7200000000000006</v>
      </c>
      <c r="N76" s="46">
        <v>1009.7</v>
      </c>
      <c r="O76" s="46">
        <v>83.5</v>
      </c>
      <c r="R76" s="44"/>
      <c r="S76" s="45"/>
      <c r="V76" s="46"/>
    </row>
    <row r="77" spans="1:22" x14ac:dyDescent="0.25">
      <c r="A77" s="5">
        <v>4</v>
      </c>
      <c r="E77" s="44">
        <v>41671</v>
      </c>
      <c r="F77" s="45">
        <v>0.43333333333333335</v>
      </c>
      <c r="H77" s="46">
        <v>2.3639999999999999</v>
      </c>
      <c r="I77" s="46">
        <v>3.0609999999999999</v>
      </c>
      <c r="K77" s="46">
        <v>6.03</v>
      </c>
      <c r="L77" s="46">
        <v>94</v>
      </c>
      <c r="M77" s="46">
        <v>9.7200000000000006</v>
      </c>
      <c r="N77" s="46">
        <v>1009.6</v>
      </c>
      <c r="O77" s="46">
        <v>84</v>
      </c>
      <c r="R77" s="44"/>
      <c r="S77" s="45"/>
      <c r="V77" s="46"/>
    </row>
    <row r="78" spans="1:22" x14ac:dyDescent="0.25">
      <c r="A78" s="5">
        <v>4</v>
      </c>
      <c r="E78" s="44">
        <v>41671</v>
      </c>
      <c r="F78" s="45">
        <v>0.4375</v>
      </c>
      <c r="H78" s="46">
        <v>2.2879999999999998</v>
      </c>
      <c r="I78" s="46">
        <v>3.0409999999999999</v>
      </c>
      <c r="K78" s="46">
        <v>7.58</v>
      </c>
      <c r="L78" s="46">
        <v>87</v>
      </c>
      <c r="M78" s="46">
        <v>9.14</v>
      </c>
      <c r="N78" s="46">
        <v>1009.7</v>
      </c>
      <c r="O78" s="46">
        <v>83.5</v>
      </c>
      <c r="R78" s="44"/>
      <c r="S78" s="45"/>
      <c r="V78" s="46"/>
    </row>
    <row r="79" spans="1:22" x14ac:dyDescent="0.25">
      <c r="A79" s="5">
        <v>4</v>
      </c>
      <c r="E79" s="44">
        <v>41671</v>
      </c>
      <c r="F79" s="45">
        <v>0.44166666666666665</v>
      </c>
      <c r="H79" s="46">
        <v>2.21</v>
      </c>
      <c r="I79" s="46">
        <v>2.992</v>
      </c>
      <c r="K79" s="46">
        <v>5.05</v>
      </c>
      <c r="L79" s="46">
        <v>166</v>
      </c>
      <c r="M79" s="46">
        <v>10.69</v>
      </c>
      <c r="N79" s="46">
        <v>1009.6</v>
      </c>
      <c r="O79" s="46">
        <v>84</v>
      </c>
      <c r="R79" s="44"/>
      <c r="S79" s="45"/>
      <c r="V79" s="46"/>
    </row>
    <row r="80" spans="1:22" x14ac:dyDescent="0.25">
      <c r="A80" s="5">
        <v>4</v>
      </c>
      <c r="E80" s="44">
        <v>41671</v>
      </c>
      <c r="F80" s="45">
        <v>0.4458333333333333</v>
      </c>
      <c r="H80" s="46">
        <v>2.13</v>
      </c>
      <c r="I80" s="46">
        <v>2.8380000000000001</v>
      </c>
      <c r="K80" s="46">
        <v>6.61</v>
      </c>
      <c r="L80" s="46">
        <v>103</v>
      </c>
      <c r="M80" s="46">
        <v>10.11</v>
      </c>
      <c r="N80" s="46">
        <v>1009.5</v>
      </c>
      <c r="O80" s="46">
        <v>83.3</v>
      </c>
      <c r="R80" s="44"/>
      <c r="S80" s="45"/>
      <c r="V80" s="46"/>
    </row>
    <row r="81" spans="1:22" x14ac:dyDescent="0.25">
      <c r="A81" s="5">
        <v>4</v>
      </c>
      <c r="E81" s="44">
        <v>41671</v>
      </c>
      <c r="F81" s="45">
        <v>0.45</v>
      </c>
      <c r="H81" s="46">
        <v>2.0470000000000002</v>
      </c>
      <c r="I81" s="46">
        <v>2.8079999999999998</v>
      </c>
      <c r="K81" s="46">
        <v>3.89</v>
      </c>
      <c r="L81" s="46">
        <v>106</v>
      </c>
      <c r="M81" s="46">
        <v>8.36</v>
      </c>
      <c r="N81" s="46">
        <v>1009.4</v>
      </c>
      <c r="O81" s="46">
        <v>84.4</v>
      </c>
      <c r="R81" s="44"/>
      <c r="S81" s="45"/>
      <c r="V81" s="46"/>
    </row>
    <row r="82" spans="1:22" x14ac:dyDescent="0.25">
      <c r="A82" s="5">
        <v>4</v>
      </c>
      <c r="E82" s="44">
        <v>41671</v>
      </c>
      <c r="F82" s="45">
        <v>0.45416666666666666</v>
      </c>
      <c r="H82" s="46">
        <v>1.962</v>
      </c>
      <c r="I82" s="46">
        <v>2.7719999999999998</v>
      </c>
      <c r="K82" s="46">
        <v>5.83</v>
      </c>
      <c r="L82" s="46">
        <v>82</v>
      </c>
      <c r="M82" s="46">
        <v>9.14</v>
      </c>
      <c r="N82" s="46">
        <v>1009.3</v>
      </c>
      <c r="O82" s="46">
        <v>83.5</v>
      </c>
      <c r="R82" s="44"/>
      <c r="S82" s="45"/>
      <c r="V82" s="46"/>
    </row>
    <row r="83" spans="1:22" x14ac:dyDescent="0.25">
      <c r="A83" s="5">
        <v>4</v>
      </c>
      <c r="E83" s="44">
        <v>41671</v>
      </c>
      <c r="F83" s="45">
        <v>0.45833333333333331</v>
      </c>
      <c r="H83" s="46">
        <v>1.8759999999999999</v>
      </c>
      <c r="I83" s="46">
        <v>2.5819999999999999</v>
      </c>
      <c r="K83" s="46">
        <v>7.78</v>
      </c>
      <c r="L83" s="46">
        <v>87</v>
      </c>
      <c r="M83" s="46">
        <v>11.08</v>
      </c>
      <c r="N83" s="46">
        <v>1009.4</v>
      </c>
      <c r="O83" s="46">
        <v>83.3</v>
      </c>
      <c r="R83" s="44"/>
      <c r="S83" s="45"/>
      <c r="V83" s="46"/>
    </row>
    <row r="84" spans="1:22" x14ac:dyDescent="0.25">
      <c r="A84" s="5">
        <v>4</v>
      </c>
      <c r="D84" s="5" t="s">
        <v>83</v>
      </c>
      <c r="E84" s="5"/>
      <c r="F84" s="5"/>
      <c r="G84" s="5"/>
      <c r="H84" s="5"/>
      <c r="I84" s="5">
        <f>I83-I63</f>
        <v>-1.161</v>
      </c>
      <c r="J84" s="5"/>
      <c r="K84" s="50">
        <f>AVERAGE(K68:K83)</f>
        <v>5.2725</v>
      </c>
      <c r="L84" s="50">
        <f>AVERAGE(L68:L83)</f>
        <v>96.1875</v>
      </c>
      <c r="M84" s="5">
        <f>MAX(M68:M83)</f>
        <v>11.08</v>
      </c>
    </row>
    <row r="86" spans="1:22" x14ac:dyDescent="0.25">
      <c r="A86" s="5">
        <v>5</v>
      </c>
      <c r="C86">
        <v>1130</v>
      </c>
      <c r="D86">
        <v>1300</v>
      </c>
      <c r="E86" s="34">
        <v>41671</v>
      </c>
      <c r="F86" s="35">
        <v>0.47916666666666669</v>
      </c>
      <c r="G86" t="s">
        <v>64</v>
      </c>
      <c r="H86">
        <v>1.43</v>
      </c>
      <c r="I86">
        <v>2.23</v>
      </c>
      <c r="J86">
        <v>0.8</v>
      </c>
      <c r="K86">
        <v>7</v>
      </c>
      <c r="L86">
        <v>91</v>
      </c>
      <c r="M86">
        <v>9</v>
      </c>
      <c r="N86">
        <v>1009.3</v>
      </c>
      <c r="O86">
        <v>83.1</v>
      </c>
      <c r="P86">
        <v>85.3</v>
      </c>
      <c r="Q86">
        <v>-99.9</v>
      </c>
    </row>
    <row r="87" spans="1:22" x14ac:dyDescent="0.25">
      <c r="A87" s="5">
        <v>5</v>
      </c>
      <c r="E87" s="34">
        <v>41671</v>
      </c>
      <c r="F87" s="35">
        <v>0.48333333333333334</v>
      </c>
      <c r="G87" t="s">
        <v>64</v>
      </c>
      <c r="H87">
        <v>1.34</v>
      </c>
      <c r="I87">
        <v>2.08</v>
      </c>
      <c r="J87">
        <v>0.74</v>
      </c>
      <c r="K87">
        <v>5</v>
      </c>
      <c r="L87">
        <v>104</v>
      </c>
      <c r="M87">
        <v>9</v>
      </c>
      <c r="N87">
        <v>1009.2</v>
      </c>
      <c r="O87">
        <v>83.5</v>
      </c>
      <c r="P87">
        <v>85.3</v>
      </c>
      <c r="Q87">
        <v>-99.9</v>
      </c>
    </row>
    <row r="88" spans="1:22" x14ac:dyDescent="0.25">
      <c r="A88" s="5">
        <v>5</v>
      </c>
      <c r="E88" s="34">
        <v>41671</v>
      </c>
      <c r="F88" s="35">
        <v>0.48749999999999999</v>
      </c>
      <c r="G88" t="s">
        <v>64</v>
      </c>
      <c r="H88">
        <v>1.24</v>
      </c>
      <c r="I88">
        <v>2.0499999999999998</v>
      </c>
      <c r="J88">
        <v>0.81</v>
      </c>
      <c r="K88">
        <v>5</v>
      </c>
      <c r="L88">
        <v>119</v>
      </c>
      <c r="M88">
        <v>8</v>
      </c>
      <c r="N88">
        <v>1009.2</v>
      </c>
      <c r="O88">
        <v>83.8</v>
      </c>
      <c r="P88">
        <v>85.3</v>
      </c>
      <c r="Q88">
        <v>-99.9</v>
      </c>
    </row>
    <row r="89" spans="1:22" x14ac:dyDescent="0.25">
      <c r="A89" s="5">
        <v>5</v>
      </c>
      <c r="E89" s="34">
        <v>41671</v>
      </c>
      <c r="F89" s="35">
        <v>0.4916666666666667</v>
      </c>
      <c r="G89" t="s">
        <v>64</v>
      </c>
      <c r="H89">
        <v>1.1499999999999999</v>
      </c>
      <c r="I89">
        <v>1.92</v>
      </c>
      <c r="J89">
        <v>0.77</v>
      </c>
      <c r="K89">
        <v>5</v>
      </c>
      <c r="L89">
        <v>90</v>
      </c>
      <c r="M89">
        <v>10</v>
      </c>
      <c r="N89">
        <v>1009.2</v>
      </c>
      <c r="O89">
        <v>84.7</v>
      </c>
      <c r="P89">
        <v>85.3</v>
      </c>
      <c r="Q89">
        <v>-99.9</v>
      </c>
    </row>
    <row r="90" spans="1:22" x14ac:dyDescent="0.25">
      <c r="A90" s="5">
        <v>5</v>
      </c>
      <c r="E90" s="34">
        <v>41671</v>
      </c>
      <c r="F90" s="35">
        <v>0.49583333333333335</v>
      </c>
      <c r="G90" t="s">
        <v>64</v>
      </c>
      <c r="H90">
        <v>1.06</v>
      </c>
      <c r="I90">
        <v>1.8</v>
      </c>
      <c r="J90">
        <v>0.74</v>
      </c>
      <c r="K90">
        <v>5</v>
      </c>
      <c r="L90">
        <v>150</v>
      </c>
      <c r="M90">
        <v>10</v>
      </c>
      <c r="N90">
        <v>1009.1</v>
      </c>
      <c r="O90">
        <v>84.2</v>
      </c>
      <c r="P90">
        <v>85.3</v>
      </c>
      <c r="Q90">
        <v>-99.9</v>
      </c>
    </row>
    <row r="91" spans="1:22" x14ac:dyDescent="0.25">
      <c r="A91" s="5">
        <v>5</v>
      </c>
      <c r="E91" s="34">
        <v>41671</v>
      </c>
      <c r="F91" s="35">
        <v>0.5</v>
      </c>
      <c r="G91" t="s">
        <v>64</v>
      </c>
      <c r="H91">
        <v>0.97</v>
      </c>
      <c r="I91">
        <v>1.78</v>
      </c>
      <c r="J91">
        <v>0.81</v>
      </c>
      <c r="K91">
        <v>4</v>
      </c>
      <c r="L91">
        <v>110</v>
      </c>
      <c r="M91">
        <v>9</v>
      </c>
      <c r="N91">
        <v>1009</v>
      </c>
      <c r="O91">
        <v>85.1</v>
      </c>
      <c r="P91">
        <v>85.3</v>
      </c>
      <c r="Q91">
        <v>-99.9</v>
      </c>
    </row>
    <row r="92" spans="1:22" x14ac:dyDescent="0.25">
      <c r="A92" s="5">
        <v>5</v>
      </c>
      <c r="E92" s="34">
        <v>41671</v>
      </c>
      <c r="F92" s="35">
        <v>0.50416666666666665</v>
      </c>
      <c r="G92" t="s">
        <v>64</v>
      </c>
      <c r="H92">
        <v>0.88</v>
      </c>
      <c r="I92">
        <v>1.64</v>
      </c>
      <c r="J92">
        <v>0.76</v>
      </c>
      <c r="K92">
        <v>4</v>
      </c>
      <c r="L92">
        <v>134</v>
      </c>
      <c r="M92">
        <v>11</v>
      </c>
      <c r="N92">
        <v>1009</v>
      </c>
      <c r="O92">
        <v>84.7</v>
      </c>
      <c r="P92">
        <v>85.3</v>
      </c>
      <c r="Q92">
        <v>-99.9</v>
      </c>
    </row>
    <row r="93" spans="1:22" x14ac:dyDescent="0.25">
      <c r="A93" s="5">
        <v>5</v>
      </c>
      <c r="E93" s="34">
        <v>41671</v>
      </c>
      <c r="F93" s="35">
        <v>0.5083333333333333</v>
      </c>
      <c r="G93" t="s">
        <v>64</v>
      </c>
      <c r="H93">
        <v>0.79</v>
      </c>
      <c r="I93">
        <v>1.5</v>
      </c>
      <c r="J93">
        <v>0.71</v>
      </c>
      <c r="K93">
        <v>5</v>
      </c>
      <c r="L93">
        <v>63</v>
      </c>
      <c r="M93">
        <v>11</v>
      </c>
      <c r="N93">
        <v>1008.8</v>
      </c>
      <c r="O93">
        <v>84.2</v>
      </c>
      <c r="P93">
        <v>85.3</v>
      </c>
      <c r="Q93">
        <v>-99.9</v>
      </c>
    </row>
    <row r="94" spans="1:22" x14ac:dyDescent="0.25">
      <c r="A94" s="5">
        <v>5</v>
      </c>
      <c r="E94" s="34">
        <v>41671</v>
      </c>
      <c r="F94" s="35">
        <v>0.51250000000000007</v>
      </c>
      <c r="G94" t="s">
        <v>64</v>
      </c>
      <c r="H94">
        <v>0.7</v>
      </c>
      <c r="I94">
        <v>1.5</v>
      </c>
      <c r="J94">
        <v>0.8</v>
      </c>
      <c r="K94">
        <v>7</v>
      </c>
      <c r="L94">
        <v>131</v>
      </c>
      <c r="M94">
        <v>10</v>
      </c>
      <c r="N94">
        <v>1008.6</v>
      </c>
      <c r="O94">
        <v>84.6</v>
      </c>
      <c r="P94">
        <v>85.3</v>
      </c>
      <c r="Q94">
        <v>-99.9</v>
      </c>
    </row>
    <row r="95" spans="1:22" x14ac:dyDescent="0.25">
      <c r="A95" s="5">
        <v>5</v>
      </c>
      <c r="E95" s="34">
        <v>41671</v>
      </c>
      <c r="F95" s="35">
        <v>0.51666666666666672</v>
      </c>
      <c r="G95" t="s">
        <v>64</v>
      </c>
      <c r="H95">
        <v>0.62</v>
      </c>
      <c r="I95">
        <v>1.37</v>
      </c>
      <c r="J95">
        <v>0.75</v>
      </c>
      <c r="K95">
        <v>1</v>
      </c>
      <c r="L95">
        <v>55</v>
      </c>
      <c r="M95">
        <v>10</v>
      </c>
      <c r="N95">
        <v>1008.5</v>
      </c>
      <c r="O95">
        <v>86.5</v>
      </c>
      <c r="P95">
        <v>85.3</v>
      </c>
      <c r="Q95">
        <v>-99.9</v>
      </c>
    </row>
    <row r="96" spans="1:22" x14ac:dyDescent="0.25">
      <c r="A96" s="5">
        <v>5</v>
      </c>
      <c r="E96" s="34">
        <v>41671</v>
      </c>
      <c r="F96" s="35">
        <v>0.52083333333333337</v>
      </c>
      <c r="G96" t="s">
        <v>64</v>
      </c>
      <c r="H96">
        <v>0.54</v>
      </c>
      <c r="I96">
        <v>1.24</v>
      </c>
      <c r="J96">
        <v>0.7</v>
      </c>
      <c r="K96">
        <v>7</v>
      </c>
      <c r="L96">
        <v>96</v>
      </c>
      <c r="M96">
        <v>11</v>
      </c>
      <c r="N96">
        <v>1008.5</v>
      </c>
      <c r="O96">
        <v>84.2</v>
      </c>
      <c r="P96">
        <v>85.3</v>
      </c>
      <c r="Q96">
        <v>-99.9</v>
      </c>
    </row>
    <row r="97" spans="1:17" x14ac:dyDescent="0.25">
      <c r="A97" s="5">
        <v>5</v>
      </c>
      <c r="E97" s="34">
        <v>41671</v>
      </c>
      <c r="F97" s="35">
        <v>0.52500000000000002</v>
      </c>
      <c r="G97" t="s">
        <v>64</v>
      </c>
      <c r="H97">
        <v>0.45</v>
      </c>
      <c r="I97">
        <v>1.21</v>
      </c>
      <c r="J97">
        <v>0.76</v>
      </c>
      <c r="K97">
        <v>9</v>
      </c>
      <c r="L97">
        <v>88</v>
      </c>
      <c r="M97">
        <v>13</v>
      </c>
      <c r="N97">
        <v>1008.5</v>
      </c>
      <c r="O97">
        <v>84.2</v>
      </c>
      <c r="P97">
        <v>85.3</v>
      </c>
      <c r="Q97">
        <v>-99.9</v>
      </c>
    </row>
    <row r="98" spans="1:17" x14ac:dyDescent="0.25">
      <c r="A98" s="5">
        <v>5</v>
      </c>
      <c r="E98" s="34">
        <v>41671</v>
      </c>
      <c r="F98" s="35">
        <v>0.52916666666666667</v>
      </c>
      <c r="G98" t="s">
        <v>64</v>
      </c>
      <c r="H98">
        <v>0.37</v>
      </c>
      <c r="I98">
        <v>1.1000000000000001</v>
      </c>
      <c r="J98">
        <v>0.73</v>
      </c>
      <c r="K98">
        <v>7</v>
      </c>
      <c r="L98">
        <v>120</v>
      </c>
      <c r="M98">
        <v>12</v>
      </c>
      <c r="N98">
        <v>1008.4</v>
      </c>
      <c r="O98">
        <v>84.2</v>
      </c>
      <c r="P98">
        <v>85.5</v>
      </c>
      <c r="Q98">
        <v>-99.9</v>
      </c>
    </row>
    <row r="99" spans="1:17" x14ac:dyDescent="0.25">
      <c r="A99" s="5">
        <v>5</v>
      </c>
      <c r="E99" s="34">
        <v>41671</v>
      </c>
      <c r="F99" s="35">
        <v>0.53333333333333333</v>
      </c>
      <c r="G99" t="s">
        <v>64</v>
      </c>
      <c r="H99">
        <v>0.3</v>
      </c>
      <c r="I99">
        <v>0.99</v>
      </c>
      <c r="J99">
        <v>0.69</v>
      </c>
      <c r="K99">
        <v>7</v>
      </c>
      <c r="L99">
        <v>69</v>
      </c>
      <c r="M99">
        <v>10</v>
      </c>
      <c r="N99">
        <v>1008.2</v>
      </c>
      <c r="O99">
        <v>84.6</v>
      </c>
      <c r="P99">
        <v>85.5</v>
      </c>
      <c r="Q99">
        <v>-99.9</v>
      </c>
    </row>
    <row r="100" spans="1:17" x14ac:dyDescent="0.25">
      <c r="A100" s="5">
        <v>5</v>
      </c>
      <c r="E100" s="34">
        <v>41671</v>
      </c>
      <c r="F100" s="35">
        <v>0.53749999999999998</v>
      </c>
      <c r="G100" t="s">
        <v>64</v>
      </c>
      <c r="H100">
        <v>0.22</v>
      </c>
      <c r="I100">
        <v>0.97</v>
      </c>
      <c r="J100">
        <v>0.75</v>
      </c>
      <c r="K100">
        <v>6</v>
      </c>
      <c r="L100">
        <v>65</v>
      </c>
      <c r="M100">
        <v>13</v>
      </c>
      <c r="N100">
        <v>1008.1</v>
      </c>
      <c r="O100">
        <v>84.4</v>
      </c>
      <c r="P100">
        <v>85.5</v>
      </c>
      <c r="Q100">
        <v>-99.9</v>
      </c>
    </row>
    <row r="101" spans="1:17" x14ac:dyDescent="0.25">
      <c r="A101" s="5">
        <v>5</v>
      </c>
      <c r="E101" s="34">
        <v>41671</v>
      </c>
      <c r="F101" s="35">
        <v>0.54166666666666663</v>
      </c>
      <c r="G101" t="s">
        <v>64</v>
      </c>
      <c r="H101">
        <v>0.15</v>
      </c>
      <c r="I101">
        <v>0.88</v>
      </c>
      <c r="J101">
        <v>0.73</v>
      </c>
      <c r="K101">
        <v>7</v>
      </c>
      <c r="L101">
        <v>119</v>
      </c>
      <c r="M101">
        <v>12</v>
      </c>
      <c r="N101">
        <v>1008.1</v>
      </c>
      <c r="O101">
        <v>84.4</v>
      </c>
      <c r="P101">
        <v>85.5</v>
      </c>
      <c r="Q101">
        <v>-99.9</v>
      </c>
    </row>
    <row r="102" spans="1:17" x14ac:dyDescent="0.25">
      <c r="A102" s="5">
        <v>5</v>
      </c>
      <c r="D102" s="5" t="s">
        <v>83</v>
      </c>
      <c r="E102" s="5"/>
      <c r="F102" s="5"/>
      <c r="G102" s="5"/>
      <c r="H102" s="5"/>
      <c r="I102" s="5">
        <f>I101-I86</f>
        <v>-1.35</v>
      </c>
      <c r="J102" s="5"/>
      <c r="K102" s="50">
        <f>AVERAGE(K86:K101)</f>
        <v>5.6875</v>
      </c>
      <c r="L102" s="50">
        <f>AVERAGE(L86:L101)</f>
        <v>100.25</v>
      </c>
      <c r="M102" s="5">
        <f>MAX(M86:M101)</f>
        <v>13</v>
      </c>
    </row>
    <row r="104" spans="1:17" x14ac:dyDescent="0.25">
      <c r="A104" s="5">
        <v>6</v>
      </c>
      <c r="C104">
        <v>1700</v>
      </c>
      <c r="D104">
        <v>1900</v>
      </c>
      <c r="E104" s="34">
        <v>41671</v>
      </c>
      <c r="F104" s="35">
        <v>0.70833333333333337</v>
      </c>
      <c r="G104" t="s">
        <v>64</v>
      </c>
      <c r="H104">
        <v>0.68</v>
      </c>
      <c r="I104">
        <v>1.51</v>
      </c>
      <c r="J104">
        <v>0.83</v>
      </c>
      <c r="K104">
        <v>5</v>
      </c>
      <c r="L104">
        <v>188</v>
      </c>
      <c r="M104">
        <v>8</v>
      </c>
      <c r="N104">
        <v>1007.3</v>
      </c>
      <c r="O104">
        <v>85.1</v>
      </c>
      <c r="P104">
        <v>85.6</v>
      </c>
      <c r="Q104">
        <v>-99.9</v>
      </c>
    </row>
    <row r="105" spans="1:17" x14ac:dyDescent="0.25">
      <c r="A105" s="5">
        <v>6</v>
      </c>
      <c r="E105" s="34">
        <v>41671</v>
      </c>
      <c r="F105" s="35">
        <v>0.71250000000000002</v>
      </c>
      <c r="G105" t="s">
        <v>64</v>
      </c>
      <c r="H105">
        <v>0.77</v>
      </c>
      <c r="I105">
        <v>1.6</v>
      </c>
      <c r="J105">
        <v>0.83</v>
      </c>
      <c r="K105">
        <v>6</v>
      </c>
      <c r="L105">
        <v>200</v>
      </c>
      <c r="M105">
        <v>10</v>
      </c>
      <c r="N105">
        <v>1007.4</v>
      </c>
      <c r="O105">
        <v>85.1</v>
      </c>
      <c r="P105">
        <v>85.6</v>
      </c>
      <c r="Q105">
        <v>-99.9</v>
      </c>
    </row>
    <row r="106" spans="1:17" x14ac:dyDescent="0.25">
      <c r="A106" s="5">
        <v>6</v>
      </c>
      <c r="E106" s="34">
        <v>41671</v>
      </c>
      <c r="F106" s="35">
        <v>0.71666666666666667</v>
      </c>
      <c r="G106" t="s">
        <v>64</v>
      </c>
      <c r="H106">
        <v>0.86</v>
      </c>
      <c r="I106">
        <v>1.64</v>
      </c>
      <c r="J106">
        <v>0.78</v>
      </c>
      <c r="K106">
        <v>7</v>
      </c>
      <c r="L106">
        <v>213</v>
      </c>
      <c r="M106">
        <v>10</v>
      </c>
      <c r="N106">
        <v>1007.4</v>
      </c>
      <c r="O106">
        <v>84.9</v>
      </c>
      <c r="P106">
        <v>85.6</v>
      </c>
      <c r="Q106">
        <v>-99.9</v>
      </c>
    </row>
    <row r="107" spans="1:17" x14ac:dyDescent="0.25">
      <c r="A107" s="5">
        <v>6</v>
      </c>
      <c r="E107" s="34">
        <v>41671</v>
      </c>
      <c r="F107" s="35">
        <v>0.72083333333333333</v>
      </c>
      <c r="G107" t="s">
        <v>64</v>
      </c>
      <c r="H107">
        <v>0.95</v>
      </c>
      <c r="I107">
        <v>1.81</v>
      </c>
      <c r="J107">
        <v>0.86</v>
      </c>
      <c r="K107">
        <v>5</v>
      </c>
      <c r="L107">
        <v>204</v>
      </c>
      <c r="M107">
        <v>10</v>
      </c>
      <c r="N107">
        <v>1007.4</v>
      </c>
      <c r="O107">
        <v>84.9</v>
      </c>
      <c r="P107">
        <v>85.6</v>
      </c>
      <c r="Q107">
        <v>-99.9</v>
      </c>
    </row>
    <row r="108" spans="1:17" x14ac:dyDescent="0.25">
      <c r="A108" s="5">
        <v>6</v>
      </c>
      <c r="E108" s="34">
        <v>41671</v>
      </c>
      <c r="F108" s="35">
        <v>0.72499999999999998</v>
      </c>
      <c r="G108" t="s">
        <v>64</v>
      </c>
      <c r="H108">
        <v>1.04</v>
      </c>
      <c r="I108">
        <v>1.87</v>
      </c>
      <c r="J108">
        <v>0.83</v>
      </c>
      <c r="K108">
        <v>7</v>
      </c>
      <c r="L108">
        <v>198</v>
      </c>
      <c r="M108">
        <v>10</v>
      </c>
      <c r="N108">
        <v>1007.5</v>
      </c>
      <c r="O108">
        <v>84.6</v>
      </c>
      <c r="P108">
        <v>85.6</v>
      </c>
      <c r="Q108">
        <v>-99.9</v>
      </c>
    </row>
    <row r="109" spans="1:17" x14ac:dyDescent="0.25">
      <c r="A109" s="5">
        <v>6</v>
      </c>
      <c r="E109" s="34">
        <v>41671</v>
      </c>
      <c r="F109" s="35">
        <v>0.72916666666666663</v>
      </c>
      <c r="G109" t="s">
        <v>64</v>
      </c>
      <c r="H109">
        <v>1.1399999999999999</v>
      </c>
      <c r="I109">
        <v>1.94</v>
      </c>
      <c r="J109">
        <v>0.8</v>
      </c>
      <c r="K109">
        <v>8</v>
      </c>
      <c r="L109">
        <v>211</v>
      </c>
      <c r="M109">
        <v>11</v>
      </c>
      <c r="N109">
        <v>1007.5</v>
      </c>
      <c r="O109">
        <v>84.2</v>
      </c>
      <c r="P109">
        <v>85.8</v>
      </c>
      <c r="Q109">
        <v>-99.9</v>
      </c>
    </row>
    <row r="110" spans="1:17" x14ac:dyDescent="0.25">
      <c r="A110" s="5">
        <v>6</v>
      </c>
      <c r="E110" s="34">
        <v>41671</v>
      </c>
      <c r="F110" s="35">
        <v>0.73333333333333339</v>
      </c>
      <c r="G110" t="s">
        <v>64</v>
      </c>
      <c r="H110">
        <v>1.23</v>
      </c>
      <c r="I110">
        <v>2.0699999999999998</v>
      </c>
      <c r="J110">
        <v>0.84</v>
      </c>
      <c r="K110">
        <v>6</v>
      </c>
      <c r="L110">
        <v>214</v>
      </c>
      <c r="M110">
        <v>11</v>
      </c>
      <c r="N110">
        <v>1007.5</v>
      </c>
      <c r="O110">
        <v>84.2</v>
      </c>
      <c r="P110">
        <v>85.8</v>
      </c>
      <c r="Q110">
        <v>-99.9</v>
      </c>
    </row>
    <row r="111" spans="1:17" x14ac:dyDescent="0.25">
      <c r="A111" s="5">
        <v>6</v>
      </c>
      <c r="E111" s="34">
        <v>41671</v>
      </c>
      <c r="F111" s="35">
        <v>0.73749999999999993</v>
      </c>
      <c r="G111" t="s">
        <v>64</v>
      </c>
      <c r="H111">
        <v>1.32</v>
      </c>
      <c r="I111">
        <v>2.17</v>
      </c>
      <c r="J111">
        <v>0.85</v>
      </c>
      <c r="K111">
        <v>4</v>
      </c>
      <c r="L111">
        <v>187</v>
      </c>
      <c r="M111">
        <v>13</v>
      </c>
      <c r="N111">
        <v>1007.6</v>
      </c>
      <c r="O111">
        <v>84.2</v>
      </c>
      <c r="P111">
        <v>85.8</v>
      </c>
      <c r="Q111">
        <v>-99.9</v>
      </c>
    </row>
    <row r="112" spans="1:17" x14ac:dyDescent="0.25">
      <c r="A112" s="5">
        <v>6</v>
      </c>
      <c r="E112" s="34">
        <v>41671</v>
      </c>
      <c r="F112" s="35">
        <v>0.7416666666666667</v>
      </c>
      <c r="G112" t="s">
        <v>64</v>
      </c>
      <c r="H112">
        <v>1.42</v>
      </c>
      <c r="I112">
        <v>2.2000000000000002</v>
      </c>
      <c r="J112">
        <v>0.78</v>
      </c>
      <c r="K112">
        <v>5</v>
      </c>
      <c r="L112">
        <v>189</v>
      </c>
      <c r="M112">
        <v>11</v>
      </c>
      <c r="N112">
        <v>1007.6</v>
      </c>
      <c r="O112">
        <v>84.2</v>
      </c>
      <c r="P112">
        <v>85.8</v>
      </c>
      <c r="Q112">
        <v>-99.9</v>
      </c>
    </row>
    <row r="113" spans="1:17" x14ac:dyDescent="0.25">
      <c r="A113" s="5">
        <v>6</v>
      </c>
      <c r="E113" s="34">
        <v>41671</v>
      </c>
      <c r="F113" s="35">
        <v>0.74583333333333324</v>
      </c>
      <c r="G113" t="s">
        <v>64</v>
      </c>
      <c r="H113">
        <v>1.51</v>
      </c>
      <c r="I113">
        <v>2.33</v>
      </c>
      <c r="J113">
        <v>0.82</v>
      </c>
      <c r="K113">
        <v>2</v>
      </c>
      <c r="L113">
        <v>189</v>
      </c>
      <c r="M113">
        <v>10</v>
      </c>
      <c r="N113">
        <v>1007.7</v>
      </c>
      <c r="O113">
        <v>84.4</v>
      </c>
      <c r="P113">
        <v>85.8</v>
      </c>
      <c r="Q113">
        <v>-99.9</v>
      </c>
    </row>
    <row r="114" spans="1:17" x14ac:dyDescent="0.25">
      <c r="A114" s="5">
        <v>6</v>
      </c>
      <c r="E114" s="34">
        <v>41671</v>
      </c>
      <c r="F114" s="35">
        <v>0.75</v>
      </c>
      <c r="G114" t="s">
        <v>64</v>
      </c>
      <c r="H114">
        <v>1.61</v>
      </c>
      <c r="I114">
        <v>2.46</v>
      </c>
      <c r="J114">
        <v>0.85</v>
      </c>
      <c r="K114">
        <v>4</v>
      </c>
      <c r="L114">
        <v>195</v>
      </c>
      <c r="M114">
        <v>7</v>
      </c>
      <c r="N114">
        <v>1007.8</v>
      </c>
      <c r="O114">
        <v>84.4</v>
      </c>
      <c r="P114">
        <v>85.8</v>
      </c>
      <c r="Q114">
        <v>-99.9</v>
      </c>
    </row>
    <row r="115" spans="1:17" x14ac:dyDescent="0.25">
      <c r="A115" s="5">
        <v>6</v>
      </c>
      <c r="E115" s="34">
        <v>41671</v>
      </c>
      <c r="F115" s="35">
        <v>0.75416666666666676</v>
      </c>
      <c r="G115" t="s">
        <v>64</v>
      </c>
      <c r="H115">
        <v>1.7</v>
      </c>
      <c r="I115">
        <v>2.46</v>
      </c>
      <c r="J115">
        <v>0.76</v>
      </c>
      <c r="K115">
        <v>5</v>
      </c>
      <c r="L115">
        <v>210</v>
      </c>
      <c r="M115">
        <v>9</v>
      </c>
      <c r="N115">
        <v>1007.8</v>
      </c>
      <c r="O115">
        <v>84.2</v>
      </c>
      <c r="P115">
        <v>85.8</v>
      </c>
      <c r="Q115">
        <v>-99.9</v>
      </c>
    </row>
    <row r="116" spans="1:17" x14ac:dyDescent="0.25">
      <c r="A116" s="5">
        <v>6</v>
      </c>
      <c r="E116" s="34">
        <v>41671</v>
      </c>
      <c r="F116" s="35">
        <v>0.7583333333333333</v>
      </c>
      <c r="G116" t="s">
        <v>64</v>
      </c>
      <c r="H116">
        <v>1.79</v>
      </c>
      <c r="I116">
        <v>2.63</v>
      </c>
      <c r="J116">
        <v>0.84</v>
      </c>
      <c r="K116">
        <v>4</v>
      </c>
      <c r="L116">
        <v>220</v>
      </c>
      <c r="M116">
        <v>12</v>
      </c>
      <c r="N116">
        <v>1007.8</v>
      </c>
      <c r="O116">
        <v>84.4</v>
      </c>
      <c r="P116">
        <v>85.8</v>
      </c>
      <c r="Q116">
        <v>-99.9</v>
      </c>
    </row>
    <row r="117" spans="1:17" x14ac:dyDescent="0.25">
      <c r="A117" s="5">
        <v>6</v>
      </c>
      <c r="E117" s="34">
        <v>41671</v>
      </c>
      <c r="F117" s="35">
        <v>0.76250000000000007</v>
      </c>
      <c r="G117" t="s">
        <v>64</v>
      </c>
      <c r="H117">
        <v>1.89</v>
      </c>
      <c r="I117">
        <v>2.73</v>
      </c>
      <c r="J117">
        <v>0.84</v>
      </c>
      <c r="K117">
        <v>3</v>
      </c>
      <c r="L117">
        <v>201</v>
      </c>
      <c r="M117">
        <v>8</v>
      </c>
      <c r="N117">
        <v>1007.8</v>
      </c>
      <c r="O117">
        <v>84.2</v>
      </c>
      <c r="P117">
        <v>85.8</v>
      </c>
      <c r="Q117">
        <v>-99.9</v>
      </c>
    </row>
    <row r="118" spans="1:17" x14ac:dyDescent="0.25">
      <c r="A118" s="5">
        <v>6</v>
      </c>
      <c r="E118" s="34">
        <v>41671</v>
      </c>
      <c r="F118" s="35">
        <v>0.76666666666666661</v>
      </c>
      <c r="G118" t="s">
        <v>64</v>
      </c>
      <c r="H118">
        <v>1.98</v>
      </c>
      <c r="I118">
        <v>2.72</v>
      </c>
      <c r="J118">
        <v>0.74</v>
      </c>
      <c r="K118">
        <v>3</v>
      </c>
      <c r="L118">
        <v>134</v>
      </c>
      <c r="M118">
        <v>5</v>
      </c>
      <c r="N118">
        <v>1008</v>
      </c>
      <c r="O118">
        <v>84.2</v>
      </c>
      <c r="P118">
        <v>85.6</v>
      </c>
      <c r="Q118">
        <v>-99.9</v>
      </c>
    </row>
    <row r="119" spans="1:17" x14ac:dyDescent="0.25">
      <c r="A119" s="5">
        <v>6</v>
      </c>
      <c r="E119" s="34">
        <v>41671</v>
      </c>
      <c r="F119" s="35">
        <v>0.77083333333333337</v>
      </c>
      <c r="G119" t="s">
        <v>64</v>
      </c>
      <c r="H119">
        <v>2.0699999999999998</v>
      </c>
      <c r="I119">
        <v>2.92</v>
      </c>
      <c r="J119">
        <v>0.85</v>
      </c>
      <c r="K119">
        <v>3</v>
      </c>
      <c r="L119">
        <v>203</v>
      </c>
      <c r="M119">
        <v>8</v>
      </c>
      <c r="N119">
        <v>1008</v>
      </c>
      <c r="O119">
        <v>84</v>
      </c>
      <c r="P119">
        <v>85.5</v>
      </c>
      <c r="Q119">
        <v>-99.9</v>
      </c>
    </row>
    <row r="120" spans="1:17" x14ac:dyDescent="0.25">
      <c r="A120" s="5">
        <v>6</v>
      </c>
      <c r="E120" s="34">
        <v>41671</v>
      </c>
      <c r="F120" s="35">
        <v>0.77500000000000002</v>
      </c>
      <c r="G120" t="s">
        <v>64</v>
      </c>
      <c r="H120">
        <v>2.16</v>
      </c>
      <c r="I120">
        <v>2.99</v>
      </c>
      <c r="J120">
        <v>0.83</v>
      </c>
      <c r="K120">
        <v>2</v>
      </c>
      <c r="L120">
        <v>136</v>
      </c>
      <c r="M120">
        <v>8</v>
      </c>
      <c r="N120">
        <v>1008.1</v>
      </c>
      <c r="O120">
        <v>84.2</v>
      </c>
      <c r="P120">
        <v>85.5</v>
      </c>
      <c r="Q120">
        <v>-99.9</v>
      </c>
    </row>
    <row r="121" spans="1:17" x14ac:dyDescent="0.25">
      <c r="A121" s="5">
        <v>6</v>
      </c>
      <c r="E121" s="34">
        <v>41671</v>
      </c>
      <c r="F121" s="35">
        <v>0.77916666666666667</v>
      </c>
      <c r="G121" t="s">
        <v>64</v>
      </c>
      <c r="H121">
        <v>2.2400000000000002</v>
      </c>
      <c r="I121">
        <v>2.98</v>
      </c>
      <c r="J121">
        <v>0.74</v>
      </c>
      <c r="K121">
        <v>2</v>
      </c>
      <c r="L121">
        <v>149</v>
      </c>
      <c r="M121">
        <v>6</v>
      </c>
      <c r="N121">
        <v>1008.2</v>
      </c>
      <c r="O121">
        <v>83.3</v>
      </c>
      <c r="P121">
        <v>85.5</v>
      </c>
      <c r="Q121">
        <v>-99.9</v>
      </c>
    </row>
    <row r="122" spans="1:17" x14ac:dyDescent="0.25">
      <c r="A122" s="5">
        <v>6</v>
      </c>
      <c r="E122" s="34">
        <v>41671</v>
      </c>
      <c r="F122" s="35">
        <v>0.78333333333333333</v>
      </c>
      <c r="G122" t="s">
        <v>64</v>
      </c>
      <c r="H122">
        <v>2.3199999999999998</v>
      </c>
      <c r="I122">
        <v>3.17</v>
      </c>
      <c r="J122">
        <v>0.85</v>
      </c>
      <c r="K122">
        <v>3</v>
      </c>
      <c r="L122">
        <v>192</v>
      </c>
      <c r="M122">
        <v>5</v>
      </c>
      <c r="N122">
        <v>1008.2</v>
      </c>
      <c r="O122">
        <v>82.8</v>
      </c>
      <c r="P122">
        <v>85.5</v>
      </c>
      <c r="Q122">
        <v>-99.9</v>
      </c>
    </row>
    <row r="123" spans="1:17" x14ac:dyDescent="0.25">
      <c r="A123" s="5">
        <v>6</v>
      </c>
      <c r="E123" s="34">
        <v>41671</v>
      </c>
      <c r="F123" s="35">
        <v>0.78749999999999998</v>
      </c>
      <c r="G123" t="s">
        <v>64</v>
      </c>
      <c r="H123">
        <v>2.41</v>
      </c>
      <c r="I123">
        <v>3.19</v>
      </c>
      <c r="J123">
        <v>0.78</v>
      </c>
      <c r="K123">
        <v>3</v>
      </c>
      <c r="L123">
        <v>173</v>
      </c>
      <c r="M123">
        <v>6</v>
      </c>
      <c r="N123">
        <v>1008.2</v>
      </c>
      <c r="O123">
        <v>82.2</v>
      </c>
      <c r="P123">
        <v>85.6</v>
      </c>
      <c r="Q123">
        <v>-99.9</v>
      </c>
    </row>
    <row r="124" spans="1:17" x14ac:dyDescent="0.25">
      <c r="A124" s="5">
        <v>6</v>
      </c>
      <c r="E124" s="34">
        <v>41671</v>
      </c>
      <c r="F124" s="35">
        <v>0.79166666666666663</v>
      </c>
      <c r="G124" t="s">
        <v>64</v>
      </c>
      <c r="H124">
        <v>2.48</v>
      </c>
      <c r="I124">
        <v>3.22</v>
      </c>
      <c r="J124">
        <v>0.74</v>
      </c>
      <c r="K124">
        <v>2</v>
      </c>
      <c r="L124">
        <v>141</v>
      </c>
      <c r="M124">
        <v>5</v>
      </c>
      <c r="N124">
        <v>1008.3</v>
      </c>
      <c r="O124">
        <v>82.8</v>
      </c>
      <c r="P124">
        <v>85.6</v>
      </c>
      <c r="Q124">
        <v>-99.9</v>
      </c>
    </row>
    <row r="125" spans="1:17" x14ac:dyDescent="0.25">
      <c r="D125" s="5" t="s">
        <v>83</v>
      </c>
      <c r="E125" s="5"/>
      <c r="F125" s="5"/>
      <c r="G125" s="5"/>
      <c r="H125" s="5"/>
      <c r="I125" s="5">
        <f>I124-I104</f>
        <v>1.7100000000000002</v>
      </c>
      <c r="J125" s="5"/>
      <c r="K125" s="50">
        <f>AVERAGE(K104:K124)</f>
        <v>4.2380952380952381</v>
      </c>
      <c r="L125" s="50">
        <f>AVERAGE(L104:L124)</f>
        <v>187.95238095238096</v>
      </c>
      <c r="M125" s="5">
        <f>MAX(M104:M124)</f>
        <v>13</v>
      </c>
    </row>
    <row r="127" spans="1:17" x14ac:dyDescent="0.25">
      <c r="A127" s="5">
        <v>7</v>
      </c>
      <c r="B127" s="6">
        <v>41678</v>
      </c>
      <c r="C127">
        <v>1415</v>
      </c>
      <c r="D127">
        <v>1545</v>
      </c>
      <c r="E127" s="34">
        <v>41678</v>
      </c>
      <c r="F127" s="35">
        <v>0.59166666666666667</v>
      </c>
      <c r="G127" t="s">
        <v>64</v>
      </c>
      <c r="H127">
        <v>2.29</v>
      </c>
      <c r="I127">
        <v>3.1</v>
      </c>
      <c r="J127">
        <v>0.81</v>
      </c>
      <c r="K127">
        <v>4</v>
      </c>
      <c r="L127">
        <v>124</v>
      </c>
      <c r="M127">
        <v>11</v>
      </c>
      <c r="N127">
        <v>1003.4</v>
      </c>
      <c r="O127">
        <v>87.8</v>
      </c>
      <c r="P127">
        <v>86</v>
      </c>
      <c r="Q127">
        <v>-99.9</v>
      </c>
    </row>
    <row r="128" spans="1:17" x14ac:dyDescent="0.25">
      <c r="A128" s="5">
        <v>7</v>
      </c>
      <c r="E128" s="34">
        <v>41678</v>
      </c>
      <c r="F128" s="35">
        <v>0.59583333333333333</v>
      </c>
      <c r="G128" t="s">
        <v>64</v>
      </c>
      <c r="H128">
        <v>2.3199999999999998</v>
      </c>
      <c r="I128">
        <v>3.13</v>
      </c>
      <c r="J128">
        <v>0.81</v>
      </c>
      <c r="K128">
        <v>3</v>
      </c>
      <c r="L128">
        <v>77</v>
      </c>
      <c r="M128">
        <v>17</v>
      </c>
      <c r="N128">
        <v>1003.3</v>
      </c>
      <c r="O128">
        <v>86</v>
      </c>
      <c r="P128">
        <v>86</v>
      </c>
      <c r="Q128">
        <v>-99.9</v>
      </c>
    </row>
    <row r="129" spans="1:17" x14ac:dyDescent="0.25">
      <c r="A129" s="5">
        <v>7</v>
      </c>
      <c r="E129" s="34">
        <v>41678</v>
      </c>
      <c r="F129" s="35">
        <v>0.6</v>
      </c>
      <c r="G129" t="s">
        <v>64</v>
      </c>
      <c r="H129">
        <v>2.35</v>
      </c>
      <c r="I129">
        <v>3.16</v>
      </c>
      <c r="J129">
        <v>0.81</v>
      </c>
      <c r="K129">
        <v>6</v>
      </c>
      <c r="L129">
        <v>55</v>
      </c>
      <c r="M129">
        <v>10</v>
      </c>
      <c r="N129">
        <v>1003.3</v>
      </c>
      <c r="O129">
        <v>85.6</v>
      </c>
      <c r="P129">
        <v>86</v>
      </c>
      <c r="Q129">
        <v>-99.9</v>
      </c>
    </row>
    <row r="130" spans="1:17" x14ac:dyDescent="0.25">
      <c r="A130" s="5">
        <v>7</v>
      </c>
      <c r="E130" s="34">
        <v>41678</v>
      </c>
      <c r="F130" s="35">
        <v>0.60416666666666663</v>
      </c>
      <c r="G130" t="s">
        <v>64</v>
      </c>
      <c r="H130">
        <v>2.38</v>
      </c>
      <c r="I130">
        <v>3.22</v>
      </c>
      <c r="J130">
        <v>0.84</v>
      </c>
      <c r="K130">
        <v>8</v>
      </c>
      <c r="L130">
        <v>81</v>
      </c>
      <c r="M130">
        <v>18</v>
      </c>
      <c r="N130">
        <v>1003.2</v>
      </c>
      <c r="O130">
        <v>85.1</v>
      </c>
      <c r="P130">
        <v>85.8</v>
      </c>
      <c r="Q130">
        <v>-99.9</v>
      </c>
    </row>
    <row r="131" spans="1:17" x14ac:dyDescent="0.25">
      <c r="A131" s="5">
        <v>7</v>
      </c>
      <c r="E131" s="34">
        <v>41678</v>
      </c>
      <c r="F131" s="35">
        <v>0.60833333333333328</v>
      </c>
      <c r="G131" t="s">
        <v>64</v>
      </c>
      <c r="H131">
        <v>2.4</v>
      </c>
      <c r="I131">
        <v>3.25</v>
      </c>
      <c r="J131">
        <v>0.85</v>
      </c>
      <c r="K131">
        <v>4</v>
      </c>
      <c r="L131">
        <v>211</v>
      </c>
      <c r="M131">
        <v>16</v>
      </c>
      <c r="N131">
        <v>1003.1</v>
      </c>
      <c r="O131">
        <v>85.8</v>
      </c>
      <c r="P131">
        <v>85.8</v>
      </c>
      <c r="Q131">
        <v>-99.9</v>
      </c>
    </row>
    <row r="132" spans="1:17" x14ac:dyDescent="0.25">
      <c r="A132" s="5">
        <v>7</v>
      </c>
      <c r="E132" s="34">
        <v>41678</v>
      </c>
      <c r="F132" s="35">
        <v>0.61249999999999993</v>
      </c>
      <c r="G132" t="s">
        <v>64</v>
      </c>
      <c r="H132">
        <v>2.4300000000000002</v>
      </c>
      <c r="I132">
        <v>3.25</v>
      </c>
      <c r="J132">
        <v>0.82</v>
      </c>
      <c r="K132">
        <v>5</v>
      </c>
      <c r="L132">
        <v>168</v>
      </c>
      <c r="M132">
        <v>11</v>
      </c>
      <c r="N132">
        <v>1003</v>
      </c>
      <c r="O132">
        <v>85.8</v>
      </c>
      <c r="P132">
        <v>85.8</v>
      </c>
      <c r="Q132">
        <v>-99.9</v>
      </c>
    </row>
    <row r="133" spans="1:17" x14ac:dyDescent="0.25">
      <c r="A133" s="5">
        <v>7</v>
      </c>
      <c r="E133" s="34">
        <v>41678</v>
      </c>
      <c r="F133" s="35">
        <v>0.6166666666666667</v>
      </c>
      <c r="G133" t="s">
        <v>64</v>
      </c>
      <c r="H133">
        <v>2.4500000000000002</v>
      </c>
      <c r="I133">
        <v>3.29</v>
      </c>
      <c r="J133">
        <v>0.84</v>
      </c>
      <c r="K133">
        <v>4</v>
      </c>
      <c r="L133">
        <v>157</v>
      </c>
      <c r="M133">
        <v>15</v>
      </c>
      <c r="N133">
        <v>1003</v>
      </c>
      <c r="O133">
        <v>86</v>
      </c>
      <c r="P133">
        <v>85.8</v>
      </c>
      <c r="Q133">
        <v>-99.9</v>
      </c>
    </row>
    <row r="134" spans="1:17" x14ac:dyDescent="0.25">
      <c r="A134" s="5">
        <v>7</v>
      </c>
      <c r="E134" s="34">
        <v>41678</v>
      </c>
      <c r="F134" s="35">
        <v>0.62083333333333335</v>
      </c>
      <c r="G134" t="s">
        <v>64</v>
      </c>
      <c r="H134">
        <v>2.46</v>
      </c>
      <c r="I134">
        <v>3.34</v>
      </c>
      <c r="J134">
        <v>0.88</v>
      </c>
      <c r="K134">
        <v>1</v>
      </c>
      <c r="L134">
        <v>134</v>
      </c>
      <c r="M134">
        <v>8</v>
      </c>
      <c r="N134">
        <v>1003</v>
      </c>
      <c r="O134">
        <v>86</v>
      </c>
      <c r="P134">
        <v>86</v>
      </c>
      <c r="Q134">
        <v>-99.9</v>
      </c>
    </row>
    <row r="135" spans="1:17" x14ac:dyDescent="0.25">
      <c r="A135" s="5">
        <v>7</v>
      </c>
      <c r="E135" s="34">
        <v>41678</v>
      </c>
      <c r="F135" s="35">
        <v>0.625</v>
      </c>
      <c r="G135" t="s">
        <v>64</v>
      </c>
      <c r="H135">
        <v>2.48</v>
      </c>
      <c r="I135">
        <v>3.32</v>
      </c>
      <c r="J135">
        <v>0.84</v>
      </c>
      <c r="K135">
        <v>10</v>
      </c>
      <c r="L135">
        <v>116</v>
      </c>
      <c r="M135">
        <v>18</v>
      </c>
      <c r="N135">
        <v>1002.9</v>
      </c>
      <c r="O135">
        <v>86.4</v>
      </c>
      <c r="P135">
        <v>86.2</v>
      </c>
      <c r="Q135">
        <v>-99.9</v>
      </c>
    </row>
    <row r="136" spans="1:17" x14ac:dyDescent="0.25">
      <c r="A136" s="5">
        <v>7</v>
      </c>
      <c r="E136" s="34">
        <v>41678</v>
      </c>
      <c r="F136" s="35">
        <v>0.62916666666666665</v>
      </c>
      <c r="G136" t="s">
        <v>64</v>
      </c>
      <c r="H136">
        <v>2.4900000000000002</v>
      </c>
      <c r="I136">
        <v>3.37</v>
      </c>
      <c r="J136">
        <v>0.88</v>
      </c>
      <c r="K136">
        <v>5</v>
      </c>
      <c r="L136">
        <v>174</v>
      </c>
      <c r="M136">
        <v>17</v>
      </c>
      <c r="N136">
        <v>1002.9</v>
      </c>
      <c r="O136">
        <v>86</v>
      </c>
      <c r="P136">
        <v>86.2</v>
      </c>
      <c r="Q136">
        <v>-99.9</v>
      </c>
    </row>
    <row r="137" spans="1:17" x14ac:dyDescent="0.25">
      <c r="A137" s="5">
        <v>7</v>
      </c>
      <c r="E137" s="34">
        <v>41678</v>
      </c>
      <c r="F137" s="35">
        <v>0.6333333333333333</v>
      </c>
      <c r="G137" t="s">
        <v>64</v>
      </c>
      <c r="H137">
        <v>2.5</v>
      </c>
      <c r="I137">
        <v>3.41</v>
      </c>
      <c r="J137">
        <v>0.91</v>
      </c>
      <c r="K137">
        <v>8</v>
      </c>
      <c r="L137">
        <v>138</v>
      </c>
      <c r="M137">
        <v>17</v>
      </c>
      <c r="N137">
        <v>1002.7</v>
      </c>
      <c r="O137">
        <v>86.5</v>
      </c>
      <c r="P137">
        <v>86</v>
      </c>
      <c r="Q137">
        <v>-99.9</v>
      </c>
    </row>
    <row r="138" spans="1:17" x14ac:dyDescent="0.25">
      <c r="A138" s="5">
        <v>7</v>
      </c>
      <c r="E138" s="34">
        <v>41678</v>
      </c>
      <c r="F138" s="35">
        <v>0.63750000000000007</v>
      </c>
      <c r="G138" t="s">
        <v>64</v>
      </c>
      <c r="H138">
        <v>2.5</v>
      </c>
      <c r="I138">
        <v>3.39</v>
      </c>
      <c r="J138">
        <v>0.89</v>
      </c>
      <c r="K138">
        <v>2</v>
      </c>
      <c r="L138">
        <v>227</v>
      </c>
      <c r="M138">
        <v>9</v>
      </c>
      <c r="N138">
        <v>1002.7</v>
      </c>
      <c r="O138">
        <v>87.8</v>
      </c>
      <c r="P138">
        <v>86</v>
      </c>
      <c r="Q138">
        <v>-99.9</v>
      </c>
    </row>
    <row r="139" spans="1:17" x14ac:dyDescent="0.25">
      <c r="A139" s="5">
        <v>7</v>
      </c>
      <c r="E139" s="34">
        <v>41678</v>
      </c>
      <c r="F139" s="35">
        <v>0.64166666666666672</v>
      </c>
      <c r="G139" t="s">
        <v>64</v>
      </c>
      <c r="H139">
        <v>2.5099999999999998</v>
      </c>
      <c r="I139">
        <v>3.4</v>
      </c>
      <c r="J139">
        <v>0.89</v>
      </c>
      <c r="K139">
        <v>6</v>
      </c>
      <c r="L139">
        <v>124</v>
      </c>
      <c r="M139">
        <v>10</v>
      </c>
      <c r="N139">
        <v>1002.6</v>
      </c>
      <c r="O139">
        <v>87.1</v>
      </c>
      <c r="P139">
        <v>86</v>
      </c>
      <c r="Q139">
        <v>-99.9</v>
      </c>
    </row>
    <row r="140" spans="1:17" x14ac:dyDescent="0.25">
      <c r="A140" s="5">
        <v>7</v>
      </c>
      <c r="E140" s="34">
        <v>41678</v>
      </c>
      <c r="F140" s="35">
        <v>0.64583333333333337</v>
      </c>
      <c r="G140" t="s">
        <v>64</v>
      </c>
      <c r="H140">
        <v>2.5099999999999998</v>
      </c>
      <c r="I140">
        <v>3.44</v>
      </c>
      <c r="J140">
        <v>0.93</v>
      </c>
      <c r="K140">
        <v>6</v>
      </c>
      <c r="L140">
        <v>128</v>
      </c>
      <c r="M140">
        <v>14</v>
      </c>
      <c r="N140">
        <v>1002.7</v>
      </c>
      <c r="O140">
        <v>86</v>
      </c>
      <c r="P140">
        <v>86.2</v>
      </c>
      <c r="Q140">
        <v>-99.9</v>
      </c>
    </row>
    <row r="141" spans="1:17" x14ac:dyDescent="0.25">
      <c r="A141" s="5">
        <v>7</v>
      </c>
      <c r="E141" s="34">
        <v>41678</v>
      </c>
      <c r="F141" s="35">
        <v>0.65</v>
      </c>
      <c r="G141" t="s">
        <v>64</v>
      </c>
      <c r="H141">
        <v>2.5099999999999998</v>
      </c>
      <c r="I141">
        <v>3.42</v>
      </c>
      <c r="J141">
        <v>0.91</v>
      </c>
      <c r="K141">
        <v>5</v>
      </c>
      <c r="L141">
        <v>151</v>
      </c>
      <c r="M141">
        <v>8</v>
      </c>
      <c r="N141">
        <v>1002.6</v>
      </c>
      <c r="O141">
        <v>85.6</v>
      </c>
      <c r="P141">
        <v>86.2</v>
      </c>
      <c r="Q141">
        <v>-99.9</v>
      </c>
    </row>
    <row r="142" spans="1:17" x14ac:dyDescent="0.25">
      <c r="A142" s="5">
        <v>7</v>
      </c>
      <c r="E142" s="34">
        <v>41678</v>
      </c>
      <c r="F142" s="35">
        <v>0.65416666666666667</v>
      </c>
      <c r="G142" t="s">
        <v>64</v>
      </c>
      <c r="H142">
        <v>2.5</v>
      </c>
      <c r="I142">
        <v>3.37</v>
      </c>
      <c r="J142">
        <v>0.87</v>
      </c>
      <c r="K142">
        <v>8</v>
      </c>
      <c r="L142">
        <v>127</v>
      </c>
      <c r="M142">
        <v>12</v>
      </c>
      <c r="N142">
        <v>1002.4</v>
      </c>
      <c r="O142">
        <v>85.5</v>
      </c>
      <c r="P142">
        <v>86.2</v>
      </c>
      <c r="Q142">
        <v>-99.9</v>
      </c>
    </row>
    <row r="143" spans="1:17" x14ac:dyDescent="0.25">
      <c r="A143" s="5">
        <v>7</v>
      </c>
      <c r="E143" s="34">
        <v>41678</v>
      </c>
      <c r="F143" s="35">
        <v>0.65833333333333333</v>
      </c>
      <c r="G143" t="s">
        <v>64</v>
      </c>
      <c r="H143">
        <v>2.4900000000000002</v>
      </c>
      <c r="I143">
        <v>3.45</v>
      </c>
      <c r="J143">
        <v>0.96</v>
      </c>
      <c r="K143">
        <v>4</v>
      </c>
      <c r="L143">
        <v>195</v>
      </c>
      <c r="M143">
        <v>11</v>
      </c>
      <c r="N143">
        <v>1002.4</v>
      </c>
      <c r="O143">
        <v>85.3</v>
      </c>
      <c r="P143">
        <v>86.2</v>
      </c>
      <c r="Q143">
        <v>-99.9</v>
      </c>
    </row>
    <row r="144" spans="1:17" x14ac:dyDescent="0.25">
      <c r="D144" s="5" t="s">
        <v>83</v>
      </c>
      <c r="E144" s="5"/>
      <c r="F144" s="5"/>
      <c r="G144" s="5"/>
      <c r="H144" s="5"/>
      <c r="I144" s="5">
        <f>I143-I127</f>
        <v>0.35000000000000009</v>
      </c>
      <c r="J144" s="5"/>
      <c r="K144" s="50">
        <f>AVERAGE(K127:K143)</f>
        <v>5.2352941176470589</v>
      </c>
      <c r="L144" s="50">
        <f>AVERAGE(L127:L143)</f>
        <v>140.41176470588235</v>
      </c>
      <c r="M144" s="5">
        <f>MAX(M127:M143)</f>
        <v>18</v>
      </c>
    </row>
    <row r="146" spans="1:17" x14ac:dyDescent="0.25">
      <c r="A146" s="5">
        <v>8</v>
      </c>
      <c r="E146" s="34">
        <v>41678</v>
      </c>
      <c r="F146" s="35">
        <v>0.66666666666666663</v>
      </c>
      <c r="G146" t="s">
        <v>64</v>
      </c>
      <c r="H146">
        <v>2.4700000000000002</v>
      </c>
      <c r="I146">
        <v>3.33</v>
      </c>
      <c r="J146">
        <v>0.86</v>
      </c>
      <c r="K146">
        <v>6</v>
      </c>
      <c r="L146">
        <v>111</v>
      </c>
      <c r="M146">
        <v>8</v>
      </c>
      <c r="N146">
        <v>1002.4</v>
      </c>
      <c r="O146">
        <v>86</v>
      </c>
      <c r="P146">
        <v>86.4</v>
      </c>
      <c r="Q146">
        <v>-99.9</v>
      </c>
    </row>
    <row r="147" spans="1:17" x14ac:dyDescent="0.25">
      <c r="A147" s="5">
        <v>8</v>
      </c>
      <c r="E147" s="34">
        <v>41678</v>
      </c>
      <c r="F147" s="35">
        <v>0.67083333333333339</v>
      </c>
      <c r="G147" t="s">
        <v>64</v>
      </c>
      <c r="H147">
        <v>2.46</v>
      </c>
      <c r="I147">
        <v>3.4</v>
      </c>
      <c r="J147">
        <v>0.94</v>
      </c>
      <c r="K147">
        <v>6</v>
      </c>
      <c r="L147">
        <v>144</v>
      </c>
      <c r="M147">
        <v>9</v>
      </c>
      <c r="N147">
        <v>1002.4</v>
      </c>
      <c r="O147">
        <v>85.8</v>
      </c>
      <c r="P147">
        <v>86.4</v>
      </c>
      <c r="Q147">
        <v>-99.9</v>
      </c>
    </row>
    <row r="148" spans="1:17" x14ac:dyDescent="0.25">
      <c r="A148" s="5">
        <v>8</v>
      </c>
      <c r="E148" s="34">
        <v>41678</v>
      </c>
      <c r="F148" s="35">
        <v>0.67499999999999993</v>
      </c>
      <c r="G148" t="s">
        <v>64</v>
      </c>
      <c r="H148">
        <v>2.44</v>
      </c>
      <c r="I148">
        <v>3.33</v>
      </c>
      <c r="J148">
        <v>0.89</v>
      </c>
      <c r="K148">
        <v>6</v>
      </c>
      <c r="L148">
        <v>144</v>
      </c>
      <c r="M148">
        <v>11</v>
      </c>
      <c r="N148">
        <v>1002.4</v>
      </c>
      <c r="O148">
        <v>85.1</v>
      </c>
      <c r="P148">
        <v>86.4</v>
      </c>
      <c r="Q148">
        <v>-99.9</v>
      </c>
    </row>
    <row r="149" spans="1:17" x14ac:dyDescent="0.25">
      <c r="A149" s="5">
        <v>8</v>
      </c>
      <c r="E149" s="34">
        <v>41678</v>
      </c>
      <c r="F149" s="35">
        <v>0.6791666666666667</v>
      </c>
      <c r="G149" t="s">
        <v>64</v>
      </c>
      <c r="H149">
        <v>2.42</v>
      </c>
      <c r="I149">
        <v>3.26</v>
      </c>
      <c r="J149">
        <v>0.84</v>
      </c>
      <c r="K149">
        <v>11</v>
      </c>
      <c r="L149">
        <v>127</v>
      </c>
      <c r="M149">
        <v>14</v>
      </c>
      <c r="N149">
        <v>1002.4</v>
      </c>
      <c r="O149">
        <v>85.1</v>
      </c>
      <c r="P149">
        <v>86.5</v>
      </c>
      <c r="Q149">
        <v>-99.9</v>
      </c>
    </row>
    <row r="150" spans="1:17" x14ac:dyDescent="0.25">
      <c r="A150" s="5">
        <v>8</v>
      </c>
      <c r="E150" s="34">
        <v>41678</v>
      </c>
      <c r="F150" s="35">
        <v>0.68333333333333324</v>
      </c>
      <c r="G150" t="s">
        <v>64</v>
      </c>
      <c r="H150">
        <v>2.39</v>
      </c>
      <c r="I150">
        <v>3.32</v>
      </c>
      <c r="J150">
        <v>0.93</v>
      </c>
      <c r="K150">
        <v>2</v>
      </c>
      <c r="L150">
        <v>139</v>
      </c>
      <c r="M150">
        <v>6</v>
      </c>
      <c r="N150">
        <v>1002.4</v>
      </c>
      <c r="O150">
        <v>85.1</v>
      </c>
      <c r="P150">
        <v>86.5</v>
      </c>
      <c r="Q150">
        <v>-99.9</v>
      </c>
    </row>
    <row r="151" spans="1:17" x14ac:dyDescent="0.25">
      <c r="A151" s="5">
        <v>8</v>
      </c>
      <c r="E151" s="34">
        <v>41678</v>
      </c>
      <c r="F151" s="35">
        <v>0.6875</v>
      </c>
      <c r="G151" t="s">
        <v>64</v>
      </c>
      <c r="H151">
        <v>2.36</v>
      </c>
      <c r="I151">
        <v>3.26</v>
      </c>
      <c r="J151">
        <v>0.9</v>
      </c>
      <c r="K151">
        <v>6</v>
      </c>
      <c r="L151">
        <v>134</v>
      </c>
      <c r="M151">
        <v>8</v>
      </c>
      <c r="N151">
        <v>1002.4</v>
      </c>
      <c r="O151">
        <v>85.5</v>
      </c>
      <c r="P151">
        <v>86.5</v>
      </c>
      <c r="Q151">
        <v>-99.9</v>
      </c>
    </row>
    <row r="152" spans="1:17" x14ac:dyDescent="0.25">
      <c r="A152" s="5">
        <v>8</v>
      </c>
      <c r="E152" s="34">
        <v>41678</v>
      </c>
      <c r="F152" s="35">
        <v>0.69166666666666676</v>
      </c>
      <c r="G152" t="s">
        <v>64</v>
      </c>
      <c r="H152">
        <v>2.34</v>
      </c>
      <c r="I152">
        <v>3.2</v>
      </c>
      <c r="J152">
        <v>0.86</v>
      </c>
      <c r="K152">
        <v>9</v>
      </c>
      <c r="L152">
        <v>114</v>
      </c>
      <c r="M152">
        <v>13</v>
      </c>
      <c r="N152">
        <v>1002.4</v>
      </c>
      <c r="O152">
        <v>85.1</v>
      </c>
      <c r="P152">
        <v>86.5</v>
      </c>
      <c r="Q152">
        <v>-99.9</v>
      </c>
    </row>
    <row r="153" spans="1:17" x14ac:dyDescent="0.25">
      <c r="A153" s="5">
        <v>8</v>
      </c>
      <c r="E153" s="34">
        <v>41678</v>
      </c>
      <c r="F153" s="35">
        <v>0.6958333333333333</v>
      </c>
      <c r="G153" t="s">
        <v>64</v>
      </c>
      <c r="H153">
        <v>2.2999999999999998</v>
      </c>
      <c r="I153">
        <v>3.23</v>
      </c>
      <c r="J153">
        <v>0.93</v>
      </c>
      <c r="K153">
        <v>16</v>
      </c>
      <c r="L153">
        <v>88</v>
      </c>
      <c r="M153">
        <v>20</v>
      </c>
      <c r="N153">
        <v>1002.5</v>
      </c>
      <c r="O153">
        <v>84.4</v>
      </c>
      <c r="P153">
        <v>86.5</v>
      </c>
      <c r="Q153">
        <v>-99.9</v>
      </c>
    </row>
    <row r="154" spans="1:17" x14ac:dyDescent="0.25">
      <c r="A154" s="5">
        <v>8</v>
      </c>
      <c r="E154" s="34">
        <v>41678</v>
      </c>
      <c r="F154" s="35">
        <v>0.70000000000000007</v>
      </c>
      <c r="G154" t="s">
        <v>64</v>
      </c>
      <c r="H154">
        <v>2.27</v>
      </c>
      <c r="I154">
        <v>3.18</v>
      </c>
      <c r="J154">
        <v>0.91</v>
      </c>
      <c r="K154">
        <v>9</v>
      </c>
      <c r="L154">
        <v>108</v>
      </c>
      <c r="M154">
        <v>18</v>
      </c>
      <c r="N154">
        <v>1002.5</v>
      </c>
      <c r="O154">
        <v>84.2</v>
      </c>
      <c r="P154">
        <v>86.5</v>
      </c>
      <c r="Q154">
        <v>-99.9</v>
      </c>
    </row>
    <row r="155" spans="1:17" x14ac:dyDescent="0.25">
      <c r="A155" s="5">
        <v>8</v>
      </c>
      <c r="E155" s="34">
        <v>41678</v>
      </c>
      <c r="F155" s="35">
        <v>0.70416666666666661</v>
      </c>
      <c r="G155" t="s">
        <v>64</v>
      </c>
      <c r="H155">
        <v>2.2400000000000002</v>
      </c>
      <c r="I155">
        <v>3.08</v>
      </c>
      <c r="J155">
        <v>0.84</v>
      </c>
      <c r="K155">
        <v>5</v>
      </c>
      <c r="L155">
        <v>154</v>
      </c>
      <c r="M155">
        <v>15</v>
      </c>
      <c r="N155">
        <v>1002.6</v>
      </c>
      <c r="O155">
        <v>84</v>
      </c>
      <c r="P155">
        <v>86.5</v>
      </c>
      <c r="Q155">
        <v>-99.9</v>
      </c>
    </row>
    <row r="156" spans="1:17" x14ac:dyDescent="0.25">
      <c r="A156" s="5">
        <v>8</v>
      </c>
      <c r="E156" s="34">
        <v>41678</v>
      </c>
      <c r="F156" s="35">
        <v>0.70833333333333337</v>
      </c>
      <c r="G156" t="s">
        <v>64</v>
      </c>
      <c r="H156">
        <v>2.2000000000000002</v>
      </c>
      <c r="I156">
        <v>3.13</v>
      </c>
      <c r="J156">
        <v>0.93</v>
      </c>
      <c r="K156">
        <v>4</v>
      </c>
      <c r="L156">
        <v>201</v>
      </c>
      <c r="M156">
        <v>10</v>
      </c>
      <c r="N156">
        <v>1002.6</v>
      </c>
      <c r="O156">
        <v>84</v>
      </c>
      <c r="P156">
        <v>86.4</v>
      </c>
      <c r="Q156">
        <v>-99.9</v>
      </c>
    </row>
    <row r="157" spans="1:17" x14ac:dyDescent="0.25">
      <c r="A157" s="5">
        <v>8</v>
      </c>
      <c r="E157" s="34">
        <v>41678</v>
      </c>
      <c r="F157" s="35">
        <v>0.71250000000000002</v>
      </c>
      <c r="G157" t="s">
        <v>64</v>
      </c>
      <c r="H157">
        <v>2.16</v>
      </c>
      <c r="I157">
        <v>3.05</v>
      </c>
      <c r="J157">
        <v>0.89</v>
      </c>
      <c r="K157">
        <v>4</v>
      </c>
      <c r="L157">
        <v>187</v>
      </c>
      <c r="M157">
        <v>6</v>
      </c>
      <c r="N157">
        <v>1002.7</v>
      </c>
      <c r="O157">
        <v>84.2</v>
      </c>
      <c r="P157">
        <v>86.4</v>
      </c>
      <c r="Q157">
        <v>-99.9</v>
      </c>
    </row>
    <row r="158" spans="1:17" x14ac:dyDescent="0.25">
      <c r="A158" s="5">
        <v>8</v>
      </c>
      <c r="E158" s="34">
        <v>41678</v>
      </c>
      <c r="F158" s="35">
        <v>0.71666666666666667</v>
      </c>
      <c r="G158" t="s">
        <v>64</v>
      </c>
      <c r="H158">
        <v>2.11</v>
      </c>
      <c r="I158">
        <v>2.98</v>
      </c>
      <c r="J158">
        <v>0.87</v>
      </c>
      <c r="K158">
        <v>6</v>
      </c>
      <c r="L158">
        <v>140</v>
      </c>
      <c r="M158">
        <v>10</v>
      </c>
      <c r="N158">
        <v>1002.7</v>
      </c>
      <c r="O158">
        <v>84.6</v>
      </c>
      <c r="P158">
        <v>86.4</v>
      </c>
      <c r="Q158">
        <v>-99.9</v>
      </c>
    </row>
    <row r="159" spans="1:17" x14ac:dyDescent="0.25">
      <c r="A159" s="5">
        <v>8</v>
      </c>
      <c r="E159" s="34">
        <v>41678</v>
      </c>
      <c r="F159" s="35">
        <v>0.72083333333333333</v>
      </c>
      <c r="G159" t="s">
        <v>64</v>
      </c>
      <c r="H159">
        <v>2.0699999999999998</v>
      </c>
      <c r="I159">
        <v>3.02</v>
      </c>
      <c r="J159">
        <v>0.95</v>
      </c>
      <c r="K159">
        <v>4</v>
      </c>
      <c r="L159">
        <v>163</v>
      </c>
      <c r="M159">
        <v>8</v>
      </c>
      <c r="N159">
        <v>1002.7</v>
      </c>
      <c r="O159">
        <v>84.2</v>
      </c>
      <c r="P159">
        <v>86.4</v>
      </c>
      <c r="Q159">
        <v>-99.9</v>
      </c>
    </row>
    <row r="160" spans="1:17" x14ac:dyDescent="0.25">
      <c r="A160" s="5">
        <v>8</v>
      </c>
      <c r="E160" s="34">
        <v>41678</v>
      </c>
      <c r="F160" s="35">
        <v>0.72499999999999998</v>
      </c>
      <c r="G160" t="s">
        <v>64</v>
      </c>
      <c r="H160">
        <v>2.02</v>
      </c>
      <c r="I160">
        <v>2.89</v>
      </c>
      <c r="J160">
        <v>0.87</v>
      </c>
      <c r="K160">
        <v>6</v>
      </c>
      <c r="L160">
        <v>200</v>
      </c>
      <c r="M160">
        <v>9</v>
      </c>
      <c r="N160">
        <v>1002.8</v>
      </c>
      <c r="O160">
        <v>82.9</v>
      </c>
      <c r="P160">
        <v>86.4</v>
      </c>
      <c r="Q160">
        <v>-99.9</v>
      </c>
    </row>
    <row r="161" spans="1:17" x14ac:dyDescent="0.25">
      <c r="A161" s="5">
        <v>8</v>
      </c>
      <c r="E161" s="34">
        <v>41678</v>
      </c>
      <c r="F161" s="35">
        <v>0.72916666666666663</v>
      </c>
      <c r="G161" t="s">
        <v>64</v>
      </c>
      <c r="H161">
        <v>1.98</v>
      </c>
      <c r="I161">
        <v>2.87</v>
      </c>
      <c r="J161">
        <v>0.89</v>
      </c>
      <c r="K161">
        <v>4</v>
      </c>
      <c r="L161">
        <v>136</v>
      </c>
      <c r="M161">
        <v>8</v>
      </c>
      <c r="N161">
        <v>1002.8</v>
      </c>
      <c r="O161">
        <v>84.2</v>
      </c>
      <c r="P161">
        <v>86.4</v>
      </c>
      <c r="Q161">
        <v>-99.9</v>
      </c>
    </row>
    <row r="162" spans="1:17" x14ac:dyDescent="0.25">
      <c r="A162" s="5">
        <v>8</v>
      </c>
      <c r="E162" s="34">
        <v>41678</v>
      </c>
      <c r="F162" s="35">
        <v>0.73333333333333339</v>
      </c>
      <c r="G162" t="s">
        <v>64</v>
      </c>
      <c r="H162">
        <v>1.93</v>
      </c>
      <c r="I162">
        <v>2.84</v>
      </c>
      <c r="J162">
        <v>0.91</v>
      </c>
      <c r="K162">
        <v>6</v>
      </c>
      <c r="L162">
        <v>174</v>
      </c>
      <c r="M162">
        <v>9</v>
      </c>
      <c r="N162">
        <v>1002.9</v>
      </c>
      <c r="O162">
        <v>84.4</v>
      </c>
      <c r="P162">
        <v>86.4</v>
      </c>
      <c r="Q162">
        <v>-99.9</v>
      </c>
    </row>
    <row r="163" spans="1:17" x14ac:dyDescent="0.25">
      <c r="A163" s="5">
        <v>8</v>
      </c>
      <c r="E163" s="34">
        <v>41678</v>
      </c>
      <c r="F163" s="35">
        <v>0.73749999999999993</v>
      </c>
      <c r="G163" t="s">
        <v>64</v>
      </c>
      <c r="H163">
        <v>1.88</v>
      </c>
      <c r="I163">
        <v>2.76</v>
      </c>
      <c r="J163">
        <v>0.88</v>
      </c>
      <c r="K163">
        <v>5</v>
      </c>
      <c r="L163">
        <v>158</v>
      </c>
      <c r="M163">
        <v>11</v>
      </c>
      <c r="N163">
        <v>1003</v>
      </c>
      <c r="O163">
        <v>84.6</v>
      </c>
      <c r="P163">
        <v>86.4</v>
      </c>
      <c r="Q163">
        <v>-99.9</v>
      </c>
    </row>
    <row r="164" spans="1:17" x14ac:dyDescent="0.25">
      <c r="A164" s="5">
        <v>8</v>
      </c>
      <c r="E164" s="34">
        <v>41678</v>
      </c>
      <c r="F164" s="35">
        <v>0.7416666666666667</v>
      </c>
      <c r="G164" t="s">
        <v>64</v>
      </c>
      <c r="H164">
        <v>1.83</v>
      </c>
      <c r="I164">
        <v>2.69</v>
      </c>
      <c r="J164">
        <v>0.86</v>
      </c>
      <c r="K164">
        <v>5</v>
      </c>
      <c r="L164">
        <v>106</v>
      </c>
      <c r="M164">
        <v>9</v>
      </c>
      <c r="N164">
        <v>1003</v>
      </c>
      <c r="O164">
        <v>84.6</v>
      </c>
      <c r="P164">
        <v>86.4</v>
      </c>
      <c r="Q164">
        <v>-99.9</v>
      </c>
    </row>
    <row r="165" spans="1:17" x14ac:dyDescent="0.25">
      <c r="A165" s="5">
        <v>8</v>
      </c>
      <c r="E165" s="34">
        <v>41678</v>
      </c>
      <c r="F165" s="35">
        <v>0.74583333333333324</v>
      </c>
      <c r="G165" t="s">
        <v>64</v>
      </c>
      <c r="H165">
        <v>1.77</v>
      </c>
      <c r="I165">
        <v>2.67</v>
      </c>
      <c r="J165">
        <v>0.9</v>
      </c>
      <c r="K165">
        <v>7</v>
      </c>
      <c r="L165">
        <v>101</v>
      </c>
      <c r="M165">
        <v>11</v>
      </c>
      <c r="N165">
        <v>1003</v>
      </c>
      <c r="O165">
        <v>84.6</v>
      </c>
      <c r="P165">
        <v>86.4</v>
      </c>
      <c r="Q165">
        <v>-99.9</v>
      </c>
    </row>
    <row r="166" spans="1:17" x14ac:dyDescent="0.25">
      <c r="A166" s="5">
        <v>8</v>
      </c>
      <c r="E166" s="34">
        <v>41678</v>
      </c>
      <c r="F166" s="35">
        <v>0.75</v>
      </c>
      <c r="G166" t="s">
        <v>64</v>
      </c>
      <c r="H166">
        <v>1.72</v>
      </c>
      <c r="I166">
        <v>2.58</v>
      </c>
      <c r="J166">
        <v>0.86</v>
      </c>
      <c r="K166">
        <v>4</v>
      </c>
      <c r="L166">
        <v>183</v>
      </c>
      <c r="M166">
        <v>7</v>
      </c>
      <c r="N166">
        <v>1003.1</v>
      </c>
      <c r="O166">
        <v>84.6</v>
      </c>
      <c r="P166">
        <v>86.4</v>
      </c>
      <c r="Q166">
        <v>-99.9</v>
      </c>
    </row>
    <row r="167" spans="1:17" x14ac:dyDescent="0.25">
      <c r="A167" s="5">
        <v>8</v>
      </c>
      <c r="E167" s="34">
        <v>41678</v>
      </c>
      <c r="F167" s="35">
        <v>0.75416666666666676</v>
      </c>
      <c r="G167" t="s">
        <v>64</v>
      </c>
      <c r="H167">
        <v>1.66</v>
      </c>
      <c r="I167">
        <v>2.5299999999999998</v>
      </c>
      <c r="J167">
        <v>0.87</v>
      </c>
      <c r="K167">
        <v>2</v>
      </c>
      <c r="L167">
        <v>159</v>
      </c>
      <c r="M167">
        <v>5</v>
      </c>
      <c r="N167">
        <v>1003.1</v>
      </c>
      <c r="O167">
        <v>84</v>
      </c>
      <c r="P167">
        <v>86.4</v>
      </c>
      <c r="Q167">
        <v>-99.9</v>
      </c>
    </row>
    <row r="168" spans="1:17" x14ac:dyDescent="0.25">
      <c r="D168" s="5" t="s">
        <v>83</v>
      </c>
      <c r="E168" s="5"/>
      <c r="F168" s="5"/>
      <c r="G168" s="5"/>
      <c r="H168" s="5"/>
      <c r="I168" s="5">
        <f>I167-I146</f>
        <v>-0.80000000000000027</v>
      </c>
      <c r="J168" s="5"/>
      <c r="K168" s="50">
        <f>AVERAGE(K146:K167)</f>
        <v>6.0454545454545459</v>
      </c>
      <c r="L168" s="50">
        <f>AVERAGE(L146:L167)</f>
        <v>144.13636363636363</v>
      </c>
      <c r="M168" s="5">
        <f>MAX(M146:M167)</f>
        <v>20</v>
      </c>
    </row>
    <row r="170" spans="1:17" x14ac:dyDescent="0.25">
      <c r="A170" s="5">
        <v>9</v>
      </c>
      <c r="E170" s="34">
        <v>41685</v>
      </c>
      <c r="F170" s="35">
        <v>0.70416666666666661</v>
      </c>
      <c r="G170" t="s">
        <v>64</v>
      </c>
      <c r="H170">
        <v>1.49</v>
      </c>
      <c r="I170">
        <v>2.39</v>
      </c>
      <c r="J170">
        <v>0.9</v>
      </c>
      <c r="K170">
        <v>2</v>
      </c>
      <c r="L170">
        <v>49</v>
      </c>
      <c r="M170">
        <v>7</v>
      </c>
      <c r="N170">
        <v>1006</v>
      </c>
      <c r="O170">
        <v>84.9</v>
      </c>
      <c r="P170">
        <v>87.3</v>
      </c>
      <c r="Q170">
        <v>-99.9</v>
      </c>
    </row>
    <row r="171" spans="1:17" x14ac:dyDescent="0.25">
      <c r="A171" s="5">
        <v>9</v>
      </c>
      <c r="E171" s="34">
        <v>41685</v>
      </c>
      <c r="F171" s="35">
        <v>0.70833333333333337</v>
      </c>
      <c r="G171" t="s">
        <v>64</v>
      </c>
      <c r="H171">
        <v>1.55</v>
      </c>
      <c r="I171">
        <v>2.44</v>
      </c>
      <c r="J171">
        <v>0.89</v>
      </c>
      <c r="K171">
        <v>7</v>
      </c>
      <c r="L171">
        <v>28</v>
      </c>
      <c r="M171">
        <v>9</v>
      </c>
      <c r="N171">
        <v>1006.1</v>
      </c>
      <c r="O171">
        <v>84.6</v>
      </c>
      <c r="P171">
        <v>87.3</v>
      </c>
      <c r="Q171">
        <v>-99.9</v>
      </c>
    </row>
    <row r="172" spans="1:17" x14ac:dyDescent="0.25">
      <c r="A172" s="5">
        <v>9</v>
      </c>
      <c r="E172" s="34">
        <v>41685</v>
      </c>
      <c r="F172" s="35">
        <v>0.71250000000000002</v>
      </c>
      <c r="G172" t="s">
        <v>64</v>
      </c>
      <c r="H172">
        <v>1.61</v>
      </c>
      <c r="I172">
        <v>2.48</v>
      </c>
      <c r="J172">
        <v>0.87</v>
      </c>
      <c r="K172">
        <v>3</v>
      </c>
      <c r="L172">
        <v>5</v>
      </c>
      <c r="M172">
        <v>6</v>
      </c>
      <c r="N172">
        <v>1006</v>
      </c>
      <c r="O172">
        <v>85.1</v>
      </c>
      <c r="P172">
        <v>87.3</v>
      </c>
      <c r="Q172">
        <v>-99.9</v>
      </c>
    </row>
    <row r="173" spans="1:17" x14ac:dyDescent="0.25">
      <c r="A173" s="5">
        <v>9</v>
      </c>
      <c r="E173" s="34">
        <v>41685</v>
      </c>
      <c r="F173" s="35">
        <v>0.71666666666666667</v>
      </c>
      <c r="G173" t="s">
        <v>64</v>
      </c>
      <c r="H173">
        <v>1.67</v>
      </c>
      <c r="I173">
        <v>2.57</v>
      </c>
      <c r="J173">
        <v>0.9</v>
      </c>
      <c r="K173">
        <v>2</v>
      </c>
      <c r="L173">
        <v>356</v>
      </c>
      <c r="M173">
        <v>5</v>
      </c>
      <c r="N173">
        <v>1006</v>
      </c>
      <c r="O173">
        <v>85.8</v>
      </c>
      <c r="P173">
        <v>87.3</v>
      </c>
      <c r="Q173">
        <v>-99.9</v>
      </c>
    </row>
    <row r="174" spans="1:17" x14ac:dyDescent="0.25">
      <c r="A174" s="5">
        <v>9</v>
      </c>
      <c r="D174" s="5"/>
      <c r="E174" s="34">
        <v>41685</v>
      </c>
      <c r="F174" s="37">
        <v>0.72083333333333333</v>
      </c>
      <c r="G174" s="29" t="s">
        <v>64</v>
      </c>
      <c r="H174" s="29">
        <v>1.73</v>
      </c>
      <c r="I174" s="29">
        <v>2.6</v>
      </c>
      <c r="J174" s="29">
        <v>0.87</v>
      </c>
      <c r="K174" s="43">
        <v>3</v>
      </c>
      <c r="L174" s="43">
        <v>360</v>
      </c>
      <c r="M174" s="29">
        <v>5</v>
      </c>
      <c r="N174" s="29">
        <v>1006</v>
      </c>
      <c r="O174" s="29">
        <v>86.2</v>
      </c>
      <c r="P174" s="29">
        <v>87.3</v>
      </c>
      <c r="Q174" s="29">
        <v>-99.9</v>
      </c>
    </row>
    <row r="175" spans="1:17" x14ac:dyDescent="0.25">
      <c r="A175" s="5">
        <v>9</v>
      </c>
      <c r="E175" s="34">
        <v>41685</v>
      </c>
      <c r="F175" s="35">
        <v>0.72499999999999998</v>
      </c>
      <c r="G175" t="s">
        <v>64</v>
      </c>
      <c r="H175">
        <v>1.79</v>
      </c>
      <c r="I175">
        <v>2.64</v>
      </c>
      <c r="J175">
        <v>0.85</v>
      </c>
      <c r="K175">
        <v>3</v>
      </c>
      <c r="L175">
        <v>15</v>
      </c>
      <c r="M175">
        <v>5</v>
      </c>
      <c r="N175">
        <v>1006.1</v>
      </c>
      <c r="O175">
        <v>86.2</v>
      </c>
      <c r="P175">
        <v>87.3</v>
      </c>
      <c r="Q175">
        <v>-99.9</v>
      </c>
    </row>
    <row r="176" spans="1:17" x14ac:dyDescent="0.25">
      <c r="A176" s="5">
        <v>9</v>
      </c>
      <c r="E176" s="34">
        <v>41685</v>
      </c>
      <c r="F176" s="35">
        <v>0.72916666666666663</v>
      </c>
      <c r="G176" t="s">
        <v>64</v>
      </c>
      <c r="H176">
        <v>1.85</v>
      </c>
      <c r="I176">
        <v>2.7</v>
      </c>
      <c r="J176">
        <v>0.85</v>
      </c>
      <c r="K176">
        <v>4</v>
      </c>
      <c r="L176">
        <v>214</v>
      </c>
      <c r="M176">
        <v>5</v>
      </c>
      <c r="N176">
        <v>1006.1</v>
      </c>
      <c r="O176">
        <v>84</v>
      </c>
      <c r="P176">
        <v>87.3</v>
      </c>
      <c r="Q176">
        <v>-99.9</v>
      </c>
    </row>
    <row r="177" spans="1:17" x14ac:dyDescent="0.25">
      <c r="A177" s="5">
        <v>9</v>
      </c>
      <c r="E177" s="34">
        <v>41685</v>
      </c>
      <c r="F177" s="35">
        <v>0.73333333333333339</v>
      </c>
      <c r="G177" t="s">
        <v>64</v>
      </c>
      <c r="H177">
        <v>1.9</v>
      </c>
      <c r="I177">
        <v>2.77</v>
      </c>
      <c r="J177">
        <v>0.87</v>
      </c>
      <c r="K177">
        <v>3</v>
      </c>
      <c r="L177">
        <v>205</v>
      </c>
      <c r="M177">
        <v>5</v>
      </c>
      <c r="N177">
        <v>1006.2</v>
      </c>
      <c r="O177">
        <v>83.8</v>
      </c>
      <c r="P177">
        <v>87.3</v>
      </c>
      <c r="Q177">
        <v>-99.9</v>
      </c>
    </row>
    <row r="178" spans="1:17" x14ac:dyDescent="0.25">
      <c r="A178" s="5">
        <v>9</v>
      </c>
      <c r="E178" s="34">
        <v>41685</v>
      </c>
      <c r="F178" s="35">
        <v>0.73749999999999993</v>
      </c>
      <c r="G178" t="s">
        <v>64</v>
      </c>
      <c r="H178">
        <v>1.96</v>
      </c>
      <c r="I178">
        <v>2.82</v>
      </c>
      <c r="J178">
        <v>0.86</v>
      </c>
      <c r="K178">
        <v>3</v>
      </c>
      <c r="L178">
        <v>144</v>
      </c>
      <c r="M178">
        <v>6</v>
      </c>
      <c r="N178">
        <v>1006.3</v>
      </c>
      <c r="O178">
        <v>84</v>
      </c>
      <c r="P178">
        <v>87.3</v>
      </c>
      <c r="Q178">
        <v>-99.9</v>
      </c>
    </row>
    <row r="179" spans="1:17" x14ac:dyDescent="0.25">
      <c r="A179" s="5">
        <v>9</v>
      </c>
      <c r="E179" s="34">
        <v>41685</v>
      </c>
      <c r="F179" s="35">
        <v>0.7416666666666667</v>
      </c>
      <c r="G179" t="s">
        <v>64</v>
      </c>
      <c r="H179">
        <v>2.0099999999999998</v>
      </c>
      <c r="I179">
        <v>2.82</v>
      </c>
      <c r="J179">
        <v>0.81</v>
      </c>
      <c r="K179">
        <v>4</v>
      </c>
      <c r="L179">
        <v>178</v>
      </c>
      <c r="M179">
        <v>5</v>
      </c>
      <c r="N179">
        <v>1006.4</v>
      </c>
      <c r="O179">
        <v>83.5</v>
      </c>
      <c r="P179">
        <v>87.3</v>
      </c>
      <c r="Q179">
        <v>-99.9</v>
      </c>
    </row>
    <row r="180" spans="1:17" x14ac:dyDescent="0.25">
      <c r="A180" s="5">
        <v>9</v>
      </c>
      <c r="E180" s="34">
        <v>41685</v>
      </c>
      <c r="F180" s="35">
        <v>0.74583333333333324</v>
      </c>
      <c r="G180" t="s">
        <v>64</v>
      </c>
      <c r="H180">
        <v>2.06</v>
      </c>
      <c r="I180">
        <v>2.91</v>
      </c>
      <c r="J180">
        <v>0.85</v>
      </c>
      <c r="K180">
        <v>3</v>
      </c>
      <c r="L180">
        <v>173</v>
      </c>
      <c r="M180">
        <v>4</v>
      </c>
      <c r="N180">
        <v>1006.4</v>
      </c>
      <c r="O180">
        <v>83.3</v>
      </c>
      <c r="P180">
        <v>87.1</v>
      </c>
      <c r="Q180">
        <v>-99.9</v>
      </c>
    </row>
    <row r="181" spans="1:17" x14ac:dyDescent="0.25">
      <c r="A181" s="5">
        <v>9</v>
      </c>
      <c r="E181" s="34">
        <v>41685</v>
      </c>
      <c r="F181" s="35">
        <v>0.75</v>
      </c>
      <c r="G181" t="s">
        <v>64</v>
      </c>
      <c r="H181">
        <v>2.11</v>
      </c>
      <c r="I181">
        <v>2.99</v>
      </c>
      <c r="J181">
        <v>0.88</v>
      </c>
      <c r="K181">
        <v>3</v>
      </c>
      <c r="L181">
        <v>189</v>
      </c>
      <c r="M181">
        <v>4</v>
      </c>
      <c r="N181">
        <v>1006.5</v>
      </c>
      <c r="O181">
        <v>83.3</v>
      </c>
      <c r="P181">
        <v>87.1</v>
      </c>
      <c r="Q181">
        <v>-99.9</v>
      </c>
    </row>
    <row r="182" spans="1:17" x14ac:dyDescent="0.25">
      <c r="A182" s="5">
        <v>9</v>
      </c>
      <c r="E182" s="34">
        <v>41685</v>
      </c>
      <c r="F182" s="35">
        <v>0.75416666666666676</v>
      </c>
      <c r="G182" t="s">
        <v>64</v>
      </c>
      <c r="H182">
        <v>2.16</v>
      </c>
      <c r="I182">
        <v>2.96</v>
      </c>
      <c r="J182">
        <v>0.8</v>
      </c>
      <c r="K182">
        <v>4</v>
      </c>
      <c r="L182">
        <v>171</v>
      </c>
      <c r="M182">
        <v>5</v>
      </c>
      <c r="N182">
        <v>1006.5</v>
      </c>
      <c r="O182">
        <v>83.3</v>
      </c>
      <c r="P182">
        <v>87.1</v>
      </c>
      <c r="Q182">
        <v>-99.9</v>
      </c>
    </row>
    <row r="183" spans="1:17" x14ac:dyDescent="0.25">
      <c r="A183" s="5">
        <v>9</v>
      </c>
      <c r="E183" s="34">
        <v>41685</v>
      </c>
      <c r="F183" s="35">
        <v>0.7583333333333333</v>
      </c>
      <c r="G183" t="s">
        <v>64</v>
      </c>
      <c r="H183">
        <v>2.21</v>
      </c>
      <c r="I183">
        <v>3.05</v>
      </c>
      <c r="J183">
        <v>0.84</v>
      </c>
      <c r="K183">
        <v>4</v>
      </c>
      <c r="L183">
        <v>200</v>
      </c>
      <c r="M183">
        <v>5</v>
      </c>
      <c r="N183">
        <v>1006.6</v>
      </c>
      <c r="O183">
        <v>82.9</v>
      </c>
      <c r="P183">
        <v>87.1</v>
      </c>
      <c r="Q183">
        <v>-99.9</v>
      </c>
    </row>
    <row r="184" spans="1:17" x14ac:dyDescent="0.25">
      <c r="A184" s="5">
        <v>9</v>
      </c>
      <c r="E184" s="34">
        <v>41685</v>
      </c>
      <c r="F184" s="35">
        <v>0.76250000000000007</v>
      </c>
      <c r="G184" t="s">
        <v>64</v>
      </c>
      <c r="H184">
        <v>2.25</v>
      </c>
      <c r="I184">
        <v>3.12</v>
      </c>
      <c r="J184">
        <v>0.87</v>
      </c>
      <c r="K184">
        <v>2</v>
      </c>
      <c r="L184">
        <v>184</v>
      </c>
      <c r="M184">
        <v>4</v>
      </c>
      <c r="N184">
        <v>1006.7</v>
      </c>
      <c r="O184">
        <v>83.1</v>
      </c>
      <c r="P184">
        <v>87.1</v>
      </c>
      <c r="Q184">
        <v>-99.9</v>
      </c>
    </row>
    <row r="185" spans="1:17" x14ac:dyDescent="0.25">
      <c r="A185" s="5">
        <v>9</v>
      </c>
      <c r="E185" s="34">
        <v>41685</v>
      </c>
      <c r="F185" s="35">
        <v>0.76666666666666661</v>
      </c>
      <c r="G185" t="s">
        <v>64</v>
      </c>
      <c r="H185">
        <v>2.29</v>
      </c>
      <c r="I185">
        <v>3.07</v>
      </c>
      <c r="J185">
        <v>0.78</v>
      </c>
      <c r="K185">
        <v>4</v>
      </c>
      <c r="L185">
        <v>197</v>
      </c>
      <c r="M185">
        <v>6</v>
      </c>
      <c r="N185">
        <v>1006.7</v>
      </c>
      <c r="O185">
        <v>82.6</v>
      </c>
      <c r="P185">
        <v>87.1</v>
      </c>
      <c r="Q185">
        <v>-99.9</v>
      </c>
    </row>
    <row r="186" spans="1:17" x14ac:dyDescent="0.25">
      <c r="A186" s="5">
        <v>9</v>
      </c>
      <c r="E186" s="34">
        <v>41685</v>
      </c>
      <c r="F186" s="35">
        <v>0.77083333333333337</v>
      </c>
      <c r="G186" t="s">
        <v>64</v>
      </c>
      <c r="H186">
        <v>2.33</v>
      </c>
      <c r="I186">
        <v>3.14</v>
      </c>
      <c r="J186">
        <v>0.81</v>
      </c>
      <c r="K186">
        <v>3</v>
      </c>
      <c r="L186">
        <v>181</v>
      </c>
      <c r="M186">
        <v>5</v>
      </c>
      <c r="N186">
        <v>1006.8</v>
      </c>
      <c r="O186">
        <v>82.4</v>
      </c>
      <c r="P186">
        <v>87.1</v>
      </c>
      <c r="Q186">
        <v>-99.9</v>
      </c>
    </row>
    <row r="187" spans="1:17" x14ac:dyDescent="0.25">
      <c r="A187" s="5">
        <v>9</v>
      </c>
      <c r="E187" s="34">
        <v>41685</v>
      </c>
      <c r="F187" s="35">
        <v>0.77500000000000002</v>
      </c>
      <c r="G187" t="s">
        <v>64</v>
      </c>
      <c r="H187">
        <v>2.37</v>
      </c>
      <c r="I187">
        <v>3.23</v>
      </c>
      <c r="J187">
        <v>0.86</v>
      </c>
      <c r="K187">
        <v>3</v>
      </c>
      <c r="L187">
        <v>149</v>
      </c>
      <c r="M187">
        <v>4</v>
      </c>
      <c r="N187">
        <v>1006.8</v>
      </c>
      <c r="O187">
        <v>82.8</v>
      </c>
      <c r="P187">
        <v>86.9</v>
      </c>
      <c r="Q187">
        <v>-99.9</v>
      </c>
    </row>
    <row r="188" spans="1:17" x14ac:dyDescent="0.25">
      <c r="A188" s="5">
        <v>9</v>
      </c>
      <c r="E188" s="34">
        <v>41685</v>
      </c>
      <c r="F188" s="35">
        <v>0.77916666666666667</v>
      </c>
      <c r="G188" t="s">
        <v>64</v>
      </c>
      <c r="H188">
        <v>2.41</v>
      </c>
      <c r="I188">
        <v>3.17</v>
      </c>
      <c r="J188">
        <v>0.76</v>
      </c>
      <c r="K188">
        <v>1</v>
      </c>
      <c r="L188">
        <v>179</v>
      </c>
      <c r="M188">
        <v>5</v>
      </c>
      <c r="N188">
        <v>1006.8</v>
      </c>
      <c r="O188">
        <v>83.1</v>
      </c>
      <c r="P188">
        <v>86.9</v>
      </c>
      <c r="Q188">
        <v>-99.9</v>
      </c>
    </row>
    <row r="189" spans="1:17" x14ac:dyDescent="0.25">
      <c r="A189" s="5">
        <v>9</v>
      </c>
      <c r="E189" s="34">
        <v>41685</v>
      </c>
      <c r="F189" s="35">
        <v>0.78333333333333333</v>
      </c>
      <c r="G189" t="s">
        <v>64</v>
      </c>
      <c r="H189">
        <v>2.44</v>
      </c>
      <c r="I189">
        <v>3.25</v>
      </c>
      <c r="J189">
        <v>0.81</v>
      </c>
      <c r="K189">
        <v>4</v>
      </c>
      <c r="L189">
        <v>199</v>
      </c>
      <c r="M189">
        <v>5</v>
      </c>
      <c r="N189">
        <v>1006.9</v>
      </c>
      <c r="O189">
        <v>82.8</v>
      </c>
      <c r="P189">
        <v>86.9</v>
      </c>
      <c r="Q189">
        <v>-99.9</v>
      </c>
    </row>
    <row r="190" spans="1:17" x14ac:dyDescent="0.25">
      <c r="D190" s="5" t="s">
        <v>83</v>
      </c>
      <c r="E190" s="5"/>
      <c r="F190" s="5"/>
      <c r="G190" s="5"/>
      <c r="H190" s="5"/>
      <c r="I190" s="5">
        <f>I189-I170</f>
        <v>0.85999999999999988</v>
      </c>
      <c r="J190" s="5"/>
      <c r="K190" s="50">
        <f>AVERAGE(K170:K189)</f>
        <v>3.25</v>
      </c>
      <c r="L190" s="50">
        <f>AVERAGE(L170:L189)</f>
        <v>168.8</v>
      </c>
      <c r="M190" s="5">
        <f>MAX(M170:M189)</f>
        <v>9</v>
      </c>
    </row>
    <row r="192" spans="1:17" x14ac:dyDescent="0.25">
      <c r="A192" s="5">
        <v>10</v>
      </c>
      <c r="E192" s="34">
        <v>41687</v>
      </c>
      <c r="F192" s="35">
        <v>0.52916666666666667</v>
      </c>
      <c r="G192" t="s">
        <v>64</v>
      </c>
      <c r="H192">
        <v>0.88</v>
      </c>
      <c r="I192">
        <v>1.62</v>
      </c>
      <c r="J192">
        <v>0.74</v>
      </c>
      <c r="K192">
        <v>13</v>
      </c>
      <c r="L192">
        <v>72</v>
      </c>
      <c r="M192">
        <v>21</v>
      </c>
      <c r="N192">
        <v>1007.9</v>
      </c>
      <c r="O192">
        <v>81.5</v>
      </c>
      <c r="P192">
        <v>86.7</v>
      </c>
      <c r="Q192">
        <v>-99.9</v>
      </c>
    </row>
    <row r="193" spans="1:17" x14ac:dyDescent="0.25">
      <c r="A193" s="5">
        <v>10</v>
      </c>
      <c r="E193" s="34">
        <v>41687</v>
      </c>
      <c r="F193" s="35">
        <v>0.53333333333333333</v>
      </c>
      <c r="G193" t="s">
        <v>64</v>
      </c>
      <c r="H193">
        <v>0.83</v>
      </c>
      <c r="I193">
        <v>1.51</v>
      </c>
      <c r="J193">
        <v>0.68</v>
      </c>
      <c r="K193">
        <v>15</v>
      </c>
      <c r="L193">
        <v>68</v>
      </c>
      <c r="M193">
        <v>28</v>
      </c>
      <c r="N193">
        <v>1007.8</v>
      </c>
      <c r="O193">
        <v>81.900000000000006</v>
      </c>
      <c r="P193">
        <v>86.7</v>
      </c>
      <c r="Q193">
        <v>-99.9</v>
      </c>
    </row>
    <row r="194" spans="1:17" x14ac:dyDescent="0.25">
      <c r="A194" s="5">
        <v>10</v>
      </c>
      <c r="E194" s="34">
        <v>41687</v>
      </c>
      <c r="F194" s="35">
        <v>0.53749999999999998</v>
      </c>
      <c r="G194" t="s">
        <v>64</v>
      </c>
      <c r="H194">
        <v>0.78</v>
      </c>
      <c r="I194">
        <v>1.47</v>
      </c>
      <c r="J194">
        <v>0.69</v>
      </c>
      <c r="K194">
        <v>11</v>
      </c>
      <c r="L194">
        <v>58</v>
      </c>
      <c r="M194">
        <v>28</v>
      </c>
      <c r="N194">
        <v>1008</v>
      </c>
      <c r="O194">
        <v>81.5</v>
      </c>
      <c r="P194">
        <v>86.7</v>
      </c>
      <c r="Q194">
        <v>-99.9</v>
      </c>
    </row>
    <row r="195" spans="1:17" x14ac:dyDescent="0.25">
      <c r="A195" s="5">
        <v>10</v>
      </c>
      <c r="E195" s="34">
        <v>41687</v>
      </c>
      <c r="F195" s="35">
        <v>0.54166666666666663</v>
      </c>
      <c r="G195" t="s">
        <v>64</v>
      </c>
      <c r="H195">
        <v>0.73</v>
      </c>
      <c r="I195">
        <v>1.46</v>
      </c>
      <c r="J195">
        <v>0.73</v>
      </c>
      <c r="K195">
        <v>8</v>
      </c>
      <c r="L195">
        <v>34</v>
      </c>
      <c r="M195">
        <v>24</v>
      </c>
      <c r="N195">
        <v>1007.9</v>
      </c>
      <c r="O195">
        <v>81.3</v>
      </c>
      <c r="P195">
        <v>86.7</v>
      </c>
      <c r="Q195">
        <v>-99.9</v>
      </c>
    </row>
    <row r="196" spans="1:17" x14ac:dyDescent="0.25">
      <c r="A196" s="5">
        <v>10</v>
      </c>
      <c r="E196" s="34">
        <v>41687</v>
      </c>
      <c r="F196" s="35">
        <v>0.54583333333333328</v>
      </c>
      <c r="G196" t="s">
        <v>64</v>
      </c>
      <c r="H196">
        <v>0.69</v>
      </c>
      <c r="I196">
        <v>1.35</v>
      </c>
      <c r="J196">
        <v>0.66</v>
      </c>
      <c r="K196">
        <v>9</v>
      </c>
      <c r="L196">
        <v>85</v>
      </c>
      <c r="M196">
        <v>18</v>
      </c>
      <c r="N196">
        <v>1007.8</v>
      </c>
      <c r="O196">
        <v>81.3</v>
      </c>
      <c r="P196">
        <v>86.7</v>
      </c>
      <c r="Q196">
        <v>-99.9</v>
      </c>
    </row>
    <row r="197" spans="1:17" x14ac:dyDescent="0.25">
      <c r="A197" s="5">
        <v>10</v>
      </c>
      <c r="E197" s="34">
        <v>41687</v>
      </c>
      <c r="F197" s="35">
        <v>0.54999999999999993</v>
      </c>
      <c r="G197" t="s">
        <v>64</v>
      </c>
      <c r="H197">
        <v>0.65</v>
      </c>
      <c r="I197">
        <v>1.35</v>
      </c>
      <c r="J197">
        <v>0.7</v>
      </c>
      <c r="K197">
        <v>13</v>
      </c>
      <c r="L197">
        <v>62</v>
      </c>
      <c r="M197">
        <v>21</v>
      </c>
      <c r="N197">
        <v>1007.7</v>
      </c>
      <c r="O197">
        <v>81.900000000000006</v>
      </c>
      <c r="P197">
        <v>86.7</v>
      </c>
      <c r="Q197">
        <v>-99.9</v>
      </c>
    </row>
    <row r="198" spans="1:17" x14ac:dyDescent="0.25">
      <c r="A198" s="5">
        <v>10</v>
      </c>
      <c r="E198" s="34">
        <v>41687</v>
      </c>
      <c r="F198" s="35">
        <v>0.5541666666666667</v>
      </c>
      <c r="G198" t="s">
        <v>64</v>
      </c>
      <c r="H198">
        <v>0.6</v>
      </c>
      <c r="I198">
        <v>1.32</v>
      </c>
      <c r="J198">
        <v>0.72</v>
      </c>
      <c r="K198">
        <v>13</v>
      </c>
      <c r="L198">
        <v>76</v>
      </c>
      <c r="M198">
        <v>26</v>
      </c>
      <c r="N198">
        <v>1007.5</v>
      </c>
      <c r="O198">
        <v>82</v>
      </c>
      <c r="P198">
        <v>86.7</v>
      </c>
      <c r="Q198">
        <v>-99.9</v>
      </c>
    </row>
    <row r="199" spans="1:17" x14ac:dyDescent="0.25">
      <c r="A199" s="5">
        <v>10</v>
      </c>
      <c r="E199" s="34">
        <v>41687</v>
      </c>
      <c r="F199" s="35">
        <v>0.55833333333333335</v>
      </c>
      <c r="G199" t="s">
        <v>64</v>
      </c>
      <c r="H199">
        <v>0.56000000000000005</v>
      </c>
      <c r="I199">
        <v>1.23</v>
      </c>
      <c r="J199">
        <v>0.67</v>
      </c>
      <c r="K199">
        <v>10</v>
      </c>
      <c r="L199">
        <v>74</v>
      </c>
      <c r="M199">
        <v>23</v>
      </c>
      <c r="N199">
        <v>1007.2</v>
      </c>
      <c r="O199">
        <v>81.7</v>
      </c>
      <c r="P199">
        <v>86.7</v>
      </c>
      <c r="Q199">
        <v>-99.9</v>
      </c>
    </row>
    <row r="200" spans="1:17" x14ac:dyDescent="0.25">
      <c r="A200" s="5">
        <v>10</v>
      </c>
      <c r="E200" s="34">
        <v>41687</v>
      </c>
      <c r="F200" s="35">
        <v>0.5625</v>
      </c>
      <c r="G200" t="s">
        <v>64</v>
      </c>
      <c r="H200">
        <v>0.53</v>
      </c>
      <c r="I200">
        <v>1.24</v>
      </c>
      <c r="J200">
        <v>0.71</v>
      </c>
      <c r="K200">
        <v>16</v>
      </c>
      <c r="L200">
        <v>51</v>
      </c>
      <c r="M200">
        <v>20</v>
      </c>
      <c r="N200">
        <v>1007</v>
      </c>
      <c r="O200">
        <v>81.900000000000006</v>
      </c>
      <c r="P200">
        <v>86.7</v>
      </c>
      <c r="Q200">
        <v>-99.9</v>
      </c>
    </row>
    <row r="201" spans="1:17" x14ac:dyDescent="0.25">
      <c r="A201" s="5">
        <v>10</v>
      </c>
      <c r="E201" s="34">
        <v>41687</v>
      </c>
      <c r="F201" s="35">
        <v>0.56666666666666665</v>
      </c>
      <c r="G201" t="s">
        <v>64</v>
      </c>
      <c r="H201">
        <v>0.49</v>
      </c>
      <c r="I201">
        <v>1.25</v>
      </c>
      <c r="J201">
        <v>0.76</v>
      </c>
      <c r="K201">
        <v>7</v>
      </c>
      <c r="L201">
        <v>23</v>
      </c>
      <c r="M201">
        <v>25</v>
      </c>
      <c r="N201">
        <v>1006.8</v>
      </c>
      <c r="O201">
        <v>81.7</v>
      </c>
      <c r="P201">
        <v>86.7</v>
      </c>
      <c r="Q201">
        <v>-99.9</v>
      </c>
    </row>
    <row r="202" spans="1:17" x14ac:dyDescent="0.25">
      <c r="A202" s="5">
        <v>10</v>
      </c>
      <c r="E202" s="34">
        <v>41687</v>
      </c>
      <c r="F202" s="35">
        <v>0.5708333333333333</v>
      </c>
      <c r="G202" t="s">
        <v>64</v>
      </c>
      <c r="H202">
        <v>0.46</v>
      </c>
      <c r="I202">
        <v>1.1499999999999999</v>
      </c>
      <c r="J202">
        <v>0.69</v>
      </c>
      <c r="K202">
        <v>9</v>
      </c>
      <c r="L202">
        <v>40</v>
      </c>
      <c r="M202">
        <v>25</v>
      </c>
      <c r="N202">
        <v>1006.7</v>
      </c>
      <c r="O202">
        <v>81.7</v>
      </c>
      <c r="P202">
        <v>86.7</v>
      </c>
      <c r="Q202">
        <v>-99.9</v>
      </c>
    </row>
    <row r="203" spans="1:17" x14ac:dyDescent="0.25">
      <c r="A203" s="5">
        <v>10</v>
      </c>
      <c r="E203" s="34">
        <v>41687</v>
      </c>
      <c r="F203" s="35">
        <v>0.57500000000000007</v>
      </c>
      <c r="G203" t="s">
        <v>64</v>
      </c>
      <c r="H203">
        <v>0.42</v>
      </c>
      <c r="I203">
        <v>1.18</v>
      </c>
      <c r="J203">
        <v>0.76</v>
      </c>
      <c r="K203">
        <v>13</v>
      </c>
      <c r="L203">
        <v>51</v>
      </c>
      <c r="M203">
        <v>20</v>
      </c>
      <c r="N203">
        <v>1006.5</v>
      </c>
      <c r="O203">
        <v>81.900000000000006</v>
      </c>
      <c r="P203">
        <v>86.7</v>
      </c>
      <c r="Q203">
        <v>-99.9</v>
      </c>
    </row>
    <row r="204" spans="1:17" x14ac:dyDescent="0.25">
      <c r="A204" s="5">
        <v>10</v>
      </c>
      <c r="E204" s="34">
        <v>41687</v>
      </c>
      <c r="F204" s="35">
        <v>0.57916666666666672</v>
      </c>
      <c r="G204" t="s">
        <v>64</v>
      </c>
      <c r="H204">
        <v>0.4</v>
      </c>
      <c r="I204">
        <v>1.18</v>
      </c>
      <c r="J204">
        <v>0.78</v>
      </c>
      <c r="K204">
        <v>11</v>
      </c>
      <c r="L204">
        <v>40</v>
      </c>
      <c r="M204">
        <v>21</v>
      </c>
      <c r="N204">
        <v>1006.1</v>
      </c>
      <c r="O204">
        <v>82</v>
      </c>
      <c r="P204">
        <v>86.7</v>
      </c>
      <c r="Q204">
        <v>-99.9</v>
      </c>
    </row>
    <row r="205" spans="1:17" x14ac:dyDescent="0.25">
      <c r="A205" s="5">
        <v>10</v>
      </c>
      <c r="E205" s="34">
        <v>41687</v>
      </c>
      <c r="F205" s="35">
        <v>0.58333333333333337</v>
      </c>
      <c r="G205" t="s">
        <v>64</v>
      </c>
      <c r="H205">
        <v>0.37</v>
      </c>
      <c r="I205">
        <v>1.1200000000000001</v>
      </c>
      <c r="J205">
        <v>0.75</v>
      </c>
      <c r="K205">
        <v>9</v>
      </c>
      <c r="L205">
        <v>5</v>
      </c>
      <c r="M205">
        <v>18</v>
      </c>
      <c r="N205">
        <v>1006</v>
      </c>
      <c r="O205">
        <v>82.2</v>
      </c>
      <c r="P205">
        <v>86.7</v>
      </c>
      <c r="Q205">
        <v>-99.9</v>
      </c>
    </row>
    <row r="206" spans="1:17" x14ac:dyDescent="0.25">
      <c r="A206" s="5">
        <v>10</v>
      </c>
      <c r="E206" s="34">
        <v>41687</v>
      </c>
      <c r="F206" s="35">
        <v>0.58750000000000002</v>
      </c>
      <c r="G206" t="s">
        <v>64</v>
      </c>
      <c r="H206">
        <v>0.35</v>
      </c>
      <c r="I206">
        <v>1.1299999999999999</v>
      </c>
      <c r="J206">
        <v>0.78</v>
      </c>
      <c r="K206">
        <v>7</v>
      </c>
      <c r="L206">
        <v>32</v>
      </c>
      <c r="M206">
        <v>16</v>
      </c>
      <c r="N206">
        <v>1005.9</v>
      </c>
      <c r="O206">
        <v>82</v>
      </c>
      <c r="P206">
        <v>86.7</v>
      </c>
      <c r="Q206">
        <v>-99.9</v>
      </c>
    </row>
    <row r="207" spans="1:17" x14ac:dyDescent="0.25">
      <c r="A207" s="5">
        <v>10</v>
      </c>
      <c r="E207" s="34">
        <v>41687</v>
      </c>
      <c r="F207" s="35">
        <v>0.59166666666666667</v>
      </c>
      <c r="G207" t="s">
        <v>64</v>
      </c>
      <c r="H207">
        <v>0.32</v>
      </c>
      <c r="I207">
        <v>1.1299999999999999</v>
      </c>
      <c r="J207">
        <v>0.81</v>
      </c>
      <c r="K207">
        <v>4</v>
      </c>
      <c r="L207">
        <v>0</v>
      </c>
      <c r="M207">
        <v>16</v>
      </c>
      <c r="N207">
        <v>1005.9</v>
      </c>
      <c r="O207">
        <v>82</v>
      </c>
      <c r="P207">
        <v>86.7</v>
      </c>
      <c r="Q207">
        <v>-99.9</v>
      </c>
    </row>
    <row r="208" spans="1:17" x14ac:dyDescent="0.25">
      <c r="A208" s="5">
        <v>10</v>
      </c>
      <c r="E208" s="34">
        <v>41687</v>
      </c>
      <c r="F208" s="35">
        <v>0.59583333333333333</v>
      </c>
      <c r="G208" t="s">
        <v>64</v>
      </c>
      <c r="H208">
        <v>0.31</v>
      </c>
      <c r="I208">
        <v>1.08</v>
      </c>
      <c r="J208">
        <v>0.77</v>
      </c>
      <c r="K208">
        <v>10</v>
      </c>
      <c r="L208">
        <v>34</v>
      </c>
      <c r="M208">
        <v>19</v>
      </c>
      <c r="N208">
        <v>1005.9</v>
      </c>
      <c r="O208">
        <v>82</v>
      </c>
      <c r="P208">
        <v>86.7</v>
      </c>
      <c r="Q208">
        <v>-99.9</v>
      </c>
    </row>
    <row r="209" spans="1:17" x14ac:dyDescent="0.25">
      <c r="A209" s="5">
        <v>10</v>
      </c>
      <c r="E209" s="34">
        <v>41687</v>
      </c>
      <c r="F209" s="35">
        <v>0.6</v>
      </c>
      <c r="G209" t="s">
        <v>64</v>
      </c>
      <c r="H209">
        <v>0.28999999999999998</v>
      </c>
      <c r="I209">
        <v>1.1100000000000001</v>
      </c>
      <c r="J209">
        <v>0.82</v>
      </c>
      <c r="K209">
        <v>4</v>
      </c>
      <c r="L209">
        <v>309</v>
      </c>
      <c r="M209">
        <v>11</v>
      </c>
      <c r="N209">
        <v>1005.8</v>
      </c>
      <c r="O209">
        <v>81.900000000000006</v>
      </c>
      <c r="P209">
        <v>86.7</v>
      </c>
      <c r="Q209">
        <v>-99.9</v>
      </c>
    </row>
    <row r="210" spans="1:17" x14ac:dyDescent="0.25">
      <c r="A210" s="5">
        <v>10</v>
      </c>
      <c r="E210" s="34">
        <v>41687</v>
      </c>
      <c r="F210" s="35">
        <v>0.60416666666666663</v>
      </c>
      <c r="G210" t="s">
        <v>64</v>
      </c>
      <c r="H210">
        <v>0.28000000000000003</v>
      </c>
      <c r="I210">
        <v>1.0900000000000001</v>
      </c>
      <c r="J210">
        <v>0.81</v>
      </c>
      <c r="K210">
        <v>9</v>
      </c>
      <c r="L210">
        <v>75</v>
      </c>
      <c r="M210">
        <v>20</v>
      </c>
      <c r="N210">
        <v>1005.8</v>
      </c>
      <c r="O210">
        <v>81.900000000000006</v>
      </c>
      <c r="P210">
        <v>86.7</v>
      </c>
      <c r="Q210">
        <v>-99.9</v>
      </c>
    </row>
    <row r="211" spans="1:17" x14ac:dyDescent="0.25">
      <c r="A211" s="5">
        <v>10</v>
      </c>
      <c r="E211" s="34">
        <v>41687</v>
      </c>
      <c r="F211" s="35">
        <v>0.60833333333333328</v>
      </c>
      <c r="G211" t="s">
        <v>64</v>
      </c>
      <c r="H211">
        <v>0.27</v>
      </c>
      <c r="I211">
        <v>1.05</v>
      </c>
      <c r="J211">
        <v>0.78</v>
      </c>
      <c r="K211">
        <v>8</v>
      </c>
      <c r="L211">
        <v>121</v>
      </c>
      <c r="M211">
        <v>22</v>
      </c>
      <c r="N211">
        <v>1005.7</v>
      </c>
      <c r="O211">
        <v>81.5</v>
      </c>
      <c r="P211">
        <v>86.7</v>
      </c>
      <c r="Q211">
        <v>-99.9</v>
      </c>
    </row>
    <row r="212" spans="1:17" x14ac:dyDescent="0.25">
      <c r="A212" s="5">
        <v>10</v>
      </c>
      <c r="E212" s="34">
        <v>41687</v>
      </c>
      <c r="F212" s="35">
        <v>0.61249999999999993</v>
      </c>
      <c r="G212" t="s">
        <v>64</v>
      </c>
      <c r="H212">
        <v>0.26</v>
      </c>
      <c r="I212">
        <v>1.1299999999999999</v>
      </c>
      <c r="J212">
        <v>0.87</v>
      </c>
      <c r="K212">
        <v>11</v>
      </c>
      <c r="L212">
        <v>127</v>
      </c>
      <c r="M212">
        <v>21</v>
      </c>
      <c r="N212">
        <v>1005.6</v>
      </c>
      <c r="O212">
        <v>81.5</v>
      </c>
      <c r="P212">
        <v>86.7</v>
      </c>
      <c r="Q212">
        <v>-99.9</v>
      </c>
    </row>
    <row r="213" spans="1:17" x14ac:dyDescent="0.25">
      <c r="A213" s="5">
        <v>10</v>
      </c>
      <c r="E213" s="34">
        <v>41687</v>
      </c>
      <c r="F213" s="35">
        <v>0.6166666666666667</v>
      </c>
      <c r="G213" t="s">
        <v>64</v>
      </c>
      <c r="H213">
        <v>0.25</v>
      </c>
      <c r="I213">
        <v>1.1200000000000001</v>
      </c>
      <c r="J213">
        <v>0.87</v>
      </c>
      <c r="K213">
        <v>7</v>
      </c>
      <c r="L213">
        <v>161</v>
      </c>
      <c r="M213">
        <v>14</v>
      </c>
      <c r="N213">
        <v>1005.5</v>
      </c>
      <c r="O213">
        <v>81.900000000000006</v>
      </c>
      <c r="P213">
        <v>86.7</v>
      </c>
      <c r="Q213">
        <v>-99.9</v>
      </c>
    </row>
    <row r="214" spans="1:17" x14ac:dyDescent="0.25">
      <c r="A214" s="5">
        <v>10</v>
      </c>
      <c r="E214" s="34">
        <v>41687</v>
      </c>
      <c r="F214" s="35">
        <v>0.62083333333333335</v>
      </c>
      <c r="G214" t="s">
        <v>64</v>
      </c>
      <c r="H214">
        <v>0.25</v>
      </c>
      <c r="I214">
        <v>1.04</v>
      </c>
      <c r="J214">
        <v>0.79</v>
      </c>
      <c r="K214">
        <v>9</v>
      </c>
      <c r="L214">
        <v>124</v>
      </c>
      <c r="M214">
        <v>12</v>
      </c>
      <c r="N214">
        <v>1005.6</v>
      </c>
      <c r="O214">
        <v>82</v>
      </c>
      <c r="P214">
        <v>86.7</v>
      </c>
      <c r="Q214">
        <v>-99.9</v>
      </c>
    </row>
    <row r="215" spans="1:17" x14ac:dyDescent="0.25">
      <c r="A215" s="5">
        <v>10</v>
      </c>
      <c r="E215" s="34">
        <v>41687</v>
      </c>
      <c r="F215" s="35">
        <v>0.625</v>
      </c>
      <c r="G215" t="s">
        <v>64</v>
      </c>
      <c r="H215">
        <v>0.25</v>
      </c>
      <c r="I215">
        <v>1.1100000000000001</v>
      </c>
      <c r="J215">
        <v>0.86</v>
      </c>
      <c r="K215">
        <v>6</v>
      </c>
      <c r="L215">
        <v>197</v>
      </c>
      <c r="M215">
        <v>13</v>
      </c>
      <c r="N215">
        <v>1005.6</v>
      </c>
      <c r="O215">
        <v>82.4</v>
      </c>
      <c r="P215">
        <v>86.7</v>
      </c>
      <c r="Q215">
        <v>-99.9</v>
      </c>
    </row>
    <row r="216" spans="1:17" x14ac:dyDescent="0.25">
      <c r="D216" s="5" t="s">
        <v>83</v>
      </c>
      <c r="E216" s="5"/>
      <c r="F216" s="5"/>
      <c r="G216" s="5"/>
      <c r="H216" s="5"/>
      <c r="I216" s="5">
        <f>I215-I192</f>
        <v>-0.51</v>
      </c>
      <c r="J216" s="5"/>
      <c r="K216" s="50">
        <f>AVERAGE(K192:K215)</f>
        <v>9.6666666666666661</v>
      </c>
      <c r="L216" s="50">
        <f>AVERAGE(L192:L215)</f>
        <v>79.958333333333329</v>
      </c>
      <c r="M216" s="5">
        <f>MAX(M192:M215)</f>
        <v>28</v>
      </c>
    </row>
    <row r="217" spans="1:17" x14ac:dyDescent="0.25">
      <c r="E217" s="34"/>
      <c r="F217" s="35"/>
    </row>
    <row r="218" spans="1:17" x14ac:dyDescent="0.25">
      <c r="A218" s="5">
        <v>11</v>
      </c>
      <c r="E218" s="34">
        <v>41687</v>
      </c>
      <c r="F218" s="35">
        <v>0.62916666666666665</v>
      </c>
      <c r="G218" t="s">
        <v>64</v>
      </c>
      <c r="H218">
        <v>0.26</v>
      </c>
      <c r="I218">
        <v>1.1399999999999999</v>
      </c>
      <c r="J218">
        <v>0.88</v>
      </c>
      <c r="K218">
        <v>7</v>
      </c>
      <c r="L218">
        <v>136</v>
      </c>
      <c r="M218">
        <v>14</v>
      </c>
      <c r="N218">
        <v>1005.6</v>
      </c>
      <c r="O218">
        <v>82.4</v>
      </c>
      <c r="P218">
        <v>86.7</v>
      </c>
      <c r="Q218">
        <v>-99.9</v>
      </c>
    </row>
    <row r="219" spans="1:17" x14ac:dyDescent="0.25">
      <c r="A219" s="5">
        <v>11</v>
      </c>
      <c r="E219" s="34">
        <v>41687</v>
      </c>
      <c r="F219" s="35">
        <v>0.6333333333333333</v>
      </c>
      <c r="G219" t="s">
        <v>64</v>
      </c>
      <c r="H219">
        <v>0.26</v>
      </c>
      <c r="I219">
        <v>1.07</v>
      </c>
      <c r="J219">
        <v>0.81</v>
      </c>
      <c r="K219">
        <v>8</v>
      </c>
      <c r="L219">
        <v>121</v>
      </c>
      <c r="M219">
        <v>12</v>
      </c>
      <c r="N219">
        <v>1005.7</v>
      </c>
      <c r="O219">
        <v>82.6</v>
      </c>
      <c r="P219">
        <v>86.7</v>
      </c>
      <c r="Q219">
        <v>-99.9</v>
      </c>
    </row>
    <row r="220" spans="1:17" x14ac:dyDescent="0.25">
      <c r="A220" s="5">
        <v>11</v>
      </c>
      <c r="E220" s="34">
        <v>41687</v>
      </c>
      <c r="F220" s="35">
        <v>0.63750000000000007</v>
      </c>
      <c r="G220" t="s">
        <v>64</v>
      </c>
      <c r="H220">
        <v>0.27</v>
      </c>
      <c r="I220">
        <v>1.1000000000000001</v>
      </c>
      <c r="J220">
        <v>0.83</v>
      </c>
      <c r="K220">
        <v>7</v>
      </c>
      <c r="L220">
        <v>107</v>
      </c>
      <c r="M220">
        <v>13</v>
      </c>
      <c r="N220">
        <v>1005.8</v>
      </c>
      <c r="O220">
        <v>82.8</v>
      </c>
      <c r="P220">
        <v>86.7</v>
      </c>
      <c r="Q220">
        <v>-99.9</v>
      </c>
    </row>
    <row r="221" spans="1:17" x14ac:dyDescent="0.25">
      <c r="A221" s="5">
        <v>11</v>
      </c>
      <c r="E221" s="34">
        <v>41687</v>
      </c>
      <c r="F221" s="35">
        <v>0.64166666666666672</v>
      </c>
      <c r="G221" t="s">
        <v>64</v>
      </c>
      <c r="H221">
        <v>0.28000000000000003</v>
      </c>
      <c r="I221">
        <v>1.1499999999999999</v>
      </c>
      <c r="J221">
        <v>0.87</v>
      </c>
      <c r="K221">
        <v>6</v>
      </c>
      <c r="L221">
        <v>81</v>
      </c>
      <c r="M221">
        <v>16</v>
      </c>
      <c r="N221">
        <v>1006</v>
      </c>
      <c r="O221">
        <v>83.3</v>
      </c>
      <c r="P221">
        <v>86.7</v>
      </c>
      <c r="Q221">
        <v>-99.9</v>
      </c>
    </row>
    <row r="222" spans="1:17" x14ac:dyDescent="0.25">
      <c r="A222" s="5">
        <v>11</v>
      </c>
      <c r="E222" s="34">
        <v>41687</v>
      </c>
      <c r="F222" s="35">
        <v>0.64583333333333337</v>
      </c>
      <c r="G222" t="s">
        <v>64</v>
      </c>
      <c r="H222">
        <v>0.3</v>
      </c>
      <c r="I222">
        <v>1.08</v>
      </c>
      <c r="J222">
        <v>0.78</v>
      </c>
      <c r="K222">
        <v>5</v>
      </c>
      <c r="L222">
        <v>20</v>
      </c>
      <c r="M222">
        <v>14</v>
      </c>
      <c r="N222">
        <v>1005.9</v>
      </c>
      <c r="O222">
        <v>83.7</v>
      </c>
      <c r="P222">
        <v>86.7</v>
      </c>
      <c r="Q222">
        <v>-99.9</v>
      </c>
    </row>
    <row r="223" spans="1:17" x14ac:dyDescent="0.25">
      <c r="A223" s="5">
        <v>11</v>
      </c>
      <c r="E223" s="34">
        <v>41687</v>
      </c>
      <c r="F223" s="35">
        <v>0.65</v>
      </c>
      <c r="G223" t="s">
        <v>64</v>
      </c>
      <c r="H223">
        <v>0.32</v>
      </c>
      <c r="I223">
        <v>1.1599999999999999</v>
      </c>
      <c r="J223">
        <v>0.84</v>
      </c>
      <c r="K223">
        <v>7</v>
      </c>
      <c r="L223">
        <v>89</v>
      </c>
      <c r="M223">
        <v>11</v>
      </c>
      <c r="N223">
        <v>1005.9</v>
      </c>
      <c r="O223">
        <v>83.7</v>
      </c>
      <c r="P223">
        <v>86.7</v>
      </c>
      <c r="Q223">
        <v>-99.9</v>
      </c>
    </row>
    <row r="224" spans="1:17" x14ac:dyDescent="0.25">
      <c r="A224" s="5">
        <v>11</v>
      </c>
      <c r="E224" s="34">
        <v>41687</v>
      </c>
      <c r="F224" s="35">
        <v>0.65416666666666667</v>
      </c>
      <c r="G224" t="s">
        <v>64</v>
      </c>
      <c r="H224">
        <v>0.34</v>
      </c>
      <c r="I224">
        <v>1.18</v>
      </c>
      <c r="J224">
        <v>0.84</v>
      </c>
      <c r="K224">
        <v>2</v>
      </c>
      <c r="L224">
        <v>6</v>
      </c>
      <c r="M224">
        <v>12</v>
      </c>
      <c r="N224">
        <v>1005.8</v>
      </c>
      <c r="O224">
        <v>83.8</v>
      </c>
      <c r="P224">
        <v>86.7</v>
      </c>
      <c r="Q224">
        <v>-99.9</v>
      </c>
    </row>
    <row r="225" spans="1:17" x14ac:dyDescent="0.25">
      <c r="A225" s="5">
        <v>11</v>
      </c>
      <c r="E225" s="34">
        <v>41687</v>
      </c>
      <c r="F225" s="35">
        <v>0.65833333333333333</v>
      </c>
      <c r="G225" t="s">
        <v>64</v>
      </c>
      <c r="H225">
        <v>0.36</v>
      </c>
      <c r="I225">
        <v>1.1599999999999999</v>
      </c>
      <c r="J225">
        <v>0.8</v>
      </c>
      <c r="K225">
        <v>5</v>
      </c>
      <c r="L225">
        <v>304</v>
      </c>
      <c r="M225">
        <v>15</v>
      </c>
      <c r="N225">
        <v>1005.8</v>
      </c>
      <c r="O225">
        <v>83.7</v>
      </c>
      <c r="P225">
        <v>86.7</v>
      </c>
      <c r="Q225">
        <v>-99.9</v>
      </c>
    </row>
    <row r="226" spans="1:17" x14ac:dyDescent="0.25">
      <c r="A226" s="5">
        <v>11</v>
      </c>
      <c r="E226" s="34">
        <v>41687</v>
      </c>
      <c r="F226" s="35">
        <v>0.66249999999999998</v>
      </c>
      <c r="G226" t="s">
        <v>64</v>
      </c>
      <c r="H226">
        <v>0.39</v>
      </c>
      <c r="I226">
        <v>1.2</v>
      </c>
      <c r="J226">
        <v>0.81</v>
      </c>
      <c r="K226">
        <v>7</v>
      </c>
      <c r="L226">
        <v>60</v>
      </c>
      <c r="M226">
        <v>12</v>
      </c>
      <c r="N226">
        <v>1005.6</v>
      </c>
      <c r="O226">
        <v>83.5</v>
      </c>
      <c r="P226">
        <v>86.7</v>
      </c>
      <c r="Q226">
        <v>-99.9</v>
      </c>
    </row>
    <row r="227" spans="1:17" x14ac:dyDescent="0.25">
      <c r="A227" s="5">
        <v>11</v>
      </c>
      <c r="E227" s="34">
        <v>41687</v>
      </c>
      <c r="F227" s="35">
        <v>0.66666666666666663</v>
      </c>
      <c r="G227" t="s">
        <v>64</v>
      </c>
      <c r="H227">
        <v>0.41</v>
      </c>
      <c r="I227">
        <v>1.28</v>
      </c>
      <c r="J227">
        <v>0.87</v>
      </c>
      <c r="K227">
        <v>9</v>
      </c>
      <c r="L227">
        <v>44</v>
      </c>
      <c r="M227">
        <v>15</v>
      </c>
      <c r="N227">
        <v>1005.6</v>
      </c>
      <c r="O227">
        <v>83.5</v>
      </c>
      <c r="P227">
        <v>86.7</v>
      </c>
      <c r="Q227">
        <v>-99.9</v>
      </c>
    </row>
    <row r="228" spans="1:17" x14ac:dyDescent="0.25">
      <c r="A228" s="5">
        <v>11</v>
      </c>
      <c r="E228" s="34">
        <v>41687</v>
      </c>
      <c r="F228" s="35">
        <v>0.67083333333333339</v>
      </c>
      <c r="G228" t="s">
        <v>64</v>
      </c>
      <c r="H228">
        <v>0.44</v>
      </c>
      <c r="I228">
        <v>1.22</v>
      </c>
      <c r="J228">
        <v>0.78</v>
      </c>
      <c r="K228">
        <v>7</v>
      </c>
      <c r="L228">
        <v>132</v>
      </c>
      <c r="M228">
        <v>13</v>
      </c>
      <c r="N228">
        <v>1005.5</v>
      </c>
      <c r="O228">
        <v>83.7</v>
      </c>
      <c r="P228">
        <v>86.7</v>
      </c>
      <c r="Q228">
        <v>-99.9</v>
      </c>
    </row>
    <row r="229" spans="1:17" x14ac:dyDescent="0.25">
      <c r="A229" s="5">
        <v>11</v>
      </c>
      <c r="E229" s="34">
        <v>41687</v>
      </c>
      <c r="F229" s="35">
        <v>0.67499999999999993</v>
      </c>
      <c r="G229" t="s">
        <v>64</v>
      </c>
      <c r="H229">
        <v>0.48</v>
      </c>
      <c r="I229">
        <v>1.29</v>
      </c>
      <c r="J229">
        <v>0.81</v>
      </c>
      <c r="K229">
        <v>7</v>
      </c>
      <c r="L229">
        <v>52</v>
      </c>
      <c r="M229">
        <v>12</v>
      </c>
      <c r="N229">
        <v>1005.6</v>
      </c>
      <c r="O229">
        <v>83.8</v>
      </c>
      <c r="P229">
        <v>86.7</v>
      </c>
      <c r="Q229">
        <v>-99.9</v>
      </c>
    </row>
    <row r="230" spans="1:17" x14ac:dyDescent="0.25">
      <c r="A230" s="5">
        <v>11</v>
      </c>
      <c r="E230" s="34">
        <v>41687</v>
      </c>
      <c r="F230" s="35">
        <v>0.6791666666666667</v>
      </c>
      <c r="G230" t="s">
        <v>64</v>
      </c>
      <c r="H230">
        <v>0.51</v>
      </c>
      <c r="I230">
        <v>1.34</v>
      </c>
      <c r="J230">
        <v>0.83</v>
      </c>
      <c r="K230">
        <v>4</v>
      </c>
      <c r="L230">
        <v>97</v>
      </c>
      <c r="M230">
        <v>10</v>
      </c>
      <c r="N230">
        <v>1005.6</v>
      </c>
      <c r="O230">
        <v>84</v>
      </c>
      <c r="P230">
        <v>86.7</v>
      </c>
      <c r="Q230">
        <v>-99.9</v>
      </c>
    </row>
    <row r="231" spans="1:17" x14ac:dyDescent="0.25">
      <c r="A231" s="5">
        <v>11</v>
      </c>
      <c r="E231" s="34">
        <v>41687</v>
      </c>
      <c r="F231" s="35">
        <v>0.68333333333333324</v>
      </c>
      <c r="G231" t="s">
        <v>64</v>
      </c>
      <c r="H231">
        <v>0.55000000000000004</v>
      </c>
      <c r="I231">
        <v>1.34</v>
      </c>
      <c r="J231">
        <v>0.79</v>
      </c>
      <c r="K231">
        <v>8</v>
      </c>
      <c r="L231">
        <v>119</v>
      </c>
      <c r="M231">
        <v>16</v>
      </c>
      <c r="N231">
        <v>1005.6</v>
      </c>
      <c r="O231">
        <v>84</v>
      </c>
      <c r="P231">
        <v>86.7</v>
      </c>
      <c r="Q231">
        <v>-99.9</v>
      </c>
    </row>
    <row r="232" spans="1:17" x14ac:dyDescent="0.25">
      <c r="A232" s="5">
        <v>11</v>
      </c>
      <c r="E232" s="34">
        <v>41687</v>
      </c>
      <c r="F232" s="35">
        <v>0.6875</v>
      </c>
      <c r="G232" t="s">
        <v>64</v>
      </c>
      <c r="H232">
        <v>0.59</v>
      </c>
      <c r="I232">
        <v>1.35</v>
      </c>
      <c r="J232">
        <v>0.76</v>
      </c>
      <c r="K232">
        <v>8</v>
      </c>
      <c r="L232">
        <v>76</v>
      </c>
      <c r="M232">
        <v>20</v>
      </c>
      <c r="N232">
        <v>1005.7</v>
      </c>
      <c r="O232">
        <v>84</v>
      </c>
      <c r="P232">
        <v>86.7</v>
      </c>
      <c r="Q232">
        <v>-99.9</v>
      </c>
    </row>
    <row r="233" spans="1:17" x14ac:dyDescent="0.25">
      <c r="A233" s="5">
        <v>11</v>
      </c>
      <c r="E233" s="34">
        <v>41687</v>
      </c>
      <c r="F233" s="35">
        <v>0.69166666666666676</v>
      </c>
      <c r="G233" t="s">
        <v>64</v>
      </c>
      <c r="H233">
        <v>0.63</v>
      </c>
      <c r="I233">
        <v>1.47</v>
      </c>
      <c r="J233">
        <v>0.84</v>
      </c>
      <c r="K233">
        <v>6</v>
      </c>
      <c r="L233">
        <v>129</v>
      </c>
      <c r="M233">
        <v>10</v>
      </c>
      <c r="N233">
        <v>1005.7</v>
      </c>
      <c r="O233">
        <v>84</v>
      </c>
      <c r="P233">
        <v>86.7</v>
      </c>
      <c r="Q233">
        <v>-99.9</v>
      </c>
    </row>
    <row r="234" spans="1:17" x14ac:dyDescent="0.25">
      <c r="A234" s="5">
        <v>11</v>
      </c>
      <c r="E234" s="34">
        <v>41687</v>
      </c>
      <c r="F234" s="35">
        <v>0.6958333333333333</v>
      </c>
      <c r="G234" t="s">
        <v>64</v>
      </c>
      <c r="H234">
        <v>0.67</v>
      </c>
      <c r="I234">
        <v>1.45</v>
      </c>
      <c r="J234">
        <v>0.78</v>
      </c>
      <c r="K234">
        <v>3</v>
      </c>
      <c r="L234">
        <v>99</v>
      </c>
      <c r="M234">
        <v>6</v>
      </c>
      <c r="N234">
        <v>1005.7</v>
      </c>
      <c r="O234">
        <v>84</v>
      </c>
      <c r="P234">
        <v>86.7</v>
      </c>
      <c r="Q234">
        <v>-99.9</v>
      </c>
    </row>
    <row r="235" spans="1:17" x14ac:dyDescent="0.25">
      <c r="A235" s="5">
        <v>11</v>
      </c>
      <c r="E235" s="34">
        <v>41687</v>
      </c>
      <c r="F235" s="35">
        <v>0.70000000000000007</v>
      </c>
      <c r="G235" t="s">
        <v>64</v>
      </c>
      <c r="H235">
        <v>0.71</v>
      </c>
      <c r="I235">
        <v>1.5</v>
      </c>
      <c r="J235">
        <v>0.79</v>
      </c>
      <c r="K235">
        <v>3</v>
      </c>
      <c r="L235">
        <v>122</v>
      </c>
      <c r="M235">
        <v>7</v>
      </c>
      <c r="N235">
        <v>1005.8</v>
      </c>
      <c r="O235">
        <v>84.2</v>
      </c>
      <c r="P235">
        <v>86.7</v>
      </c>
      <c r="Q235">
        <v>-99.9</v>
      </c>
    </row>
    <row r="236" spans="1:17" x14ac:dyDescent="0.25">
      <c r="A236" s="5">
        <v>11</v>
      </c>
      <c r="E236" s="34">
        <v>41687</v>
      </c>
      <c r="F236" s="35">
        <v>0.70416666666666661</v>
      </c>
      <c r="G236" t="s">
        <v>64</v>
      </c>
      <c r="H236">
        <v>0.76</v>
      </c>
      <c r="I236">
        <v>1.59</v>
      </c>
      <c r="J236">
        <v>0.83</v>
      </c>
      <c r="K236">
        <v>3</v>
      </c>
      <c r="L236">
        <v>132</v>
      </c>
      <c r="M236">
        <v>10</v>
      </c>
      <c r="N236">
        <v>1005.8</v>
      </c>
      <c r="O236">
        <v>84</v>
      </c>
      <c r="P236">
        <v>86.7</v>
      </c>
      <c r="Q236">
        <v>-99.9</v>
      </c>
    </row>
    <row r="237" spans="1:17" x14ac:dyDescent="0.25">
      <c r="D237" s="5" t="s">
        <v>83</v>
      </c>
      <c r="E237" s="5"/>
      <c r="F237" s="5"/>
      <c r="G237" s="5"/>
      <c r="H237" s="5"/>
      <c r="I237" s="5">
        <f>I236-I218</f>
        <v>0.45000000000000018</v>
      </c>
      <c r="J237" s="5"/>
      <c r="K237" s="50">
        <f>AVERAGE(K218:K236)</f>
        <v>5.8947368421052628</v>
      </c>
      <c r="L237" s="50">
        <f>AVERAGE(L218:L236)</f>
        <v>101.36842105263158</v>
      </c>
      <c r="M237" s="5">
        <f>MAX(M218:M236)</f>
        <v>20</v>
      </c>
    </row>
    <row r="238" spans="1:17" x14ac:dyDescent="0.25">
      <c r="E238" s="34"/>
      <c r="F238" s="35"/>
    </row>
    <row r="239" spans="1:17" x14ac:dyDescent="0.25">
      <c r="A239" s="5">
        <v>12</v>
      </c>
      <c r="E239" s="34">
        <v>41687</v>
      </c>
      <c r="F239" s="35">
        <v>0.70833333333333337</v>
      </c>
      <c r="G239" t="s">
        <v>64</v>
      </c>
      <c r="H239">
        <v>0.81</v>
      </c>
      <c r="I239">
        <v>1.62</v>
      </c>
      <c r="J239">
        <v>0.81</v>
      </c>
      <c r="K239">
        <v>9</v>
      </c>
      <c r="L239">
        <v>119</v>
      </c>
      <c r="M239">
        <v>13</v>
      </c>
      <c r="N239">
        <v>1005.9</v>
      </c>
      <c r="O239">
        <v>84</v>
      </c>
      <c r="P239">
        <v>86.7</v>
      </c>
      <c r="Q239">
        <v>-99.9</v>
      </c>
    </row>
    <row r="240" spans="1:17" x14ac:dyDescent="0.25">
      <c r="A240" s="5">
        <v>12</v>
      </c>
      <c r="E240" s="34">
        <v>41687</v>
      </c>
      <c r="F240" s="35">
        <v>0.71250000000000002</v>
      </c>
      <c r="G240" t="s">
        <v>64</v>
      </c>
      <c r="H240">
        <v>0.86</v>
      </c>
      <c r="I240">
        <v>1.64</v>
      </c>
      <c r="J240">
        <v>0.78</v>
      </c>
      <c r="K240">
        <v>6</v>
      </c>
      <c r="L240">
        <v>31</v>
      </c>
      <c r="M240">
        <v>11</v>
      </c>
      <c r="N240">
        <v>1005.9</v>
      </c>
      <c r="O240">
        <v>84.2</v>
      </c>
      <c r="P240">
        <v>86.7</v>
      </c>
      <c r="Q240">
        <v>-99.9</v>
      </c>
    </row>
    <row r="241" spans="1:17" x14ac:dyDescent="0.25">
      <c r="A241" s="5">
        <v>12</v>
      </c>
      <c r="E241" s="34">
        <v>41687</v>
      </c>
      <c r="F241" s="35">
        <v>0.71666666666666667</v>
      </c>
      <c r="G241" t="s">
        <v>64</v>
      </c>
      <c r="H241">
        <v>0.91</v>
      </c>
      <c r="I241">
        <v>1.76</v>
      </c>
      <c r="J241">
        <v>0.85</v>
      </c>
      <c r="K241">
        <v>7</v>
      </c>
      <c r="L241">
        <v>126</v>
      </c>
      <c r="M241">
        <v>9</v>
      </c>
      <c r="N241">
        <v>1005.9</v>
      </c>
      <c r="O241">
        <v>84.2</v>
      </c>
      <c r="P241">
        <v>86.7</v>
      </c>
      <c r="Q241">
        <v>-99.9</v>
      </c>
    </row>
    <row r="242" spans="1:17" x14ac:dyDescent="0.25">
      <c r="A242" s="5">
        <v>12</v>
      </c>
      <c r="E242" s="34">
        <v>41687</v>
      </c>
      <c r="F242" s="35">
        <v>0.72083333333333333</v>
      </c>
      <c r="G242" t="s">
        <v>64</v>
      </c>
      <c r="H242">
        <v>0.96</v>
      </c>
      <c r="I242">
        <v>1.77</v>
      </c>
      <c r="J242">
        <v>0.81</v>
      </c>
      <c r="K242">
        <v>4</v>
      </c>
      <c r="L242">
        <v>50</v>
      </c>
      <c r="M242">
        <v>11</v>
      </c>
      <c r="N242">
        <v>1005.9</v>
      </c>
      <c r="O242">
        <v>84.4</v>
      </c>
      <c r="P242">
        <v>86.7</v>
      </c>
      <c r="Q242">
        <v>-99.9</v>
      </c>
    </row>
    <row r="243" spans="1:17" x14ac:dyDescent="0.25">
      <c r="A243" s="5">
        <v>12</v>
      </c>
      <c r="E243" s="34">
        <v>41687</v>
      </c>
      <c r="F243" s="35">
        <v>0.72499999999999998</v>
      </c>
      <c r="G243" t="s">
        <v>64</v>
      </c>
      <c r="H243">
        <v>1.01</v>
      </c>
      <c r="I243">
        <v>1.8</v>
      </c>
      <c r="J243">
        <v>0.79</v>
      </c>
      <c r="K243">
        <v>5</v>
      </c>
      <c r="L243">
        <v>85</v>
      </c>
      <c r="M243">
        <v>11</v>
      </c>
      <c r="N243">
        <v>1006</v>
      </c>
      <c r="O243">
        <v>84.4</v>
      </c>
      <c r="P243">
        <v>86.7</v>
      </c>
      <c r="Q243">
        <v>-99.9</v>
      </c>
    </row>
    <row r="244" spans="1:17" x14ac:dyDescent="0.25">
      <c r="A244" s="5">
        <v>12</v>
      </c>
      <c r="E244" s="34">
        <v>41687</v>
      </c>
      <c r="F244" s="35">
        <v>0.72916666666666663</v>
      </c>
      <c r="G244" t="s">
        <v>64</v>
      </c>
      <c r="H244">
        <v>1.06</v>
      </c>
      <c r="I244">
        <v>1.91</v>
      </c>
      <c r="J244">
        <v>0.85</v>
      </c>
      <c r="K244">
        <v>5</v>
      </c>
      <c r="L244">
        <v>63</v>
      </c>
      <c r="M244">
        <v>14</v>
      </c>
      <c r="N244">
        <v>1006.1</v>
      </c>
      <c r="O244">
        <v>84</v>
      </c>
      <c r="P244">
        <v>86.7</v>
      </c>
      <c r="Q244">
        <v>-99.9</v>
      </c>
    </row>
    <row r="245" spans="1:17" x14ac:dyDescent="0.25">
      <c r="A245" s="5">
        <v>12</v>
      </c>
      <c r="E245" s="34">
        <v>41687</v>
      </c>
      <c r="F245" s="35">
        <v>0.73333333333333339</v>
      </c>
      <c r="G245" t="s">
        <v>64</v>
      </c>
      <c r="H245">
        <v>1.1200000000000001</v>
      </c>
      <c r="I245">
        <v>1.97</v>
      </c>
      <c r="J245">
        <v>0.85</v>
      </c>
      <c r="K245">
        <v>4</v>
      </c>
      <c r="L245">
        <v>30</v>
      </c>
      <c r="M245">
        <v>9</v>
      </c>
      <c r="N245">
        <v>1006.1</v>
      </c>
      <c r="O245">
        <v>84.2</v>
      </c>
      <c r="P245">
        <v>86.7</v>
      </c>
      <c r="Q245">
        <v>-99.9</v>
      </c>
    </row>
    <row r="246" spans="1:17" x14ac:dyDescent="0.25">
      <c r="A246" s="5">
        <v>12</v>
      </c>
      <c r="E246" s="34">
        <v>41687</v>
      </c>
      <c r="F246" s="35">
        <v>0.73749999999999993</v>
      </c>
      <c r="G246" t="s">
        <v>64</v>
      </c>
      <c r="H246">
        <v>1.17</v>
      </c>
      <c r="I246">
        <v>1.97</v>
      </c>
      <c r="J246">
        <v>0.8</v>
      </c>
      <c r="K246">
        <v>4</v>
      </c>
      <c r="L246">
        <v>120</v>
      </c>
      <c r="M246">
        <v>10</v>
      </c>
      <c r="N246">
        <v>1006.1</v>
      </c>
      <c r="O246">
        <v>84.2</v>
      </c>
      <c r="P246">
        <v>86.7</v>
      </c>
      <c r="Q246">
        <v>-99.9</v>
      </c>
    </row>
    <row r="247" spans="1:17" x14ac:dyDescent="0.25">
      <c r="A247" s="5">
        <v>12</v>
      </c>
      <c r="E247" s="34">
        <v>41687</v>
      </c>
      <c r="F247" s="35">
        <v>0.7416666666666667</v>
      </c>
      <c r="G247" t="s">
        <v>64</v>
      </c>
      <c r="H247">
        <v>1.23</v>
      </c>
      <c r="I247">
        <v>2.06</v>
      </c>
      <c r="J247">
        <v>0.83</v>
      </c>
      <c r="K247">
        <v>6</v>
      </c>
      <c r="L247">
        <v>60</v>
      </c>
      <c r="M247">
        <v>15</v>
      </c>
      <c r="N247">
        <v>1006.2</v>
      </c>
      <c r="O247">
        <v>83.8</v>
      </c>
      <c r="P247">
        <v>86.7</v>
      </c>
      <c r="Q247">
        <v>-99.9</v>
      </c>
    </row>
    <row r="248" spans="1:17" x14ac:dyDescent="0.25">
      <c r="A248" s="5">
        <v>12</v>
      </c>
      <c r="E248" s="34">
        <v>41687</v>
      </c>
      <c r="F248" s="35">
        <v>0.74583333333333324</v>
      </c>
      <c r="G248" t="s">
        <v>64</v>
      </c>
      <c r="H248">
        <v>1.28</v>
      </c>
      <c r="I248">
        <v>2.1</v>
      </c>
      <c r="J248">
        <v>0.82</v>
      </c>
      <c r="K248">
        <v>4</v>
      </c>
      <c r="L248">
        <v>111</v>
      </c>
      <c r="M248">
        <v>10</v>
      </c>
      <c r="N248">
        <v>1006.3</v>
      </c>
      <c r="O248">
        <v>83.3</v>
      </c>
      <c r="P248">
        <v>86.7</v>
      </c>
      <c r="Q248">
        <v>-99.9</v>
      </c>
    </row>
    <row r="249" spans="1:17" x14ac:dyDescent="0.25">
      <c r="A249" s="5">
        <v>12</v>
      </c>
      <c r="E249" s="34">
        <v>41687</v>
      </c>
      <c r="F249" s="35">
        <v>0.75</v>
      </c>
      <c r="G249" t="s">
        <v>64</v>
      </c>
      <c r="H249">
        <v>1.34</v>
      </c>
      <c r="I249">
        <v>2.16</v>
      </c>
      <c r="J249">
        <v>0.82</v>
      </c>
      <c r="K249">
        <v>7</v>
      </c>
      <c r="L249">
        <v>21</v>
      </c>
      <c r="M249">
        <v>13</v>
      </c>
      <c r="N249">
        <v>1006.4</v>
      </c>
      <c r="O249">
        <v>84</v>
      </c>
      <c r="P249">
        <v>86.7</v>
      </c>
      <c r="Q249">
        <v>-99.9</v>
      </c>
    </row>
    <row r="250" spans="1:17" x14ac:dyDescent="0.25">
      <c r="A250" s="5">
        <v>12</v>
      </c>
      <c r="E250" s="34">
        <v>41687</v>
      </c>
      <c r="F250" s="35">
        <v>0.75416666666666676</v>
      </c>
      <c r="G250" t="s">
        <v>64</v>
      </c>
      <c r="H250">
        <v>1.39</v>
      </c>
      <c r="I250">
        <v>2.2599999999999998</v>
      </c>
      <c r="J250">
        <v>0.87</v>
      </c>
      <c r="K250">
        <v>4</v>
      </c>
      <c r="L250">
        <v>28</v>
      </c>
      <c r="M250">
        <v>11</v>
      </c>
      <c r="N250">
        <v>1006.5</v>
      </c>
      <c r="O250">
        <v>83.8</v>
      </c>
      <c r="P250">
        <v>86.7</v>
      </c>
      <c r="Q250">
        <v>-99.9</v>
      </c>
    </row>
    <row r="251" spans="1:17" x14ac:dyDescent="0.25">
      <c r="A251" s="5">
        <v>12</v>
      </c>
      <c r="E251" s="34">
        <v>41687</v>
      </c>
      <c r="F251" s="35">
        <v>0.7583333333333333</v>
      </c>
      <c r="G251" t="s">
        <v>64</v>
      </c>
      <c r="H251">
        <v>1.45</v>
      </c>
      <c r="I251">
        <v>2.2599999999999998</v>
      </c>
      <c r="J251">
        <v>0.81</v>
      </c>
      <c r="K251">
        <v>6</v>
      </c>
      <c r="L251">
        <v>18</v>
      </c>
      <c r="M251">
        <v>10</v>
      </c>
      <c r="N251">
        <v>1006.5</v>
      </c>
      <c r="O251">
        <v>84</v>
      </c>
      <c r="P251">
        <v>86.7</v>
      </c>
      <c r="Q251">
        <v>-99.9</v>
      </c>
    </row>
    <row r="252" spans="1:17" x14ac:dyDescent="0.25">
      <c r="A252" s="5">
        <v>12</v>
      </c>
      <c r="E252" s="34">
        <v>41687</v>
      </c>
      <c r="F252" s="35">
        <v>0.76250000000000007</v>
      </c>
      <c r="G252" t="s">
        <v>64</v>
      </c>
      <c r="H252">
        <v>1.5</v>
      </c>
      <c r="I252">
        <v>2.3199999999999998</v>
      </c>
      <c r="J252">
        <v>0.82</v>
      </c>
      <c r="K252">
        <v>3</v>
      </c>
      <c r="L252">
        <v>309</v>
      </c>
      <c r="M252">
        <v>11</v>
      </c>
      <c r="N252">
        <v>1006.5</v>
      </c>
      <c r="O252">
        <v>83.5</v>
      </c>
      <c r="P252">
        <v>86.7</v>
      </c>
      <c r="Q252">
        <v>-99.9</v>
      </c>
    </row>
    <row r="253" spans="1:17" x14ac:dyDescent="0.25">
      <c r="A253" s="5">
        <v>12</v>
      </c>
      <c r="E253" s="34">
        <v>41687</v>
      </c>
      <c r="F253" s="35">
        <v>0.76666666666666661</v>
      </c>
      <c r="G253" t="s">
        <v>64</v>
      </c>
      <c r="H253">
        <v>1.56</v>
      </c>
      <c r="I253">
        <v>2.39</v>
      </c>
      <c r="J253">
        <v>0.83</v>
      </c>
      <c r="K253">
        <v>8</v>
      </c>
      <c r="L253">
        <v>106</v>
      </c>
      <c r="M253">
        <v>12</v>
      </c>
      <c r="N253">
        <v>1006.5</v>
      </c>
      <c r="O253">
        <v>82.6</v>
      </c>
      <c r="P253">
        <v>86.7</v>
      </c>
      <c r="Q253">
        <v>-99.9</v>
      </c>
    </row>
    <row r="254" spans="1:17" x14ac:dyDescent="0.25">
      <c r="A254" s="5">
        <v>12</v>
      </c>
      <c r="E254" s="34">
        <v>41687</v>
      </c>
      <c r="F254" s="35">
        <v>0.77083333333333337</v>
      </c>
      <c r="G254" t="s">
        <v>64</v>
      </c>
      <c r="H254">
        <v>1.61</v>
      </c>
      <c r="I254">
        <v>2.4500000000000002</v>
      </c>
      <c r="J254">
        <v>0.84</v>
      </c>
      <c r="K254">
        <v>2</v>
      </c>
      <c r="L254">
        <v>151</v>
      </c>
      <c r="M254">
        <v>11</v>
      </c>
      <c r="N254">
        <v>1006.5</v>
      </c>
      <c r="O254">
        <v>82.8</v>
      </c>
      <c r="P254">
        <v>86.7</v>
      </c>
      <c r="Q254">
        <v>-99.9</v>
      </c>
    </row>
    <row r="255" spans="1:17" x14ac:dyDescent="0.25">
      <c r="A255" s="5">
        <v>12</v>
      </c>
      <c r="E255" s="34">
        <v>41687</v>
      </c>
      <c r="F255" s="35">
        <v>0.77500000000000002</v>
      </c>
      <c r="G255" t="s">
        <v>64</v>
      </c>
      <c r="H255">
        <v>1.66</v>
      </c>
      <c r="I255">
        <v>2.4700000000000002</v>
      </c>
      <c r="J255">
        <v>0.81</v>
      </c>
      <c r="K255">
        <v>6</v>
      </c>
      <c r="L255">
        <v>49</v>
      </c>
      <c r="M255">
        <v>11</v>
      </c>
      <c r="N255">
        <v>1006.5</v>
      </c>
      <c r="O255">
        <v>84</v>
      </c>
      <c r="P255">
        <v>86.7</v>
      </c>
      <c r="Q255">
        <v>-99.9</v>
      </c>
    </row>
    <row r="256" spans="1:17" x14ac:dyDescent="0.25">
      <c r="A256" s="5">
        <v>12</v>
      </c>
      <c r="E256" s="34">
        <v>41687</v>
      </c>
      <c r="F256" s="35">
        <v>0.77916666666666667</v>
      </c>
      <c r="G256" t="s">
        <v>64</v>
      </c>
      <c r="H256">
        <v>1.72</v>
      </c>
      <c r="I256">
        <v>2.56</v>
      </c>
      <c r="J256">
        <v>0.84</v>
      </c>
      <c r="K256">
        <v>3</v>
      </c>
      <c r="L256">
        <v>141</v>
      </c>
      <c r="M256">
        <v>8</v>
      </c>
      <c r="N256">
        <v>1006.7</v>
      </c>
      <c r="O256">
        <v>83.7</v>
      </c>
      <c r="P256">
        <v>86.7</v>
      </c>
      <c r="Q256">
        <v>-99.9</v>
      </c>
    </row>
    <row r="257" spans="1:17" x14ac:dyDescent="0.25">
      <c r="D257" s="5" t="s">
        <v>83</v>
      </c>
      <c r="E257" s="5"/>
      <c r="F257" s="5"/>
      <c r="G257" s="5"/>
      <c r="H257" s="5"/>
      <c r="I257" s="5">
        <f>I256-I239</f>
        <v>0.94</v>
      </c>
      <c r="J257" s="5"/>
      <c r="K257" s="50">
        <f>AVERAGE(K239:K256)</f>
        <v>5.166666666666667</v>
      </c>
      <c r="L257" s="50">
        <f>AVERAGE(L239:L256)</f>
        <v>89.888888888888886</v>
      </c>
      <c r="M257" s="5">
        <f>MAX(M239:M256)</f>
        <v>15</v>
      </c>
    </row>
    <row r="259" spans="1:17" x14ac:dyDescent="0.25">
      <c r="A259" s="5">
        <v>13</v>
      </c>
      <c r="E259" s="34">
        <v>41688</v>
      </c>
      <c r="F259" s="35">
        <v>0.52916666666666667</v>
      </c>
      <c r="G259" t="s">
        <v>64</v>
      </c>
      <c r="H259">
        <v>1.3</v>
      </c>
      <c r="I259">
        <v>2.09</v>
      </c>
      <c r="J259">
        <v>0.79</v>
      </c>
      <c r="K259">
        <v>3</v>
      </c>
      <c r="L259">
        <v>54</v>
      </c>
      <c r="M259">
        <v>6</v>
      </c>
      <c r="N259">
        <v>1007.9</v>
      </c>
      <c r="O259">
        <v>88</v>
      </c>
      <c r="P259">
        <v>86.4</v>
      </c>
      <c r="Q259">
        <v>-99.9</v>
      </c>
    </row>
    <row r="260" spans="1:17" x14ac:dyDescent="0.25">
      <c r="A260" s="5">
        <v>13</v>
      </c>
      <c r="E260" s="34">
        <v>41688</v>
      </c>
      <c r="F260" s="35">
        <v>0.53333333333333333</v>
      </c>
      <c r="G260" t="s">
        <v>64</v>
      </c>
      <c r="H260">
        <v>1.24</v>
      </c>
      <c r="I260">
        <v>2.04</v>
      </c>
      <c r="J260">
        <v>0.8</v>
      </c>
      <c r="K260">
        <v>3</v>
      </c>
      <c r="L260">
        <v>359</v>
      </c>
      <c r="M260">
        <v>11</v>
      </c>
      <c r="N260">
        <v>1007.9</v>
      </c>
      <c r="O260">
        <v>88.2</v>
      </c>
      <c r="P260">
        <v>86.5</v>
      </c>
      <c r="Q260">
        <v>-99.9</v>
      </c>
    </row>
    <row r="261" spans="1:17" x14ac:dyDescent="0.25">
      <c r="A261" s="5">
        <v>13</v>
      </c>
      <c r="E261" s="34">
        <v>41688</v>
      </c>
      <c r="F261" s="35">
        <v>0.53749999999999998</v>
      </c>
      <c r="G261" t="s">
        <v>64</v>
      </c>
      <c r="H261">
        <v>1.19</v>
      </c>
      <c r="I261">
        <v>2.0299999999999998</v>
      </c>
      <c r="J261">
        <v>0.84</v>
      </c>
      <c r="K261">
        <v>5</v>
      </c>
      <c r="L261">
        <v>77</v>
      </c>
      <c r="M261">
        <v>9</v>
      </c>
      <c r="N261">
        <v>1007.9</v>
      </c>
      <c r="O261">
        <v>87.4</v>
      </c>
      <c r="P261">
        <v>86.5</v>
      </c>
      <c r="Q261">
        <v>-99.9</v>
      </c>
    </row>
    <row r="262" spans="1:17" x14ac:dyDescent="0.25">
      <c r="A262" s="5">
        <v>13</v>
      </c>
      <c r="E262" s="34">
        <v>41688</v>
      </c>
      <c r="F262" s="35">
        <v>0.54166666666666663</v>
      </c>
      <c r="G262" t="s">
        <v>64</v>
      </c>
      <c r="H262">
        <v>1.1399999999999999</v>
      </c>
      <c r="I262">
        <v>1.93</v>
      </c>
      <c r="J262">
        <v>0.79</v>
      </c>
      <c r="K262">
        <v>5</v>
      </c>
      <c r="L262">
        <v>58</v>
      </c>
      <c r="M262">
        <v>9</v>
      </c>
      <c r="N262">
        <v>1008</v>
      </c>
      <c r="O262">
        <v>87.8</v>
      </c>
      <c r="P262">
        <v>86.5</v>
      </c>
      <c r="Q262">
        <v>-99.9</v>
      </c>
    </row>
    <row r="263" spans="1:17" x14ac:dyDescent="0.25">
      <c r="A263" s="5">
        <v>13</v>
      </c>
      <c r="E263" s="34">
        <v>41688</v>
      </c>
      <c r="F263" s="35">
        <v>0.54583333333333328</v>
      </c>
      <c r="G263" t="s">
        <v>64</v>
      </c>
      <c r="H263">
        <v>1.0900000000000001</v>
      </c>
      <c r="I263">
        <v>1.9</v>
      </c>
      <c r="J263">
        <v>0.81</v>
      </c>
      <c r="K263">
        <v>4</v>
      </c>
      <c r="L263">
        <v>74</v>
      </c>
      <c r="M263">
        <v>13</v>
      </c>
      <c r="N263">
        <v>1008</v>
      </c>
      <c r="O263">
        <v>87.1</v>
      </c>
      <c r="P263">
        <v>86.5</v>
      </c>
      <c r="Q263">
        <v>-99.9</v>
      </c>
    </row>
    <row r="264" spans="1:17" x14ac:dyDescent="0.25">
      <c r="A264" s="5">
        <v>13</v>
      </c>
      <c r="E264" s="34">
        <v>41688</v>
      </c>
      <c r="F264" s="35">
        <v>0.54999999999999993</v>
      </c>
      <c r="G264" t="s">
        <v>64</v>
      </c>
      <c r="H264">
        <v>1.03</v>
      </c>
      <c r="I264">
        <v>1.85</v>
      </c>
      <c r="J264">
        <v>0.82</v>
      </c>
      <c r="K264">
        <v>4</v>
      </c>
      <c r="L264">
        <v>136</v>
      </c>
      <c r="M264">
        <v>7</v>
      </c>
      <c r="N264">
        <v>1008</v>
      </c>
      <c r="O264">
        <v>87.4</v>
      </c>
      <c r="P264">
        <v>86.4</v>
      </c>
      <c r="Q264">
        <v>-99.9</v>
      </c>
    </row>
    <row r="265" spans="1:17" x14ac:dyDescent="0.25">
      <c r="A265" s="5">
        <v>13</v>
      </c>
      <c r="E265" s="34">
        <v>41688</v>
      </c>
      <c r="F265" s="35">
        <v>0.5541666666666667</v>
      </c>
      <c r="G265" t="s">
        <v>64</v>
      </c>
      <c r="H265">
        <v>0.98</v>
      </c>
      <c r="I265">
        <v>1.79</v>
      </c>
      <c r="J265">
        <v>0.81</v>
      </c>
      <c r="K265">
        <v>6</v>
      </c>
      <c r="L265">
        <v>44</v>
      </c>
      <c r="M265">
        <v>12</v>
      </c>
      <c r="N265">
        <v>1007.9</v>
      </c>
      <c r="O265">
        <v>87.6</v>
      </c>
      <c r="P265">
        <v>86.4</v>
      </c>
      <c r="Q265">
        <v>-99.9</v>
      </c>
    </row>
    <row r="266" spans="1:17" x14ac:dyDescent="0.25">
      <c r="A266" s="5">
        <v>13</v>
      </c>
      <c r="E266" s="34">
        <v>41688</v>
      </c>
      <c r="F266" s="35">
        <v>0.55833333333333335</v>
      </c>
      <c r="G266" t="s">
        <v>64</v>
      </c>
      <c r="H266">
        <v>0.93</v>
      </c>
      <c r="I266">
        <v>1.72</v>
      </c>
      <c r="J266">
        <v>0.79</v>
      </c>
      <c r="K266">
        <v>2</v>
      </c>
      <c r="L266">
        <v>39</v>
      </c>
      <c r="M266">
        <v>11</v>
      </c>
      <c r="N266">
        <v>1007.8</v>
      </c>
      <c r="O266">
        <v>88.7</v>
      </c>
      <c r="P266">
        <v>86.4</v>
      </c>
      <c r="Q266">
        <v>-99.9</v>
      </c>
    </row>
    <row r="267" spans="1:17" x14ac:dyDescent="0.25">
      <c r="A267" s="5">
        <v>13</v>
      </c>
      <c r="E267" s="34">
        <v>41688</v>
      </c>
      <c r="F267" s="35">
        <v>0.5625</v>
      </c>
      <c r="G267" t="s">
        <v>64</v>
      </c>
      <c r="H267">
        <v>0.89</v>
      </c>
      <c r="I267">
        <v>1.72</v>
      </c>
      <c r="J267">
        <v>0.83</v>
      </c>
      <c r="K267">
        <v>7</v>
      </c>
      <c r="L267">
        <v>91</v>
      </c>
      <c r="M267">
        <v>10</v>
      </c>
      <c r="N267">
        <v>1007.8</v>
      </c>
      <c r="O267">
        <v>86.9</v>
      </c>
      <c r="P267">
        <v>86.4</v>
      </c>
      <c r="Q267">
        <v>-99.9</v>
      </c>
    </row>
    <row r="268" spans="1:17" x14ac:dyDescent="0.25">
      <c r="A268" s="5">
        <v>13</v>
      </c>
      <c r="E268" s="34">
        <v>41688</v>
      </c>
      <c r="F268" s="35">
        <v>0.56666666666666665</v>
      </c>
      <c r="G268" t="s">
        <v>64</v>
      </c>
      <c r="H268">
        <v>0.84</v>
      </c>
      <c r="I268">
        <v>1.66</v>
      </c>
      <c r="J268">
        <v>0.82</v>
      </c>
      <c r="K268">
        <v>5</v>
      </c>
      <c r="L268">
        <v>72</v>
      </c>
      <c r="M268">
        <v>8</v>
      </c>
      <c r="N268">
        <v>1007.7</v>
      </c>
      <c r="O268">
        <v>87.3</v>
      </c>
      <c r="P268">
        <v>86.2</v>
      </c>
      <c r="Q268">
        <v>-99.9</v>
      </c>
    </row>
    <row r="269" spans="1:17" x14ac:dyDescent="0.25">
      <c r="A269" s="5">
        <v>13</v>
      </c>
      <c r="E269" s="34">
        <v>41688</v>
      </c>
      <c r="F269" s="35">
        <v>0.5708333333333333</v>
      </c>
      <c r="G269" t="s">
        <v>64</v>
      </c>
      <c r="H269">
        <v>0.79</v>
      </c>
      <c r="I269">
        <v>1.57</v>
      </c>
      <c r="J269">
        <v>0.78</v>
      </c>
      <c r="K269">
        <v>6</v>
      </c>
      <c r="L269">
        <v>88</v>
      </c>
      <c r="M269">
        <v>8</v>
      </c>
      <c r="N269">
        <v>1007.6</v>
      </c>
      <c r="O269">
        <v>87.4</v>
      </c>
      <c r="P269">
        <v>86.2</v>
      </c>
      <c r="Q269">
        <v>-99.9</v>
      </c>
    </row>
    <row r="270" spans="1:17" x14ac:dyDescent="0.25">
      <c r="A270" s="5">
        <v>13</v>
      </c>
      <c r="E270" s="34">
        <v>41688</v>
      </c>
      <c r="F270" s="35">
        <v>0.57500000000000007</v>
      </c>
      <c r="G270" t="s">
        <v>64</v>
      </c>
      <c r="H270">
        <v>0.75</v>
      </c>
      <c r="I270">
        <v>1.58</v>
      </c>
      <c r="J270">
        <v>0.83</v>
      </c>
      <c r="K270">
        <v>3</v>
      </c>
      <c r="L270">
        <v>94</v>
      </c>
      <c r="M270">
        <v>12</v>
      </c>
      <c r="N270">
        <v>1007.5</v>
      </c>
      <c r="O270">
        <v>88.3</v>
      </c>
      <c r="P270">
        <v>86.4</v>
      </c>
      <c r="Q270">
        <v>-99.9</v>
      </c>
    </row>
    <row r="271" spans="1:17" x14ac:dyDescent="0.25">
      <c r="A271" s="5">
        <v>13</v>
      </c>
      <c r="E271" s="34">
        <v>41688</v>
      </c>
      <c r="F271" s="35">
        <v>0.57916666666666672</v>
      </c>
      <c r="G271" t="s">
        <v>64</v>
      </c>
      <c r="H271">
        <v>0.71</v>
      </c>
      <c r="I271">
        <v>1.55</v>
      </c>
      <c r="J271">
        <v>0.84</v>
      </c>
      <c r="K271">
        <v>8</v>
      </c>
      <c r="L271">
        <v>66</v>
      </c>
      <c r="M271">
        <v>11</v>
      </c>
      <c r="N271">
        <v>1007.4</v>
      </c>
      <c r="O271">
        <v>87.3</v>
      </c>
      <c r="P271">
        <v>86.5</v>
      </c>
      <c r="Q271">
        <v>-99.9</v>
      </c>
    </row>
    <row r="272" spans="1:17" x14ac:dyDescent="0.25">
      <c r="A272" s="5">
        <v>13</v>
      </c>
      <c r="E272" s="34">
        <v>41688</v>
      </c>
      <c r="F272" s="35">
        <v>0.58333333333333337</v>
      </c>
      <c r="G272" t="s">
        <v>64</v>
      </c>
      <c r="H272">
        <v>0.66</v>
      </c>
      <c r="I272">
        <v>1.45</v>
      </c>
      <c r="J272">
        <v>0.79</v>
      </c>
      <c r="K272">
        <v>6</v>
      </c>
      <c r="L272">
        <v>66</v>
      </c>
      <c r="M272">
        <v>9</v>
      </c>
      <c r="N272">
        <v>1007.4</v>
      </c>
      <c r="O272">
        <v>87.3</v>
      </c>
      <c r="P272">
        <v>86.5</v>
      </c>
      <c r="Q272">
        <v>-99.9</v>
      </c>
    </row>
    <row r="273" spans="1:17" x14ac:dyDescent="0.25">
      <c r="A273" s="5">
        <v>13</v>
      </c>
      <c r="E273" s="34">
        <v>41688</v>
      </c>
      <c r="F273" s="35">
        <v>0.58750000000000002</v>
      </c>
      <c r="G273" t="s">
        <v>64</v>
      </c>
      <c r="H273">
        <v>0.63</v>
      </c>
      <c r="I273">
        <v>1.46</v>
      </c>
      <c r="J273">
        <v>0.83</v>
      </c>
      <c r="K273">
        <v>5</v>
      </c>
      <c r="L273">
        <v>77</v>
      </c>
      <c r="M273">
        <v>9</v>
      </c>
      <c r="N273">
        <v>1007.5</v>
      </c>
      <c r="O273">
        <v>87.3</v>
      </c>
      <c r="P273">
        <v>86.5</v>
      </c>
      <c r="Q273">
        <v>-99.9</v>
      </c>
    </row>
    <row r="274" spans="1:17" x14ac:dyDescent="0.25">
      <c r="A274" s="5">
        <v>13</v>
      </c>
      <c r="E274" s="34">
        <v>41688</v>
      </c>
      <c r="F274" s="35">
        <v>0.59166666666666667</v>
      </c>
      <c r="G274" t="s">
        <v>64</v>
      </c>
      <c r="H274">
        <v>0.59</v>
      </c>
      <c r="I274">
        <v>1.46</v>
      </c>
      <c r="J274">
        <v>0.87</v>
      </c>
      <c r="K274">
        <v>5</v>
      </c>
      <c r="L274">
        <v>34</v>
      </c>
      <c r="M274">
        <v>14</v>
      </c>
      <c r="N274">
        <v>1007.5</v>
      </c>
      <c r="O274">
        <v>88.3</v>
      </c>
      <c r="P274">
        <v>86.5</v>
      </c>
      <c r="Q274">
        <v>-99.9</v>
      </c>
    </row>
    <row r="275" spans="1:17" x14ac:dyDescent="0.25">
      <c r="A275" s="5">
        <v>13</v>
      </c>
      <c r="E275" s="34">
        <v>41688</v>
      </c>
      <c r="F275" s="35">
        <v>0.59583333333333333</v>
      </c>
      <c r="G275" t="s">
        <v>64</v>
      </c>
      <c r="H275">
        <v>0.55000000000000004</v>
      </c>
      <c r="I275">
        <v>1.35</v>
      </c>
      <c r="J275">
        <v>0.8</v>
      </c>
      <c r="K275">
        <v>3</v>
      </c>
      <c r="L275">
        <v>17</v>
      </c>
      <c r="M275">
        <v>9</v>
      </c>
      <c r="N275">
        <v>1007.5</v>
      </c>
      <c r="O275">
        <v>90</v>
      </c>
      <c r="P275">
        <v>86.5</v>
      </c>
      <c r="Q275">
        <v>-99.9</v>
      </c>
    </row>
    <row r="276" spans="1:17" x14ac:dyDescent="0.25">
      <c r="A276" s="5">
        <v>13</v>
      </c>
      <c r="E276" s="34">
        <v>41688</v>
      </c>
      <c r="F276" s="35">
        <v>0.6</v>
      </c>
      <c r="G276" t="s">
        <v>64</v>
      </c>
      <c r="H276">
        <v>0.52</v>
      </c>
      <c r="I276">
        <v>1.36</v>
      </c>
      <c r="J276">
        <v>0.84</v>
      </c>
      <c r="K276">
        <v>2</v>
      </c>
      <c r="L276">
        <v>276</v>
      </c>
      <c r="M276">
        <v>6</v>
      </c>
      <c r="N276">
        <v>1007.4</v>
      </c>
      <c r="O276">
        <v>88.7</v>
      </c>
      <c r="P276">
        <v>86.7</v>
      </c>
      <c r="Q276">
        <v>-99.9</v>
      </c>
    </row>
    <row r="277" spans="1:17" x14ac:dyDescent="0.25">
      <c r="A277" s="5">
        <v>13</v>
      </c>
      <c r="E277" s="34">
        <v>41688</v>
      </c>
      <c r="F277" s="35">
        <v>0.60416666666666663</v>
      </c>
      <c r="G277" t="s">
        <v>64</v>
      </c>
      <c r="H277">
        <v>0.49</v>
      </c>
      <c r="I277">
        <v>1.36</v>
      </c>
      <c r="J277">
        <v>0.87</v>
      </c>
      <c r="K277">
        <v>10</v>
      </c>
      <c r="L277">
        <v>39</v>
      </c>
      <c r="M277">
        <v>13</v>
      </c>
      <c r="N277">
        <v>1007.4</v>
      </c>
      <c r="O277">
        <v>86.4</v>
      </c>
      <c r="P277">
        <v>86.7</v>
      </c>
      <c r="Q277">
        <v>-99.9</v>
      </c>
    </row>
    <row r="278" spans="1:17" x14ac:dyDescent="0.25">
      <c r="A278" s="5">
        <v>13</v>
      </c>
      <c r="E278" s="34">
        <v>41688</v>
      </c>
      <c r="F278" s="35">
        <v>0.60833333333333328</v>
      </c>
      <c r="G278" t="s">
        <v>64</v>
      </c>
      <c r="H278">
        <v>0.46</v>
      </c>
      <c r="I278">
        <v>1.25</v>
      </c>
      <c r="J278">
        <v>0.79</v>
      </c>
      <c r="K278">
        <v>4</v>
      </c>
      <c r="L278">
        <v>68</v>
      </c>
      <c r="M278">
        <v>11</v>
      </c>
      <c r="N278">
        <v>1007.4</v>
      </c>
      <c r="O278">
        <v>86</v>
      </c>
      <c r="P278">
        <v>86.7</v>
      </c>
      <c r="Q278">
        <v>-99.9</v>
      </c>
    </row>
    <row r="279" spans="1:17" x14ac:dyDescent="0.25">
      <c r="A279" s="5">
        <v>13</v>
      </c>
      <c r="E279" s="34">
        <v>41688</v>
      </c>
      <c r="F279" s="35">
        <v>0.61249999999999993</v>
      </c>
      <c r="G279" t="s">
        <v>64</v>
      </c>
      <c r="H279">
        <v>0.43</v>
      </c>
      <c r="I279">
        <v>1.3</v>
      </c>
      <c r="J279">
        <v>0.87</v>
      </c>
      <c r="K279">
        <v>4</v>
      </c>
      <c r="L279">
        <v>250</v>
      </c>
      <c r="M279">
        <v>10</v>
      </c>
      <c r="N279">
        <v>1007.3</v>
      </c>
      <c r="O279">
        <v>86.5</v>
      </c>
      <c r="P279">
        <v>86.7</v>
      </c>
      <c r="Q279">
        <v>-99.9</v>
      </c>
    </row>
    <row r="280" spans="1:17" x14ac:dyDescent="0.25">
      <c r="A280" s="5">
        <v>13</v>
      </c>
      <c r="E280" s="34">
        <v>41688</v>
      </c>
      <c r="F280" s="35">
        <v>0.6166666666666667</v>
      </c>
      <c r="G280" t="s">
        <v>64</v>
      </c>
      <c r="H280">
        <v>0.41</v>
      </c>
      <c r="I280">
        <v>1.26</v>
      </c>
      <c r="J280">
        <v>0.85</v>
      </c>
      <c r="K280">
        <v>8</v>
      </c>
      <c r="L280">
        <v>71</v>
      </c>
      <c r="M280">
        <v>13</v>
      </c>
      <c r="N280">
        <v>1007.4</v>
      </c>
      <c r="O280">
        <v>84.6</v>
      </c>
      <c r="P280">
        <v>86.7</v>
      </c>
      <c r="Q280">
        <v>-99.9</v>
      </c>
    </row>
    <row r="281" spans="1:17" x14ac:dyDescent="0.25">
      <c r="D281" s="5" t="s">
        <v>83</v>
      </c>
      <c r="E281" s="5"/>
      <c r="F281" s="5"/>
      <c r="G281" s="5"/>
      <c r="H281" s="5"/>
      <c r="I281" s="5">
        <f>I280-I259</f>
        <v>-0.82999999999999985</v>
      </c>
      <c r="J281" s="5"/>
      <c r="K281" s="50">
        <f>AVERAGE(K259:K280)</f>
        <v>4.9090909090909092</v>
      </c>
      <c r="L281" s="50">
        <f>AVERAGE(L259:L280)</f>
        <v>97.727272727272734</v>
      </c>
      <c r="M281" s="5">
        <f>MAX(M259:M280)</f>
        <v>14</v>
      </c>
    </row>
    <row r="283" spans="1:17" x14ac:dyDescent="0.25">
      <c r="A283" s="5">
        <v>14</v>
      </c>
      <c r="E283" s="34">
        <v>41688</v>
      </c>
      <c r="F283" s="35">
        <v>0.61249999999999993</v>
      </c>
      <c r="G283" t="s">
        <v>64</v>
      </c>
      <c r="H283">
        <v>0.43</v>
      </c>
      <c r="I283">
        <v>1.3</v>
      </c>
      <c r="J283">
        <v>0.87</v>
      </c>
      <c r="K283">
        <v>4</v>
      </c>
      <c r="L283">
        <v>250</v>
      </c>
      <c r="M283">
        <v>10</v>
      </c>
      <c r="N283">
        <v>1007.3</v>
      </c>
      <c r="O283">
        <v>86.5</v>
      </c>
      <c r="P283">
        <v>86.7</v>
      </c>
      <c r="Q283">
        <v>-99.9</v>
      </c>
    </row>
    <row r="284" spans="1:17" x14ac:dyDescent="0.25">
      <c r="A284" s="5">
        <v>14</v>
      </c>
      <c r="E284" s="34">
        <v>41688</v>
      </c>
      <c r="F284" s="35">
        <v>0.6166666666666667</v>
      </c>
      <c r="G284" t="s">
        <v>64</v>
      </c>
      <c r="H284">
        <v>0.41</v>
      </c>
      <c r="I284">
        <v>1.26</v>
      </c>
      <c r="J284">
        <v>0.85</v>
      </c>
      <c r="K284">
        <v>8</v>
      </c>
      <c r="L284">
        <v>71</v>
      </c>
      <c r="M284">
        <v>13</v>
      </c>
      <c r="N284">
        <v>1007.4</v>
      </c>
      <c r="O284">
        <v>84.6</v>
      </c>
      <c r="P284">
        <v>86.7</v>
      </c>
      <c r="Q284">
        <v>-99.9</v>
      </c>
    </row>
    <row r="285" spans="1:17" x14ac:dyDescent="0.25">
      <c r="A285" s="5">
        <v>14</v>
      </c>
      <c r="E285" s="34">
        <v>41688</v>
      </c>
      <c r="F285" s="35">
        <v>0.62083333333333335</v>
      </c>
      <c r="G285" t="s">
        <v>64</v>
      </c>
      <c r="H285">
        <v>0.39</v>
      </c>
      <c r="I285">
        <v>1.24</v>
      </c>
      <c r="J285">
        <v>0.85</v>
      </c>
      <c r="K285">
        <v>11</v>
      </c>
      <c r="L285">
        <v>71</v>
      </c>
      <c r="M285">
        <v>15</v>
      </c>
      <c r="N285">
        <v>1007.3</v>
      </c>
      <c r="O285">
        <v>84</v>
      </c>
      <c r="P285">
        <v>86.7</v>
      </c>
      <c r="Q285">
        <v>-99.9</v>
      </c>
    </row>
    <row r="286" spans="1:17" x14ac:dyDescent="0.25">
      <c r="A286" s="5">
        <v>14</v>
      </c>
      <c r="E286" s="34">
        <v>41688</v>
      </c>
      <c r="F286" s="35">
        <v>0.625</v>
      </c>
      <c r="G286" t="s">
        <v>64</v>
      </c>
      <c r="H286">
        <v>0.37</v>
      </c>
      <c r="I286">
        <v>1.23</v>
      </c>
      <c r="J286">
        <v>0.86</v>
      </c>
      <c r="K286">
        <v>5</v>
      </c>
      <c r="L286">
        <v>124</v>
      </c>
      <c r="M286">
        <v>14</v>
      </c>
      <c r="N286">
        <v>1007.4</v>
      </c>
      <c r="O286">
        <v>84.2</v>
      </c>
      <c r="P286">
        <v>86.7</v>
      </c>
      <c r="Q286">
        <v>-99.9</v>
      </c>
    </row>
    <row r="287" spans="1:17" x14ac:dyDescent="0.25">
      <c r="A287" s="5">
        <v>14</v>
      </c>
      <c r="E287" s="34">
        <v>41688</v>
      </c>
      <c r="F287" s="35">
        <v>0.62916666666666665</v>
      </c>
      <c r="G287" t="s">
        <v>64</v>
      </c>
      <c r="H287">
        <v>0.35</v>
      </c>
      <c r="I287">
        <v>1.18</v>
      </c>
      <c r="J287">
        <v>0.83</v>
      </c>
      <c r="K287">
        <v>7</v>
      </c>
      <c r="L287">
        <v>71</v>
      </c>
      <c r="M287">
        <v>11</v>
      </c>
      <c r="N287">
        <v>1007.5</v>
      </c>
      <c r="O287">
        <v>81.900000000000006</v>
      </c>
      <c r="P287">
        <v>86.7</v>
      </c>
      <c r="Q287">
        <v>-99.9</v>
      </c>
    </row>
    <row r="288" spans="1:17" x14ac:dyDescent="0.25">
      <c r="A288" s="5">
        <v>14</v>
      </c>
      <c r="E288" s="34">
        <v>41688</v>
      </c>
      <c r="F288" s="35">
        <v>0.6333333333333333</v>
      </c>
      <c r="G288" t="s">
        <v>64</v>
      </c>
      <c r="H288">
        <v>0.34</v>
      </c>
      <c r="I288">
        <v>1.2</v>
      </c>
      <c r="J288">
        <v>0.86</v>
      </c>
      <c r="K288">
        <v>10</v>
      </c>
      <c r="L288">
        <v>55</v>
      </c>
      <c r="M288">
        <v>15</v>
      </c>
      <c r="N288">
        <v>1007.4</v>
      </c>
      <c r="O288">
        <v>82</v>
      </c>
      <c r="P288">
        <v>86.7</v>
      </c>
      <c r="Q288">
        <v>-99.9</v>
      </c>
    </row>
    <row r="289" spans="1:17" x14ac:dyDescent="0.25">
      <c r="A289" s="5">
        <v>14</v>
      </c>
      <c r="E289" s="34">
        <v>41688</v>
      </c>
      <c r="F289" s="35">
        <v>0.63750000000000007</v>
      </c>
      <c r="G289" t="s">
        <v>64</v>
      </c>
      <c r="H289">
        <v>0.33</v>
      </c>
      <c r="I289">
        <v>1.2</v>
      </c>
      <c r="J289">
        <v>0.87</v>
      </c>
      <c r="K289">
        <v>6</v>
      </c>
      <c r="L289">
        <v>305</v>
      </c>
      <c r="M289">
        <v>9</v>
      </c>
      <c r="N289">
        <v>1007.5</v>
      </c>
      <c r="O289">
        <v>81.5</v>
      </c>
      <c r="P289">
        <v>86.7</v>
      </c>
      <c r="Q289">
        <v>-99.9</v>
      </c>
    </row>
    <row r="290" spans="1:17" x14ac:dyDescent="0.25">
      <c r="A290" s="5">
        <v>14</v>
      </c>
      <c r="E290" s="34">
        <v>41688</v>
      </c>
      <c r="F290" s="35">
        <v>0.64166666666666672</v>
      </c>
      <c r="G290" t="s">
        <v>64</v>
      </c>
      <c r="H290">
        <v>0.32</v>
      </c>
      <c r="I290">
        <v>1.1499999999999999</v>
      </c>
      <c r="J290">
        <v>0.83</v>
      </c>
      <c r="K290">
        <v>6</v>
      </c>
      <c r="L290">
        <v>305</v>
      </c>
      <c r="M290">
        <v>9</v>
      </c>
      <c r="N290">
        <v>1007.5</v>
      </c>
      <c r="O290">
        <v>82.6</v>
      </c>
      <c r="P290">
        <v>86.7</v>
      </c>
      <c r="Q290">
        <v>-99.9</v>
      </c>
    </row>
    <row r="291" spans="1:17" x14ac:dyDescent="0.25">
      <c r="A291" s="5">
        <v>14</v>
      </c>
      <c r="E291" s="34">
        <v>41688</v>
      </c>
      <c r="F291" s="35">
        <v>0.64583333333333337</v>
      </c>
      <c r="G291" t="s">
        <v>64</v>
      </c>
      <c r="H291">
        <v>0.31</v>
      </c>
      <c r="I291">
        <v>1.1599999999999999</v>
      </c>
      <c r="J291">
        <v>0.85</v>
      </c>
      <c r="K291">
        <v>4</v>
      </c>
      <c r="L291">
        <v>295</v>
      </c>
      <c r="M291">
        <v>6</v>
      </c>
      <c r="N291">
        <v>1007.5</v>
      </c>
      <c r="O291">
        <v>82.9</v>
      </c>
      <c r="P291">
        <v>86.7</v>
      </c>
      <c r="Q291">
        <v>-99.9</v>
      </c>
    </row>
    <row r="292" spans="1:17" x14ac:dyDescent="0.25">
      <c r="A292" s="5">
        <v>14</v>
      </c>
      <c r="E292" s="34">
        <v>41688</v>
      </c>
      <c r="F292" s="35">
        <v>0.65</v>
      </c>
      <c r="G292" t="s">
        <v>64</v>
      </c>
      <c r="H292">
        <v>0.31</v>
      </c>
      <c r="I292">
        <v>1.17</v>
      </c>
      <c r="J292">
        <v>0.86</v>
      </c>
      <c r="K292">
        <v>2</v>
      </c>
      <c r="L292">
        <v>224</v>
      </c>
      <c r="M292">
        <v>4</v>
      </c>
      <c r="N292">
        <v>1007.4</v>
      </c>
      <c r="O292">
        <v>84.4</v>
      </c>
      <c r="P292">
        <v>86.7</v>
      </c>
      <c r="Q292">
        <v>-99.9</v>
      </c>
    </row>
    <row r="293" spans="1:17" x14ac:dyDescent="0.25">
      <c r="A293" s="5">
        <v>14</v>
      </c>
      <c r="E293" s="34">
        <v>41688</v>
      </c>
      <c r="F293" s="35">
        <v>0.65416666666666667</v>
      </c>
      <c r="G293" t="s">
        <v>64</v>
      </c>
      <c r="H293">
        <v>0.31</v>
      </c>
      <c r="I293">
        <v>1.1299999999999999</v>
      </c>
      <c r="J293">
        <v>0.82</v>
      </c>
      <c r="K293">
        <v>4</v>
      </c>
      <c r="L293">
        <v>280</v>
      </c>
      <c r="M293">
        <v>5</v>
      </c>
      <c r="N293">
        <v>1007.4</v>
      </c>
      <c r="O293">
        <v>84.4</v>
      </c>
      <c r="P293">
        <v>86.7</v>
      </c>
      <c r="Q293">
        <v>-99.9</v>
      </c>
    </row>
    <row r="294" spans="1:17" x14ac:dyDescent="0.25">
      <c r="A294" s="5">
        <v>14</v>
      </c>
      <c r="E294" s="34">
        <v>41688</v>
      </c>
      <c r="F294" s="35">
        <v>0.65833333333333333</v>
      </c>
      <c r="G294" t="s">
        <v>64</v>
      </c>
      <c r="H294">
        <v>0.31</v>
      </c>
      <c r="I294">
        <v>1.1399999999999999</v>
      </c>
      <c r="J294">
        <v>0.83</v>
      </c>
      <c r="K294">
        <v>2</v>
      </c>
      <c r="L294">
        <v>287</v>
      </c>
      <c r="M294">
        <v>4</v>
      </c>
      <c r="N294">
        <v>1007.3</v>
      </c>
      <c r="O294">
        <v>84.9</v>
      </c>
      <c r="P294">
        <v>86.7</v>
      </c>
      <c r="Q294">
        <v>-99.9</v>
      </c>
    </row>
    <row r="295" spans="1:17" x14ac:dyDescent="0.25">
      <c r="A295" s="5">
        <v>14</v>
      </c>
      <c r="E295" s="34">
        <v>41688</v>
      </c>
      <c r="F295" s="35">
        <v>0.66249999999999998</v>
      </c>
      <c r="G295" t="s">
        <v>64</v>
      </c>
      <c r="H295">
        <v>0.32</v>
      </c>
      <c r="I295">
        <v>1.18</v>
      </c>
      <c r="J295">
        <v>0.86</v>
      </c>
      <c r="K295">
        <v>5</v>
      </c>
      <c r="L295">
        <v>301</v>
      </c>
      <c r="M295">
        <v>7</v>
      </c>
      <c r="N295">
        <v>1007.1</v>
      </c>
      <c r="O295">
        <v>84.2</v>
      </c>
      <c r="P295">
        <v>86.7</v>
      </c>
      <c r="Q295">
        <v>-99.9</v>
      </c>
    </row>
    <row r="296" spans="1:17" x14ac:dyDescent="0.25">
      <c r="A296" s="5">
        <v>14</v>
      </c>
      <c r="E296" s="34">
        <v>41688</v>
      </c>
      <c r="F296" s="35">
        <v>0.66666666666666663</v>
      </c>
      <c r="G296" t="s">
        <v>64</v>
      </c>
      <c r="H296">
        <v>0.32</v>
      </c>
      <c r="I296">
        <v>1.1499999999999999</v>
      </c>
      <c r="J296">
        <v>0.83</v>
      </c>
      <c r="K296">
        <v>2</v>
      </c>
      <c r="L296">
        <v>291</v>
      </c>
      <c r="M296">
        <v>4</v>
      </c>
      <c r="N296">
        <v>1007.1</v>
      </c>
      <c r="O296">
        <v>84.6</v>
      </c>
      <c r="P296">
        <v>86.7</v>
      </c>
      <c r="Q296">
        <v>-99.9</v>
      </c>
    </row>
    <row r="297" spans="1:17" x14ac:dyDescent="0.25">
      <c r="A297" s="5">
        <v>14</v>
      </c>
      <c r="E297" s="34">
        <v>41688</v>
      </c>
      <c r="F297" s="35">
        <v>0.67083333333333339</v>
      </c>
      <c r="G297" t="s">
        <v>64</v>
      </c>
      <c r="H297">
        <v>0.33</v>
      </c>
      <c r="I297">
        <v>1.1399999999999999</v>
      </c>
      <c r="J297">
        <v>0.81</v>
      </c>
      <c r="K297">
        <v>5</v>
      </c>
      <c r="L297">
        <v>86</v>
      </c>
      <c r="M297">
        <v>9</v>
      </c>
      <c r="N297">
        <v>1007.2</v>
      </c>
      <c r="O297">
        <v>84.2</v>
      </c>
      <c r="P297">
        <v>86.7</v>
      </c>
      <c r="Q297">
        <v>-99.9</v>
      </c>
    </row>
    <row r="298" spans="1:17" x14ac:dyDescent="0.25">
      <c r="A298" s="5">
        <v>14</v>
      </c>
      <c r="E298" s="34">
        <v>41688</v>
      </c>
      <c r="F298" s="35">
        <v>0.67499999999999993</v>
      </c>
      <c r="G298" t="s">
        <v>64</v>
      </c>
      <c r="H298">
        <v>0.35</v>
      </c>
      <c r="I298">
        <v>1.19</v>
      </c>
      <c r="J298">
        <v>0.84</v>
      </c>
      <c r="K298">
        <v>2</v>
      </c>
      <c r="L298">
        <v>259</v>
      </c>
      <c r="M298">
        <v>6</v>
      </c>
      <c r="N298">
        <v>1007.1</v>
      </c>
      <c r="O298">
        <v>85.5</v>
      </c>
      <c r="P298">
        <v>86.9</v>
      </c>
      <c r="Q298">
        <v>-99.9</v>
      </c>
    </row>
    <row r="299" spans="1:17" x14ac:dyDescent="0.25">
      <c r="A299" s="5">
        <v>14</v>
      </c>
      <c r="E299" s="34">
        <v>41688</v>
      </c>
      <c r="F299" s="35">
        <v>0.6791666666666667</v>
      </c>
      <c r="G299" t="s">
        <v>64</v>
      </c>
      <c r="H299">
        <v>0.36</v>
      </c>
      <c r="I299">
        <v>1.18</v>
      </c>
      <c r="J299">
        <v>0.82</v>
      </c>
      <c r="K299">
        <v>6</v>
      </c>
      <c r="L299">
        <v>45</v>
      </c>
      <c r="M299">
        <v>9</v>
      </c>
      <c r="N299">
        <v>1007.1</v>
      </c>
      <c r="O299">
        <v>84.2</v>
      </c>
      <c r="P299">
        <v>86.7</v>
      </c>
      <c r="Q299">
        <v>-99.9</v>
      </c>
    </row>
    <row r="300" spans="1:17" x14ac:dyDescent="0.25">
      <c r="A300" s="5">
        <v>14</v>
      </c>
      <c r="E300" s="34">
        <v>41688</v>
      </c>
      <c r="F300" s="35">
        <v>0.68333333333333324</v>
      </c>
      <c r="G300" t="s">
        <v>64</v>
      </c>
      <c r="H300">
        <v>0.38</v>
      </c>
      <c r="I300">
        <v>1.17</v>
      </c>
      <c r="J300">
        <v>0.79</v>
      </c>
      <c r="K300">
        <v>4</v>
      </c>
      <c r="L300">
        <v>67</v>
      </c>
      <c r="M300">
        <v>7</v>
      </c>
      <c r="N300">
        <v>1007.2</v>
      </c>
      <c r="O300">
        <v>84.4</v>
      </c>
      <c r="P300">
        <v>86.7</v>
      </c>
      <c r="Q300">
        <v>-99.9</v>
      </c>
    </row>
    <row r="301" spans="1:17" x14ac:dyDescent="0.25">
      <c r="A301" s="5">
        <v>14</v>
      </c>
      <c r="E301" s="34">
        <v>41688</v>
      </c>
      <c r="F301" s="35">
        <v>0.6875</v>
      </c>
      <c r="G301" t="s">
        <v>64</v>
      </c>
      <c r="H301">
        <v>0.4</v>
      </c>
      <c r="I301">
        <v>1.26</v>
      </c>
      <c r="J301">
        <v>0.86</v>
      </c>
      <c r="K301">
        <v>3</v>
      </c>
      <c r="L301">
        <v>213</v>
      </c>
      <c r="M301">
        <v>7</v>
      </c>
      <c r="N301">
        <v>1007.4</v>
      </c>
      <c r="O301">
        <v>83.5</v>
      </c>
      <c r="P301">
        <v>86.7</v>
      </c>
      <c r="Q301">
        <v>-99.9</v>
      </c>
    </row>
    <row r="302" spans="1:17" x14ac:dyDescent="0.25">
      <c r="A302" s="5">
        <v>14</v>
      </c>
      <c r="E302" s="34">
        <v>41688</v>
      </c>
      <c r="F302" s="35">
        <v>0.69166666666666676</v>
      </c>
      <c r="G302" t="s">
        <v>64</v>
      </c>
      <c r="H302">
        <v>0.42</v>
      </c>
      <c r="I302">
        <v>1.24</v>
      </c>
      <c r="J302">
        <v>0.82</v>
      </c>
      <c r="K302">
        <v>5</v>
      </c>
      <c r="L302">
        <v>191</v>
      </c>
      <c r="M302">
        <v>6</v>
      </c>
      <c r="N302">
        <v>1007.4</v>
      </c>
      <c r="O302">
        <v>82.9</v>
      </c>
      <c r="P302">
        <v>86.7</v>
      </c>
      <c r="Q302">
        <v>-99.9</v>
      </c>
    </row>
    <row r="303" spans="1:17" x14ac:dyDescent="0.25">
      <c r="A303" s="5">
        <v>14</v>
      </c>
      <c r="E303" s="34">
        <v>41688</v>
      </c>
      <c r="F303" s="35">
        <v>0.6958333333333333</v>
      </c>
      <c r="G303" t="s">
        <v>64</v>
      </c>
      <c r="H303">
        <v>0.44</v>
      </c>
      <c r="I303">
        <v>1.23</v>
      </c>
      <c r="J303">
        <v>0.79</v>
      </c>
      <c r="K303">
        <v>2</v>
      </c>
      <c r="L303">
        <v>227</v>
      </c>
      <c r="M303">
        <v>6</v>
      </c>
      <c r="N303">
        <v>1007.5</v>
      </c>
      <c r="O303">
        <v>82.9</v>
      </c>
      <c r="P303">
        <v>86.7</v>
      </c>
      <c r="Q303">
        <v>-99.9</v>
      </c>
    </row>
    <row r="304" spans="1:17" x14ac:dyDescent="0.25">
      <c r="A304" s="5">
        <v>14</v>
      </c>
      <c r="E304" s="34">
        <v>41688</v>
      </c>
      <c r="F304" s="35">
        <v>0.70000000000000007</v>
      </c>
      <c r="G304" t="s">
        <v>64</v>
      </c>
      <c r="H304">
        <v>0.47</v>
      </c>
      <c r="I304">
        <v>1.31</v>
      </c>
      <c r="J304">
        <v>0.84</v>
      </c>
      <c r="K304">
        <v>2</v>
      </c>
      <c r="L304">
        <v>234</v>
      </c>
      <c r="M304">
        <v>3</v>
      </c>
      <c r="N304">
        <v>1007.5</v>
      </c>
      <c r="O304">
        <v>83.5</v>
      </c>
      <c r="P304">
        <v>86.9</v>
      </c>
      <c r="Q304">
        <v>-99.9</v>
      </c>
    </row>
    <row r="305" spans="1:17" x14ac:dyDescent="0.25">
      <c r="A305" s="5">
        <v>14</v>
      </c>
      <c r="E305" s="34">
        <v>41688</v>
      </c>
      <c r="F305" s="35">
        <v>0.70416666666666661</v>
      </c>
      <c r="G305" t="s">
        <v>64</v>
      </c>
      <c r="H305">
        <v>0.5</v>
      </c>
      <c r="I305">
        <v>1.35</v>
      </c>
      <c r="J305">
        <v>0.85</v>
      </c>
      <c r="K305">
        <v>6</v>
      </c>
      <c r="L305">
        <v>213</v>
      </c>
      <c r="M305">
        <v>7</v>
      </c>
      <c r="N305">
        <v>1007.5</v>
      </c>
      <c r="O305">
        <v>81.7</v>
      </c>
      <c r="P305">
        <v>86.9</v>
      </c>
      <c r="Q305">
        <v>-99.9</v>
      </c>
    </row>
    <row r="306" spans="1:17" x14ac:dyDescent="0.25">
      <c r="A306" s="5">
        <v>14</v>
      </c>
      <c r="E306" s="34">
        <v>41688</v>
      </c>
      <c r="F306" s="35">
        <v>0.70833333333333337</v>
      </c>
      <c r="G306" t="s">
        <v>64</v>
      </c>
      <c r="H306">
        <v>0.53</v>
      </c>
      <c r="I306">
        <v>1.37</v>
      </c>
      <c r="J306">
        <v>0.84</v>
      </c>
      <c r="K306">
        <v>2</v>
      </c>
      <c r="L306">
        <v>201</v>
      </c>
      <c r="M306">
        <v>5</v>
      </c>
      <c r="N306">
        <v>1007.6</v>
      </c>
      <c r="O306">
        <v>82.6</v>
      </c>
      <c r="P306">
        <v>86.9</v>
      </c>
      <c r="Q306">
        <v>-99.9</v>
      </c>
    </row>
    <row r="307" spans="1:17" x14ac:dyDescent="0.25">
      <c r="D307" s="5" t="s">
        <v>83</v>
      </c>
      <c r="E307" s="5"/>
      <c r="F307" s="5"/>
      <c r="G307" s="5"/>
      <c r="H307" s="5"/>
      <c r="I307" s="5">
        <f>I306-I283</f>
        <v>7.0000000000000062E-2</v>
      </c>
      <c r="J307" s="5"/>
      <c r="K307" s="50">
        <f>AVERAGE(K283:K306)</f>
        <v>4.708333333333333</v>
      </c>
      <c r="L307" s="50">
        <f>AVERAGE(L283:L306)</f>
        <v>194.41666666666666</v>
      </c>
      <c r="M307" s="5">
        <f>MAX(M283:M306)</f>
        <v>15</v>
      </c>
    </row>
    <row r="309" spans="1:17" x14ac:dyDescent="0.25">
      <c r="A309" s="5">
        <v>15</v>
      </c>
      <c r="E309" s="44">
        <v>41689</v>
      </c>
      <c r="F309" s="45">
        <v>0.5</v>
      </c>
      <c r="G309" s="45"/>
      <c r="H309" s="46">
        <v>2.0499999999999998</v>
      </c>
      <c r="I309" s="46">
        <v>2.8809999999999998</v>
      </c>
      <c r="J309" s="46"/>
      <c r="K309" s="46">
        <v>7.19</v>
      </c>
      <c r="L309" s="46">
        <v>41</v>
      </c>
      <c r="M309" s="46">
        <v>11.27</v>
      </c>
      <c r="N309" s="46">
        <v>1008.2</v>
      </c>
      <c r="O309" s="46">
        <v>85.6</v>
      </c>
      <c r="Q309" s="46" t="s">
        <v>104</v>
      </c>
    </row>
    <row r="310" spans="1:17" x14ac:dyDescent="0.25">
      <c r="A310" s="5">
        <v>15</v>
      </c>
      <c r="E310" s="44">
        <v>41689</v>
      </c>
      <c r="F310" s="45">
        <v>0.50416666666666665</v>
      </c>
      <c r="G310" s="45"/>
      <c r="H310" s="46">
        <v>2.0089999999999999</v>
      </c>
      <c r="I310" s="46">
        <v>2.782</v>
      </c>
      <c r="J310" s="46"/>
      <c r="K310" s="46">
        <v>6.22</v>
      </c>
      <c r="L310" s="46">
        <v>27</v>
      </c>
      <c r="M310" s="46">
        <v>11.08</v>
      </c>
      <c r="N310" s="46">
        <v>1008.2</v>
      </c>
      <c r="O310" s="46">
        <v>86</v>
      </c>
      <c r="Q310" s="46" t="s">
        <v>104</v>
      </c>
    </row>
    <row r="311" spans="1:17" x14ac:dyDescent="0.25">
      <c r="A311" s="5">
        <v>15</v>
      </c>
      <c r="E311" s="44">
        <v>41689</v>
      </c>
      <c r="F311" s="45">
        <v>0.5083333333333333</v>
      </c>
      <c r="G311" s="45"/>
      <c r="H311" s="46">
        <v>1.9670000000000001</v>
      </c>
      <c r="I311" s="46">
        <v>2.7559999999999998</v>
      </c>
      <c r="J311" s="46"/>
      <c r="K311" s="46">
        <v>7.58</v>
      </c>
      <c r="L311" s="46">
        <v>35</v>
      </c>
      <c r="M311" s="46">
        <v>9.52</v>
      </c>
      <c r="N311" s="46">
        <v>1008.2</v>
      </c>
      <c r="O311" s="46">
        <v>86</v>
      </c>
      <c r="Q311" s="46" t="s">
        <v>104</v>
      </c>
    </row>
    <row r="312" spans="1:17" x14ac:dyDescent="0.25">
      <c r="A312" s="5">
        <v>15</v>
      </c>
      <c r="E312" s="44">
        <v>41689</v>
      </c>
      <c r="F312" s="45">
        <v>0.51250000000000007</v>
      </c>
      <c r="G312" s="45"/>
      <c r="H312" s="46">
        <v>1.923</v>
      </c>
      <c r="I312" s="46">
        <v>2.74</v>
      </c>
      <c r="J312" s="46"/>
      <c r="K312" s="46">
        <v>7.97</v>
      </c>
      <c r="L312" s="46">
        <v>25</v>
      </c>
      <c r="M312" s="46">
        <v>11.47</v>
      </c>
      <c r="N312" s="46">
        <v>1008.2</v>
      </c>
      <c r="O312" s="46">
        <v>88.5</v>
      </c>
      <c r="Q312" s="46" t="s">
        <v>104</v>
      </c>
    </row>
    <row r="313" spans="1:17" x14ac:dyDescent="0.25">
      <c r="A313" s="5">
        <v>15</v>
      </c>
      <c r="E313" s="44">
        <v>41689</v>
      </c>
      <c r="F313" s="45">
        <v>0.51666666666666672</v>
      </c>
      <c r="G313" s="45"/>
      <c r="H313" s="46">
        <v>1.877</v>
      </c>
      <c r="I313" s="46">
        <v>2.6509999999999998</v>
      </c>
      <c r="J313" s="46"/>
      <c r="K313" s="46">
        <v>5.25</v>
      </c>
      <c r="L313" s="46">
        <v>51</v>
      </c>
      <c r="M313" s="46">
        <v>9.7200000000000006</v>
      </c>
      <c r="N313" s="46">
        <v>1008.1</v>
      </c>
      <c r="O313" s="46">
        <v>86.4</v>
      </c>
      <c r="Q313" s="46" t="s">
        <v>104</v>
      </c>
    </row>
    <row r="314" spans="1:17" x14ac:dyDescent="0.25">
      <c r="A314" s="5">
        <v>15</v>
      </c>
      <c r="E314" s="44">
        <v>41689</v>
      </c>
      <c r="F314" s="45">
        <v>0.52083333333333337</v>
      </c>
      <c r="G314" s="45"/>
      <c r="H314" s="46">
        <v>1.831</v>
      </c>
      <c r="I314" s="46">
        <v>2.621</v>
      </c>
      <c r="J314" s="46"/>
      <c r="K314" s="46">
        <v>5.25</v>
      </c>
      <c r="L314" s="46">
        <v>26</v>
      </c>
      <c r="M314" s="46">
        <v>9.33</v>
      </c>
      <c r="N314" s="46">
        <v>1008</v>
      </c>
      <c r="O314" s="46">
        <v>87.4</v>
      </c>
      <c r="Q314" s="46" t="s">
        <v>104</v>
      </c>
    </row>
    <row r="315" spans="1:17" x14ac:dyDescent="0.25">
      <c r="A315" s="5">
        <v>15</v>
      </c>
      <c r="E315" s="44">
        <v>41689</v>
      </c>
      <c r="F315" s="45">
        <v>0.52500000000000002</v>
      </c>
      <c r="G315" s="45"/>
      <c r="H315" s="46">
        <v>1.7829999999999999</v>
      </c>
      <c r="I315" s="46">
        <v>2.5979999999999999</v>
      </c>
      <c r="J315" s="46"/>
      <c r="K315" s="46">
        <v>4.08</v>
      </c>
      <c r="L315" s="46">
        <v>4</v>
      </c>
      <c r="M315" s="46">
        <v>8.5500000000000007</v>
      </c>
      <c r="N315" s="46">
        <v>1007.9</v>
      </c>
      <c r="O315" s="46">
        <v>90.1</v>
      </c>
      <c r="Q315" s="46" t="s">
        <v>104</v>
      </c>
    </row>
    <row r="316" spans="1:17" x14ac:dyDescent="0.25">
      <c r="A316" s="5">
        <v>15</v>
      </c>
      <c r="E316" s="44">
        <v>41689</v>
      </c>
      <c r="F316" s="45">
        <v>0.52916666666666667</v>
      </c>
      <c r="G316" s="45"/>
      <c r="H316" s="46">
        <v>1.7350000000000001</v>
      </c>
      <c r="I316" s="46">
        <v>2.516</v>
      </c>
      <c r="J316" s="46"/>
      <c r="K316" s="46">
        <v>6.22</v>
      </c>
      <c r="L316" s="46">
        <v>24</v>
      </c>
      <c r="M316" s="46">
        <v>9.7200000000000006</v>
      </c>
      <c r="N316" s="46">
        <v>1007.9</v>
      </c>
      <c r="O316" s="46">
        <v>88.7</v>
      </c>
      <c r="Q316" s="46" t="s">
        <v>104</v>
      </c>
    </row>
    <row r="317" spans="1:17" x14ac:dyDescent="0.25">
      <c r="A317" s="5">
        <v>15</v>
      </c>
      <c r="E317" s="44">
        <v>41689</v>
      </c>
      <c r="F317" s="45">
        <v>0.53333333333333333</v>
      </c>
      <c r="G317" s="45"/>
      <c r="H317" s="46">
        <v>1.6850000000000001</v>
      </c>
      <c r="I317" s="46">
        <v>2.464</v>
      </c>
      <c r="J317" s="46"/>
      <c r="K317" s="46">
        <v>5.64</v>
      </c>
      <c r="L317" s="46">
        <v>50</v>
      </c>
      <c r="M317" s="46">
        <v>7.78</v>
      </c>
      <c r="N317" s="46">
        <v>1007.8</v>
      </c>
      <c r="O317" s="46">
        <v>86.2</v>
      </c>
      <c r="Q317" s="46" t="s">
        <v>104</v>
      </c>
    </row>
    <row r="318" spans="1:17" x14ac:dyDescent="0.25">
      <c r="A318" s="5">
        <v>15</v>
      </c>
      <c r="E318" s="44">
        <v>41689</v>
      </c>
      <c r="F318" s="45">
        <v>0.53749999999999998</v>
      </c>
      <c r="G318" s="45"/>
      <c r="H318" s="46">
        <v>1.635</v>
      </c>
      <c r="I318" s="46">
        <v>2.431</v>
      </c>
      <c r="J318" s="46"/>
      <c r="K318" s="46">
        <v>4.8600000000000003</v>
      </c>
      <c r="L318" s="46">
        <v>5</v>
      </c>
      <c r="M318" s="46">
        <v>9.14</v>
      </c>
      <c r="N318" s="46">
        <v>1007.7</v>
      </c>
      <c r="O318" s="46">
        <v>89.1</v>
      </c>
      <c r="Q318" s="46" t="s">
        <v>104</v>
      </c>
    </row>
    <row r="319" spans="1:17" x14ac:dyDescent="0.25">
      <c r="A319" s="5">
        <v>15</v>
      </c>
      <c r="E319" s="44">
        <v>41689</v>
      </c>
      <c r="F319" s="45">
        <v>0.54166666666666663</v>
      </c>
      <c r="G319" s="45"/>
      <c r="H319" s="46">
        <v>1.5840000000000001</v>
      </c>
      <c r="I319" s="46">
        <v>2.379</v>
      </c>
      <c r="J319" s="46"/>
      <c r="K319" s="46">
        <v>2.92</v>
      </c>
      <c r="L319" s="46">
        <v>55</v>
      </c>
      <c r="M319" s="46">
        <v>7</v>
      </c>
      <c r="N319" s="46">
        <v>1007.6</v>
      </c>
      <c r="O319" s="46">
        <v>87.6</v>
      </c>
      <c r="Q319" s="46" t="s">
        <v>104</v>
      </c>
    </row>
    <row r="320" spans="1:17" x14ac:dyDescent="0.25">
      <c r="A320" s="5">
        <v>15</v>
      </c>
      <c r="E320" s="44">
        <v>41689</v>
      </c>
      <c r="F320" s="45">
        <v>0.54583333333333328</v>
      </c>
      <c r="G320" s="45"/>
      <c r="H320" s="46">
        <v>1.532</v>
      </c>
      <c r="I320" s="46">
        <v>2.2930000000000001</v>
      </c>
      <c r="J320" s="46"/>
      <c r="K320" s="46">
        <v>5.44</v>
      </c>
      <c r="L320" s="46">
        <v>26</v>
      </c>
      <c r="M320" s="46">
        <v>7.58</v>
      </c>
      <c r="N320" s="46">
        <v>1007.5</v>
      </c>
      <c r="O320" s="46">
        <v>88.2</v>
      </c>
      <c r="Q320" s="46" t="s">
        <v>104</v>
      </c>
    </row>
    <row r="321" spans="1:17" x14ac:dyDescent="0.25">
      <c r="A321" s="5">
        <v>15</v>
      </c>
      <c r="E321" s="44">
        <v>41689</v>
      </c>
      <c r="F321" s="45">
        <v>0.54999999999999993</v>
      </c>
      <c r="G321" s="45"/>
      <c r="H321" s="46">
        <v>1.48</v>
      </c>
      <c r="I321" s="46">
        <v>2.254</v>
      </c>
      <c r="J321" s="46"/>
      <c r="K321" s="46">
        <v>5.05</v>
      </c>
      <c r="L321" s="46">
        <v>53</v>
      </c>
      <c r="M321" s="46">
        <v>7.78</v>
      </c>
      <c r="N321" s="46">
        <v>1007.4</v>
      </c>
      <c r="O321" s="46">
        <v>86.2</v>
      </c>
      <c r="Q321" s="46" t="s">
        <v>104</v>
      </c>
    </row>
    <row r="322" spans="1:17" x14ac:dyDescent="0.25">
      <c r="A322" s="5">
        <v>15</v>
      </c>
      <c r="E322" s="44">
        <v>41689</v>
      </c>
      <c r="F322" s="45">
        <v>0.5541666666666667</v>
      </c>
      <c r="G322" s="45"/>
      <c r="H322" s="46">
        <v>1.4279999999999999</v>
      </c>
      <c r="I322" s="46">
        <v>2.2149999999999999</v>
      </c>
      <c r="J322" s="46"/>
      <c r="K322" s="46">
        <v>6.41</v>
      </c>
      <c r="L322" s="46">
        <v>33</v>
      </c>
      <c r="M322" s="46">
        <v>7.97</v>
      </c>
      <c r="N322" s="46">
        <v>1007.3</v>
      </c>
      <c r="O322" s="46">
        <v>86.7</v>
      </c>
      <c r="Q322" s="46" t="s">
        <v>104</v>
      </c>
    </row>
    <row r="323" spans="1:17" x14ac:dyDescent="0.25">
      <c r="A323" s="5">
        <v>15</v>
      </c>
      <c r="E323" s="44">
        <v>41689</v>
      </c>
      <c r="F323" s="45">
        <v>0.55833333333333335</v>
      </c>
      <c r="G323" s="45"/>
      <c r="H323" s="46">
        <v>1.3759999999999999</v>
      </c>
      <c r="I323" s="46">
        <v>2.1230000000000002</v>
      </c>
      <c r="J323" s="46"/>
      <c r="K323" s="46">
        <v>7</v>
      </c>
      <c r="L323" s="46">
        <v>18</v>
      </c>
      <c r="M323" s="46">
        <v>10.69</v>
      </c>
      <c r="N323" s="46">
        <v>1007.2</v>
      </c>
      <c r="O323" s="46">
        <v>88.7</v>
      </c>
      <c r="Q323" s="46" t="s">
        <v>104</v>
      </c>
    </row>
    <row r="324" spans="1:17" x14ac:dyDescent="0.25">
      <c r="A324" s="5">
        <v>15</v>
      </c>
      <c r="E324" s="44">
        <v>41689</v>
      </c>
      <c r="F324" s="45">
        <v>0.5625</v>
      </c>
      <c r="G324" s="45"/>
      <c r="H324" s="46">
        <v>1.3240000000000001</v>
      </c>
      <c r="I324" s="46">
        <v>2.1030000000000002</v>
      </c>
      <c r="J324" s="46"/>
      <c r="K324" s="46">
        <v>6.41</v>
      </c>
      <c r="L324" s="46">
        <v>32</v>
      </c>
      <c r="M324" s="46">
        <v>10.11</v>
      </c>
      <c r="N324" s="46">
        <v>1007.2</v>
      </c>
      <c r="O324" s="46">
        <v>87.4</v>
      </c>
      <c r="Q324" s="46" t="s">
        <v>104</v>
      </c>
    </row>
    <row r="325" spans="1:17" x14ac:dyDescent="0.25">
      <c r="A325" s="5">
        <v>15</v>
      </c>
      <c r="E325" s="44">
        <v>41689</v>
      </c>
      <c r="F325" s="45">
        <v>0.56666666666666665</v>
      </c>
      <c r="G325" s="45"/>
      <c r="H325" s="46">
        <v>1.272</v>
      </c>
      <c r="I325" s="46">
        <v>2.0409999999999999</v>
      </c>
      <c r="J325" s="46"/>
      <c r="K325" s="46">
        <v>6.41</v>
      </c>
      <c r="L325" s="46">
        <v>20</v>
      </c>
      <c r="M325" s="46">
        <v>10.69</v>
      </c>
      <c r="N325" s="46">
        <v>1007.1</v>
      </c>
      <c r="O325" s="46">
        <v>88.9</v>
      </c>
      <c r="Q325" s="46" t="s">
        <v>104</v>
      </c>
    </row>
    <row r="326" spans="1:17" x14ac:dyDescent="0.25">
      <c r="A326" s="5">
        <v>15</v>
      </c>
      <c r="E326" s="44">
        <v>41689</v>
      </c>
      <c r="F326" s="45">
        <v>0.5708333333333333</v>
      </c>
      <c r="G326" s="45"/>
      <c r="H326" s="46">
        <v>1.2210000000000001</v>
      </c>
      <c r="I326" s="46">
        <v>1.9590000000000001</v>
      </c>
      <c r="J326" s="46"/>
      <c r="K326" s="46">
        <v>5.83</v>
      </c>
      <c r="L326" s="46">
        <v>16</v>
      </c>
      <c r="M326" s="46">
        <v>9.33</v>
      </c>
      <c r="N326" s="46">
        <v>1007</v>
      </c>
      <c r="O326" s="46">
        <v>90.1</v>
      </c>
      <c r="Q326" s="46" t="s">
        <v>104</v>
      </c>
    </row>
    <row r="327" spans="1:17" x14ac:dyDescent="0.25">
      <c r="A327" s="5">
        <v>15</v>
      </c>
      <c r="E327" s="44">
        <v>41689</v>
      </c>
      <c r="F327" s="45">
        <v>0.57500000000000007</v>
      </c>
      <c r="G327" s="45"/>
      <c r="H327" s="46">
        <v>1.169</v>
      </c>
      <c r="I327" s="46">
        <v>1.9159999999999999</v>
      </c>
      <c r="J327" s="46"/>
      <c r="K327" s="46">
        <v>7</v>
      </c>
      <c r="L327" s="46">
        <v>29</v>
      </c>
      <c r="M327" s="46">
        <v>10.11</v>
      </c>
      <c r="N327" s="46">
        <v>1007</v>
      </c>
      <c r="O327" s="46">
        <v>88.2</v>
      </c>
      <c r="Q327" s="46" t="s">
        <v>104</v>
      </c>
    </row>
    <row r="328" spans="1:17" x14ac:dyDescent="0.25">
      <c r="A328" s="5">
        <v>15</v>
      </c>
      <c r="E328" s="44">
        <v>41689</v>
      </c>
      <c r="F328" s="45">
        <v>0.57916666666666672</v>
      </c>
      <c r="G328" s="45"/>
      <c r="H328" s="46">
        <v>1.119</v>
      </c>
      <c r="I328" s="46">
        <v>1.877</v>
      </c>
      <c r="J328" s="46"/>
      <c r="K328" s="46">
        <v>7.58</v>
      </c>
      <c r="L328" s="46">
        <v>40</v>
      </c>
      <c r="M328" s="46">
        <v>10.5</v>
      </c>
      <c r="N328" s="46">
        <v>1007</v>
      </c>
      <c r="O328" s="46">
        <v>86.2</v>
      </c>
      <c r="Q328" s="46" t="s">
        <v>104</v>
      </c>
    </row>
    <row r="329" spans="1:17" x14ac:dyDescent="0.25">
      <c r="A329" s="5">
        <v>15</v>
      </c>
      <c r="E329" s="44">
        <v>41689</v>
      </c>
      <c r="F329" s="45">
        <v>0.58333333333333337</v>
      </c>
      <c r="G329" s="45"/>
      <c r="H329" s="46">
        <v>1.069</v>
      </c>
      <c r="I329" s="46">
        <v>1.7849999999999999</v>
      </c>
      <c r="J329" s="46"/>
      <c r="K329" s="46">
        <v>6.61</v>
      </c>
      <c r="L329" s="46">
        <v>47</v>
      </c>
      <c r="M329" s="46">
        <v>9.91</v>
      </c>
      <c r="N329" s="46">
        <v>1007</v>
      </c>
      <c r="O329" s="46">
        <v>85.8</v>
      </c>
      <c r="Q329" s="46" t="s">
        <v>104</v>
      </c>
    </row>
    <row r="330" spans="1:17" x14ac:dyDescent="0.25">
      <c r="A330" s="5">
        <v>15</v>
      </c>
      <c r="E330" s="44">
        <v>41689</v>
      </c>
      <c r="F330" s="45">
        <v>0.58750000000000002</v>
      </c>
      <c r="G330" s="45"/>
      <c r="H330" s="46">
        <v>1.02</v>
      </c>
      <c r="I330" s="46">
        <v>1.7749999999999999</v>
      </c>
      <c r="J330" s="46"/>
      <c r="K330" s="46">
        <v>7</v>
      </c>
      <c r="L330" s="46">
        <v>41</v>
      </c>
      <c r="M330" s="46">
        <v>8.75</v>
      </c>
      <c r="N330" s="46">
        <v>1006.8</v>
      </c>
      <c r="O330" s="46">
        <v>86.5</v>
      </c>
      <c r="Q330" s="46" t="s">
        <v>104</v>
      </c>
    </row>
    <row r="331" spans="1:17" x14ac:dyDescent="0.25">
      <c r="A331" s="5">
        <v>15</v>
      </c>
      <c r="E331" s="44">
        <v>41689</v>
      </c>
      <c r="F331" s="45">
        <v>0.59166666666666667</v>
      </c>
      <c r="G331" s="45"/>
      <c r="H331" s="46">
        <v>0.97099999999999997</v>
      </c>
      <c r="I331" s="46">
        <v>1.7390000000000001</v>
      </c>
      <c r="J331" s="46"/>
      <c r="K331" s="46">
        <v>3.69</v>
      </c>
      <c r="L331" s="46">
        <v>62</v>
      </c>
      <c r="M331" s="46">
        <v>4.67</v>
      </c>
      <c r="N331" s="46">
        <v>1006.7</v>
      </c>
      <c r="O331" s="46">
        <v>86.2</v>
      </c>
      <c r="Q331" s="46" t="s">
        <v>104</v>
      </c>
    </row>
    <row r="332" spans="1:17" x14ac:dyDescent="0.25">
      <c r="A332" s="5">
        <v>15</v>
      </c>
      <c r="E332" s="44">
        <v>41689</v>
      </c>
      <c r="F332" s="45">
        <v>0.59583333333333333</v>
      </c>
      <c r="G332" s="45"/>
      <c r="H332" s="46">
        <v>0.92400000000000004</v>
      </c>
      <c r="I332" s="46">
        <v>1.66</v>
      </c>
      <c r="J332" s="46"/>
      <c r="K332" s="46">
        <v>2.5299999999999998</v>
      </c>
      <c r="L332" s="46">
        <v>58</v>
      </c>
      <c r="M332" s="46">
        <v>6.03</v>
      </c>
      <c r="N332" s="46">
        <v>1006.7</v>
      </c>
      <c r="O332" s="46">
        <v>86.7</v>
      </c>
      <c r="Q332" s="46" t="s">
        <v>104</v>
      </c>
    </row>
    <row r="333" spans="1:17" x14ac:dyDescent="0.25">
      <c r="A333" s="5">
        <v>15</v>
      </c>
      <c r="E333" s="44">
        <v>41689</v>
      </c>
      <c r="F333" s="45">
        <v>0.6</v>
      </c>
      <c r="G333" s="45"/>
      <c r="H333" s="46">
        <v>0.878</v>
      </c>
      <c r="I333" s="46">
        <v>1.637</v>
      </c>
      <c r="J333" s="46"/>
      <c r="K333" s="46">
        <v>3.89</v>
      </c>
      <c r="L333" s="46">
        <v>70</v>
      </c>
      <c r="M333" s="46">
        <v>6.03</v>
      </c>
      <c r="N333" s="46">
        <v>1006.5</v>
      </c>
      <c r="O333" s="46">
        <v>86.9</v>
      </c>
      <c r="Q333" s="46" t="s">
        <v>104</v>
      </c>
    </row>
    <row r="334" spans="1:17" x14ac:dyDescent="0.25">
      <c r="A334" s="5">
        <v>15</v>
      </c>
      <c r="E334" s="44">
        <v>41689</v>
      </c>
      <c r="F334" s="45">
        <v>0.60416666666666663</v>
      </c>
      <c r="G334" s="45"/>
      <c r="H334" s="46">
        <v>0.83399999999999996</v>
      </c>
      <c r="I334" s="46">
        <v>1.621</v>
      </c>
      <c r="J334" s="46"/>
      <c r="K334" s="46">
        <v>4.08</v>
      </c>
      <c r="L334" s="46">
        <v>77</v>
      </c>
      <c r="M334" s="46">
        <v>5.83</v>
      </c>
      <c r="N334" s="46">
        <v>1006.5</v>
      </c>
      <c r="O334" s="46">
        <v>86.4</v>
      </c>
      <c r="Q334" s="46" t="s">
        <v>104</v>
      </c>
    </row>
    <row r="335" spans="1:17" x14ac:dyDescent="0.25">
      <c r="A335" s="5">
        <v>15</v>
      </c>
      <c r="E335" s="44">
        <v>41689</v>
      </c>
      <c r="F335" s="45">
        <v>0.60833333333333328</v>
      </c>
      <c r="G335" s="45"/>
      <c r="H335" s="46">
        <v>0.79100000000000004</v>
      </c>
      <c r="I335" s="46">
        <v>1.512</v>
      </c>
      <c r="J335" s="46"/>
      <c r="K335" s="46">
        <v>6.61</v>
      </c>
      <c r="L335" s="46">
        <v>80</v>
      </c>
      <c r="M335" s="46">
        <v>8.94</v>
      </c>
      <c r="N335" s="46">
        <v>1006.4</v>
      </c>
      <c r="O335" s="46">
        <v>86.2</v>
      </c>
      <c r="Q335" s="46" t="s">
        <v>104</v>
      </c>
    </row>
    <row r="336" spans="1:17" x14ac:dyDescent="0.25">
      <c r="A336" s="5">
        <v>15</v>
      </c>
      <c r="E336" s="44">
        <v>41689</v>
      </c>
      <c r="F336" s="45">
        <v>0.61249999999999993</v>
      </c>
      <c r="G336" s="45"/>
      <c r="H336" s="46">
        <v>0.749</v>
      </c>
      <c r="I336" s="46">
        <v>1.516</v>
      </c>
      <c r="J336" s="46"/>
      <c r="K336" s="46">
        <v>7</v>
      </c>
      <c r="L336" s="46">
        <v>71</v>
      </c>
      <c r="M336" s="46">
        <v>9.33</v>
      </c>
      <c r="N336" s="46">
        <v>1006.4</v>
      </c>
      <c r="O336" s="46">
        <v>86.2</v>
      </c>
      <c r="Q336" s="46" t="s">
        <v>104</v>
      </c>
    </row>
    <row r="337" spans="1:17" x14ac:dyDescent="0.25">
      <c r="D337" s="5" t="s">
        <v>83</v>
      </c>
      <c r="E337" s="5"/>
      <c r="F337" s="5"/>
      <c r="G337" s="5"/>
      <c r="H337" s="5"/>
      <c r="I337" s="5">
        <f>I336-I309</f>
        <v>-1.3649999999999998</v>
      </c>
      <c r="J337" s="5"/>
      <c r="K337" s="50">
        <f>AVERAGE(K309:K336)</f>
        <v>5.7757142857142858</v>
      </c>
      <c r="L337" s="50">
        <f>AVERAGE(L309:L336)</f>
        <v>39.857142857142854</v>
      </c>
      <c r="M337" s="5">
        <f>MAX(M309:M336)</f>
        <v>11.47</v>
      </c>
    </row>
    <row r="339" spans="1:17" x14ac:dyDescent="0.25">
      <c r="A339" s="5">
        <v>16</v>
      </c>
      <c r="E339" s="44">
        <v>41689</v>
      </c>
      <c r="F339" s="45">
        <v>0.61249999999999993</v>
      </c>
      <c r="G339" s="45"/>
      <c r="H339" s="46">
        <v>0.749</v>
      </c>
      <c r="I339" s="46">
        <v>1.516</v>
      </c>
      <c r="J339" s="46" t="s">
        <v>104</v>
      </c>
      <c r="K339" s="46">
        <v>7</v>
      </c>
      <c r="L339" s="46">
        <v>71</v>
      </c>
      <c r="M339" s="46">
        <v>9.33</v>
      </c>
      <c r="N339" s="46">
        <v>1006.4</v>
      </c>
      <c r="O339" s="46">
        <v>86.2</v>
      </c>
      <c r="Q339" s="46" t="s">
        <v>104</v>
      </c>
    </row>
    <row r="340" spans="1:17" x14ac:dyDescent="0.25">
      <c r="A340" s="5">
        <v>16</v>
      </c>
      <c r="E340" s="44">
        <v>41689</v>
      </c>
      <c r="F340" s="45">
        <v>0.6166666666666667</v>
      </c>
      <c r="G340" s="45"/>
      <c r="H340" s="46">
        <v>0.70899999999999996</v>
      </c>
      <c r="I340" s="46">
        <v>1.4830000000000001</v>
      </c>
      <c r="J340" s="46" t="s">
        <v>104</v>
      </c>
      <c r="K340" s="46">
        <v>7.58</v>
      </c>
      <c r="L340" s="46">
        <v>64</v>
      </c>
      <c r="M340" s="46">
        <v>9.91</v>
      </c>
      <c r="N340" s="46">
        <v>1006.3</v>
      </c>
      <c r="O340" s="46">
        <v>86</v>
      </c>
      <c r="Q340" s="46" t="s">
        <v>104</v>
      </c>
    </row>
    <row r="341" spans="1:17" x14ac:dyDescent="0.25">
      <c r="A341" s="5">
        <v>16</v>
      </c>
      <c r="E341" s="44">
        <v>41689</v>
      </c>
      <c r="F341" s="45">
        <v>0.62083333333333335</v>
      </c>
      <c r="G341" s="45"/>
      <c r="H341" s="46">
        <v>0.67</v>
      </c>
      <c r="I341" s="46">
        <v>1.417</v>
      </c>
      <c r="J341" s="46" t="s">
        <v>104</v>
      </c>
      <c r="K341" s="46">
        <v>6.22</v>
      </c>
      <c r="L341" s="46">
        <v>45</v>
      </c>
      <c r="M341" s="46">
        <v>9.91</v>
      </c>
      <c r="N341" s="46">
        <v>1006.3</v>
      </c>
      <c r="O341" s="46">
        <v>86.5</v>
      </c>
      <c r="Q341" s="46" t="s">
        <v>104</v>
      </c>
    </row>
    <row r="342" spans="1:17" x14ac:dyDescent="0.25">
      <c r="A342" s="5">
        <v>16</v>
      </c>
      <c r="E342" s="44">
        <v>41689</v>
      </c>
      <c r="F342" s="45">
        <v>0.625</v>
      </c>
      <c r="G342" s="45"/>
      <c r="H342" s="46">
        <v>0.63400000000000001</v>
      </c>
      <c r="I342" s="46">
        <v>1.4039999999999999</v>
      </c>
      <c r="J342" s="46" t="s">
        <v>104</v>
      </c>
      <c r="K342" s="46">
        <v>3.11</v>
      </c>
      <c r="L342" s="46">
        <v>138</v>
      </c>
      <c r="M342" s="46">
        <v>8.5500000000000007</v>
      </c>
      <c r="N342" s="46">
        <v>1006.3</v>
      </c>
      <c r="O342" s="46">
        <v>86.9</v>
      </c>
      <c r="Q342" s="46" t="s">
        <v>104</v>
      </c>
    </row>
    <row r="343" spans="1:17" x14ac:dyDescent="0.25">
      <c r="A343" s="5">
        <v>16</v>
      </c>
      <c r="E343" s="44">
        <v>41689</v>
      </c>
      <c r="F343" s="45">
        <v>0.62916666666666665</v>
      </c>
      <c r="G343" s="45"/>
      <c r="H343" s="46">
        <v>0.59899999999999998</v>
      </c>
      <c r="I343" s="46">
        <v>1.3680000000000001</v>
      </c>
      <c r="J343" s="46" t="s">
        <v>104</v>
      </c>
      <c r="K343" s="46">
        <v>8.75</v>
      </c>
      <c r="L343" s="46">
        <v>50</v>
      </c>
      <c r="M343" s="46">
        <v>12.05</v>
      </c>
      <c r="N343" s="46">
        <v>1006.3</v>
      </c>
      <c r="O343" s="46">
        <v>85.6</v>
      </c>
      <c r="Q343" s="46" t="s">
        <v>104</v>
      </c>
    </row>
    <row r="344" spans="1:17" x14ac:dyDescent="0.25">
      <c r="A344" s="5">
        <v>16</v>
      </c>
      <c r="E344" s="44">
        <v>41689</v>
      </c>
      <c r="F344" s="45">
        <v>0.6333333333333333</v>
      </c>
      <c r="G344" s="45"/>
      <c r="H344" s="46">
        <v>0.56599999999999995</v>
      </c>
      <c r="I344" s="46">
        <v>1.3120000000000001</v>
      </c>
      <c r="J344" s="46" t="s">
        <v>104</v>
      </c>
      <c r="K344" s="46">
        <v>6.22</v>
      </c>
      <c r="L344" s="46">
        <v>38</v>
      </c>
      <c r="M344" s="46">
        <v>11.27</v>
      </c>
      <c r="N344" s="46">
        <v>1006.3</v>
      </c>
      <c r="O344" s="46">
        <v>85.8</v>
      </c>
      <c r="Q344" s="46" t="s">
        <v>104</v>
      </c>
    </row>
    <row r="345" spans="1:17" x14ac:dyDescent="0.25">
      <c r="A345" s="5">
        <v>16</v>
      </c>
      <c r="E345" s="44">
        <v>41689</v>
      </c>
      <c r="F345" s="45">
        <v>0.63750000000000007</v>
      </c>
      <c r="G345" s="45"/>
      <c r="H345" s="46">
        <v>0.53600000000000003</v>
      </c>
      <c r="I345" s="46">
        <v>1.2829999999999999</v>
      </c>
      <c r="J345" s="46" t="s">
        <v>104</v>
      </c>
      <c r="K345" s="46">
        <v>6.03</v>
      </c>
      <c r="L345" s="46">
        <v>55</v>
      </c>
      <c r="M345" s="46">
        <v>8.75</v>
      </c>
      <c r="N345" s="46">
        <v>1006.3</v>
      </c>
      <c r="O345" s="46">
        <v>86</v>
      </c>
      <c r="Q345" s="46" t="s">
        <v>104</v>
      </c>
    </row>
    <row r="346" spans="1:17" x14ac:dyDescent="0.25">
      <c r="A346" s="5">
        <v>16</v>
      </c>
      <c r="E346" s="44">
        <v>41689</v>
      </c>
      <c r="F346" s="45">
        <v>0.64166666666666672</v>
      </c>
      <c r="G346" s="45"/>
      <c r="H346" s="46">
        <v>0.50700000000000001</v>
      </c>
      <c r="I346" s="46">
        <v>1.286</v>
      </c>
      <c r="J346" s="46" t="s">
        <v>104</v>
      </c>
      <c r="K346" s="46">
        <v>8.36</v>
      </c>
      <c r="L346" s="46">
        <v>54</v>
      </c>
      <c r="M346" s="46">
        <v>9.52</v>
      </c>
      <c r="N346" s="46">
        <v>1006.2</v>
      </c>
      <c r="O346" s="46">
        <v>86</v>
      </c>
      <c r="Q346" s="46" t="s">
        <v>104</v>
      </c>
    </row>
    <row r="347" spans="1:17" x14ac:dyDescent="0.25">
      <c r="A347" s="5">
        <v>16</v>
      </c>
      <c r="E347" s="44">
        <v>41689</v>
      </c>
      <c r="F347" s="45">
        <v>0.64583333333333337</v>
      </c>
      <c r="G347" s="45"/>
      <c r="H347" s="46">
        <v>0.48099999999999998</v>
      </c>
      <c r="I347" s="46">
        <v>1.2529999999999999</v>
      </c>
      <c r="J347" s="46" t="s">
        <v>104</v>
      </c>
      <c r="K347" s="46">
        <v>8.16</v>
      </c>
      <c r="L347" s="46">
        <v>50</v>
      </c>
      <c r="M347" s="46">
        <v>10.3</v>
      </c>
      <c r="N347" s="46">
        <v>1006.3</v>
      </c>
      <c r="O347" s="46">
        <v>86</v>
      </c>
      <c r="Q347" s="46" t="s">
        <v>104</v>
      </c>
    </row>
    <row r="348" spans="1:17" x14ac:dyDescent="0.25">
      <c r="A348" s="5">
        <v>16</v>
      </c>
      <c r="E348" s="44">
        <v>41689</v>
      </c>
      <c r="F348" s="45">
        <v>0.65</v>
      </c>
      <c r="G348" s="45"/>
      <c r="H348" s="46">
        <v>0.45700000000000002</v>
      </c>
      <c r="I348" s="46">
        <v>1.1839999999999999</v>
      </c>
      <c r="J348" s="46" t="s">
        <v>104</v>
      </c>
      <c r="K348" s="46">
        <v>6.22</v>
      </c>
      <c r="L348" s="46">
        <v>53</v>
      </c>
      <c r="M348" s="46">
        <v>10.3</v>
      </c>
      <c r="N348" s="46">
        <v>1006.3</v>
      </c>
      <c r="O348" s="46">
        <v>86</v>
      </c>
      <c r="Q348" s="46" t="s">
        <v>104</v>
      </c>
    </row>
    <row r="349" spans="1:17" x14ac:dyDescent="0.25">
      <c r="A349" s="5">
        <v>16</v>
      </c>
      <c r="E349" s="44">
        <v>41689</v>
      </c>
      <c r="F349" s="45">
        <v>0.65416666666666667</v>
      </c>
      <c r="G349" s="45"/>
      <c r="H349" s="46">
        <v>0.435</v>
      </c>
      <c r="I349" s="46">
        <v>1.214</v>
      </c>
      <c r="J349" s="46" t="s">
        <v>104</v>
      </c>
      <c r="K349" s="46">
        <v>5.25</v>
      </c>
      <c r="L349" s="46">
        <v>26</v>
      </c>
      <c r="M349" s="46">
        <v>10.11</v>
      </c>
      <c r="N349" s="46">
        <v>1006.3</v>
      </c>
      <c r="O349" s="46">
        <v>86.5</v>
      </c>
      <c r="Q349" s="46" t="s">
        <v>104</v>
      </c>
    </row>
    <row r="350" spans="1:17" x14ac:dyDescent="0.25">
      <c r="A350" s="5">
        <v>16</v>
      </c>
      <c r="E350" s="44">
        <v>41689</v>
      </c>
      <c r="F350" s="45">
        <v>0.65833333333333333</v>
      </c>
      <c r="G350" s="45"/>
      <c r="H350" s="46">
        <v>0.41499999999999998</v>
      </c>
      <c r="I350" s="46">
        <v>1.181</v>
      </c>
      <c r="J350" s="46" t="s">
        <v>104</v>
      </c>
      <c r="K350" s="46">
        <v>3.89</v>
      </c>
      <c r="L350" s="46">
        <v>64</v>
      </c>
      <c r="M350" s="46">
        <v>5.44</v>
      </c>
      <c r="N350" s="46">
        <v>1006.4</v>
      </c>
      <c r="O350" s="46">
        <v>86</v>
      </c>
      <c r="Q350" s="46" t="s">
        <v>104</v>
      </c>
    </row>
    <row r="351" spans="1:17" x14ac:dyDescent="0.25">
      <c r="A351" s="5">
        <v>16</v>
      </c>
      <c r="E351" s="44">
        <v>41689</v>
      </c>
      <c r="F351" s="45">
        <v>0.66249999999999998</v>
      </c>
      <c r="G351" s="45"/>
      <c r="H351" s="46">
        <v>0.39800000000000002</v>
      </c>
      <c r="I351" s="46">
        <v>1.1379999999999999</v>
      </c>
      <c r="J351" s="46" t="s">
        <v>104</v>
      </c>
      <c r="K351" s="46">
        <v>4.08</v>
      </c>
      <c r="L351" s="46">
        <v>74</v>
      </c>
      <c r="M351" s="46">
        <v>9.91</v>
      </c>
      <c r="N351" s="46">
        <v>1006.4</v>
      </c>
      <c r="O351" s="46">
        <v>86</v>
      </c>
      <c r="Q351" s="46" t="s">
        <v>104</v>
      </c>
    </row>
    <row r="352" spans="1:17" x14ac:dyDescent="0.25">
      <c r="A352" s="5">
        <v>16</v>
      </c>
      <c r="E352" s="44">
        <v>41689</v>
      </c>
      <c r="F352" s="45">
        <v>0.66666666666666663</v>
      </c>
      <c r="G352" s="45"/>
      <c r="H352" s="46">
        <v>0.38400000000000001</v>
      </c>
      <c r="I352" s="46">
        <v>1.1839999999999999</v>
      </c>
      <c r="J352" s="46" t="s">
        <v>104</v>
      </c>
      <c r="K352" s="46">
        <v>5.05</v>
      </c>
      <c r="L352" s="46">
        <v>71</v>
      </c>
      <c r="M352" s="46">
        <v>8.94</v>
      </c>
      <c r="N352" s="46">
        <v>1006.3</v>
      </c>
      <c r="O352" s="46">
        <v>85.8</v>
      </c>
      <c r="Q352" s="46" t="s">
        <v>104</v>
      </c>
    </row>
    <row r="353" spans="1:17" x14ac:dyDescent="0.25">
      <c r="A353" s="5">
        <v>16</v>
      </c>
      <c r="E353" s="44">
        <v>41689</v>
      </c>
      <c r="F353" s="45">
        <v>0.67083333333333339</v>
      </c>
      <c r="G353" s="45"/>
      <c r="H353" s="46">
        <v>0.372</v>
      </c>
      <c r="I353" s="46">
        <v>1.1679999999999999</v>
      </c>
      <c r="J353" s="46" t="s">
        <v>104</v>
      </c>
      <c r="K353" s="46">
        <v>4.67</v>
      </c>
      <c r="L353" s="46">
        <v>78</v>
      </c>
      <c r="M353" s="46">
        <v>7</v>
      </c>
      <c r="N353" s="46">
        <v>1006.4</v>
      </c>
      <c r="O353" s="46">
        <v>86.2</v>
      </c>
      <c r="Q353" s="46" t="s">
        <v>104</v>
      </c>
    </row>
    <row r="354" spans="1:17" x14ac:dyDescent="0.25">
      <c r="A354" s="5">
        <v>16</v>
      </c>
      <c r="E354" s="44">
        <v>41689</v>
      </c>
      <c r="F354" s="45">
        <v>0.67499999999999993</v>
      </c>
      <c r="G354" s="45"/>
      <c r="H354" s="46">
        <v>0.36199999999999999</v>
      </c>
      <c r="I354" s="46">
        <v>1.109</v>
      </c>
      <c r="J354" s="46" t="s">
        <v>104</v>
      </c>
      <c r="K354" s="46">
        <v>9.91</v>
      </c>
      <c r="L354" s="46">
        <v>48</v>
      </c>
      <c r="M354" s="46">
        <v>11.47</v>
      </c>
      <c r="N354" s="46">
        <v>1006.3</v>
      </c>
      <c r="O354" s="46">
        <v>85.5</v>
      </c>
      <c r="Q354" s="46" t="s">
        <v>104</v>
      </c>
    </row>
    <row r="355" spans="1:17" x14ac:dyDescent="0.25">
      <c r="A355" s="5">
        <v>16</v>
      </c>
      <c r="E355" s="44">
        <v>41689</v>
      </c>
      <c r="F355" s="45">
        <v>0.6791666666666667</v>
      </c>
      <c r="G355" s="45"/>
      <c r="H355" s="46">
        <v>0.35499999999999998</v>
      </c>
      <c r="I355" s="46">
        <v>1.1679999999999999</v>
      </c>
      <c r="J355" s="46" t="s">
        <v>104</v>
      </c>
      <c r="K355" s="46">
        <v>8.75</v>
      </c>
      <c r="L355" s="46">
        <v>40</v>
      </c>
      <c r="M355" s="46">
        <v>13.02</v>
      </c>
      <c r="N355" s="46">
        <v>1006.4</v>
      </c>
      <c r="O355" s="46">
        <v>85.6</v>
      </c>
      <c r="Q355" s="46" t="s">
        <v>104</v>
      </c>
    </row>
    <row r="356" spans="1:17" x14ac:dyDescent="0.25">
      <c r="A356" s="5">
        <v>16</v>
      </c>
      <c r="E356" s="44">
        <v>41689</v>
      </c>
      <c r="F356" s="45">
        <v>0.68333333333333324</v>
      </c>
      <c r="G356" s="45"/>
      <c r="H356" s="46">
        <v>0.35</v>
      </c>
      <c r="I356" s="46">
        <v>1.1579999999999999</v>
      </c>
      <c r="J356" s="46" t="s">
        <v>104</v>
      </c>
      <c r="K356" s="46">
        <v>5.44</v>
      </c>
      <c r="L356" s="46">
        <v>45</v>
      </c>
      <c r="M356" s="46">
        <v>13.41</v>
      </c>
      <c r="N356" s="46">
        <v>1006.5</v>
      </c>
      <c r="O356" s="46">
        <v>85.6</v>
      </c>
      <c r="Q356" s="46" t="s">
        <v>104</v>
      </c>
    </row>
    <row r="357" spans="1:17" x14ac:dyDescent="0.25">
      <c r="A357" s="5">
        <v>16</v>
      </c>
      <c r="E357" s="44">
        <v>41689</v>
      </c>
      <c r="F357" s="45">
        <v>0.6875</v>
      </c>
      <c r="G357" s="45"/>
      <c r="H357" s="46">
        <v>0.34799999999999998</v>
      </c>
      <c r="I357" s="46">
        <v>1.109</v>
      </c>
      <c r="J357" s="46" t="s">
        <v>104</v>
      </c>
      <c r="K357" s="46">
        <v>5.25</v>
      </c>
      <c r="L357" s="46">
        <v>36</v>
      </c>
      <c r="M357" s="46">
        <v>12.44</v>
      </c>
      <c r="N357" s="46">
        <v>1006.5</v>
      </c>
      <c r="O357" s="46">
        <v>85.8</v>
      </c>
      <c r="Q357" s="46" t="s">
        <v>104</v>
      </c>
    </row>
    <row r="358" spans="1:17" x14ac:dyDescent="0.25">
      <c r="A358" s="5">
        <v>16</v>
      </c>
      <c r="E358" s="44">
        <v>41689</v>
      </c>
      <c r="F358" s="45">
        <v>0.69166666666666676</v>
      </c>
      <c r="G358" s="45"/>
      <c r="H358" s="46">
        <v>0.34899999999999998</v>
      </c>
      <c r="I358" s="46">
        <v>1.165</v>
      </c>
      <c r="J358" s="46" t="s">
        <v>104</v>
      </c>
      <c r="K358" s="46">
        <v>8.5500000000000007</v>
      </c>
      <c r="L358" s="46">
        <v>22</v>
      </c>
      <c r="M358" s="46">
        <v>11.86</v>
      </c>
      <c r="N358" s="46">
        <v>1006.5</v>
      </c>
      <c r="O358" s="46">
        <v>86.7</v>
      </c>
      <c r="Q358" s="46" t="s">
        <v>104</v>
      </c>
    </row>
    <row r="359" spans="1:17" x14ac:dyDescent="0.25">
      <c r="A359" s="5">
        <v>16</v>
      </c>
      <c r="E359" s="44">
        <v>41689</v>
      </c>
      <c r="F359" s="45">
        <v>0.6958333333333333</v>
      </c>
      <c r="G359" s="45"/>
      <c r="H359" s="46">
        <v>0.35199999999999998</v>
      </c>
      <c r="I359" s="46">
        <v>1.181</v>
      </c>
      <c r="J359" s="46" t="s">
        <v>104</v>
      </c>
      <c r="K359" s="46">
        <v>6.41</v>
      </c>
      <c r="L359" s="46">
        <v>30</v>
      </c>
      <c r="M359" s="46">
        <v>11.47</v>
      </c>
      <c r="N359" s="46">
        <v>1006.5</v>
      </c>
      <c r="O359" s="46">
        <v>86.2</v>
      </c>
      <c r="Q359" s="46" t="s">
        <v>104</v>
      </c>
    </row>
    <row r="360" spans="1:17" x14ac:dyDescent="0.25">
      <c r="A360" s="5">
        <v>16</v>
      </c>
      <c r="E360" s="44">
        <v>41689</v>
      </c>
      <c r="F360" s="45">
        <v>0.70000000000000007</v>
      </c>
      <c r="G360" s="45"/>
      <c r="H360" s="46">
        <v>0.35699999999999998</v>
      </c>
      <c r="I360" s="46">
        <v>1.115</v>
      </c>
      <c r="J360" s="46" t="s">
        <v>104</v>
      </c>
      <c r="K360" s="46">
        <v>10.11</v>
      </c>
      <c r="L360" s="46">
        <v>36</v>
      </c>
      <c r="M360" s="46">
        <v>11.86</v>
      </c>
      <c r="N360" s="46">
        <v>1006.5</v>
      </c>
      <c r="O360" s="46">
        <v>85.8</v>
      </c>
      <c r="Q360" s="46" t="s">
        <v>104</v>
      </c>
    </row>
    <row r="361" spans="1:17" x14ac:dyDescent="0.25">
      <c r="A361" s="5">
        <v>16</v>
      </c>
      <c r="E361" s="44">
        <v>41689</v>
      </c>
      <c r="F361" s="45">
        <v>0.70416666666666661</v>
      </c>
      <c r="G361" s="45"/>
      <c r="H361" s="46">
        <v>0.36499999999999999</v>
      </c>
      <c r="I361" s="46">
        <v>1.1839999999999999</v>
      </c>
      <c r="J361" s="46" t="s">
        <v>104</v>
      </c>
      <c r="K361" s="46">
        <v>8.5500000000000007</v>
      </c>
      <c r="L361" s="46">
        <v>24</v>
      </c>
      <c r="M361" s="46">
        <v>12.44</v>
      </c>
      <c r="N361" s="46">
        <v>1006.5</v>
      </c>
      <c r="O361" s="46">
        <v>85.8</v>
      </c>
      <c r="Q361" s="46" t="s">
        <v>104</v>
      </c>
    </row>
    <row r="362" spans="1:17" x14ac:dyDescent="0.25">
      <c r="A362" s="5">
        <v>16</v>
      </c>
      <c r="E362" s="44">
        <v>41689</v>
      </c>
      <c r="F362" s="45">
        <v>0.70833333333333337</v>
      </c>
      <c r="G362" s="45"/>
      <c r="H362" s="46">
        <v>0.376</v>
      </c>
      <c r="I362" s="46">
        <v>1.1879999999999999</v>
      </c>
      <c r="J362" s="46" t="s">
        <v>104</v>
      </c>
      <c r="K362" s="46">
        <v>8.5500000000000007</v>
      </c>
      <c r="L362" s="46">
        <v>33</v>
      </c>
      <c r="M362" s="46">
        <v>14.77</v>
      </c>
      <c r="N362" s="46">
        <v>1006.5</v>
      </c>
      <c r="O362" s="46">
        <v>85.6</v>
      </c>
      <c r="Q362" s="46" t="s">
        <v>104</v>
      </c>
    </row>
    <row r="363" spans="1:17" x14ac:dyDescent="0.25">
      <c r="A363" s="5">
        <v>16</v>
      </c>
      <c r="E363" s="44">
        <v>41689</v>
      </c>
      <c r="F363" s="45">
        <v>0.71250000000000002</v>
      </c>
      <c r="G363" s="45"/>
      <c r="H363" s="46">
        <v>0.38800000000000001</v>
      </c>
      <c r="I363" s="46">
        <v>1.1679999999999999</v>
      </c>
      <c r="J363" s="46" t="s">
        <v>104</v>
      </c>
      <c r="K363" s="46">
        <v>7.78</v>
      </c>
      <c r="L363" s="46">
        <v>38</v>
      </c>
      <c r="M363" s="46">
        <v>11.08</v>
      </c>
      <c r="N363" s="46">
        <v>1006.5</v>
      </c>
      <c r="O363" s="46">
        <v>85.6</v>
      </c>
      <c r="Q363" s="46" t="s">
        <v>104</v>
      </c>
    </row>
    <row r="364" spans="1:17" x14ac:dyDescent="0.25">
      <c r="A364" s="5">
        <v>16</v>
      </c>
      <c r="E364" s="44">
        <v>41689</v>
      </c>
      <c r="F364" s="45">
        <v>0.71666666666666667</v>
      </c>
      <c r="G364" s="45"/>
      <c r="H364" s="46">
        <v>0.40400000000000003</v>
      </c>
      <c r="I364" s="46">
        <v>1.214</v>
      </c>
      <c r="J364" s="46" t="s">
        <v>104</v>
      </c>
      <c r="K364" s="46">
        <v>5.44</v>
      </c>
      <c r="L364" s="46">
        <v>29</v>
      </c>
      <c r="M364" s="46">
        <v>10.11</v>
      </c>
      <c r="N364" s="46">
        <v>1006.6</v>
      </c>
      <c r="O364" s="46">
        <v>86.5</v>
      </c>
      <c r="Q364" s="46" t="s">
        <v>104</v>
      </c>
    </row>
    <row r="365" spans="1:17" x14ac:dyDescent="0.25">
      <c r="A365" s="5">
        <v>16</v>
      </c>
      <c r="E365" s="44">
        <v>41689</v>
      </c>
      <c r="F365" s="45">
        <v>0.72083333333333333</v>
      </c>
      <c r="G365" s="45"/>
      <c r="H365" s="46">
        <v>0.42099999999999999</v>
      </c>
      <c r="I365" s="46">
        <v>1.24</v>
      </c>
      <c r="J365" s="46" t="s">
        <v>104</v>
      </c>
      <c r="K365" s="46">
        <v>1.94</v>
      </c>
      <c r="L365" s="46">
        <v>157</v>
      </c>
      <c r="M365" s="46">
        <v>5.64</v>
      </c>
      <c r="N365" s="46">
        <v>1006.6</v>
      </c>
      <c r="O365" s="46">
        <v>87.1</v>
      </c>
      <c r="Q365" s="46" t="s">
        <v>104</v>
      </c>
    </row>
    <row r="366" spans="1:17" x14ac:dyDescent="0.25">
      <c r="D366" s="5" t="s">
        <v>83</v>
      </c>
      <c r="E366" s="5"/>
      <c r="F366" s="5"/>
      <c r="G366" s="5"/>
      <c r="H366" s="5"/>
      <c r="I366" s="5">
        <f>I365-I339</f>
        <v>-0.27600000000000002</v>
      </c>
      <c r="J366" s="5"/>
      <c r="K366" s="50">
        <f>AVERAGE(K339:K365)</f>
        <v>6.565555555555556</v>
      </c>
      <c r="L366" s="50">
        <f>AVERAGE(L339:L365)</f>
        <v>54.407407407407405</v>
      </c>
      <c r="M366" s="5">
        <f>MAX(M339:M365)</f>
        <v>14.77</v>
      </c>
    </row>
    <row r="368" spans="1:17" x14ac:dyDescent="0.25">
      <c r="A368" s="5">
        <v>17</v>
      </c>
      <c r="E368" s="34">
        <v>41690</v>
      </c>
      <c r="F368" s="35">
        <v>0.36249999999999999</v>
      </c>
      <c r="G368" t="s">
        <v>64</v>
      </c>
      <c r="H368">
        <v>1.68</v>
      </c>
      <c r="I368">
        <v>2.52</v>
      </c>
      <c r="J368">
        <v>0.84</v>
      </c>
      <c r="K368">
        <v>6</v>
      </c>
      <c r="L368">
        <v>288</v>
      </c>
      <c r="M368">
        <v>9</v>
      </c>
      <c r="N368">
        <v>1008.2</v>
      </c>
      <c r="O368">
        <v>84.2</v>
      </c>
      <c r="P368">
        <v>86</v>
      </c>
      <c r="Q368">
        <v>-99.9</v>
      </c>
    </row>
    <row r="369" spans="1:17" x14ac:dyDescent="0.25">
      <c r="A369" s="5">
        <v>17</v>
      </c>
      <c r="E369" s="34">
        <v>41690</v>
      </c>
      <c r="F369" s="35">
        <v>0.3666666666666667</v>
      </c>
      <c r="G369" t="s">
        <v>64</v>
      </c>
      <c r="H369">
        <v>1.73</v>
      </c>
      <c r="I369">
        <v>2.57</v>
      </c>
      <c r="J369">
        <v>0.84</v>
      </c>
      <c r="K369">
        <v>4</v>
      </c>
      <c r="L369">
        <v>304</v>
      </c>
      <c r="M369">
        <v>8</v>
      </c>
      <c r="N369">
        <v>1008.2</v>
      </c>
      <c r="O369">
        <v>85.3</v>
      </c>
      <c r="P369">
        <v>86</v>
      </c>
      <c r="Q369">
        <v>-99.9</v>
      </c>
    </row>
    <row r="370" spans="1:17" x14ac:dyDescent="0.25">
      <c r="A370" s="5">
        <v>17</v>
      </c>
      <c r="E370" s="34">
        <v>41690</v>
      </c>
      <c r="F370" s="35">
        <v>0.37083333333333335</v>
      </c>
      <c r="G370" t="s">
        <v>64</v>
      </c>
      <c r="H370">
        <v>1.78</v>
      </c>
      <c r="I370">
        <v>2.68</v>
      </c>
      <c r="J370">
        <v>0.9</v>
      </c>
      <c r="K370">
        <v>5</v>
      </c>
      <c r="L370">
        <v>306</v>
      </c>
      <c r="M370">
        <v>8</v>
      </c>
      <c r="N370">
        <v>1008.3</v>
      </c>
      <c r="O370">
        <v>85.1</v>
      </c>
      <c r="P370">
        <v>86</v>
      </c>
      <c r="Q370">
        <v>-99.9</v>
      </c>
    </row>
    <row r="371" spans="1:17" x14ac:dyDescent="0.25">
      <c r="A371" s="5">
        <v>17</v>
      </c>
      <c r="E371" s="34">
        <v>41690</v>
      </c>
      <c r="F371" s="35">
        <v>0.375</v>
      </c>
      <c r="G371" t="s">
        <v>64</v>
      </c>
      <c r="H371">
        <v>1.83</v>
      </c>
      <c r="I371">
        <v>2.66</v>
      </c>
      <c r="J371">
        <v>0.83</v>
      </c>
      <c r="K371">
        <v>3</v>
      </c>
      <c r="L371">
        <v>289</v>
      </c>
      <c r="M371">
        <v>7</v>
      </c>
      <c r="N371">
        <v>1008.3</v>
      </c>
      <c r="O371">
        <v>85.8</v>
      </c>
      <c r="P371">
        <v>86</v>
      </c>
      <c r="Q371">
        <v>-99.9</v>
      </c>
    </row>
    <row r="372" spans="1:17" x14ac:dyDescent="0.25">
      <c r="A372" s="5">
        <v>17</v>
      </c>
      <c r="E372" s="34">
        <v>41690</v>
      </c>
      <c r="F372" s="35">
        <v>0.37916666666666665</v>
      </c>
      <c r="G372" t="s">
        <v>64</v>
      </c>
      <c r="H372">
        <v>1.88</v>
      </c>
      <c r="I372">
        <v>2.72</v>
      </c>
      <c r="J372">
        <v>0.84</v>
      </c>
      <c r="K372">
        <v>4</v>
      </c>
      <c r="L372">
        <v>330</v>
      </c>
      <c r="M372">
        <v>10</v>
      </c>
      <c r="N372">
        <v>1008.2</v>
      </c>
      <c r="O372">
        <v>86.2</v>
      </c>
      <c r="P372">
        <v>86.2</v>
      </c>
      <c r="Q372">
        <v>-99.9</v>
      </c>
    </row>
    <row r="373" spans="1:17" x14ac:dyDescent="0.25">
      <c r="A373" s="5">
        <v>17</v>
      </c>
      <c r="E373" s="34">
        <v>41690</v>
      </c>
      <c r="F373" s="35">
        <v>0.3833333333333333</v>
      </c>
      <c r="G373" t="s">
        <v>64</v>
      </c>
      <c r="H373">
        <v>1.93</v>
      </c>
      <c r="I373">
        <v>2.82</v>
      </c>
      <c r="J373">
        <v>0.89</v>
      </c>
      <c r="K373">
        <v>4</v>
      </c>
      <c r="L373">
        <v>323</v>
      </c>
      <c r="M373">
        <v>11</v>
      </c>
      <c r="N373">
        <v>1008.1</v>
      </c>
      <c r="O373">
        <v>85.1</v>
      </c>
      <c r="P373">
        <v>86.2</v>
      </c>
      <c r="Q373">
        <v>-99.9</v>
      </c>
    </row>
    <row r="374" spans="1:17" x14ac:dyDescent="0.25">
      <c r="A374" s="5">
        <v>17</v>
      </c>
      <c r="E374" s="34">
        <v>41690</v>
      </c>
      <c r="F374" s="35">
        <v>0.38750000000000001</v>
      </c>
      <c r="G374" t="s">
        <v>64</v>
      </c>
      <c r="H374">
        <v>1.97</v>
      </c>
      <c r="I374">
        <v>2.77</v>
      </c>
      <c r="J374">
        <v>0.8</v>
      </c>
      <c r="K374">
        <v>5</v>
      </c>
      <c r="L374">
        <v>302</v>
      </c>
      <c r="M374">
        <v>10</v>
      </c>
      <c r="N374">
        <v>1008.1</v>
      </c>
      <c r="O374">
        <v>84.6</v>
      </c>
      <c r="P374">
        <v>86.2</v>
      </c>
      <c r="Q374">
        <v>-99.9</v>
      </c>
    </row>
    <row r="375" spans="1:17" x14ac:dyDescent="0.25">
      <c r="A375" s="5">
        <v>17</v>
      </c>
      <c r="E375" s="34">
        <v>41690</v>
      </c>
      <c r="F375" s="35">
        <v>0.39166666666666666</v>
      </c>
      <c r="G375" t="s">
        <v>64</v>
      </c>
      <c r="H375">
        <v>2.0099999999999998</v>
      </c>
      <c r="I375">
        <v>2.83</v>
      </c>
      <c r="J375">
        <v>0.82</v>
      </c>
      <c r="K375">
        <v>4</v>
      </c>
      <c r="L375">
        <v>292</v>
      </c>
      <c r="M375">
        <v>7</v>
      </c>
      <c r="N375">
        <v>1008</v>
      </c>
      <c r="O375">
        <v>84.4</v>
      </c>
      <c r="P375">
        <v>86.2</v>
      </c>
      <c r="Q375">
        <v>-99.9</v>
      </c>
    </row>
    <row r="376" spans="1:17" x14ac:dyDescent="0.25">
      <c r="A376" s="5">
        <v>17</v>
      </c>
      <c r="E376" s="34">
        <v>41690</v>
      </c>
      <c r="F376" s="35">
        <v>0.39583333333333331</v>
      </c>
      <c r="G376" t="s">
        <v>64</v>
      </c>
      <c r="H376">
        <v>2.0499999999999998</v>
      </c>
      <c r="I376">
        <v>2.94</v>
      </c>
      <c r="J376">
        <v>0.89</v>
      </c>
      <c r="K376">
        <v>5</v>
      </c>
      <c r="L376">
        <v>292</v>
      </c>
      <c r="M376">
        <v>7</v>
      </c>
      <c r="N376">
        <v>1008</v>
      </c>
      <c r="O376">
        <v>84.4</v>
      </c>
      <c r="P376">
        <v>86</v>
      </c>
      <c r="Q376">
        <v>-99.9</v>
      </c>
    </row>
    <row r="377" spans="1:17" x14ac:dyDescent="0.25">
      <c r="A377" s="5">
        <v>17</v>
      </c>
      <c r="E377" s="34">
        <v>41690</v>
      </c>
      <c r="F377" s="35">
        <v>0.39999999999999997</v>
      </c>
      <c r="G377" t="s">
        <v>64</v>
      </c>
      <c r="H377">
        <v>2.09</v>
      </c>
      <c r="I377">
        <v>2.9</v>
      </c>
      <c r="J377">
        <v>0.81</v>
      </c>
      <c r="K377">
        <v>5</v>
      </c>
      <c r="L377">
        <v>303</v>
      </c>
      <c r="M377">
        <v>7</v>
      </c>
      <c r="N377">
        <v>1008</v>
      </c>
      <c r="O377">
        <v>84.2</v>
      </c>
      <c r="P377">
        <v>86</v>
      </c>
      <c r="Q377">
        <v>-99.9</v>
      </c>
    </row>
    <row r="378" spans="1:17" x14ac:dyDescent="0.25">
      <c r="A378" s="5">
        <v>17</v>
      </c>
      <c r="E378" s="34">
        <v>41690</v>
      </c>
      <c r="F378" s="35">
        <v>0.40416666666666662</v>
      </c>
      <c r="G378" t="s">
        <v>64</v>
      </c>
      <c r="H378">
        <v>2.13</v>
      </c>
      <c r="I378">
        <v>2.91</v>
      </c>
      <c r="J378">
        <v>0.78</v>
      </c>
      <c r="K378">
        <v>11</v>
      </c>
      <c r="L378">
        <v>295</v>
      </c>
      <c r="M378">
        <v>13</v>
      </c>
      <c r="N378">
        <v>1007.9</v>
      </c>
      <c r="O378">
        <v>82.9</v>
      </c>
      <c r="P378">
        <v>86</v>
      </c>
      <c r="Q378">
        <v>-99.9</v>
      </c>
    </row>
    <row r="379" spans="1:17" x14ac:dyDescent="0.25">
      <c r="A379" s="5">
        <v>17</v>
      </c>
      <c r="E379" s="34">
        <v>41690</v>
      </c>
      <c r="F379" s="35">
        <v>0.40833333333333338</v>
      </c>
      <c r="G379" t="s">
        <v>64</v>
      </c>
      <c r="H379">
        <v>2.17</v>
      </c>
      <c r="I379">
        <v>3.05</v>
      </c>
      <c r="J379">
        <v>0.88</v>
      </c>
      <c r="K379">
        <v>8</v>
      </c>
      <c r="L379">
        <v>278</v>
      </c>
      <c r="M379">
        <v>11</v>
      </c>
      <c r="N379">
        <v>1007.9</v>
      </c>
      <c r="O379">
        <v>82.6</v>
      </c>
      <c r="P379">
        <v>86</v>
      </c>
      <c r="Q379">
        <v>-99.9</v>
      </c>
    </row>
    <row r="380" spans="1:17" x14ac:dyDescent="0.25">
      <c r="A380" s="5">
        <v>17</v>
      </c>
      <c r="E380" s="34">
        <v>41690</v>
      </c>
      <c r="F380" s="35">
        <v>0.41250000000000003</v>
      </c>
      <c r="G380" t="s">
        <v>64</v>
      </c>
      <c r="H380">
        <v>2.2000000000000002</v>
      </c>
      <c r="I380">
        <v>2.98</v>
      </c>
      <c r="J380">
        <v>0.78</v>
      </c>
      <c r="K380">
        <v>7</v>
      </c>
      <c r="L380">
        <v>288</v>
      </c>
      <c r="M380">
        <v>10</v>
      </c>
      <c r="N380">
        <v>1007.9</v>
      </c>
      <c r="O380">
        <v>82.4</v>
      </c>
      <c r="P380">
        <v>86.2</v>
      </c>
      <c r="Q380">
        <v>-99.9</v>
      </c>
    </row>
    <row r="381" spans="1:17" x14ac:dyDescent="0.25">
      <c r="A381" s="5">
        <v>17</v>
      </c>
      <c r="E381" s="34">
        <v>41690</v>
      </c>
      <c r="F381" s="35">
        <v>0.41666666666666669</v>
      </c>
      <c r="G381" t="s">
        <v>64</v>
      </c>
      <c r="H381">
        <v>2.23</v>
      </c>
      <c r="I381">
        <v>2.98</v>
      </c>
      <c r="J381">
        <v>0.75</v>
      </c>
      <c r="K381">
        <v>5</v>
      </c>
      <c r="L381">
        <v>274</v>
      </c>
      <c r="M381">
        <v>9</v>
      </c>
      <c r="N381">
        <v>1007.9</v>
      </c>
      <c r="O381">
        <v>82.4</v>
      </c>
      <c r="P381">
        <v>86</v>
      </c>
      <c r="Q381">
        <v>-99.9</v>
      </c>
    </row>
    <row r="382" spans="1:17" x14ac:dyDescent="0.25">
      <c r="A382" s="5">
        <v>17</v>
      </c>
      <c r="E382" s="34">
        <v>41690</v>
      </c>
      <c r="F382" s="35">
        <v>0.42083333333333334</v>
      </c>
      <c r="G382" t="s">
        <v>64</v>
      </c>
      <c r="H382">
        <v>2.2599999999999998</v>
      </c>
      <c r="I382">
        <v>3.09</v>
      </c>
      <c r="J382">
        <v>0.83</v>
      </c>
      <c r="K382">
        <v>4</v>
      </c>
      <c r="L382">
        <v>279</v>
      </c>
      <c r="M382">
        <v>6</v>
      </c>
      <c r="N382">
        <v>1007.8</v>
      </c>
      <c r="O382">
        <v>82.6</v>
      </c>
      <c r="P382">
        <v>86</v>
      </c>
      <c r="Q382">
        <v>-99.9</v>
      </c>
    </row>
    <row r="383" spans="1:17" x14ac:dyDescent="0.25">
      <c r="A383" s="5">
        <v>17</v>
      </c>
      <c r="E383" s="34">
        <v>41690</v>
      </c>
      <c r="F383" s="35">
        <v>0.42499999999999999</v>
      </c>
      <c r="G383" t="s">
        <v>64</v>
      </c>
      <c r="H383">
        <v>2.29</v>
      </c>
      <c r="I383">
        <v>3.07</v>
      </c>
      <c r="J383">
        <v>0.78</v>
      </c>
      <c r="K383">
        <v>2</v>
      </c>
      <c r="L383">
        <v>270</v>
      </c>
      <c r="M383">
        <v>4</v>
      </c>
      <c r="N383">
        <v>1007.7</v>
      </c>
      <c r="O383">
        <v>83.3</v>
      </c>
      <c r="P383">
        <v>86</v>
      </c>
      <c r="Q383">
        <v>-99.9</v>
      </c>
    </row>
    <row r="384" spans="1:17" x14ac:dyDescent="0.25">
      <c r="A384" s="5">
        <v>17</v>
      </c>
      <c r="E384" s="34">
        <v>41690</v>
      </c>
      <c r="F384" s="35">
        <v>0.4291666666666667</v>
      </c>
      <c r="G384" t="s">
        <v>64</v>
      </c>
      <c r="H384">
        <v>2.31</v>
      </c>
      <c r="I384">
        <v>3.04</v>
      </c>
      <c r="J384">
        <v>0.73</v>
      </c>
      <c r="K384">
        <v>2</v>
      </c>
      <c r="L384">
        <v>187</v>
      </c>
      <c r="M384">
        <v>3</v>
      </c>
      <c r="N384">
        <v>1007.6</v>
      </c>
      <c r="O384">
        <v>82.9</v>
      </c>
      <c r="P384">
        <v>86</v>
      </c>
      <c r="Q384">
        <v>-99.9</v>
      </c>
    </row>
    <row r="385" spans="1:17" x14ac:dyDescent="0.25">
      <c r="A385" s="5">
        <v>17</v>
      </c>
      <c r="E385" s="34">
        <v>41690</v>
      </c>
      <c r="F385" s="35">
        <v>0.43333333333333335</v>
      </c>
      <c r="G385" t="s">
        <v>64</v>
      </c>
      <c r="H385">
        <v>2.34</v>
      </c>
      <c r="I385">
        <v>3.16</v>
      </c>
      <c r="J385">
        <v>0.82</v>
      </c>
      <c r="K385">
        <v>1</v>
      </c>
      <c r="L385">
        <v>302</v>
      </c>
      <c r="M385">
        <v>3</v>
      </c>
      <c r="N385">
        <v>1007.5</v>
      </c>
      <c r="O385">
        <v>84.4</v>
      </c>
      <c r="P385">
        <v>86</v>
      </c>
      <c r="Q385">
        <v>-99.9</v>
      </c>
    </row>
    <row r="386" spans="1:17" x14ac:dyDescent="0.25">
      <c r="A386" s="5">
        <v>17</v>
      </c>
      <c r="E386" s="34">
        <v>41690</v>
      </c>
      <c r="F386" s="35">
        <v>0.4375</v>
      </c>
      <c r="G386" t="s">
        <v>64</v>
      </c>
      <c r="H386">
        <v>2.36</v>
      </c>
      <c r="I386">
        <v>3.09</v>
      </c>
      <c r="J386">
        <v>0.73</v>
      </c>
      <c r="K386">
        <v>3</v>
      </c>
      <c r="L386">
        <v>294</v>
      </c>
      <c r="M386">
        <v>5</v>
      </c>
      <c r="N386">
        <v>1007.4</v>
      </c>
      <c r="O386">
        <v>85.5</v>
      </c>
      <c r="P386">
        <v>86</v>
      </c>
      <c r="Q386">
        <v>-99.9</v>
      </c>
    </row>
    <row r="387" spans="1:17" x14ac:dyDescent="0.25">
      <c r="A387" s="5">
        <v>17</v>
      </c>
      <c r="E387" s="34">
        <v>41690</v>
      </c>
      <c r="F387" s="35">
        <v>0.44166666666666665</v>
      </c>
      <c r="G387" t="s">
        <v>64</v>
      </c>
      <c r="H387">
        <v>2.37</v>
      </c>
      <c r="I387">
        <v>3.1</v>
      </c>
      <c r="J387">
        <v>0.73</v>
      </c>
      <c r="K387">
        <v>2</v>
      </c>
      <c r="L387">
        <v>321</v>
      </c>
      <c r="M387">
        <v>4</v>
      </c>
      <c r="N387">
        <v>1007.4</v>
      </c>
      <c r="O387">
        <v>87.4</v>
      </c>
      <c r="P387">
        <v>86</v>
      </c>
      <c r="Q387">
        <v>-99.9</v>
      </c>
    </row>
    <row r="388" spans="1:17" x14ac:dyDescent="0.25">
      <c r="A388" s="5">
        <v>17</v>
      </c>
      <c r="E388" s="34">
        <v>41690</v>
      </c>
      <c r="F388" s="35">
        <v>0.4458333333333333</v>
      </c>
      <c r="G388" t="s">
        <v>64</v>
      </c>
      <c r="H388">
        <v>2.39</v>
      </c>
      <c r="I388">
        <v>3.2</v>
      </c>
      <c r="J388">
        <v>0.81</v>
      </c>
      <c r="K388">
        <v>9</v>
      </c>
      <c r="L388">
        <v>286</v>
      </c>
      <c r="M388">
        <v>12</v>
      </c>
      <c r="N388">
        <v>1007.5</v>
      </c>
      <c r="O388">
        <v>83.5</v>
      </c>
      <c r="P388">
        <v>86</v>
      </c>
      <c r="Q388">
        <v>-99.9</v>
      </c>
    </row>
    <row r="389" spans="1:17" x14ac:dyDescent="0.25">
      <c r="A389" s="5">
        <v>17</v>
      </c>
      <c r="E389" s="34">
        <v>41690</v>
      </c>
      <c r="F389" s="35">
        <v>0.45</v>
      </c>
      <c r="G389" t="s">
        <v>64</v>
      </c>
      <c r="H389">
        <v>2.4</v>
      </c>
      <c r="I389">
        <v>3.15</v>
      </c>
      <c r="J389">
        <v>0.75</v>
      </c>
      <c r="K389">
        <v>7</v>
      </c>
      <c r="L389">
        <v>282</v>
      </c>
      <c r="M389">
        <v>10</v>
      </c>
      <c r="N389">
        <v>1007.5</v>
      </c>
      <c r="O389">
        <v>83.3</v>
      </c>
      <c r="P389">
        <v>86</v>
      </c>
      <c r="Q389">
        <v>-99.9</v>
      </c>
    </row>
    <row r="390" spans="1:17" x14ac:dyDescent="0.25">
      <c r="D390" s="5" t="s">
        <v>83</v>
      </c>
      <c r="E390" s="5"/>
      <c r="F390" s="5"/>
      <c r="G390" s="5"/>
      <c r="H390" s="5"/>
      <c r="I390" s="5">
        <f>I389-I368</f>
        <v>0.62999999999999989</v>
      </c>
      <c r="J390" s="5"/>
      <c r="K390" s="50">
        <f>AVERAGE(K368:K389)</f>
        <v>4.8181818181818183</v>
      </c>
      <c r="L390" s="50">
        <f>AVERAGE(L368:L389)</f>
        <v>290.22727272727275</v>
      </c>
      <c r="M390" s="5">
        <f>MAX(M368:M389)</f>
        <v>13</v>
      </c>
    </row>
    <row r="392" spans="1:17" x14ac:dyDescent="0.25">
      <c r="A392" s="5">
        <v>18</v>
      </c>
      <c r="E392" s="34">
        <v>41690</v>
      </c>
      <c r="F392" s="35">
        <v>0.45833333333333331</v>
      </c>
      <c r="G392" t="s">
        <v>64</v>
      </c>
      <c r="H392">
        <v>2.42</v>
      </c>
      <c r="I392">
        <v>3.2</v>
      </c>
      <c r="J392">
        <v>0.78</v>
      </c>
      <c r="K392">
        <v>2</v>
      </c>
      <c r="L392">
        <v>260</v>
      </c>
      <c r="M392">
        <v>8</v>
      </c>
      <c r="N392">
        <v>1007.5</v>
      </c>
      <c r="O392">
        <v>83.3</v>
      </c>
      <c r="P392">
        <v>86</v>
      </c>
      <c r="Q392">
        <v>-99.9</v>
      </c>
    </row>
    <row r="393" spans="1:17" x14ac:dyDescent="0.25">
      <c r="A393" s="5">
        <v>18</v>
      </c>
      <c r="E393" s="34">
        <v>41690</v>
      </c>
      <c r="F393" s="35">
        <v>0.46249999999999997</v>
      </c>
      <c r="G393" t="s">
        <v>64</v>
      </c>
      <c r="H393">
        <v>2.42</v>
      </c>
      <c r="I393">
        <v>3.17</v>
      </c>
      <c r="J393">
        <v>0.75</v>
      </c>
      <c r="K393">
        <v>5</v>
      </c>
      <c r="L393">
        <v>232</v>
      </c>
      <c r="M393">
        <v>11</v>
      </c>
      <c r="N393">
        <v>1007.5</v>
      </c>
      <c r="O393">
        <v>80.8</v>
      </c>
      <c r="P393">
        <v>85.8</v>
      </c>
      <c r="Q393">
        <v>-99.9</v>
      </c>
    </row>
    <row r="394" spans="1:17" x14ac:dyDescent="0.25">
      <c r="A394" s="5">
        <v>18</v>
      </c>
      <c r="E394" s="34">
        <v>41690</v>
      </c>
      <c r="F394" s="35">
        <v>0.46666666666666662</v>
      </c>
      <c r="G394" t="s">
        <v>64</v>
      </c>
      <c r="H394">
        <v>2.42</v>
      </c>
      <c r="I394">
        <v>3.1</v>
      </c>
      <c r="J394">
        <v>0.68</v>
      </c>
      <c r="K394">
        <v>7</v>
      </c>
      <c r="L394">
        <v>211</v>
      </c>
      <c r="M394">
        <v>10</v>
      </c>
      <c r="N394">
        <v>1007.5</v>
      </c>
      <c r="O394">
        <v>79.900000000000006</v>
      </c>
      <c r="P394">
        <v>85.8</v>
      </c>
      <c r="Q394">
        <v>-99.9</v>
      </c>
    </row>
    <row r="395" spans="1:17" x14ac:dyDescent="0.25">
      <c r="A395" s="5">
        <v>18</v>
      </c>
      <c r="E395" s="34">
        <v>41690</v>
      </c>
      <c r="F395" s="35">
        <v>0.47083333333333338</v>
      </c>
      <c r="G395" t="s">
        <v>64</v>
      </c>
      <c r="H395">
        <v>2.42</v>
      </c>
      <c r="I395">
        <v>3.2</v>
      </c>
      <c r="J395">
        <v>0.78</v>
      </c>
      <c r="K395">
        <v>4</v>
      </c>
      <c r="L395">
        <v>153</v>
      </c>
      <c r="M395">
        <v>10</v>
      </c>
      <c r="N395">
        <v>1007.5</v>
      </c>
      <c r="O395">
        <v>79.2</v>
      </c>
      <c r="P395">
        <v>85.8</v>
      </c>
      <c r="Q395">
        <v>-99.9</v>
      </c>
    </row>
    <row r="396" spans="1:17" x14ac:dyDescent="0.25">
      <c r="A396" s="5">
        <v>18</v>
      </c>
      <c r="E396" s="34">
        <v>41690</v>
      </c>
      <c r="F396" s="35">
        <v>0.47500000000000003</v>
      </c>
      <c r="G396" t="s">
        <v>64</v>
      </c>
      <c r="H396">
        <v>2.42</v>
      </c>
      <c r="I396">
        <v>3.14</v>
      </c>
      <c r="J396">
        <v>0.72</v>
      </c>
      <c r="K396">
        <v>4</v>
      </c>
      <c r="L396">
        <v>91</v>
      </c>
      <c r="M396">
        <v>4</v>
      </c>
      <c r="N396">
        <v>1007.6</v>
      </c>
      <c r="O396">
        <v>78.599999999999994</v>
      </c>
      <c r="P396">
        <v>85.8</v>
      </c>
      <c r="Q396">
        <v>-99.9</v>
      </c>
    </row>
    <row r="397" spans="1:17" x14ac:dyDescent="0.25">
      <c r="A397" s="5">
        <v>18</v>
      </c>
      <c r="E397" s="34">
        <v>41690</v>
      </c>
      <c r="F397" s="35">
        <v>0.47916666666666669</v>
      </c>
      <c r="G397" t="s">
        <v>64</v>
      </c>
      <c r="H397">
        <v>2.41</v>
      </c>
      <c r="I397">
        <v>3.1</v>
      </c>
      <c r="J397">
        <v>0.69</v>
      </c>
      <c r="K397">
        <v>2</v>
      </c>
      <c r="L397">
        <v>14</v>
      </c>
      <c r="M397">
        <v>5</v>
      </c>
      <c r="N397">
        <v>1007.6</v>
      </c>
      <c r="O397">
        <v>79.2</v>
      </c>
      <c r="P397">
        <v>85.8</v>
      </c>
      <c r="Q397">
        <v>-99.9</v>
      </c>
    </row>
    <row r="398" spans="1:17" x14ac:dyDescent="0.25">
      <c r="A398" s="5">
        <v>18</v>
      </c>
      <c r="E398" s="34">
        <v>41690</v>
      </c>
      <c r="F398" s="35">
        <v>0.48333333333333334</v>
      </c>
      <c r="G398" t="s">
        <v>64</v>
      </c>
      <c r="H398">
        <v>2.4</v>
      </c>
      <c r="I398">
        <v>3.15</v>
      </c>
      <c r="J398">
        <v>0.75</v>
      </c>
      <c r="K398">
        <v>3</v>
      </c>
      <c r="L398">
        <v>37</v>
      </c>
      <c r="M398">
        <v>8</v>
      </c>
      <c r="N398">
        <v>1007.6</v>
      </c>
      <c r="O398">
        <v>78.099999999999994</v>
      </c>
      <c r="P398">
        <v>85.8</v>
      </c>
      <c r="Q398">
        <v>-99.9</v>
      </c>
    </row>
    <row r="399" spans="1:17" x14ac:dyDescent="0.25">
      <c r="A399" s="5">
        <v>18</v>
      </c>
      <c r="E399" s="34">
        <v>41690</v>
      </c>
      <c r="F399" s="35">
        <v>0.48749999999999999</v>
      </c>
      <c r="G399" t="s">
        <v>64</v>
      </c>
      <c r="H399">
        <v>2.39</v>
      </c>
      <c r="I399">
        <v>3.08</v>
      </c>
      <c r="J399">
        <v>0.69</v>
      </c>
      <c r="K399">
        <v>6</v>
      </c>
      <c r="L399">
        <v>17</v>
      </c>
      <c r="M399">
        <v>8</v>
      </c>
      <c r="N399">
        <v>1007.4</v>
      </c>
      <c r="O399">
        <v>78.099999999999994</v>
      </c>
      <c r="P399">
        <v>85.8</v>
      </c>
      <c r="Q399">
        <v>-99.9</v>
      </c>
    </row>
    <row r="400" spans="1:17" x14ac:dyDescent="0.25">
      <c r="A400" s="5">
        <v>18</v>
      </c>
      <c r="E400" s="34">
        <v>41690</v>
      </c>
      <c r="F400" s="35">
        <v>0.4916666666666667</v>
      </c>
      <c r="G400" t="s">
        <v>64</v>
      </c>
      <c r="H400">
        <v>2.38</v>
      </c>
      <c r="I400">
        <v>3.06</v>
      </c>
      <c r="J400">
        <v>0.68</v>
      </c>
      <c r="K400">
        <v>5</v>
      </c>
      <c r="L400">
        <v>59</v>
      </c>
      <c r="M400">
        <v>8</v>
      </c>
      <c r="N400">
        <v>1007.4</v>
      </c>
      <c r="O400">
        <v>77.900000000000006</v>
      </c>
      <c r="P400">
        <v>85.8</v>
      </c>
      <c r="Q400">
        <v>-99.9</v>
      </c>
    </row>
    <row r="401" spans="1:17" x14ac:dyDescent="0.25">
      <c r="A401" s="5">
        <v>18</v>
      </c>
      <c r="E401" s="34">
        <v>41690</v>
      </c>
      <c r="F401" s="35">
        <v>0.49583333333333335</v>
      </c>
      <c r="G401" t="s">
        <v>64</v>
      </c>
      <c r="H401">
        <v>2.36</v>
      </c>
      <c r="I401">
        <v>3.07</v>
      </c>
      <c r="J401">
        <v>0.71</v>
      </c>
      <c r="K401">
        <v>7</v>
      </c>
      <c r="L401">
        <v>48</v>
      </c>
      <c r="M401">
        <v>10</v>
      </c>
      <c r="N401">
        <v>1007.5</v>
      </c>
      <c r="O401">
        <v>77.7</v>
      </c>
      <c r="P401">
        <v>85.8</v>
      </c>
      <c r="Q401">
        <v>-99.9</v>
      </c>
    </row>
    <row r="402" spans="1:17" x14ac:dyDescent="0.25">
      <c r="A402" s="5">
        <v>18</v>
      </c>
      <c r="E402" s="34">
        <v>41690</v>
      </c>
      <c r="F402" s="35">
        <v>0.5</v>
      </c>
      <c r="G402" t="s">
        <v>64</v>
      </c>
      <c r="H402">
        <v>2.34</v>
      </c>
      <c r="I402">
        <v>3.05</v>
      </c>
      <c r="J402">
        <v>0.71</v>
      </c>
      <c r="K402">
        <v>2</v>
      </c>
      <c r="L402">
        <v>167</v>
      </c>
      <c r="M402">
        <v>5</v>
      </c>
      <c r="N402">
        <v>1007.4</v>
      </c>
      <c r="O402">
        <v>78.3</v>
      </c>
      <c r="P402">
        <v>85.8</v>
      </c>
      <c r="Q402">
        <v>-99.9</v>
      </c>
    </row>
    <row r="403" spans="1:17" x14ac:dyDescent="0.25">
      <c r="D403" s="5" t="s">
        <v>83</v>
      </c>
      <c r="E403" s="5"/>
      <c r="F403" s="5"/>
      <c r="G403" s="5"/>
      <c r="H403" s="5"/>
      <c r="I403" s="5">
        <f>I402-I392</f>
        <v>-0.15000000000000036</v>
      </c>
      <c r="J403" s="5"/>
      <c r="K403" s="50">
        <f>AVERAGE(K392:K402)</f>
        <v>4.2727272727272725</v>
      </c>
      <c r="L403" s="50">
        <f>AVERAGE(L392:L402)</f>
        <v>117.18181818181819</v>
      </c>
      <c r="M403" s="5">
        <f>MAX(M392:M402)</f>
        <v>11</v>
      </c>
    </row>
    <row r="405" spans="1:17" x14ac:dyDescent="0.25">
      <c r="A405" s="5">
        <v>19</v>
      </c>
      <c r="E405" s="34">
        <v>41690</v>
      </c>
      <c r="F405" s="35">
        <v>0.50416666666666665</v>
      </c>
      <c r="G405" t="s">
        <v>64</v>
      </c>
      <c r="H405">
        <v>2.3199999999999998</v>
      </c>
      <c r="I405">
        <v>3.02</v>
      </c>
      <c r="J405">
        <v>0.7</v>
      </c>
      <c r="K405">
        <v>3</v>
      </c>
      <c r="L405">
        <v>224</v>
      </c>
      <c r="M405">
        <v>4</v>
      </c>
      <c r="N405">
        <v>1007.3</v>
      </c>
      <c r="O405">
        <v>77.7</v>
      </c>
      <c r="P405">
        <v>86</v>
      </c>
      <c r="Q405">
        <v>-99.9</v>
      </c>
    </row>
    <row r="406" spans="1:17" x14ac:dyDescent="0.25">
      <c r="A406" s="5">
        <v>19</v>
      </c>
      <c r="E406" s="34">
        <v>41690</v>
      </c>
      <c r="F406" s="35">
        <v>0.5083333333333333</v>
      </c>
      <c r="G406" t="s">
        <v>64</v>
      </c>
      <c r="H406">
        <v>2.29</v>
      </c>
      <c r="I406">
        <v>3.02</v>
      </c>
      <c r="J406">
        <v>0.73</v>
      </c>
      <c r="K406">
        <v>1</v>
      </c>
      <c r="L406">
        <v>195</v>
      </c>
      <c r="M406">
        <v>4</v>
      </c>
      <c r="N406">
        <v>1007.3</v>
      </c>
      <c r="O406">
        <v>78.099999999999994</v>
      </c>
      <c r="P406">
        <v>86</v>
      </c>
      <c r="Q406">
        <v>-99.9</v>
      </c>
    </row>
    <row r="407" spans="1:17" x14ac:dyDescent="0.25">
      <c r="A407" s="5">
        <v>19</v>
      </c>
      <c r="E407" s="34">
        <v>41690</v>
      </c>
      <c r="F407" s="35">
        <v>0.51250000000000007</v>
      </c>
      <c r="G407" t="s">
        <v>64</v>
      </c>
      <c r="H407">
        <v>2.27</v>
      </c>
      <c r="I407">
        <v>2.94</v>
      </c>
      <c r="J407">
        <v>0.67</v>
      </c>
      <c r="K407">
        <v>1</v>
      </c>
      <c r="L407">
        <v>21</v>
      </c>
      <c r="M407">
        <v>3</v>
      </c>
      <c r="N407">
        <v>1007.3</v>
      </c>
      <c r="O407">
        <v>78.3</v>
      </c>
      <c r="P407">
        <v>85.8</v>
      </c>
      <c r="Q407">
        <v>-99.9</v>
      </c>
    </row>
    <row r="408" spans="1:17" x14ac:dyDescent="0.25">
      <c r="A408" s="5">
        <v>19</v>
      </c>
      <c r="E408" s="34">
        <v>41690</v>
      </c>
      <c r="F408" s="35">
        <v>0.51666666666666672</v>
      </c>
      <c r="G408" t="s">
        <v>64</v>
      </c>
      <c r="H408">
        <v>2.2400000000000002</v>
      </c>
      <c r="I408">
        <v>2.93</v>
      </c>
      <c r="J408">
        <v>0.69</v>
      </c>
      <c r="K408">
        <v>1</v>
      </c>
      <c r="L408">
        <v>212</v>
      </c>
      <c r="M408">
        <v>2</v>
      </c>
      <c r="N408">
        <v>1007.2</v>
      </c>
      <c r="O408">
        <v>79</v>
      </c>
      <c r="P408">
        <v>85.8</v>
      </c>
      <c r="Q408">
        <v>-99.9</v>
      </c>
    </row>
    <row r="409" spans="1:17" x14ac:dyDescent="0.25">
      <c r="A409" s="5">
        <v>19</v>
      </c>
      <c r="E409" s="34">
        <v>41690</v>
      </c>
      <c r="F409" s="35">
        <v>0.52083333333333337</v>
      </c>
      <c r="G409" t="s">
        <v>64</v>
      </c>
      <c r="H409">
        <v>2.21</v>
      </c>
      <c r="I409">
        <v>2.93</v>
      </c>
      <c r="J409">
        <v>0.72</v>
      </c>
      <c r="K409">
        <v>2</v>
      </c>
      <c r="L409">
        <v>219</v>
      </c>
      <c r="M409">
        <v>3</v>
      </c>
      <c r="N409">
        <v>1007</v>
      </c>
      <c r="O409">
        <v>79.2</v>
      </c>
      <c r="P409">
        <v>86</v>
      </c>
      <c r="Q409">
        <v>-99.9</v>
      </c>
    </row>
    <row r="410" spans="1:17" x14ac:dyDescent="0.25">
      <c r="A410" s="5">
        <v>19</v>
      </c>
      <c r="E410" s="34">
        <v>41690</v>
      </c>
      <c r="F410" s="35">
        <v>0.52500000000000002</v>
      </c>
      <c r="G410" t="s">
        <v>64</v>
      </c>
      <c r="H410">
        <v>2.1800000000000002</v>
      </c>
      <c r="I410">
        <v>2.92</v>
      </c>
      <c r="J410">
        <v>0.74</v>
      </c>
      <c r="K410">
        <v>0</v>
      </c>
      <c r="L410">
        <v>244</v>
      </c>
      <c r="M410">
        <v>2</v>
      </c>
      <c r="N410">
        <v>1006.9</v>
      </c>
      <c r="O410">
        <v>80.099999999999994</v>
      </c>
      <c r="P410">
        <v>86</v>
      </c>
      <c r="Q410">
        <v>-99.9</v>
      </c>
    </row>
    <row r="411" spans="1:17" x14ac:dyDescent="0.25">
      <c r="A411" s="5">
        <v>19</v>
      </c>
      <c r="E411" s="34">
        <v>41690</v>
      </c>
      <c r="F411" s="35">
        <v>0.52916666666666667</v>
      </c>
      <c r="G411" t="s">
        <v>64</v>
      </c>
      <c r="H411">
        <v>2.14</v>
      </c>
      <c r="I411">
        <v>2.85</v>
      </c>
      <c r="J411">
        <v>0.71</v>
      </c>
      <c r="K411">
        <v>1</v>
      </c>
      <c r="L411">
        <v>5</v>
      </c>
      <c r="M411">
        <v>2</v>
      </c>
      <c r="N411">
        <v>1006.8</v>
      </c>
      <c r="O411">
        <v>80.8</v>
      </c>
      <c r="P411">
        <v>86.2</v>
      </c>
      <c r="Q411">
        <v>-99.9</v>
      </c>
    </row>
    <row r="412" spans="1:17" x14ac:dyDescent="0.25">
      <c r="A412" s="5">
        <v>19</v>
      </c>
      <c r="E412" s="34">
        <v>41690</v>
      </c>
      <c r="F412" s="35">
        <v>0.53333333333333333</v>
      </c>
      <c r="G412" t="s">
        <v>64</v>
      </c>
      <c r="H412">
        <v>2.1</v>
      </c>
      <c r="I412">
        <v>2.84</v>
      </c>
      <c r="J412">
        <v>0.74</v>
      </c>
      <c r="K412">
        <v>1</v>
      </c>
      <c r="L412">
        <v>36</v>
      </c>
      <c r="M412">
        <v>2</v>
      </c>
      <c r="N412">
        <v>1006.7</v>
      </c>
      <c r="O412">
        <v>80.599999999999994</v>
      </c>
      <c r="P412">
        <v>86.2</v>
      </c>
      <c r="Q412">
        <v>-99.9</v>
      </c>
    </row>
    <row r="413" spans="1:17" x14ac:dyDescent="0.25">
      <c r="A413" s="5">
        <v>19</v>
      </c>
      <c r="E413" s="34">
        <v>41690</v>
      </c>
      <c r="F413" s="35">
        <v>0.53749999999999998</v>
      </c>
      <c r="G413" t="s">
        <v>64</v>
      </c>
      <c r="H413">
        <v>2.0699999999999998</v>
      </c>
      <c r="I413">
        <v>2.79</v>
      </c>
      <c r="J413">
        <v>0.72</v>
      </c>
      <c r="K413">
        <v>1</v>
      </c>
      <c r="L413">
        <v>310</v>
      </c>
      <c r="M413">
        <v>2</v>
      </c>
      <c r="N413">
        <v>1006.6</v>
      </c>
      <c r="O413">
        <v>81.5</v>
      </c>
      <c r="P413">
        <v>86.2</v>
      </c>
      <c r="Q413">
        <v>-99.9</v>
      </c>
    </row>
    <row r="414" spans="1:17" x14ac:dyDescent="0.25">
      <c r="A414" s="5">
        <v>19</v>
      </c>
      <c r="E414" s="34">
        <v>41690</v>
      </c>
      <c r="F414" s="35">
        <v>0.54166666666666663</v>
      </c>
      <c r="G414" t="s">
        <v>64</v>
      </c>
      <c r="H414">
        <v>2.0299999999999998</v>
      </c>
      <c r="I414">
        <v>2.79</v>
      </c>
      <c r="J414">
        <v>0.76</v>
      </c>
      <c r="K414">
        <v>1</v>
      </c>
      <c r="L414">
        <v>183</v>
      </c>
      <c r="M414">
        <v>2</v>
      </c>
      <c r="N414">
        <v>1006.4</v>
      </c>
      <c r="O414">
        <v>82.4</v>
      </c>
      <c r="P414">
        <v>86.2</v>
      </c>
      <c r="Q414">
        <v>-99.9</v>
      </c>
    </row>
    <row r="415" spans="1:17" x14ac:dyDescent="0.25">
      <c r="A415" s="5">
        <v>19</v>
      </c>
      <c r="E415" s="34">
        <v>41690</v>
      </c>
      <c r="F415" s="35">
        <v>0.54583333333333328</v>
      </c>
      <c r="G415" t="s">
        <v>64</v>
      </c>
      <c r="H415">
        <v>1.98</v>
      </c>
      <c r="I415">
        <v>2.72</v>
      </c>
      <c r="J415">
        <v>0.74</v>
      </c>
      <c r="K415">
        <v>3</v>
      </c>
      <c r="L415">
        <v>223</v>
      </c>
      <c r="M415">
        <v>5</v>
      </c>
      <c r="N415">
        <v>1006.2</v>
      </c>
      <c r="O415">
        <v>82.2</v>
      </c>
      <c r="P415">
        <v>86.4</v>
      </c>
      <c r="Q415">
        <v>-99.9</v>
      </c>
    </row>
    <row r="416" spans="1:17" x14ac:dyDescent="0.25">
      <c r="A416" s="5">
        <v>19</v>
      </c>
      <c r="E416" s="34">
        <v>41690</v>
      </c>
      <c r="F416" s="35">
        <v>0.54999999999999993</v>
      </c>
      <c r="G416" t="s">
        <v>64</v>
      </c>
      <c r="H416">
        <v>1.94</v>
      </c>
      <c r="I416">
        <v>2.69</v>
      </c>
      <c r="J416">
        <v>0.75</v>
      </c>
      <c r="K416">
        <v>2</v>
      </c>
      <c r="L416">
        <v>254</v>
      </c>
      <c r="M416">
        <v>4</v>
      </c>
      <c r="N416">
        <v>1006.1</v>
      </c>
      <c r="O416">
        <v>83.5</v>
      </c>
      <c r="P416">
        <v>86.2</v>
      </c>
      <c r="Q416">
        <v>-99.9</v>
      </c>
    </row>
    <row r="417" spans="1:17" x14ac:dyDescent="0.25">
      <c r="A417" s="5">
        <v>19</v>
      </c>
      <c r="E417" s="34">
        <v>41690</v>
      </c>
      <c r="F417" s="35">
        <v>0.5541666666666667</v>
      </c>
      <c r="G417" t="s">
        <v>64</v>
      </c>
      <c r="H417">
        <v>1.9</v>
      </c>
      <c r="I417">
        <v>2.67</v>
      </c>
      <c r="J417">
        <v>0.77</v>
      </c>
      <c r="K417">
        <v>1</v>
      </c>
      <c r="L417">
        <v>271</v>
      </c>
      <c r="M417">
        <v>4</v>
      </c>
      <c r="N417">
        <v>1006.1</v>
      </c>
      <c r="O417">
        <v>84</v>
      </c>
      <c r="P417">
        <v>86</v>
      </c>
      <c r="Q417">
        <v>-99.9</v>
      </c>
    </row>
    <row r="418" spans="1:17" x14ac:dyDescent="0.25">
      <c r="A418" s="5">
        <v>19</v>
      </c>
      <c r="E418" s="34">
        <v>41690</v>
      </c>
      <c r="F418" s="35">
        <v>0.55833333333333335</v>
      </c>
      <c r="G418" t="s">
        <v>64</v>
      </c>
      <c r="H418">
        <v>1.85</v>
      </c>
      <c r="I418">
        <v>2.58</v>
      </c>
      <c r="J418">
        <v>0.73</v>
      </c>
      <c r="K418">
        <v>3</v>
      </c>
      <c r="L418">
        <v>283</v>
      </c>
      <c r="M418">
        <v>4</v>
      </c>
      <c r="N418">
        <v>1006</v>
      </c>
      <c r="O418">
        <v>84.9</v>
      </c>
      <c r="P418">
        <v>86</v>
      </c>
      <c r="Q418">
        <v>-99.9</v>
      </c>
    </row>
    <row r="419" spans="1:17" x14ac:dyDescent="0.25">
      <c r="A419" s="5">
        <v>19</v>
      </c>
      <c r="E419" s="34">
        <v>41690</v>
      </c>
      <c r="F419" s="35">
        <v>0.5625</v>
      </c>
      <c r="G419" t="s">
        <v>64</v>
      </c>
      <c r="H419">
        <v>1.8</v>
      </c>
      <c r="I419">
        <v>2.58</v>
      </c>
      <c r="J419">
        <v>0.78</v>
      </c>
      <c r="K419">
        <v>3</v>
      </c>
      <c r="L419">
        <v>312</v>
      </c>
      <c r="M419">
        <v>7</v>
      </c>
      <c r="N419">
        <v>1006</v>
      </c>
      <c r="O419">
        <v>84.6</v>
      </c>
      <c r="P419">
        <v>86</v>
      </c>
      <c r="Q419">
        <v>-99.9</v>
      </c>
    </row>
    <row r="420" spans="1:17" x14ac:dyDescent="0.25">
      <c r="A420" s="5">
        <v>19</v>
      </c>
      <c r="E420" s="34">
        <v>41690</v>
      </c>
      <c r="F420" s="35">
        <v>0.56666666666666665</v>
      </c>
      <c r="G420" t="s">
        <v>64</v>
      </c>
      <c r="H420">
        <v>1.75</v>
      </c>
      <c r="I420">
        <v>2.54</v>
      </c>
      <c r="J420">
        <v>0.79</v>
      </c>
      <c r="K420">
        <v>3</v>
      </c>
      <c r="L420">
        <v>332</v>
      </c>
      <c r="M420">
        <v>7</v>
      </c>
      <c r="N420">
        <v>1006</v>
      </c>
      <c r="O420">
        <v>85.1</v>
      </c>
      <c r="P420">
        <v>86</v>
      </c>
      <c r="Q420">
        <v>-99.9</v>
      </c>
    </row>
    <row r="421" spans="1:17" x14ac:dyDescent="0.25">
      <c r="A421" s="5">
        <v>19</v>
      </c>
      <c r="E421" s="34">
        <v>41690</v>
      </c>
      <c r="F421" s="35">
        <v>0.5708333333333333</v>
      </c>
      <c r="G421" t="s">
        <v>64</v>
      </c>
      <c r="H421">
        <v>1.71</v>
      </c>
      <c r="I421">
        <v>2.4700000000000002</v>
      </c>
      <c r="J421">
        <v>0.76</v>
      </c>
      <c r="K421">
        <v>4</v>
      </c>
      <c r="L421">
        <v>298</v>
      </c>
      <c r="M421">
        <v>7</v>
      </c>
      <c r="N421">
        <v>1005.9</v>
      </c>
      <c r="O421">
        <v>84.6</v>
      </c>
      <c r="P421">
        <v>86</v>
      </c>
      <c r="Q421">
        <v>-99.9</v>
      </c>
    </row>
    <row r="422" spans="1:17" x14ac:dyDescent="0.25">
      <c r="A422" s="5">
        <v>19</v>
      </c>
      <c r="E422" s="34">
        <v>41690</v>
      </c>
      <c r="F422" s="35">
        <v>0.57500000000000007</v>
      </c>
      <c r="G422" t="s">
        <v>64</v>
      </c>
      <c r="H422">
        <v>1.66</v>
      </c>
      <c r="I422">
        <v>2.44</v>
      </c>
      <c r="J422">
        <v>0.78</v>
      </c>
      <c r="K422">
        <v>6</v>
      </c>
      <c r="L422">
        <v>290</v>
      </c>
      <c r="M422">
        <v>9</v>
      </c>
      <c r="N422">
        <v>1005.9</v>
      </c>
      <c r="O422">
        <v>85.3</v>
      </c>
      <c r="P422">
        <v>86</v>
      </c>
      <c r="Q422">
        <v>-99.9</v>
      </c>
    </row>
    <row r="423" spans="1:17" x14ac:dyDescent="0.25">
      <c r="A423" s="5">
        <v>19</v>
      </c>
      <c r="E423" s="34">
        <v>41690</v>
      </c>
      <c r="F423" s="35">
        <v>0.57916666666666672</v>
      </c>
      <c r="G423" t="s">
        <v>64</v>
      </c>
      <c r="H423">
        <v>1.6</v>
      </c>
      <c r="I423">
        <v>2.4300000000000002</v>
      </c>
      <c r="J423">
        <v>0.83</v>
      </c>
      <c r="K423">
        <v>4</v>
      </c>
      <c r="L423">
        <v>281</v>
      </c>
      <c r="M423">
        <v>8</v>
      </c>
      <c r="N423">
        <v>1005.9</v>
      </c>
      <c r="O423">
        <v>85.6</v>
      </c>
      <c r="P423">
        <v>86</v>
      </c>
      <c r="Q423">
        <v>-99.9</v>
      </c>
    </row>
    <row r="424" spans="1:17" x14ac:dyDescent="0.25">
      <c r="A424" s="5">
        <v>19</v>
      </c>
      <c r="E424" s="34">
        <v>41690</v>
      </c>
      <c r="F424" s="35">
        <v>0.58333333333333337</v>
      </c>
      <c r="G424" t="s">
        <v>64</v>
      </c>
      <c r="H424">
        <v>1.55</v>
      </c>
      <c r="I424">
        <v>2.33</v>
      </c>
      <c r="J424">
        <v>0.78</v>
      </c>
      <c r="K424">
        <v>6</v>
      </c>
      <c r="L424">
        <v>284</v>
      </c>
      <c r="M424">
        <v>9</v>
      </c>
      <c r="N424">
        <v>1005.8</v>
      </c>
      <c r="O424">
        <v>85.3</v>
      </c>
      <c r="P424">
        <v>86</v>
      </c>
      <c r="Q424">
        <v>-99.9</v>
      </c>
    </row>
    <row r="425" spans="1:17" x14ac:dyDescent="0.25">
      <c r="A425" s="5">
        <v>19</v>
      </c>
      <c r="E425" s="34">
        <v>41690</v>
      </c>
      <c r="F425" s="35">
        <v>0.58750000000000002</v>
      </c>
      <c r="G425" t="s">
        <v>64</v>
      </c>
      <c r="H425">
        <v>1.5</v>
      </c>
      <c r="I425">
        <v>2.33</v>
      </c>
      <c r="J425">
        <v>0.83</v>
      </c>
      <c r="K425">
        <v>7</v>
      </c>
      <c r="L425">
        <v>289</v>
      </c>
      <c r="M425">
        <v>11</v>
      </c>
      <c r="N425">
        <v>1005.8</v>
      </c>
      <c r="O425">
        <v>85.3</v>
      </c>
      <c r="P425">
        <v>86</v>
      </c>
      <c r="Q425">
        <v>-99.9</v>
      </c>
    </row>
    <row r="426" spans="1:17" x14ac:dyDescent="0.25">
      <c r="A426" s="5">
        <v>19</v>
      </c>
      <c r="E426" s="34">
        <v>41690</v>
      </c>
      <c r="F426" s="35">
        <v>0.59166666666666667</v>
      </c>
      <c r="G426" t="s">
        <v>64</v>
      </c>
      <c r="H426">
        <v>1.45</v>
      </c>
      <c r="I426">
        <v>2.25</v>
      </c>
      <c r="J426">
        <v>0.8</v>
      </c>
      <c r="K426">
        <v>5</v>
      </c>
      <c r="L426">
        <v>306</v>
      </c>
      <c r="M426">
        <v>10</v>
      </c>
      <c r="N426">
        <v>1005.7</v>
      </c>
      <c r="O426">
        <v>85.6</v>
      </c>
      <c r="P426">
        <v>86.2</v>
      </c>
      <c r="Q426">
        <v>-99.9</v>
      </c>
    </row>
    <row r="427" spans="1:17" x14ac:dyDescent="0.25">
      <c r="A427" s="5">
        <v>19</v>
      </c>
      <c r="E427" s="34">
        <v>41690</v>
      </c>
      <c r="F427" s="35">
        <v>0.59583333333333333</v>
      </c>
      <c r="G427" t="s">
        <v>64</v>
      </c>
      <c r="H427">
        <v>1.4</v>
      </c>
      <c r="I427">
        <v>2.17</v>
      </c>
      <c r="J427">
        <v>0.77</v>
      </c>
      <c r="K427">
        <v>6</v>
      </c>
      <c r="L427">
        <v>292</v>
      </c>
      <c r="M427">
        <v>9</v>
      </c>
      <c r="N427">
        <v>1005.7</v>
      </c>
      <c r="O427">
        <v>85.3</v>
      </c>
      <c r="P427">
        <v>86.2</v>
      </c>
      <c r="Q427">
        <v>-99.9</v>
      </c>
    </row>
    <row r="428" spans="1:17" x14ac:dyDescent="0.25">
      <c r="A428" s="5">
        <v>19</v>
      </c>
      <c r="E428" s="34">
        <v>41690</v>
      </c>
      <c r="F428" s="35">
        <v>0.6</v>
      </c>
      <c r="G428" t="s">
        <v>64</v>
      </c>
      <c r="H428">
        <v>1.35</v>
      </c>
      <c r="I428">
        <v>2.19</v>
      </c>
      <c r="J428">
        <v>0.84</v>
      </c>
      <c r="K428">
        <v>2</v>
      </c>
      <c r="L428">
        <v>259</v>
      </c>
      <c r="M428">
        <v>11</v>
      </c>
      <c r="N428">
        <v>1005.6</v>
      </c>
      <c r="O428">
        <v>87.4</v>
      </c>
      <c r="P428">
        <v>86.2</v>
      </c>
      <c r="Q428">
        <v>-99.9</v>
      </c>
    </row>
    <row r="429" spans="1:17" x14ac:dyDescent="0.25">
      <c r="A429" s="5">
        <v>19</v>
      </c>
      <c r="E429" s="34">
        <v>41690</v>
      </c>
      <c r="F429" s="35">
        <v>0.60416666666666663</v>
      </c>
      <c r="G429" t="s">
        <v>64</v>
      </c>
      <c r="H429">
        <v>1.3</v>
      </c>
      <c r="I429">
        <v>2.06</v>
      </c>
      <c r="J429">
        <v>0.76</v>
      </c>
      <c r="K429">
        <v>7</v>
      </c>
      <c r="L429">
        <v>322</v>
      </c>
      <c r="M429">
        <v>12</v>
      </c>
      <c r="N429">
        <v>1005.7</v>
      </c>
      <c r="O429">
        <v>85.6</v>
      </c>
      <c r="P429">
        <v>86.2</v>
      </c>
      <c r="Q429">
        <v>-99.9</v>
      </c>
    </row>
    <row r="430" spans="1:17" x14ac:dyDescent="0.25">
      <c r="D430" s="5" t="s">
        <v>83</v>
      </c>
      <c r="E430" s="5"/>
      <c r="F430" s="5"/>
      <c r="G430" s="5"/>
      <c r="H430" s="5"/>
      <c r="I430" s="5">
        <f>I429-I405</f>
        <v>-0.96</v>
      </c>
      <c r="J430" s="5"/>
      <c r="K430" s="50">
        <f>AVERAGE(K405:K429)</f>
        <v>2.96</v>
      </c>
      <c r="L430" s="50">
        <f>AVERAGE(L405:L429)</f>
        <v>237.8</v>
      </c>
      <c r="M430" s="5">
        <f>MAX(M405:M429)</f>
        <v>12</v>
      </c>
    </row>
    <row r="432" spans="1:17" x14ac:dyDescent="0.25">
      <c r="A432" s="5">
        <v>20</v>
      </c>
      <c r="E432" s="34">
        <v>41690</v>
      </c>
      <c r="F432" s="35">
        <v>0.625</v>
      </c>
      <c r="G432" t="s">
        <v>64</v>
      </c>
      <c r="H432">
        <v>1.04</v>
      </c>
      <c r="I432">
        <v>1.85</v>
      </c>
      <c r="J432">
        <v>0.81</v>
      </c>
      <c r="K432">
        <v>5</v>
      </c>
      <c r="L432">
        <v>304</v>
      </c>
      <c r="M432">
        <v>12</v>
      </c>
      <c r="N432">
        <v>1005.5</v>
      </c>
      <c r="O432">
        <v>85.8</v>
      </c>
      <c r="P432">
        <v>86.2</v>
      </c>
      <c r="Q432">
        <v>-99.9</v>
      </c>
    </row>
    <row r="433" spans="1:17" x14ac:dyDescent="0.25">
      <c r="A433" s="5">
        <v>20</v>
      </c>
      <c r="E433" s="34">
        <v>41690</v>
      </c>
      <c r="F433" s="35">
        <v>0.62916666666666665</v>
      </c>
      <c r="G433" t="s">
        <v>64</v>
      </c>
      <c r="H433">
        <v>1</v>
      </c>
      <c r="I433">
        <v>1.78</v>
      </c>
      <c r="J433">
        <v>0.78</v>
      </c>
      <c r="K433">
        <v>9</v>
      </c>
      <c r="L433">
        <v>287</v>
      </c>
      <c r="M433">
        <v>12</v>
      </c>
      <c r="N433">
        <v>1005.4</v>
      </c>
      <c r="O433">
        <v>85.6</v>
      </c>
      <c r="P433">
        <v>86.2</v>
      </c>
      <c r="Q433">
        <v>-99.9</v>
      </c>
    </row>
    <row r="434" spans="1:17" x14ac:dyDescent="0.25">
      <c r="A434" s="5">
        <v>20</v>
      </c>
      <c r="E434" s="34">
        <v>41690</v>
      </c>
      <c r="F434" s="35">
        <v>0.6333333333333333</v>
      </c>
      <c r="G434" t="s">
        <v>64</v>
      </c>
      <c r="H434">
        <v>0.95</v>
      </c>
      <c r="I434">
        <v>1.78</v>
      </c>
      <c r="J434">
        <v>0.83</v>
      </c>
      <c r="K434">
        <v>6</v>
      </c>
      <c r="L434">
        <v>262</v>
      </c>
      <c r="M434">
        <v>11</v>
      </c>
      <c r="N434">
        <v>1005.3</v>
      </c>
      <c r="O434">
        <v>86.2</v>
      </c>
      <c r="P434">
        <v>86.2</v>
      </c>
      <c r="Q434">
        <v>-99.9</v>
      </c>
    </row>
    <row r="435" spans="1:17" x14ac:dyDescent="0.25">
      <c r="A435" s="5">
        <v>20</v>
      </c>
      <c r="E435" s="34">
        <v>41690</v>
      </c>
      <c r="F435" s="35">
        <v>0.63750000000000007</v>
      </c>
      <c r="G435" t="s">
        <v>64</v>
      </c>
      <c r="H435">
        <v>0.9</v>
      </c>
      <c r="I435">
        <v>1.71</v>
      </c>
      <c r="J435">
        <v>0.81</v>
      </c>
      <c r="K435">
        <v>6</v>
      </c>
      <c r="L435">
        <v>283</v>
      </c>
      <c r="M435">
        <v>11</v>
      </c>
      <c r="N435">
        <v>1005.2</v>
      </c>
      <c r="O435">
        <v>85.8</v>
      </c>
      <c r="P435">
        <v>86.2</v>
      </c>
      <c r="Q435">
        <v>-99.9</v>
      </c>
    </row>
    <row r="436" spans="1:17" x14ac:dyDescent="0.25">
      <c r="A436" s="5">
        <v>20</v>
      </c>
      <c r="E436" s="34">
        <v>41690</v>
      </c>
      <c r="F436" s="35">
        <v>0.64166666666666672</v>
      </c>
      <c r="G436" t="s">
        <v>64</v>
      </c>
      <c r="H436">
        <v>0.86</v>
      </c>
      <c r="I436">
        <v>1.65</v>
      </c>
      <c r="J436">
        <v>0.79</v>
      </c>
      <c r="K436">
        <v>5</v>
      </c>
      <c r="L436">
        <v>281</v>
      </c>
      <c r="M436">
        <v>12</v>
      </c>
      <c r="N436">
        <v>1005.2</v>
      </c>
      <c r="O436">
        <v>85.8</v>
      </c>
      <c r="P436">
        <v>86.2</v>
      </c>
      <c r="Q436">
        <v>-99.9</v>
      </c>
    </row>
    <row r="437" spans="1:17" x14ac:dyDescent="0.25">
      <c r="A437" s="5">
        <v>20</v>
      </c>
      <c r="E437" s="34">
        <v>41690</v>
      </c>
      <c r="F437" s="35">
        <v>0.64583333333333337</v>
      </c>
      <c r="G437" t="s">
        <v>64</v>
      </c>
      <c r="H437">
        <v>0.81</v>
      </c>
      <c r="I437">
        <v>1.65</v>
      </c>
      <c r="J437">
        <v>0.84</v>
      </c>
      <c r="K437">
        <v>4</v>
      </c>
      <c r="L437">
        <v>311</v>
      </c>
      <c r="M437">
        <v>9</v>
      </c>
      <c r="N437">
        <v>1005.2</v>
      </c>
      <c r="O437">
        <v>86.2</v>
      </c>
      <c r="P437">
        <v>86.2</v>
      </c>
      <c r="Q437">
        <v>-99.9</v>
      </c>
    </row>
    <row r="438" spans="1:17" x14ac:dyDescent="0.25">
      <c r="A438" s="5">
        <v>20</v>
      </c>
      <c r="E438" s="34">
        <v>41690</v>
      </c>
      <c r="F438" s="35">
        <v>0.65</v>
      </c>
      <c r="G438" t="s">
        <v>64</v>
      </c>
      <c r="H438">
        <v>0.77</v>
      </c>
      <c r="I438">
        <v>1.59</v>
      </c>
      <c r="J438">
        <v>0.82</v>
      </c>
      <c r="K438">
        <v>5</v>
      </c>
      <c r="L438">
        <v>315</v>
      </c>
      <c r="M438">
        <v>10</v>
      </c>
      <c r="N438">
        <v>1005.2</v>
      </c>
      <c r="O438">
        <v>86.5</v>
      </c>
      <c r="P438">
        <v>86.2</v>
      </c>
      <c r="Q438">
        <v>-99.9</v>
      </c>
    </row>
    <row r="439" spans="1:17" x14ac:dyDescent="0.25">
      <c r="A439" s="5">
        <v>20</v>
      </c>
      <c r="E439" s="34">
        <v>41690</v>
      </c>
      <c r="F439" s="35">
        <v>0.65416666666666667</v>
      </c>
      <c r="G439" t="s">
        <v>64</v>
      </c>
      <c r="H439">
        <v>0.73</v>
      </c>
      <c r="I439">
        <v>1.52</v>
      </c>
      <c r="J439">
        <v>0.79</v>
      </c>
      <c r="K439">
        <v>8</v>
      </c>
      <c r="L439">
        <v>275</v>
      </c>
      <c r="M439">
        <v>12</v>
      </c>
      <c r="N439">
        <v>1005.2</v>
      </c>
      <c r="O439">
        <v>86</v>
      </c>
      <c r="P439">
        <v>86.2</v>
      </c>
      <c r="Q439">
        <v>-99.9</v>
      </c>
    </row>
    <row r="440" spans="1:17" x14ac:dyDescent="0.25">
      <c r="A440" s="5">
        <v>20</v>
      </c>
      <c r="E440" s="34">
        <v>41690</v>
      </c>
      <c r="F440" s="35">
        <v>0.65833333333333333</v>
      </c>
      <c r="G440" t="s">
        <v>64</v>
      </c>
      <c r="H440">
        <v>0.69</v>
      </c>
      <c r="I440">
        <v>1.53</v>
      </c>
      <c r="J440">
        <v>0.84</v>
      </c>
      <c r="K440">
        <v>4</v>
      </c>
      <c r="L440">
        <v>279</v>
      </c>
      <c r="M440">
        <v>11</v>
      </c>
      <c r="N440">
        <v>1005.2</v>
      </c>
      <c r="O440">
        <v>86.5</v>
      </c>
      <c r="P440">
        <v>86.4</v>
      </c>
      <c r="Q440">
        <v>-99.9</v>
      </c>
    </row>
    <row r="441" spans="1:17" x14ac:dyDescent="0.25">
      <c r="A441" s="5">
        <v>20</v>
      </c>
      <c r="E441" s="34">
        <v>41690</v>
      </c>
      <c r="F441" s="35">
        <v>0.66249999999999998</v>
      </c>
      <c r="G441" t="s">
        <v>64</v>
      </c>
      <c r="H441">
        <v>0.66</v>
      </c>
      <c r="I441">
        <v>1.47</v>
      </c>
      <c r="J441">
        <v>0.81</v>
      </c>
      <c r="K441">
        <v>4</v>
      </c>
      <c r="L441">
        <v>273</v>
      </c>
      <c r="M441">
        <v>10</v>
      </c>
      <c r="N441">
        <v>1005.2</v>
      </c>
      <c r="O441">
        <v>86.5</v>
      </c>
      <c r="P441">
        <v>86.4</v>
      </c>
      <c r="Q441">
        <v>-99.9</v>
      </c>
    </row>
    <row r="442" spans="1:17" x14ac:dyDescent="0.25">
      <c r="A442" s="5">
        <v>20</v>
      </c>
      <c r="E442" s="34">
        <v>41690</v>
      </c>
      <c r="F442" s="35">
        <v>0.66666666666666663</v>
      </c>
      <c r="G442" t="s">
        <v>64</v>
      </c>
      <c r="H442">
        <v>0.62</v>
      </c>
      <c r="I442">
        <v>1.44</v>
      </c>
      <c r="J442">
        <v>0.82</v>
      </c>
      <c r="K442">
        <v>5</v>
      </c>
      <c r="L442">
        <v>272</v>
      </c>
      <c r="M442">
        <v>10</v>
      </c>
      <c r="N442">
        <v>1005.2</v>
      </c>
      <c r="O442">
        <v>86</v>
      </c>
      <c r="P442">
        <v>86.4</v>
      </c>
      <c r="Q442">
        <v>-99.9</v>
      </c>
    </row>
    <row r="443" spans="1:17" x14ac:dyDescent="0.25">
      <c r="A443" s="5">
        <v>20</v>
      </c>
      <c r="E443" s="34">
        <v>41690</v>
      </c>
      <c r="F443" s="35">
        <v>0.67083333333333339</v>
      </c>
      <c r="G443" t="s">
        <v>64</v>
      </c>
      <c r="H443">
        <v>0.59</v>
      </c>
      <c r="I443">
        <v>1.41</v>
      </c>
      <c r="J443">
        <v>0.82</v>
      </c>
      <c r="K443">
        <v>5</v>
      </c>
      <c r="L443">
        <v>305</v>
      </c>
      <c r="M443">
        <v>10</v>
      </c>
      <c r="N443">
        <v>1005.2</v>
      </c>
      <c r="O443">
        <v>86.4</v>
      </c>
      <c r="P443">
        <v>86.2</v>
      </c>
      <c r="Q443">
        <v>-99.9</v>
      </c>
    </row>
    <row r="444" spans="1:17" x14ac:dyDescent="0.25">
      <c r="A444" s="5">
        <v>20</v>
      </c>
      <c r="E444" s="34">
        <v>41690</v>
      </c>
      <c r="F444" s="35">
        <v>0.67499999999999993</v>
      </c>
      <c r="G444" t="s">
        <v>64</v>
      </c>
      <c r="H444">
        <v>0.56000000000000005</v>
      </c>
      <c r="I444">
        <v>1.38</v>
      </c>
      <c r="J444">
        <v>0.82</v>
      </c>
      <c r="K444">
        <v>7</v>
      </c>
      <c r="L444">
        <v>297</v>
      </c>
      <c r="M444">
        <v>10</v>
      </c>
      <c r="N444">
        <v>1005.3</v>
      </c>
      <c r="O444">
        <v>86</v>
      </c>
      <c r="P444">
        <v>86.4</v>
      </c>
      <c r="Q444">
        <v>-99.9</v>
      </c>
    </row>
    <row r="445" spans="1:17" x14ac:dyDescent="0.25">
      <c r="A445" s="5">
        <v>20</v>
      </c>
      <c r="E445" s="34">
        <v>41690</v>
      </c>
      <c r="F445" s="35">
        <v>0.6791666666666667</v>
      </c>
      <c r="G445" t="s">
        <v>64</v>
      </c>
      <c r="H445">
        <v>0.53</v>
      </c>
      <c r="I445">
        <v>1.35</v>
      </c>
      <c r="J445">
        <v>0.82</v>
      </c>
      <c r="K445">
        <v>6</v>
      </c>
      <c r="L445">
        <v>302</v>
      </c>
      <c r="M445">
        <v>11</v>
      </c>
      <c r="N445">
        <v>1005.2</v>
      </c>
      <c r="O445">
        <v>86</v>
      </c>
      <c r="P445">
        <v>86.4</v>
      </c>
      <c r="Q445">
        <v>-99.9</v>
      </c>
    </row>
    <row r="446" spans="1:17" x14ac:dyDescent="0.25">
      <c r="A446" s="5">
        <v>20</v>
      </c>
      <c r="E446" s="34">
        <v>41690</v>
      </c>
      <c r="F446" s="35">
        <v>0.68333333333333324</v>
      </c>
      <c r="G446" t="s">
        <v>64</v>
      </c>
      <c r="H446">
        <v>0.5</v>
      </c>
      <c r="I446">
        <v>1.34</v>
      </c>
      <c r="J446">
        <v>0.84</v>
      </c>
      <c r="K446">
        <v>9</v>
      </c>
      <c r="L446">
        <v>295</v>
      </c>
      <c r="M446">
        <v>13</v>
      </c>
      <c r="N446">
        <v>1005.2</v>
      </c>
      <c r="O446">
        <v>85.5</v>
      </c>
      <c r="P446">
        <v>86.4</v>
      </c>
      <c r="Q446">
        <v>-99.9</v>
      </c>
    </row>
    <row r="447" spans="1:17" x14ac:dyDescent="0.25">
      <c r="A447" s="5">
        <v>20</v>
      </c>
      <c r="E447" s="34">
        <v>41690</v>
      </c>
      <c r="F447" s="35">
        <v>0.6875</v>
      </c>
      <c r="G447" t="s">
        <v>64</v>
      </c>
      <c r="H447">
        <v>0.47</v>
      </c>
      <c r="I447">
        <v>1.29</v>
      </c>
      <c r="J447">
        <v>0.82</v>
      </c>
      <c r="K447">
        <v>7</v>
      </c>
      <c r="L447">
        <v>299</v>
      </c>
      <c r="M447">
        <v>12</v>
      </c>
      <c r="N447">
        <v>1005.2</v>
      </c>
      <c r="O447">
        <v>85.3</v>
      </c>
      <c r="P447">
        <v>86.4</v>
      </c>
      <c r="Q447">
        <v>-99.9</v>
      </c>
    </row>
    <row r="448" spans="1:17" x14ac:dyDescent="0.25">
      <c r="D448" s="5" t="s">
        <v>83</v>
      </c>
      <c r="E448" s="5"/>
      <c r="F448" s="5"/>
      <c r="G448" s="5"/>
      <c r="H448" s="5"/>
      <c r="I448" s="5">
        <f>I447-I432</f>
        <v>-0.56000000000000005</v>
      </c>
      <c r="J448" s="5"/>
      <c r="K448" s="50">
        <f>AVERAGE(K432:K447)</f>
        <v>5.9375</v>
      </c>
      <c r="L448" s="50">
        <f>AVERAGE(L432:L447)</f>
        <v>290</v>
      </c>
      <c r="M448" s="5">
        <f>MAX(M432:M447)</f>
        <v>13</v>
      </c>
    </row>
    <row r="450" spans="1:17" x14ac:dyDescent="0.25">
      <c r="A450" s="5">
        <v>21</v>
      </c>
      <c r="E450" s="34">
        <v>41691</v>
      </c>
      <c r="F450" s="35">
        <v>0.38750000000000001</v>
      </c>
      <c r="G450" t="s">
        <v>64</v>
      </c>
      <c r="H450">
        <v>1.52</v>
      </c>
      <c r="I450">
        <v>2.37</v>
      </c>
      <c r="J450">
        <v>0.85</v>
      </c>
      <c r="K450">
        <v>4</v>
      </c>
      <c r="L450">
        <v>19</v>
      </c>
      <c r="M450">
        <v>6</v>
      </c>
      <c r="N450">
        <v>1006.6</v>
      </c>
      <c r="O450">
        <v>86.2</v>
      </c>
      <c r="P450">
        <v>86.2</v>
      </c>
      <c r="Q450">
        <v>-99.9</v>
      </c>
    </row>
    <row r="451" spans="1:17" x14ac:dyDescent="0.25">
      <c r="A451" s="5">
        <v>21</v>
      </c>
      <c r="E451" s="34">
        <v>41691</v>
      </c>
      <c r="F451" s="35">
        <v>0.39166666666666666</v>
      </c>
      <c r="G451" t="s">
        <v>64</v>
      </c>
      <c r="H451">
        <v>1.57</v>
      </c>
      <c r="I451">
        <v>2.42</v>
      </c>
      <c r="J451">
        <v>0.85</v>
      </c>
      <c r="K451">
        <v>2</v>
      </c>
      <c r="L451">
        <v>19</v>
      </c>
      <c r="M451">
        <v>4</v>
      </c>
      <c r="N451">
        <v>1006.7</v>
      </c>
      <c r="O451">
        <v>85.8</v>
      </c>
      <c r="P451">
        <v>86.2</v>
      </c>
      <c r="Q451">
        <v>-99.9</v>
      </c>
    </row>
    <row r="452" spans="1:17" x14ac:dyDescent="0.25">
      <c r="A452" s="5">
        <v>21</v>
      </c>
      <c r="E452" s="34">
        <v>41691</v>
      </c>
      <c r="F452" s="35">
        <v>0.39583333333333331</v>
      </c>
      <c r="G452" t="s">
        <v>64</v>
      </c>
      <c r="H452">
        <v>1.63</v>
      </c>
      <c r="I452">
        <v>2.48</v>
      </c>
      <c r="J452">
        <v>0.85</v>
      </c>
      <c r="K452">
        <v>2</v>
      </c>
      <c r="L452">
        <v>19</v>
      </c>
      <c r="M452">
        <v>4</v>
      </c>
      <c r="N452">
        <v>1006.6</v>
      </c>
      <c r="O452">
        <v>88.5</v>
      </c>
      <c r="P452">
        <v>86.2</v>
      </c>
      <c r="Q452">
        <v>-99.9</v>
      </c>
    </row>
    <row r="453" spans="1:17" x14ac:dyDescent="0.25">
      <c r="A453" s="5">
        <v>21</v>
      </c>
      <c r="E453" s="34">
        <v>41691</v>
      </c>
      <c r="F453" s="35">
        <v>0.39999999999999997</v>
      </c>
      <c r="G453" t="s">
        <v>64</v>
      </c>
      <c r="H453">
        <v>1.68</v>
      </c>
      <c r="I453">
        <v>2.5</v>
      </c>
      <c r="J453">
        <v>0.82</v>
      </c>
      <c r="K453">
        <v>4</v>
      </c>
      <c r="L453">
        <v>61</v>
      </c>
      <c r="M453">
        <v>6</v>
      </c>
      <c r="N453">
        <v>1006.5</v>
      </c>
      <c r="O453">
        <v>87.3</v>
      </c>
      <c r="P453">
        <v>86.2</v>
      </c>
      <c r="Q453">
        <v>-99.9</v>
      </c>
    </row>
    <row r="454" spans="1:17" x14ac:dyDescent="0.25">
      <c r="A454" s="5">
        <v>21</v>
      </c>
      <c r="E454" s="34">
        <v>41691</v>
      </c>
      <c r="F454" s="35">
        <v>0.40416666666666662</v>
      </c>
      <c r="G454" t="s">
        <v>64</v>
      </c>
      <c r="H454">
        <v>1.73</v>
      </c>
      <c r="I454">
        <v>2.57</v>
      </c>
      <c r="J454">
        <v>0.84</v>
      </c>
      <c r="K454">
        <v>5</v>
      </c>
      <c r="L454">
        <v>24</v>
      </c>
      <c r="M454">
        <v>6</v>
      </c>
      <c r="N454">
        <v>1006.5</v>
      </c>
      <c r="O454">
        <v>88.7</v>
      </c>
      <c r="P454">
        <v>86.2</v>
      </c>
      <c r="Q454">
        <v>-99.9</v>
      </c>
    </row>
    <row r="455" spans="1:17" x14ac:dyDescent="0.25">
      <c r="A455" s="5">
        <v>21</v>
      </c>
      <c r="E455" s="34">
        <v>41691</v>
      </c>
      <c r="F455" s="35">
        <v>0.40833333333333338</v>
      </c>
      <c r="G455" t="s">
        <v>64</v>
      </c>
      <c r="H455">
        <v>1.78</v>
      </c>
      <c r="I455">
        <v>2.63</v>
      </c>
      <c r="J455">
        <v>0.85</v>
      </c>
      <c r="K455">
        <v>2</v>
      </c>
      <c r="L455">
        <v>8</v>
      </c>
      <c r="M455">
        <v>5</v>
      </c>
      <c r="N455">
        <v>1006.5</v>
      </c>
      <c r="O455">
        <v>89.8</v>
      </c>
      <c r="P455">
        <v>86.2</v>
      </c>
      <c r="Q455">
        <v>-99.9</v>
      </c>
    </row>
    <row r="456" spans="1:17" x14ac:dyDescent="0.25">
      <c r="A456" s="5">
        <v>21</v>
      </c>
      <c r="E456" s="34">
        <v>41691</v>
      </c>
      <c r="F456" s="35">
        <v>0.41250000000000003</v>
      </c>
      <c r="G456" t="s">
        <v>64</v>
      </c>
      <c r="H456">
        <v>1.84</v>
      </c>
      <c r="I456">
        <v>2.65</v>
      </c>
      <c r="J456">
        <v>0.81</v>
      </c>
      <c r="K456">
        <v>3</v>
      </c>
      <c r="L456">
        <v>339</v>
      </c>
      <c r="M456">
        <v>5</v>
      </c>
      <c r="N456">
        <v>1006.5</v>
      </c>
      <c r="O456">
        <v>88.5</v>
      </c>
      <c r="P456">
        <v>86.2</v>
      </c>
      <c r="Q456">
        <v>-99.9</v>
      </c>
    </row>
    <row r="457" spans="1:17" x14ac:dyDescent="0.25">
      <c r="A457" s="5">
        <v>21</v>
      </c>
      <c r="E457" s="34">
        <v>41691</v>
      </c>
      <c r="F457" s="35">
        <v>0.41666666666666669</v>
      </c>
      <c r="G457" t="s">
        <v>64</v>
      </c>
      <c r="H457">
        <v>1.88</v>
      </c>
      <c r="I457">
        <v>2.72</v>
      </c>
      <c r="J457">
        <v>0.84</v>
      </c>
      <c r="K457">
        <v>3</v>
      </c>
      <c r="L457">
        <v>320</v>
      </c>
      <c r="M457">
        <v>5</v>
      </c>
      <c r="N457">
        <v>1006.5</v>
      </c>
      <c r="O457">
        <v>88.2</v>
      </c>
      <c r="P457">
        <v>86.2</v>
      </c>
      <c r="Q457">
        <v>-99.9</v>
      </c>
    </row>
    <row r="458" spans="1:17" x14ac:dyDescent="0.25">
      <c r="A458" s="5">
        <v>21</v>
      </c>
      <c r="E458" s="34">
        <v>41691</v>
      </c>
      <c r="F458" s="35">
        <v>0.42083333333333334</v>
      </c>
      <c r="G458" t="s">
        <v>64</v>
      </c>
      <c r="H458">
        <v>1.93</v>
      </c>
      <c r="I458">
        <v>2.75</v>
      </c>
      <c r="J458">
        <v>0.82</v>
      </c>
      <c r="K458">
        <v>3</v>
      </c>
      <c r="L458">
        <v>312</v>
      </c>
      <c r="M458">
        <v>5</v>
      </c>
      <c r="N458">
        <v>1006.5</v>
      </c>
      <c r="O458">
        <v>87.8</v>
      </c>
      <c r="P458">
        <v>86.2</v>
      </c>
      <c r="Q458">
        <v>-99.9</v>
      </c>
    </row>
    <row r="459" spans="1:17" x14ac:dyDescent="0.25">
      <c r="A459" s="5">
        <v>21</v>
      </c>
      <c r="E459" s="34">
        <v>41691</v>
      </c>
      <c r="F459" s="35">
        <v>0.42499999999999999</v>
      </c>
      <c r="G459" t="s">
        <v>64</v>
      </c>
      <c r="H459">
        <v>1.98</v>
      </c>
      <c r="I459">
        <v>2.78</v>
      </c>
      <c r="J459">
        <v>0.8</v>
      </c>
      <c r="K459">
        <v>3</v>
      </c>
      <c r="L459">
        <v>296</v>
      </c>
      <c r="M459">
        <v>6</v>
      </c>
      <c r="N459">
        <v>1006.4</v>
      </c>
      <c r="O459">
        <v>86.9</v>
      </c>
      <c r="P459">
        <v>86.4</v>
      </c>
      <c r="Q459">
        <v>-99.9</v>
      </c>
    </row>
    <row r="460" spans="1:17" x14ac:dyDescent="0.25">
      <c r="A460" s="5">
        <v>21</v>
      </c>
      <c r="E460" s="34">
        <v>41691</v>
      </c>
      <c r="F460" s="35">
        <v>0.4291666666666667</v>
      </c>
      <c r="G460" t="s">
        <v>64</v>
      </c>
      <c r="H460">
        <v>2.0299999999999998</v>
      </c>
      <c r="I460">
        <v>2.88</v>
      </c>
      <c r="J460">
        <v>0.85</v>
      </c>
      <c r="K460">
        <v>2</v>
      </c>
      <c r="L460">
        <v>258</v>
      </c>
      <c r="M460">
        <v>4</v>
      </c>
      <c r="N460">
        <v>1006.3</v>
      </c>
      <c r="O460">
        <v>87.6</v>
      </c>
      <c r="P460">
        <v>86.4</v>
      </c>
      <c r="Q460">
        <v>-99.9</v>
      </c>
    </row>
    <row r="461" spans="1:17" x14ac:dyDescent="0.25">
      <c r="A461" s="5">
        <v>21</v>
      </c>
      <c r="E461" s="34">
        <v>41691</v>
      </c>
      <c r="F461" s="35">
        <v>0.43333333333333335</v>
      </c>
      <c r="G461" t="s">
        <v>64</v>
      </c>
      <c r="H461">
        <v>2.0699999999999998</v>
      </c>
      <c r="I461">
        <v>2.85</v>
      </c>
      <c r="J461">
        <v>0.78</v>
      </c>
      <c r="K461">
        <v>1</v>
      </c>
      <c r="L461">
        <v>325</v>
      </c>
      <c r="M461">
        <v>5</v>
      </c>
      <c r="N461">
        <v>1006.4</v>
      </c>
      <c r="O461">
        <v>88</v>
      </c>
      <c r="P461">
        <v>86.2</v>
      </c>
      <c r="Q461">
        <v>-99.9</v>
      </c>
    </row>
    <row r="462" spans="1:17" x14ac:dyDescent="0.25">
      <c r="A462" s="5">
        <v>21</v>
      </c>
      <c r="E462" s="34">
        <v>41691</v>
      </c>
      <c r="F462" s="35">
        <v>0.4375</v>
      </c>
      <c r="G462" t="s">
        <v>64</v>
      </c>
      <c r="H462">
        <v>2.11</v>
      </c>
      <c r="I462">
        <v>2.9</v>
      </c>
      <c r="J462">
        <v>0.79</v>
      </c>
      <c r="K462">
        <v>4</v>
      </c>
      <c r="L462">
        <v>116</v>
      </c>
      <c r="M462">
        <v>7</v>
      </c>
      <c r="N462">
        <v>1006.3</v>
      </c>
      <c r="O462">
        <v>86.2</v>
      </c>
      <c r="P462">
        <v>86.2</v>
      </c>
      <c r="Q462">
        <v>-99.9</v>
      </c>
    </row>
    <row r="463" spans="1:17" x14ac:dyDescent="0.25">
      <c r="A463" s="5">
        <v>21</v>
      </c>
      <c r="E463" s="34">
        <v>41691</v>
      </c>
      <c r="F463" s="35">
        <v>0.44166666666666665</v>
      </c>
      <c r="G463" t="s">
        <v>64</v>
      </c>
      <c r="H463">
        <v>2.15</v>
      </c>
      <c r="I463">
        <v>3.01</v>
      </c>
      <c r="J463">
        <v>0.86</v>
      </c>
      <c r="K463">
        <v>2</v>
      </c>
      <c r="L463">
        <v>150</v>
      </c>
      <c r="M463">
        <v>11</v>
      </c>
      <c r="N463">
        <v>1006.3</v>
      </c>
      <c r="O463">
        <v>85.8</v>
      </c>
      <c r="P463">
        <v>86.2</v>
      </c>
      <c r="Q463">
        <v>-99.9</v>
      </c>
    </row>
    <row r="464" spans="1:17" x14ac:dyDescent="0.25">
      <c r="A464" s="5">
        <v>21</v>
      </c>
      <c r="E464" s="34">
        <v>41691</v>
      </c>
      <c r="F464" s="35">
        <v>0.4458333333333333</v>
      </c>
      <c r="G464" t="s">
        <v>64</v>
      </c>
      <c r="H464">
        <v>2.19</v>
      </c>
      <c r="I464">
        <v>2.97</v>
      </c>
      <c r="J464">
        <v>0.78</v>
      </c>
      <c r="K464">
        <v>3</v>
      </c>
      <c r="L464">
        <v>161</v>
      </c>
      <c r="M464">
        <v>11</v>
      </c>
      <c r="N464">
        <v>1006.2</v>
      </c>
      <c r="O464">
        <v>86.9</v>
      </c>
      <c r="P464">
        <v>86.2</v>
      </c>
      <c r="Q464">
        <v>-99.9</v>
      </c>
    </row>
    <row r="465" spans="1:17" x14ac:dyDescent="0.25">
      <c r="D465" s="5" t="s">
        <v>83</v>
      </c>
      <c r="E465" s="5"/>
      <c r="F465" s="5"/>
      <c r="G465" s="5"/>
      <c r="H465" s="5"/>
      <c r="I465" s="5">
        <f>I464-I450</f>
        <v>0.60000000000000009</v>
      </c>
      <c r="J465" s="5"/>
      <c r="K465" s="50">
        <f>AVERAGE(K450:K464)</f>
        <v>2.8666666666666667</v>
      </c>
      <c r="L465" s="50">
        <f>AVERAGE(L456:L464)</f>
        <v>253</v>
      </c>
      <c r="M465" s="5">
        <f>MAX(M450:M464)</f>
        <v>11</v>
      </c>
    </row>
    <row r="467" spans="1:17" x14ac:dyDescent="0.25">
      <c r="A467" s="5">
        <v>22</v>
      </c>
      <c r="E467" s="34">
        <v>41691</v>
      </c>
      <c r="F467" s="35">
        <v>0.44166666666666665</v>
      </c>
      <c r="G467" t="s">
        <v>64</v>
      </c>
      <c r="H467">
        <v>2.15</v>
      </c>
      <c r="I467">
        <v>3.01</v>
      </c>
      <c r="J467">
        <v>0.86</v>
      </c>
      <c r="K467">
        <v>2</v>
      </c>
      <c r="L467">
        <v>150</v>
      </c>
      <c r="M467">
        <v>11</v>
      </c>
      <c r="N467">
        <v>1006.3</v>
      </c>
      <c r="O467">
        <v>85.8</v>
      </c>
      <c r="P467">
        <v>86.2</v>
      </c>
      <c r="Q467">
        <v>-99.9</v>
      </c>
    </row>
    <row r="468" spans="1:17" x14ac:dyDescent="0.25">
      <c r="A468" s="5">
        <v>22</v>
      </c>
      <c r="E468" s="34">
        <v>41691</v>
      </c>
      <c r="F468" s="35">
        <v>0.4458333333333333</v>
      </c>
      <c r="G468" t="s">
        <v>64</v>
      </c>
      <c r="H468">
        <v>2.19</v>
      </c>
      <c r="I468">
        <v>2.97</v>
      </c>
      <c r="J468">
        <v>0.78</v>
      </c>
      <c r="K468">
        <v>3</v>
      </c>
      <c r="L468">
        <v>161</v>
      </c>
      <c r="M468">
        <v>11</v>
      </c>
      <c r="N468">
        <v>1006.2</v>
      </c>
      <c r="O468">
        <v>86.9</v>
      </c>
      <c r="P468">
        <v>86.2</v>
      </c>
      <c r="Q468">
        <v>-99.9</v>
      </c>
    </row>
    <row r="469" spans="1:17" x14ac:dyDescent="0.25">
      <c r="A469" s="5">
        <v>22</v>
      </c>
      <c r="E469" s="34">
        <v>41691</v>
      </c>
      <c r="F469" s="35">
        <v>0.45</v>
      </c>
      <c r="G469" t="s">
        <v>64</v>
      </c>
      <c r="H469">
        <v>2.23</v>
      </c>
      <c r="I469">
        <v>3.01</v>
      </c>
      <c r="J469">
        <v>0.78</v>
      </c>
      <c r="K469">
        <v>7</v>
      </c>
      <c r="L469">
        <v>124</v>
      </c>
      <c r="M469">
        <v>9</v>
      </c>
      <c r="N469">
        <v>1006.2</v>
      </c>
      <c r="O469">
        <v>85.6</v>
      </c>
      <c r="P469">
        <v>86.2</v>
      </c>
      <c r="Q469">
        <v>-99.9</v>
      </c>
    </row>
    <row r="470" spans="1:17" x14ac:dyDescent="0.25">
      <c r="A470" s="5">
        <v>22</v>
      </c>
      <c r="E470" s="34">
        <v>41691</v>
      </c>
      <c r="F470" s="35">
        <v>0.45416666666666666</v>
      </c>
      <c r="G470" t="s">
        <v>64</v>
      </c>
      <c r="H470">
        <v>2.2599999999999998</v>
      </c>
      <c r="I470">
        <v>3.06</v>
      </c>
      <c r="J470">
        <v>0.8</v>
      </c>
      <c r="K470">
        <v>5</v>
      </c>
      <c r="L470">
        <v>128</v>
      </c>
      <c r="M470">
        <v>9</v>
      </c>
      <c r="N470">
        <v>1006.1</v>
      </c>
      <c r="O470">
        <v>85.5</v>
      </c>
      <c r="P470">
        <v>86.2</v>
      </c>
      <c r="Q470">
        <v>-99.9</v>
      </c>
    </row>
    <row r="471" spans="1:17" x14ac:dyDescent="0.25">
      <c r="A471" s="5">
        <v>22</v>
      </c>
      <c r="E471" s="34">
        <v>41691</v>
      </c>
      <c r="F471" s="35">
        <v>0.45833333333333331</v>
      </c>
      <c r="G471" t="s">
        <v>64</v>
      </c>
      <c r="H471">
        <v>2.29</v>
      </c>
      <c r="I471">
        <v>3.07</v>
      </c>
      <c r="J471">
        <v>0.78</v>
      </c>
      <c r="K471">
        <v>3</v>
      </c>
      <c r="L471">
        <v>97</v>
      </c>
      <c r="M471">
        <v>5</v>
      </c>
      <c r="N471">
        <v>1006.1</v>
      </c>
      <c r="O471">
        <v>85.3</v>
      </c>
      <c r="P471">
        <v>86.2</v>
      </c>
      <c r="Q471">
        <v>-99.9</v>
      </c>
    </row>
    <row r="472" spans="1:17" x14ac:dyDescent="0.25">
      <c r="A472" s="5">
        <v>22</v>
      </c>
      <c r="E472" s="34">
        <v>41691</v>
      </c>
      <c r="F472" s="35">
        <v>0.46249999999999997</v>
      </c>
      <c r="G472" t="s">
        <v>64</v>
      </c>
      <c r="H472">
        <v>2.3199999999999998</v>
      </c>
      <c r="I472">
        <v>3.04</v>
      </c>
      <c r="J472">
        <v>0.72</v>
      </c>
      <c r="K472">
        <v>5</v>
      </c>
      <c r="L472">
        <v>110</v>
      </c>
      <c r="M472">
        <v>7</v>
      </c>
      <c r="N472">
        <v>1006.1</v>
      </c>
      <c r="O472">
        <v>84.4</v>
      </c>
      <c r="P472">
        <v>86.2</v>
      </c>
      <c r="Q472">
        <v>-99.9</v>
      </c>
    </row>
    <row r="473" spans="1:17" x14ac:dyDescent="0.25">
      <c r="A473" s="5">
        <v>22</v>
      </c>
      <c r="E473" s="34">
        <v>41691</v>
      </c>
      <c r="F473" s="35">
        <v>0.46666666666666662</v>
      </c>
      <c r="G473" t="s">
        <v>64</v>
      </c>
      <c r="H473">
        <v>2.35</v>
      </c>
      <c r="I473">
        <v>3.15</v>
      </c>
      <c r="J473">
        <v>0.8</v>
      </c>
      <c r="K473">
        <v>6</v>
      </c>
      <c r="L473">
        <v>83</v>
      </c>
      <c r="M473">
        <v>8</v>
      </c>
      <c r="N473">
        <v>1006.1</v>
      </c>
      <c r="O473">
        <v>84</v>
      </c>
      <c r="P473">
        <v>86.2</v>
      </c>
      <c r="Q473">
        <v>-99.9</v>
      </c>
    </row>
    <row r="474" spans="1:17" x14ac:dyDescent="0.25">
      <c r="A474" s="5">
        <v>22</v>
      </c>
      <c r="E474" s="34">
        <v>41691</v>
      </c>
      <c r="F474" s="35">
        <v>0.47083333333333338</v>
      </c>
      <c r="G474" t="s">
        <v>64</v>
      </c>
      <c r="H474">
        <v>2.37</v>
      </c>
      <c r="I474">
        <v>3.17</v>
      </c>
      <c r="J474">
        <v>0.8</v>
      </c>
      <c r="K474">
        <v>2</v>
      </c>
      <c r="L474">
        <v>24</v>
      </c>
      <c r="M474">
        <v>7</v>
      </c>
      <c r="N474">
        <v>1006.1</v>
      </c>
      <c r="O474">
        <v>82.9</v>
      </c>
      <c r="P474">
        <v>86.4</v>
      </c>
      <c r="Q474">
        <v>-99.9</v>
      </c>
    </row>
    <row r="475" spans="1:17" x14ac:dyDescent="0.25">
      <c r="A475" s="5">
        <v>22</v>
      </c>
      <c r="E475" s="34">
        <v>41691</v>
      </c>
      <c r="F475" s="35">
        <v>0.47500000000000003</v>
      </c>
      <c r="G475" t="s">
        <v>64</v>
      </c>
      <c r="H475">
        <v>2.4</v>
      </c>
      <c r="I475">
        <v>3.1</v>
      </c>
      <c r="J475">
        <v>0.7</v>
      </c>
      <c r="K475">
        <v>3</v>
      </c>
      <c r="L475">
        <v>84</v>
      </c>
      <c r="M475">
        <v>4</v>
      </c>
      <c r="N475">
        <v>1006</v>
      </c>
      <c r="O475">
        <v>82.8</v>
      </c>
      <c r="P475">
        <v>86.4</v>
      </c>
      <c r="Q475">
        <v>-99.9</v>
      </c>
    </row>
    <row r="476" spans="1:17" x14ac:dyDescent="0.25">
      <c r="A476" s="5">
        <v>22</v>
      </c>
      <c r="E476" s="34">
        <v>41691</v>
      </c>
      <c r="F476" s="35">
        <v>0.47916666666666669</v>
      </c>
      <c r="G476" t="s">
        <v>64</v>
      </c>
      <c r="H476">
        <v>2.42</v>
      </c>
      <c r="I476">
        <v>3.23</v>
      </c>
      <c r="J476">
        <v>0.81</v>
      </c>
      <c r="K476">
        <v>3</v>
      </c>
      <c r="L476">
        <v>68</v>
      </c>
      <c r="M476">
        <v>4</v>
      </c>
      <c r="N476">
        <v>1006</v>
      </c>
      <c r="O476">
        <v>83.1</v>
      </c>
      <c r="P476">
        <v>86.4</v>
      </c>
      <c r="Q476">
        <v>-99.9</v>
      </c>
    </row>
    <row r="477" spans="1:17" x14ac:dyDescent="0.25">
      <c r="A477" s="5">
        <v>22</v>
      </c>
      <c r="E477" s="34">
        <v>41691</v>
      </c>
      <c r="F477" s="35">
        <v>0.48333333333333334</v>
      </c>
      <c r="G477" t="s">
        <v>64</v>
      </c>
      <c r="H477">
        <v>2.4300000000000002</v>
      </c>
      <c r="I477">
        <v>3.22</v>
      </c>
      <c r="J477">
        <v>0.79</v>
      </c>
      <c r="K477">
        <v>4</v>
      </c>
      <c r="L477">
        <v>201</v>
      </c>
      <c r="M477">
        <v>8</v>
      </c>
      <c r="N477">
        <v>1006</v>
      </c>
      <c r="O477">
        <v>81.3</v>
      </c>
      <c r="P477">
        <v>86.4</v>
      </c>
      <c r="Q477">
        <v>-99.9</v>
      </c>
    </row>
    <row r="478" spans="1:17" x14ac:dyDescent="0.25">
      <c r="A478" s="5">
        <v>22</v>
      </c>
      <c r="E478" s="34">
        <v>41691</v>
      </c>
      <c r="F478" s="35">
        <v>0.48749999999999999</v>
      </c>
      <c r="G478" t="s">
        <v>64</v>
      </c>
      <c r="H478">
        <v>2.4500000000000002</v>
      </c>
      <c r="I478">
        <v>3.18</v>
      </c>
      <c r="J478">
        <v>0.73</v>
      </c>
      <c r="K478">
        <v>3</v>
      </c>
      <c r="L478">
        <v>177</v>
      </c>
      <c r="M478">
        <v>8</v>
      </c>
      <c r="N478">
        <v>1005.9</v>
      </c>
      <c r="O478">
        <v>80.8</v>
      </c>
      <c r="P478">
        <v>86.4</v>
      </c>
      <c r="Q478">
        <v>-99.9</v>
      </c>
    </row>
    <row r="479" spans="1:17" x14ac:dyDescent="0.25">
      <c r="A479" s="5">
        <v>22</v>
      </c>
      <c r="E479" s="34">
        <v>41691</v>
      </c>
      <c r="F479" s="35">
        <v>0.4916666666666667</v>
      </c>
      <c r="G479" t="s">
        <v>64</v>
      </c>
      <c r="H479">
        <v>2.46</v>
      </c>
      <c r="I479">
        <v>3.29</v>
      </c>
      <c r="J479">
        <v>0.83</v>
      </c>
      <c r="K479">
        <v>4</v>
      </c>
      <c r="L479">
        <v>38</v>
      </c>
      <c r="M479">
        <v>5</v>
      </c>
      <c r="N479">
        <v>1005.8</v>
      </c>
      <c r="O479">
        <v>80.8</v>
      </c>
      <c r="P479">
        <v>86.4</v>
      </c>
      <c r="Q479">
        <v>-99.9</v>
      </c>
    </row>
    <row r="480" spans="1:17" x14ac:dyDescent="0.25">
      <c r="D480" s="5" t="s">
        <v>83</v>
      </c>
      <c r="E480" s="5"/>
      <c r="F480" s="5"/>
      <c r="G480" s="5"/>
      <c r="H480" s="5"/>
      <c r="I480" s="5">
        <f>I479-I467</f>
        <v>0.28000000000000025</v>
      </c>
      <c r="J480" s="5"/>
      <c r="K480" s="50">
        <f>AVERAGE(K467:K479)</f>
        <v>3.8461538461538463</v>
      </c>
      <c r="L480" s="50">
        <f>AVERAGE(L467:L479)</f>
        <v>111.15384615384616</v>
      </c>
      <c r="M480" s="5">
        <f>MAX(M467:M479)</f>
        <v>11</v>
      </c>
    </row>
    <row r="482" spans="1:17" x14ac:dyDescent="0.25">
      <c r="A482" s="5">
        <v>23</v>
      </c>
      <c r="E482" s="34">
        <v>41691</v>
      </c>
      <c r="F482" s="35">
        <v>0.54166666666666663</v>
      </c>
      <c r="G482" t="s">
        <v>64</v>
      </c>
      <c r="H482">
        <v>2.39</v>
      </c>
      <c r="I482">
        <v>3.24</v>
      </c>
      <c r="J482">
        <v>0.85</v>
      </c>
      <c r="K482">
        <v>5</v>
      </c>
      <c r="L482">
        <v>323</v>
      </c>
      <c r="M482">
        <v>16</v>
      </c>
      <c r="N482">
        <v>1005.1</v>
      </c>
      <c r="O482">
        <v>78.3</v>
      </c>
      <c r="P482">
        <v>86.4</v>
      </c>
      <c r="Q482">
        <v>-99.9</v>
      </c>
    </row>
    <row r="483" spans="1:17" x14ac:dyDescent="0.25">
      <c r="A483" s="5">
        <v>23</v>
      </c>
      <c r="E483" s="34">
        <v>41691</v>
      </c>
      <c r="F483" s="35">
        <v>0.54583333333333328</v>
      </c>
      <c r="G483" t="s">
        <v>64</v>
      </c>
      <c r="H483">
        <v>2.37</v>
      </c>
      <c r="I483">
        <v>3.24</v>
      </c>
      <c r="J483">
        <v>0.87</v>
      </c>
      <c r="K483">
        <v>4</v>
      </c>
      <c r="L483">
        <v>199</v>
      </c>
      <c r="M483">
        <v>8</v>
      </c>
      <c r="N483">
        <v>1005.1</v>
      </c>
      <c r="O483">
        <v>78.400000000000006</v>
      </c>
      <c r="P483">
        <v>86.4</v>
      </c>
      <c r="Q483">
        <v>-99.9</v>
      </c>
    </row>
    <row r="484" spans="1:17" x14ac:dyDescent="0.25">
      <c r="A484" s="5">
        <v>23</v>
      </c>
      <c r="E484" s="34">
        <v>41691</v>
      </c>
      <c r="F484" s="35">
        <v>0.54999999999999993</v>
      </c>
      <c r="G484" t="s">
        <v>64</v>
      </c>
      <c r="H484">
        <v>2.34</v>
      </c>
      <c r="I484">
        <v>3.15</v>
      </c>
      <c r="J484">
        <v>0.81</v>
      </c>
      <c r="K484">
        <v>4</v>
      </c>
      <c r="L484">
        <v>61</v>
      </c>
      <c r="M484">
        <v>11</v>
      </c>
      <c r="N484">
        <v>1005.1</v>
      </c>
      <c r="O484">
        <v>78.599999999999994</v>
      </c>
      <c r="P484">
        <v>86.4</v>
      </c>
      <c r="Q484">
        <v>-99.9</v>
      </c>
    </row>
    <row r="485" spans="1:17" x14ac:dyDescent="0.25">
      <c r="A485" s="5">
        <v>23</v>
      </c>
      <c r="E485" s="34">
        <v>41691</v>
      </c>
      <c r="F485" s="35">
        <v>0.5541666666666667</v>
      </c>
      <c r="G485" t="s">
        <v>64</v>
      </c>
      <c r="H485">
        <v>2.3199999999999998</v>
      </c>
      <c r="I485">
        <v>3.18</v>
      </c>
      <c r="J485">
        <v>0.86</v>
      </c>
      <c r="K485">
        <v>1</v>
      </c>
      <c r="L485">
        <v>31</v>
      </c>
      <c r="M485">
        <v>13</v>
      </c>
      <c r="N485">
        <v>1005.2</v>
      </c>
      <c r="O485">
        <v>77.7</v>
      </c>
      <c r="P485">
        <v>86.4</v>
      </c>
      <c r="Q485">
        <v>-99.9</v>
      </c>
    </row>
    <row r="486" spans="1:17" x14ac:dyDescent="0.25">
      <c r="A486" s="5">
        <v>23</v>
      </c>
      <c r="E486" s="34">
        <v>41691</v>
      </c>
      <c r="F486" s="35">
        <v>0.55833333333333335</v>
      </c>
      <c r="G486" t="s">
        <v>64</v>
      </c>
      <c r="H486">
        <v>2.29</v>
      </c>
      <c r="I486">
        <v>3.17</v>
      </c>
      <c r="J486">
        <v>0.88</v>
      </c>
      <c r="K486">
        <v>4</v>
      </c>
      <c r="L486">
        <v>30</v>
      </c>
      <c r="M486">
        <v>9</v>
      </c>
      <c r="N486">
        <v>1004.9</v>
      </c>
      <c r="O486">
        <v>77.2</v>
      </c>
      <c r="P486">
        <v>86.4</v>
      </c>
      <c r="Q486">
        <v>-99.9</v>
      </c>
    </row>
    <row r="487" spans="1:17" x14ac:dyDescent="0.25">
      <c r="A487" s="5">
        <v>23</v>
      </c>
      <c r="E487" s="34">
        <v>41691</v>
      </c>
      <c r="F487" s="35">
        <v>0.5625</v>
      </c>
      <c r="G487" t="s">
        <v>64</v>
      </c>
      <c r="H487">
        <v>2.25</v>
      </c>
      <c r="I487">
        <v>3.06</v>
      </c>
      <c r="J487">
        <v>0.81</v>
      </c>
      <c r="K487">
        <v>2</v>
      </c>
      <c r="L487">
        <v>148</v>
      </c>
      <c r="M487">
        <v>4</v>
      </c>
      <c r="N487">
        <v>1004.8</v>
      </c>
      <c r="O487">
        <v>77.900000000000006</v>
      </c>
      <c r="P487">
        <v>86.4</v>
      </c>
      <c r="Q487">
        <v>-99.9</v>
      </c>
    </row>
    <row r="488" spans="1:17" x14ac:dyDescent="0.25">
      <c r="A488" s="5">
        <v>23</v>
      </c>
      <c r="E488" s="34">
        <v>41691</v>
      </c>
      <c r="F488" s="35">
        <v>0.56666666666666665</v>
      </c>
      <c r="G488" t="s">
        <v>64</v>
      </c>
      <c r="H488">
        <v>2.2200000000000002</v>
      </c>
      <c r="I488">
        <v>3.08</v>
      </c>
      <c r="J488">
        <v>0.86</v>
      </c>
      <c r="K488">
        <v>3</v>
      </c>
      <c r="L488">
        <v>208</v>
      </c>
      <c r="M488">
        <v>7</v>
      </c>
      <c r="N488">
        <v>1004.7</v>
      </c>
      <c r="O488">
        <v>78.599999999999994</v>
      </c>
      <c r="P488">
        <v>86.4</v>
      </c>
      <c r="Q488">
        <v>-99.9</v>
      </c>
    </row>
    <row r="489" spans="1:17" x14ac:dyDescent="0.25">
      <c r="A489" s="5">
        <v>23</v>
      </c>
      <c r="E489" s="34">
        <v>41691</v>
      </c>
      <c r="F489" s="35">
        <v>0.5708333333333333</v>
      </c>
      <c r="G489" t="s">
        <v>64</v>
      </c>
      <c r="H489">
        <v>2.1800000000000002</v>
      </c>
      <c r="I489">
        <v>3.09</v>
      </c>
      <c r="J489">
        <v>0.91</v>
      </c>
      <c r="K489">
        <v>1</v>
      </c>
      <c r="L489">
        <v>269</v>
      </c>
      <c r="M489">
        <v>5</v>
      </c>
      <c r="N489">
        <v>1004.7</v>
      </c>
      <c r="O489">
        <v>79.7</v>
      </c>
      <c r="P489">
        <v>86.4</v>
      </c>
      <c r="Q489">
        <v>-99.9</v>
      </c>
    </row>
    <row r="490" spans="1:17" x14ac:dyDescent="0.25">
      <c r="A490" s="5">
        <v>23</v>
      </c>
      <c r="E490" s="34">
        <v>41691</v>
      </c>
      <c r="F490" s="35">
        <v>0.57500000000000007</v>
      </c>
      <c r="G490" t="s">
        <v>64</v>
      </c>
      <c r="H490">
        <v>2.15</v>
      </c>
      <c r="I490">
        <v>2.95</v>
      </c>
      <c r="J490">
        <v>0.8</v>
      </c>
      <c r="K490">
        <v>4</v>
      </c>
      <c r="L490">
        <v>288</v>
      </c>
      <c r="M490">
        <v>5</v>
      </c>
      <c r="N490">
        <v>1004.6</v>
      </c>
      <c r="O490">
        <v>79.3</v>
      </c>
      <c r="P490">
        <v>86.4</v>
      </c>
      <c r="Q490">
        <v>-99.9</v>
      </c>
    </row>
    <row r="491" spans="1:17" x14ac:dyDescent="0.25">
      <c r="A491" s="5">
        <v>23</v>
      </c>
      <c r="E491" s="34">
        <v>41691</v>
      </c>
      <c r="F491" s="35">
        <v>0.57916666666666672</v>
      </c>
      <c r="G491" t="s">
        <v>64</v>
      </c>
      <c r="H491">
        <v>2.11</v>
      </c>
      <c r="I491">
        <v>2.99</v>
      </c>
      <c r="J491">
        <v>0.88</v>
      </c>
      <c r="K491">
        <v>1</v>
      </c>
      <c r="L491">
        <v>266</v>
      </c>
      <c r="M491">
        <v>5</v>
      </c>
      <c r="N491">
        <v>1004.5</v>
      </c>
      <c r="O491">
        <v>80.599999999999994</v>
      </c>
      <c r="P491">
        <v>86.4</v>
      </c>
      <c r="Q491">
        <v>-99.9</v>
      </c>
    </row>
    <row r="492" spans="1:17" x14ac:dyDescent="0.25">
      <c r="A492" s="5">
        <v>23</v>
      </c>
      <c r="E492" s="34">
        <v>41691</v>
      </c>
      <c r="F492" s="35">
        <v>0.58333333333333337</v>
      </c>
      <c r="G492" t="s">
        <v>64</v>
      </c>
      <c r="H492">
        <v>2.06</v>
      </c>
      <c r="I492">
        <v>2.97</v>
      </c>
      <c r="J492">
        <v>0.91</v>
      </c>
      <c r="K492">
        <v>4</v>
      </c>
      <c r="L492">
        <v>305</v>
      </c>
      <c r="M492">
        <v>5</v>
      </c>
      <c r="N492">
        <v>1004.4</v>
      </c>
      <c r="O492">
        <v>79.900000000000006</v>
      </c>
      <c r="P492">
        <v>86.4</v>
      </c>
      <c r="Q492">
        <v>-99.9</v>
      </c>
    </row>
    <row r="493" spans="1:17" x14ac:dyDescent="0.25">
      <c r="D493" s="5" t="s">
        <v>83</v>
      </c>
      <c r="E493" s="5"/>
      <c r="F493" s="5"/>
      <c r="G493" s="5"/>
      <c r="H493" s="5"/>
      <c r="I493" s="5">
        <f>I492-I482</f>
        <v>-0.27</v>
      </c>
      <c r="J493" s="5"/>
      <c r="K493" s="50">
        <f>AVERAGE(K482:K492)</f>
        <v>3</v>
      </c>
      <c r="L493" s="50">
        <f>AVERAGE(L482:L492)</f>
        <v>193.45454545454547</v>
      </c>
      <c r="M493" s="5">
        <f>MAX(M482:M492)</f>
        <v>16</v>
      </c>
    </row>
    <row r="495" spans="1:17" x14ac:dyDescent="0.25">
      <c r="A495" s="5">
        <v>24</v>
      </c>
      <c r="E495" s="34">
        <v>41691</v>
      </c>
      <c r="F495" s="35">
        <v>0.625</v>
      </c>
      <c r="G495" t="s">
        <v>64</v>
      </c>
      <c r="H495">
        <v>1.58</v>
      </c>
      <c r="I495">
        <v>2.39</v>
      </c>
      <c r="J495">
        <v>0.81</v>
      </c>
      <c r="K495">
        <v>3</v>
      </c>
      <c r="L495">
        <v>79</v>
      </c>
      <c r="M495">
        <v>5</v>
      </c>
      <c r="N495">
        <v>1004</v>
      </c>
      <c r="O495">
        <v>83.1</v>
      </c>
      <c r="P495">
        <v>86.4</v>
      </c>
      <c r="Q495">
        <v>-99.9</v>
      </c>
    </row>
    <row r="496" spans="1:17" x14ac:dyDescent="0.25">
      <c r="A496" s="5">
        <v>24</v>
      </c>
      <c r="E496" s="34">
        <v>41691</v>
      </c>
      <c r="F496" s="35">
        <v>0.62916666666666665</v>
      </c>
      <c r="G496" t="s">
        <v>64</v>
      </c>
      <c r="H496">
        <v>1.52</v>
      </c>
      <c r="I496">
        <v>2.38</v>
      </c>
      <c r="J496">
        <v>0.86</v>
      </c>
      <c r="K496">
        <v>2</v>
      </c>
      <c r="L496">
        <v>71</v>
      </c>
      <c r="M496">
        <v>4</v>
      </c>
      <c r="N496">
        <v>1004</v>
      </c>
      <c r="O496">
        <v>84.2</v>
      </c>
      <c r="P496">
        <v>86.4</v>
      </c>
      <c r="Q496">
        <v>-99.9</v>
      </c>
    </row>
    <row r="497" spans="1:17" x14ac:dyDescent="0.25">
      <c r="A497" s="5">
        <v>24</v>
      </c>
      <c r="E497" s="34">
        <v>41691</v>
      </c>
      <c r="F497" s="35">
        <v>0.6333333333333333</v>
      </c>
      <c r="G497" t="s">
        <v>64</v>
      </c>
      <c r="H497">
        <v>1.47</v>
      </c>
      <c r="I497">
        <v>2.38</v>
      </c>
      <c r="J497">
        <v>0.91</v>
      </c>
      <c r="K497">
        <v>2</v>
      </c>
      <c r="L497">
        <v>281</v>
      </c>
      <c r="M497">
        <v>6</v>
      </c>
      <c r="N497">
        <v>1004.2</v>
      </c>
      <c r="O497">
        <v>85.1</v>
      </c>
      <c r="P497">
        <v>86.4</v>
      </c>
      <c r="Q497">
        <v>-99.9</v>
      </c>
    </row>
    <row r="498" spans="1:17" x14ac:dyDescent="0.25">
      <c r="A498" s="5">
        <v>24</v>
      </c>
      <c r="E498" s="34">
        <v>41691</v>
      </c>
      <c r="F498" s="35">
        <v>0.63750000000000007</v>
      </c>
      <c r="G498" t="s">
        <v>64</v>
      </c>
      <c r="H498">
        <v>1.42</v>
      </c>
      <c r="I498">
        <v>2.21</v>
      </c>
      <c r="J498">
        <v>0.79</v>
      </c>
      <c r="K498">
        <v>6</v>
      </c>
      <c r="L498">
        <v>224</v>
      </c>
      <c r="M498">
        <v>11</v>
      </c>
      <c r="N498">
        <v>1004.5</v>
      </c>
      <c r="O498">
        <v>82.9</v>
      </c>
      <c r="P498">
        <v>86.4</v>
      </c>
      <c r="Q498">
        <v>-99.9</v>
      </c>
    </row>
    <row r="499" spans="1:17" x14ac:dyDescent="0.25">
      <c r="A499" s="5">
        <v>24</v>
      </c>
      <c r="E499" s="34">
        <v>41691</v>
      </c>
      <c r="F499" s="35">
        <v>0.64166666666666672</v>
      </c>
      <c r="G499" t="s">
        <v>64</v>
      </c>
      <c r="H499">
        <v>1.36</v>
      </c>
      <c r="I499">
        <v>2.1800000000000002</v>
      </c>
      <c r="J499">
        <v>0.82</v>
      </c>
      <c r="K499">
        <v>5</v>
      </c>
      <c r="L499">
        <v>205</v>
      </c>
      <c r="M499">
        <v>11</v>
      </c>
      <c r="N499">
        <v>1004.8</v>
      </c>
      <c r="O499">
        <v>79.3</v>
      </c>
      <c r="P499">
        <v>86.2</v>
      </c>
      <c r="Q499">
        <v>-99.9</v>
      </c>
    </row>
    <row r="500" spans="1:17" x14ac:dyDescent="0.25">
      <c r="A500" s="5">
        <v>24</v>
      </c>
      <c r="E500" s="34">
        <v>41691</v>
      </c>
      <c r="F500" s="35">
        <v>0.64583333333333337</v>
      </c>
      <c r="G500" t="s">
        <v>64</v>
      </c>
      <c r="H500">
        <v>1.31</v>
      </c>
      <c r="I500">
        <v>2.2000000000000002</v>
      </c>
      <c r="J500">
        <v>0.89</v>
      </c>
      <c r="K500">
        <v>1</v>
      </c>
      <c r="L500">
        <v>125</v>
      </c>
      <c r="M500">
        <v>7</v>
      </c>
      <c r="N500">
        <v>1004.5</v>
      </c>
      <c r="O500">
        <v>78.099999999999994</v>
      </c>
      <c r="P500">
        <v>86.2</v>
      </c>
      <c r="Q500">
        <v>-99.9</v>
      </c>
    </row>
    <row r="501" spans="1:17" x14ac:dyDescent="0.25">
      <c r="A501" s="5">
        <v>24</v>
      </c>
      <c r="E501" s="34">
        <v>41691</v>
      </c>
      <c r="F501" s="35">
        <v>0.65</v>
      </c>
      <c r="G501" t="s">
        <v>64</v>
      </c>
      <c r="H501">
        <v>1.25</v>
      </c>
      <c r="I501">
        <v>2.0499999999999998</v>
      </c>
      <c r="J501">
        <v>0.8</v>
      </c>
      <c r="K501">
        <v>3</v>
      </c>
      <c r="L501">
        <v>208</v>
      </c>
      <c r="M501">
        <v>7</v>
      </c>
      <c r="N501">
        <v>1004.6</v>
      </c>
      <c r="O501">
        <v>77.400000000000006</v>
      </c>
      <c r="P501">
        <v>86.2</v>
      </c>
      <c r="Q501">
        <v>-99.9</v>
      </c>
    </row>
    <row r="502" spans="1:17" x14ac:dyDescent="0.25">
      <c r="A502" s="5">
        <v>24</v>
      </c>
      <c r="E502" s="34">
        <v>41691</v>
      </c>
      <c r="F502" s="35">
        <v>0.65416666666666667</v>
      </c>
      <c r="G502" t="s">
        <v>64</v>
      </c>
      <c r="H502">
        <v>1.2</v>
      </c>
      <c r="I502">
        <v>2.02</v>
      </c>
      <c r="J502">
        <v>0.82</v>
      </c>
      <c r="K502">
        <v>1</v>
      </c>
      <c r="L502">
        <v>250</v>
      </c>
      <c r="M502">
        <v>8</v>
      </c>
      <c r="N502">
        <v>1004.6</v>
      </c>
      <c r="O502">
        <v>77.7</v>
      </c>
      <c r="P502">
        <v>86.2</v>
      </c>
      <c r="Q502">
        <v>-99.9</v>
      </c>
    </row>
    <row r="503" spans="1:17" x14ac:dyDescent="0.25">
      <c r="A503" s="5">
        <v>24</v>
      </c>
      <c r="E503" s="34">
        <v>41691</v>
      </c>
      <c r="F503" s="35">
        <v>0.65833333333333333</v>
      </c>
      <c r="G503" t="s">
        <v>64</v>
      </c>
      <c r="H503">
        <v>1.1499999999999999</v>
      </c>
      <c r="I503">
        <v>2.0299999999999998</v>
      </c>
      <c r="J503">
        <v>0.88</v>
      </c>
      <c r="K503">
        <v>8</v>
      </c>
      <c r="L503">
        <v>33</v>
      </c>
      <c r="M503">
        <v>10</v>
      </c>
      <c r="N503">
        <v>1004.4</v>
      </c>
      <c r="O503">
        <v>77.900000000000006</v>
      </c>
      <c r="P503">
        <v>86.2</v>
      </c>
      <c r="Q503">
        <v>-99.9</v>
      </c>
    </row>
    <row r="504" spans="1:17" x14ac:dyDescent="0.25">
      <c r="A504" s="5">
        <v>24</v>
      </c>
      <c r="E504" s="34">
        <v>41691</v>
      </c>
      <c r="F504" s="35">
        <v>0.66249999999999998</v>
      </c>
      <c r="G504" t="s">
        <v>64</v>
      </c>
      <c r="H504">
        <v>1.1000000000000001</v>
      </c>
      <c r="I504">
        <v>1.9</v>
      </c>
      <c r="J504">
        <v>0.8</v>
      </c>
      <c r="K504">
        <v>8</v>
      </c>
      <c r="L504">
        <v>31</v>
      </c>
      <c r="M504">
        <v>11</v>
      </c>
      <c r="N504">
        <v>1004.4</v>
      </c>
      <c r="O504">
        <v>78.400000000000006</v>
      </c>
      <c r="P504">
        <v>86.2</v>
      </c>
      <c r="Q504">
        <v>-99.9</v>
      </c>
    </row>
    <row r="505" spans="1:17" x14ac:dyDescent="0.25">
      <c r="A505" s="5">
        <v>24</v>
      </c>
      <c r="E505" s="34">
        <v>41691</v>
      </c>
      <c r="F505" s="35">
        <v>0.66666666666666663</v>
      </c>
      <c r="G505" t="s">
        <v>64</v>
      </c>
      <c r="H505">
        <v>1.04</v>
      </c>
      <c r="I505">
        <v>1.86</v>
      </c>
      <c r="J505">
        <v>0.82</v>
      </c>
      <c r="K505">
        <v>2</v>
      </c>
      <c r="L505">
        <v>168</v>
      </c>
      <c r="M505">
        <v>9</v>
      </c>
      <c r="N505">
        <v>1004.4</v>
      </c>
      <c r="O505">
        <v>78.400000000000006</v>
      </c>
      <c r="P505">
        <v>86.4</v>
      </c>
      <c r="Q505">
        <v>-99.9</v>
      </c>
    </row>
    <row r="506" spans="1:17" x14ac:dyDescent="0.25">
      <c r="D506" s="5" t="s">
        <v>83</v>
      </c>
      <c r="E506" s="5"/>
      <c r="F506" s="5"/>
      <c r="G506" s="5"/>
      <c r="H506" s="5"/>
      <c r="I506" s="5">
        <f>I505-I495</f>
        <v>-0.53</v>
      </c>
      <c r="J506" s="5"/>
      <c r="K506" s="50">
        <f>AVERAGE(K495:K505)</f>
        <v>3.7272727272727271</v>
      </c>
      <c r="L506" s="50">
        <f>AVERAGE(L495:L505)</f>
        <v>152.27272727272728</v>
      </c>
      <c r="M506" s="5">
        <f>MAX(M495:M505)</f>
        <v>11</v>
      </c>
    </row>
    <row r="508" spans="1:17" x14ac:dyDescent="0.25">
      <c r="A508" s="5">
        <v>25</v>
      </c>
      <c r="E508" s="34">
        <v>41692</v>
      </c>
      <c r="F508" s="35">
        <v>0.45833333333333331</v>
      </c>
      <c r="G508" t="s">
        <v>64</v>
      </c>
      <c r="H508">
        <v>1.93</v>
      </c>
      <c r="I508">
        <v>2.71</v>
      </c>
      <c r="J508">
        <v>0.78</v>
      </c>
      <c r="K508">
        <v>6</v>
      </c>
      <c r="L508">
        <v>308</v>
      </c>
      <c r="M508">
        <v>9</v>
      </c>
      <c r="N508">
        <v>1006.4</v>
      </c>
      <c r="O508">
        <v>84.4</v>
      </c>
      <c r="P508">
        <v>86.5</v>
      </c>
      <c r="Q508">
        <v>-99.9</v>
      </c>
    </row>
    <row r="509" spans="1:17" x14ac:dyDescent="0.25">
      <c r="A509" s="5">
        <v>25</v>
      </c>
      <c r="E509" s="34">
        <v>41692</v>
      </c>
      <c r="F509" s="35">
        <v>0.46249999999999997</v>
      </c>
      <c r="G509" t="s">
        <v>64</v>
      </c>
      <c r="H509">
        <v>1.99</v>
      </c>
      <c r="I509">
        <v>2.75</v>
      </c>
      <c r="J509">
        <v>0.76</v>
      </c>
      <c r="K509">
        <v>6</v>
      </c>
      <c r="L509">
        <v>300</v>
      </c>
      <c r="M509">
        <v>9</v>
      </c>
      <c r="N509">
        <v>1006.4</v>
      </c>
      <c r="O509">
        <v>84.4</v>
      </c>
      <c r="P509">
        <v>86.5</v>
      </c>
      <c r="Q509">
        <v>-99.9</v>
      </c>
    </row>
    <row r="510" spans="1:17" x14ac:dyDescent="0.25">
      <c r="A510" s="5">
        <v>25</v>
      </c>
      <c r="E510" s="34">
        <v>41692</v>
      </c>
      <c r="F510" s="35">
        <v>0.46666666666666662</v>
      </c>
      <c r="G510" t="s">
        <v>64</v>
      </c>
      <c r="H510">
        <v>2.04</v>
      </c>
      <c r="I510">
        <v>2.81</v>
      </c>
      <c r="J510">
        <v>0.77</v>
      </c>
      <c r="K510">
        <v>4</v>
      </c>
      <c r="L510">
        <v>312</v>
      </c>
      <c r="M510">
        <v>8</v>
      </c>
      <c r="N510">
        <v>1006.3</v>
      </c>
      <c r="O510">
        <v>84.9</v>
      </c>
      <c r="P510">
        <v>86.5</v>
      </c>
      <c r="Q510">
        <v>-99.9</v>
      </c>
    </row>
    <row r="511" spans="1:17" x14ac:dyDescent="0.25">
      <c r="A511" s="5">
        <v>25</v>
      </c>
      <c r="E511" s="34">
        <v>41692</v>
      </c>
      <c r="F511" s="35">
        <v>0.47083333333333338</v>
      </c>
      <c r="G511" t="s">
        <v>64</v>
      </c>
      <c r="H511">
        <v>2.09</v>
      </c>
      <c r="I511">
        <v>2.85</v>
      </c>
      <c r="J511">
        <v>0.76</v>
      </c>
      <c r="K511">
        <v>5</v>
      </c>
      <c r="L511">
        <v>299</v>
      </c>
      <c r="M511">
        <v>8</v>
      </c>
      <c r="N511">
        <v>1006.2</v>
      </c>
      <c r="O511">
        <v>85.1</v>
      </c>
      <c r="P511">
        <v>86.5</v>
      </c>
      <c r="Q511">
        <v>-99.9</v>
      </c>
    </row>
    <row r="512" spans="1:17" x14ac:dyDescent="0.25">
      <c r="A512" s="5">
        <v>25</v>
      </c>
      <c r="E512" s="34">
        <v>41692</v>
      </c>
      <c r="F512" s="35">
        <v>0.47500000000000003</v>
      </c>
      <c r="G512" t="s">
        <v>64</v>
      </c>
      <c r="H512">
        <v>2.13</v>
      </c>
      <c r="I512">
        <v>2.89</v>
      </c>
      <c r="J512">
        <v>0.76</v>
      </c>
      <c r="K512">
        <v>4</v>
      </c>
      <c r="L512">
        <v>318</v>
      </c>
      <c r="M512">
        <v>8</v>
      </c>
      <c r="N512">
        <v>1006.1</v>
      </c>
      <c r="O512">
        <v>85.5</v>
      </c>
      <c r="P512">
        <v>86.5</v>
      </c>
      <c r="Q512">
        <v>-99.9</v>
      </c>
    </row>
    <row r="513" spans="1:17" x14ac:dyDescent="0.25">
      <c r="A513" s="5">
        <v>25</v>
      </c>
      <c r="E513" s="34">
        <v>41692</v>
      </c>
      <c r="F513" s="35">
        <v>0.47916666666666669</v>
      </c>
      <c r="G513" t="s">
        <v>64</v>
      </c>
      <c r="H513">
        <v>2.1800000000000002</v>
      </c>
      <c r="I513">
        <v>2.92</v>
      </c>
      <c r="J513">
        <v>0.74</v>
      </c>
      <c r="K513">
        <v>5</v>
      </c>
      <c r="L513">
        <v>323</v>
      </c>
      <c r="M513">
        <v>7</v>
      </c>
      <c r="N513">
        <v>1006.1</v>
      </c>
      <c r="O513">
        <v>85.8</v>
      </c>
      <c r="P513">
        <v>86.5</v>
      </c>
      <c r="Q513">
        <v>-99.9</v>
      </c>
    </row>
    <row r="514" spans="1:17" x14ac:dyDescent="0.25">
      <c r="A514" s="5">
        <v>25</v>
      </c>
      <c r="E514" s="34">
        <v>41692</v>
      </c>
      <c r="F514" s="35">
        <v>0.48333333333333334</v>
      </c>
      <c r="G514" t="s">
        <v>64</v>
      </c>
      <c r="H514">
        <v>2.2200000000000002</v>
      </c>
      <c r="I514">
        <v>2.96</v>
      </c>
      <c r="J514">
        <v>0.74</v>
      </c>
      <c r="K514">
        <v>5</v>
      </c>
      <c r="L514">
        <v>329</v>
      </c>
      <c r="M514">
        <v>8</v>
      </c>
      <c r="N514">
        <v>1006</v>
      </c>
      <c r="O514">
        <v>86.7</v>
      </c>
      <c r="P514">
        <v>86.5</v>
      </c>
      <c r="Q514">
        <v>-99.9</v>
      </c>
    </row>
    <row r="515" spans="1:17" x14ac:dyDescent="0.25">
      <c r="A515" s="5">
        <v>25</v>
      </c>
      <c r="E515" s="34">
        <v>41692</v>
      </c>
      <c r="F515" s="35">
        <v>0.48749999999999999</v>
      </c>
      <c r="G515" t="s">
        <v>64</v>
      </c>
      <c r="H515">
        <v>2.27</v>
      </c>
      <c r="I515">
        <v>3</v>
      </c>
      <c r="J515">
        <v>0.73</v>
      </c>
      <c r="K515">
        <v>4</v>
      </c>
      <c r="L515">
        <v>316</v>
      </c>
      <c r="M515">
        <v>9</v>
      </c>
      <c r="N515">
        <v>1006.1</v>
      </c>
      <c r="O515">
        <v>87.1</v>
      </c>
      <c r="P515">
        <v>86.5</v>
      </c>
      <c r="Q515">
        <v>-99.9</v>
      </c>
    </row>
    <row r="516" spans="1:17" x14ac:dyDescent="0.25">
      <c r="A516" s="5">
        <v>25</v>
      </c>
      <c r="E516" s="34">
        <v>41692</v>
      </c>
      <c r="F516" s="35">
        <v>0.4916666666666667</v>
      </c>
      <c r="G516" t="s">
        <v>64</v>
      </c>
      <c r="H516">
        <v>2.31</v>
      </c>
      <c r="I516">
        <v>3.01</v>
      </c>
      <c r="J516">
        <v>0.7</v>
      </c>
      <c r="K516">
        <v>7</v>
      </c>
      <c r="L516">
        <v>310</v>
      </c>
      <c r="M516">
        <v>11</v>
      </c>
      <c r="N516">
        <v>1006.1</v>
      </c>
      <c r="O516">
        <v>86.2</v>
      </c>
      <c r="P516">
        <v>86.5</v>
      </c>
      <c r="Q516">
        <v>-99.9</v>
      </c>
    </row>
    <row r="517" spans="1:17" x14ac:dyDescent="0.25">
      <c r="A517" s="5">
        <v>25</v>
      </c>
      <c r="E517" s="34">
        <v>41692</v>
      </c>
      <c r="F517" s="35">
        <v>0.49583333333333335</v>
      </c>
      <c r="G517" t="s">
        <v>64</v>
      </c>
      <c r="H517">
        <v>2.34</v>
      </c>
      <c r="I517">
        <v>3.08</v>
      </c>
      <c r="J517">
        <v>0.74</v>
      </c>
      <c r="K517">
        <v>7</v>
      </c>
      <c r="L517">
        <v>314</v>
      </c>
      <c r="M517">
        <v>10</v>
      </c>
      <c r="N517">
        <v>1006</v>
      </c>
      <c r="O517">
        <v>86.4</v>
      </c>
      <c r="P517">
        <v>86.5</v>
      </c>
      <c r="Q517">
        <v>-99.9</v>
      </c>
    </row>
    <row r="518" spans="1:17" x14ac:dyDescent="0.25">
      <c r="A518" s="5">
        <v>25</v>
      </c>
      <c r="E518" s="34">
        <v>41692</v>
      </c>
      <c r="F518" s="35">
        <v>0.5</v>
      </c>
      <c r="G518" t="s">
        <v>64</v>
      </c>
      <c r="H518">
        <v>2.38</v>
      </c>
      <c r="I518">
        <v>3.11</v>
      </c>
      <c r="J518">
        <v>0.73</v>
      </c>
      <c r="K518">
        <v>6</v>
      </c>
      <c r="L518">
        <v>318</v>
      </c>
      <c r="M518">
        <v>14</v>
      </c>
      <c r="N518">
        <v>1006</v>
      </c>
      <c r="O518">
        <v>86.5</v>
      </c>
      <c r="P518">
        <v>86.5</v>
      </c>
      <c r="Q518">
        <v>-99.9</v>
      </c>
    </row>
    <row r="519" spans="1:17" x14ac:dyDescent="0.25">
      <c r="A519" s="5">
        <v>25</v>
      </c>
      <c r="E519" s="34">
        <v>41692</v>
      </c>
      <c r="F519" s="35">
        <v>0.50416666666666665</v>
      </c>
      <c r="G519" t="s">
        <v>64</v>
      </c>
      <c r="H519">
        <v>2.41</v>
      </c>
      <c r="I519">
        <v>3.11</v>
      </c>
      <c r="J519">
        <v>0.7</v>
      </c>
      <c r="K519">
        <v>7</v>
      </c>
      <c r="L519">
        <v>319</v>
      </c>
      <c r="M519">
        <v>12</v>
      </c>
      <c r="N519">
        <v>1006</v>
      </c>
      <c r="O519">
        <v>86.2</v>
      </c>
      <c r="P519">
        <v>86.4</v>
      </c>
      <c r="Q519">
        <v>-99.9</v>
      </c>
    </row>
    <row r="520" spans="1:17" x14ac:dyDescent="0.25">
      <c r="A520" s="5">
        <v>25</v>
      </c>
      <c r="E520" s="34">
        <v>41692</v>
      </c>
      <c r="F520" s="35">
        <v>0.5083333333333333</v>
      </c>
      <c r="G520" t="s">
        <v>64</v>
      </c>
      <c r="H520">
        <v>2.44</v>
      </c>
      <c r="I520">
        <v>3.19</v>
      </c>
      <c r="J520">
        <v>0.75</v>
      </c>
      <c r="K520">
        <v>6</v>
      </c>
      <c r="L520">
        <v>310</v>
      </c>
      <c r="M520">
        <v>10</v>
      </c>
      <c r="N520">
        <v>1006</v>
      </c>
      <c r="O520">
        <v>86</v>
      </c>
      <c r="P520">
        <v>86.4</v>
      </c>
      <c r="Q520">
        <v>-99.9</v>
      </c>
    </row>
    <row r="521" spans="1:17" x14ac:dyDescent="0.25">
      <c r="A521" s="5">
        <v>25</v>
      </c>
      <c r="E521" s="34">
        <v>41692</v>
      </c>
      <c r="F521" s="35">
        <v>0.51250000000000007</v>
      </c>
      <c r="G521" t="s">
        <v>64</v>
      </c>
      <c r="H521">
        <v>2.4700000000000002</v>
      </c>
      <c r="I521">
        <v>3.17</v>
      </c>
      <c r="J521">
        <v>0.7</v>
      </c>
      <c r="K521">
        <v>5</v>
      </c>
      <c r="L521">
        <v>318</v>
      </c>
      <c r="M521">
        <v>10</v>
      </c>
      <c r="N521">
        <v>1005.9</v>
      </c>
      <c r="O521">
        <v>86.2</v>
      </c>
      <c r="P521">
        <v>86.4</v>
      </c>
      <c r="Q521">
        <v>-99.9</v>
      </c>
    </row>
    <row r="522" spans="1:17" x14ac:dyDescent="0.25">
      <c r="D522" s="5" t="s">
        <v>83</v>
      </c>
      <c r="E522" s="5"/>
      <c r="F522" s="5"/>
      <c r="G522" s="5"/>
      <c r="H522" s="5"/>
      <c r="I522" s="5">
        <f>I521-I508</f>
        <v>0.45999999999999996</v>
      </c>
      <c r="J522" s="5"/>
      <c r="K522" s="50">
        <f>AVERAGE(K508:K521)</f>
        <v>5.5</v>
      </c>
      <c r="L522" s="50">
        <f>AVERAGE(L508:L521)</f>
        <v>313.85714285714283</v>
      </c>
      <c r="M522" s="5">
        <f>MAX(M508:M521)</f>
        <v>14</v>
      </c>
    </row>
    <row r="524" spans="1:17" x14ac:dyDescent="0.25">
      <c r="A524" s="5">
        <v>26</v>
      </c>
      <c r="E524" s="34">
        <v>41692</v>
      </c>
      <c r="F524" s="35">
        <v>0.5083333333333333</v>
      </c>
      <c r="G524" t="s">
        <v>64</v>
      </c>
      <c r="H524">
        <v>2.44</v>
      </c>
      <c r="I524">
        <v>3.19</v>
      </c>
      <c r="J524">
        <v>0.75</v>
      </c>
      <c r="K524">
        <v>6</v>
      </c>
      <c r="L524">
        <v>310</v>
      </c>
      <c r="M524">
        <v>10</v>
      </c>
      <c r="N524">
        <v>1006</v>
      </c>
      <c r="O524">
        <v>86</v>
      </c>
      <c r="P524">
        <v>86.4</v>
      </c>
      <c r="Q524">
        <v>-99.9</v>
      </c>
    </row>
    <row r="525" spans="1:17" x14ac:dyDescent="0.25">
      <c r="A525" s="5">
        <v>26</v>
      </c>
      <c r="E525" s="34">
        <v>41692</v>
      </c>
      <c r="F525" s="35">
        <v>0.51250000000000007</v>
      </c>
      <c r="G525" t="s">
        <v>64</v>
      </c>
      <c r="H525">
        <v>2.4700000000000002</v>
      </c>
      <c r="I525">
        <v>3.17</v>
      </c>
      <c r="J525">
        <v>0.7</v>
      </c>
      <c r="K525">
        <v>5</v>
      </c>
      <c r="L525">
        <v>318</v>
      </c>
      <c r="M525">
        <v>10</v>
      </c>
      <c r="N525">
        <v>1005.9</v>
      </c>
      <c r="O525">
        <v>86.2</v>
      </c>
      <c r="P525">
        <v>86.4</v>
      </c>
      <c r="Q525">
        <v>-99.9</v>
      </c>
    </row>
    <row r="526" spans="1:17" x14ac:dyDescent="0.25">
      <c r="A526" s="5">
        <v>26</v>
      </c>
      <c r="E526" s="34">
        <v>41692</v>
      </c>
      <c r="F526" s="35">
        <v>0.51666666666666672</v>
      </c>
      <c r="G526" t="s">
        <v>64</v>
      </c>
      <c r="H526">
        <v>2.4900000000000002</v>
      </c>
      <c r="I526">
        <v>3.19</v>
      </c>
      <c r="J526">
        <v>0.7</v>
      </c>
      <c r="K526">
        <v>6</v>
      </c>
      <c r="L526">
        <v>302</v>
      </c>
      <c r="M526">
        <v>11</v>
      </c>
      <c r="N526">
        <v>1005.9</v>
      </c>
      <c r="O526">
        <v>86</v>
      </c>
      <c r="P526">
        <v>86.5</v>
      </c>
      <c r="Q526">
        <v>-99.9</v>
      </c>
    </row>
    <row r="527" spans="1:17" x14ac:dyDescent="0.25">
      <c r="A527" s="5">
        <v>26</v>
      </c>
      <c r="E527" s="34">
        <v>41692</v>
      </c>
      <c r="F527" s="35">
        <v>0.52083333333333337</v>
      </c>
      <c r="G527" t="s">
        <v>64</v>
      </c>
      <c r="H527">
        <v>2.52</v>
      </c>
      <c r="I527">
        <v>3.27</v>
      </c>
      <c r="J527">
        <v>0.75</v>
      </c>
      <c r="K527">
        <v>7</v>
      </c>
      <c r="L527">
        <v>294</v>
      </c>
      <c r="M527">
        <v>12</v>
      </c>
      <c r="N527">
        <v>1005.8</v>
      </c>
      <c r="O527">
        <v>85.5</v>
      </c>
      <c r="P527">
        <v>86.4</v>
      </c>
      <c r="Q527">
        <v>-99.9</v>
      </c>
    </row>
    <row r="528" spans="1:17" x14ac:dyDescent="0.25">
      <c r="A528" s="5">
        <v>26</v>
      </c>
      <c r="E528" s="34">
        <v>41692</v>
      </c>
      <c r="F528" s="35">
        <v>0.52500000000000002</v>
      </c>
      <c r="G528" t="s">
        <v>64</v>
      </c>
      <c r="H528">
        <v>2.54</v>
      </c>
      <c r="I528">
        <v>3.26</v>
      </c>
      <c r="J528">
        <v>0.72</v>
      </c>
      <c r="K528">
        <v>6</v>
      </c>
      <c r="L528">
        <v>307</v>
      </c>
      <c r="M528">
        <v>12</v>
      </c>
      <c r="N528">
        <v>1005.7</v>
      </c>
      <c r="O528">
        <v>85.6</v>
      </c>
      <c r="P528">
        <v>86.4</v>
      </c>
      <c r="Q528">
        <v>-99.9</v>
      </c>
    </row>
    <row r="529" spans="1:17" x14ac:dyDescent="0.25">
      <c r="A529" s="5">
        <v>26</v>
      </c>
      <c r="E529" s="34">
        <v>41692</v>
      </c>
      <c r="F529" s="35">
        <v>0.52916666666666667</v>
      </c>
      <c r="G529" t="s">
        <v>64</v>
      </c>
      <c r="H529">
        <v>2.5499999999999998</v>
      </c>
      <c r="I529">
        <v>3.28</v>
      </c>
      <c r="J529">
        <v>0.73</v>
      </c>
      <c r="K529">
        <v>7</v>
      </c>
      <c r="L529">
        <v>294</v>
      </c>
      <c r="M529">
        <v>11</v>
      </c>
      <c r="N529">
        <v>1005.7</v>
      </c>
      <c r="O529">
        <v>85.5</v>
      </c>
      <c r="P529">
        <v>86.4</v>
      </c>
      <c r="Q529">
        <v>-99.9</v>
      </c>
    </row>
    <row r="530" spans="1:17" x14ac:dyDescent="0.25">
      <c r="A530" s="5">
        <v>26</v>
      </c>
      <c r="E530" s="34">
        <v>41692</v>
      </c>
      <c r="F530" s="35">
        <v>0.53333333333333333</v>
      </c>
      <c r="G530" t="s">
        <v>64</v>
      </c>
      <c r="H530">
        <v>2.57</v>
      </c>
      <c r="I530">
        <v>3.3</v>
      </c>
      <c r="J530">
        <v>0.73</v>
      </c>
      <c r="K530">
        <v>9</v>
      </c>
      <c r="L530">
        <v>294</v>
      </c>
      <c r="M530">
        <v>11</v>
      </c>
      <c r="N530">
        <v>1005.6</v>
      </c>
      <c r="O530">
        <v>85.1</v>
      </c>
      <c r="P530">
        <v>86.5</v>
      </c>
      <c r="Q530">
        <v>-99.9</v>
      </c>
    </row>
    <row r="531" spans="1:17" x14ac:dyDescent="0.25">
      <c r="A531" s="5">
        <v>26</v>
      </c>
      <c r="E531" s="34">
        <v>41692</v>
      </c>
      <c r="F531" s="35">
        <v>0.53749999999999998</v>
      </c>
      <c r="G531" t="s">
        <v>64</v>
      </c>
      <c r="H531">
        <v>2.58</v>
      </c>
      <c r="I531">
        <v>3.31</v>
      </c>
      <c r="J531">
        <v>0.73</v>
      </c>
      <c r="K531">
        <v>7</v>
      </c>
      <c r="L531">
        <v>288</v>
      </c>
      <c r="M531">
        <v>11</v>
      </c>
      <c r="N531">
        <v>1005.5</v>
      </c>
      <c r="O531">
        <v>85.6</v>
      </c>
      <c r="P531">
        <v>86.5</v>
      </c>
      <c r="Q531">
        <v>-99.9</v>
      </c>
    </row>
    <row r="532" spans="1:17" x14ac:dyDescent="0.25">
      <c r="A532" s="5">
        <v>26</v>
      </c>
      <c r="E532" s="34">
        <v>41692</v>
      </c>
      <c r="F532" s="35">
        <v>0.54166666666666663</v>
      </c>
      <c r="G532" t="s">
        <v>64</v>
      </c>
      <c r="H532">
        <v>2.59</v>
      </c>
      <c r="I532">
        <v>3.34</v>
      </c>
      <c r="J532">
        <v>0.75</v>
      </c>
      <c r="K532">
        <v>8</v>
      </c>
      <c r="L532">
        <v>289</v>
      </c>
      <c r="M532">
        <v>12</v>
      </c>
      <c r="N532">
        <v>1005.5</v>
      </c>
      <c r="O532">
        <v>85.8</v>
      </c>
      <c r="P532">
        <v>86.5</v>
      </c>
      <c r="Q532">
        <v>-99.9</v>
      </c>
    </row>
    <row r="533" spans="1:17" x14ac:dyDescent="0.25">
      <c r="A533" s="5">
        <v>26</v>
      </c>
      <c r="E533" s="34">
        <v>41692</v>
      </c>
      <c r="F533" s="35">
        <v>0.54583333333333328</v>
      </c>
      <c r="G533" t="s">
        <v>64</v>
      </c>
      <c r="H533">
        <v>2.59</v>
      </c>
      <c r="I533">
        <v>3.35</v>
      </c>
      <c r="J533">
        <v>0.76</v>
      </c>
      <c r="K533">
        <v>6</v>
      </c>
      <c r="L533">
        <v>293</v>
      </c>
      <c r="M533">
        <v>9</v>
      </c>
      <c r="N533">
        <v>1005.5</v>
      </c>
      <c r="O533">
        <v>86.4</v>
      </c>
      <c r="P533">
        <v>86.5</v>
      </c>
      <c r="Q533">
        <v>-99.9</v>
      </c>
    </row>
    <row r="534" spans="1:17" x14ac:dyDescent="0.25">
      <c r="A534" s="5">
        <v>26</v>
      </c>
      <c r="E534" s="34">
        <v>41692</v>
      </c>
      <c r="F534" s="35">
        <v>0.54999999999999993</v>
      </c>
      <c r="G534" t="s">
        <v>64</v>
      </c>
      <c r="H534">
        <v>2.59</v>
      </c>
      <c r="I534">
        <v>3.37</v>
      </c>
      <c r="J534">
        <v>0.78</v>
      </c>
      <c r="K534">
        <v>4</v>
      </c>
      <c r="L534">
        <v>309</v>
      </c>
      <c r="M534">
        <v>10</v>
      </c>
      <c r="N534">
        <v>1005.4</v>
      </c>
      <c r="O534">
        <v>86.5</v>
      </c>
      <c r="P534">
        <v>86.5</v>
      </c>
      <c r="Q534">
        <v>-99.9</v>
      </c>
    </row>
    <row r="535" spans="1:17" x14ac:dyDescent="0.25">
      <c r="A535" s="5">
        <v>26</v>
      </c>
      <c r="E535" s="34">
        <v>41692</v>
      </c>
      <c r="F535" s="35">
        <v>0.5541666666666667</v>
      </c>
      <c r="G535" t="s">
        <v>64</v>
      </c>
      <c r="H535">
        <v>2.59</v>
      </c>
      <c r="I535">
        <v>3.37</v>
      </c>
      <c r="J535">
        <v>0.78</v>
      </c>
      <c r="K535">
        <v>5</v>
      </c>
      <c r="L535">
        <v>320</v>
      </c>
      <c r="M535">
        <v>9</v>
      </c>
      <c r="N535">
        <v>1005.3</v>
      </c>
      <c r="O535">
        <v>87.3</v>
      </c>
      <c r="P535">
        <v>86.5</v>
      </c>
      <c r="Q535">
        <v>-99.9</v>
      </c>
    </row>
    <row r="536" spans="1:17" x14ac:dyDescent="0.25">
      <c r="D536" s="5" t="s">
        <v>83</v>
      </c>
      <c r="E536" s="5"/>
      <c r="F536" s="5"/>
      <c r="G536" s="5"/>
      <c r="H536" s="5"/>
      <c r="I536" s="5">
        <f>I535-I524</f>
        <v>0.18000000000000016</v>
      </c>
      <c r="J536" s="5"/>
      <c r="K536" s="50">
        <f>AVERAGE(K524:K535)</f>
        <v>6.333333333333333</v>
      </c>
      <c r="L536" s="50">
        <f>AVERAGE(L524:L535)</f>
        <v>301.5</v>
      </c>
      <c r="M536" s="5">
        <f>MAX(M524:M535)</f>
        <v>12</v>
      </c>
    </row>
    <row r="538" spans="1:17" x14ac:dyDescent="0.25">
      <c r="A538" s="5">
        <v>27</v>
      </c>
      <c r="E538" s="34">
        <v>41692</v>
      </c>
      <c r="F538" s="35">
        <v>0.66666666666666663</v>
      </c>
      <c r="G538" t="s">
        <v>64</v>
      </c>
      <c r="H538">
        <v>1.63</v>
      </c>
      <c r="I538">
        <v>2.44</v>
      </c>
      <c r="J538">
        <v>0.81</v>
      </c>
      <c r="K538">
        <v>4</v>
      </c>
      <c r="L538">
        <v>330</v>
      </c>
      <c r="M538">
        <v>8</v>
      </c>
      <c r="N538">
        <v>1005</v>
      </c>
      <c r="O538">
        <v>86.2</v>
      </c>
      <c r="P538">
        <v>86.7</v>
      </c>
      <c r="Q538">
        <v>-99.9</v>
      </c>
    </row>
    <row r="539" spans="1:17" x14ac:dyDescent="0.25">
      <c r="A539" s="5">
        <v>27</v>
      </c>
      <c r="E539" s="34">
        <v>41692</v>
      </c>
      <c r="F539" s="35">
        <v>0.67083333333333339</v>
      </c>
      <c r="G539" t="s">
        <v>64</v>
      </c>
      <c r="H539">
        <v>1.57</v>
      </c>
      <c r="I539">
        <v>2.38</v>
      </c>
      <c r="J539">
        <v>0.81</v>
      </c>
      <c r="K539">
        <v>6</v>
      </c>
      <c r="L539">
        <v>311</v>
      </c>
      <c r="M539">
        <v>8</v>
      </c>
      <c r="N539">
        <v>1005</v>
      </c>
      <c r="O539">
        <v>86</v>
      </c>
      <c r="P539">
        <v>86.5</v>
      </c>
      <c r="Q539">
        <v>-99.9</v>
      </c>
    </row>
    <row r="540" spans="1:17" x14ac:dyDescent="0.25">
      <c r="A540" s="5">
        <v>27</v>
      </c>
      <c r="E540" s="34">
        <v>41692</v>
      </c>
      <c r="F540" s="35">
        <v>0.67499999999999993</v>
      </c>
      <c r="G540" t="s">
        <v>64</v>
      </c>
      <c r="H540">
        <v>1.51</v>
      </c>
      <c r="I540">
        <v>2.33</v>
      </c>
      <c r="J540">
        <v>0.82</v>
      </c>
      <c r="K540">
        <v>5</v>
      </c>
      <c r="L540">
        <v>315</v>
      </c>
      <c r="M540">
        <v>7</v>
      </c>
      <c r="N540">
        <v>1005</v>
      </c>
      <c r="O540">
        <v>86.2</v>
      </c>
      <c r="P540">
        <v>86.7</v>
      </c>
      <c r="Q540">
        <v>-99.9</v>
      </c>
    </row>
    <row r="541" spans="1:17" x14ac:dyDescent="0.25">
      <c r="A541" s="5">
        <v>27</v>
      </c>
      <c r="E541" s="34">
        <v>41692</v>
      </c>
      <c r="F541" s="35">
        <v>0.6791666666666667</v>
      </c>
      <c r="G541" t="s">
        <v>64</v>
      </c>
      <c r="H541">
        <v>1.45</v>
      </c>
      <c r="I541">
        <v>2.29</v>
      </c>
      <c r="J541">
        <v>0.84</v>
      </c>
      <c r="K541">
        <v>4</v>
      </c>
      <c r="L541">
        <v>320</v>
      </c>
      <c r="M541">
        <v>7</v>
      </c>
      <c r="N541">
        <v>1004.9</v>
      </c>
      <c r="O541">
        <v>86.7</v>
      </c>
      <c r="P541">
        <v>86.5</v>
      </c>
      <c r="Q541">
        <v>-99.9</v>
      </c>
    </row>
    <row r="542" spans="1:17" x14ac:dyDescent="0.25">
      <c r="A542" s="5">
        <v>27</v>
      </c>
      <c r="E542" s="34">
        <v>41692</v>
      </c>
      <c r="F542" s="35">
        <v>0.68333333333333324</v>
      </c>
      <c r="G542" t="s">
        <v>64</v>
      </c>
      <c r="H542">
        <v>1.39</v>
      </c>
      <c r="I542">
        <v>2.2400000000000002</v>
      </c>
      <c r="J542">
        <v>0.85</v>
      </c>
      <c r="K542">
        <v>5</v>
      </c>
      <c r="L542">
        <v>334</v>
      </c>
      <c r="M542">
        <v>7</v>
      </c>
      <c r="N542">
        <v>1004.9</v>
      </c>
      <c r="O542">
        <v>86.9</v>
      </c>
      <c r="P542">
        <v>86.5</v>
      </c>
      <c r="Q542">
        <v>-99.9</v>
      </c>
    </row>
    <row r="543" spans="1:17" x14ac:dyDescent="0.25">
      <c r="A543" s="5">
        <v>27</v>
      </c>
      <c r="E543" s="34">
        <v>41692</v>
      </c>
      <c r="F543" s="35">
        <v>0.6875</v>
      </c>
      <c r="G543" t="s">
        <v>64</v>
      </c>
      <c r="H543">
        <v>1.34</v>
      </c>
      <c r="I543">
        <v>2.16</v>
      </c>
      <c r="J543">
        <v>0.82</v>
      </c>
      <c r="K543">
        <v>5</v>
      </c>
      <c r="L543">
        <v>300</v>
      </c>
      <c r="M543">
        <v>8</v>
      </c>
      <c r="N543">
        <v>1004.9</v>
      </c>
      <c r="O543">
        <v>86.2</v>
      </c>
      <c r="P543">
        <v>86.5</v>
      </c>
      <c r="Q543">
        <v>-99.9</v>
      </c>
    </row>
    <row r="544" spans="1:17" x14ac:dyDescent="0.25">
      <c r="A544" s="5">
        <v>27</v>
      </c>
      <c r="E544" s="34">
        <v>41692</v>
      </c>
      <c r="F544" s="35">
        <v>0.69166666666666676</v>
      </c>
      <c r="G544" t="s">
        <v>64</v>
      </c>
      <c r="H544">
        <v>1.28</v>
      </c>
      <c r="I544">
        <v>2.13</v>
      </c>
      <c r="J544">
        <v>0.85</v>
      </c>
      <c r="K544">
        <v>4</v>
      </c>
      <c r="L544">
        <v>330</v>
      </c>
      <c r="M544">
        <v>7</v>
      </c>
      <c r="N544">
        <v>1004.9</v>
      </c>
      <c r="O544">
        <v>86.5</v>
      </c>
      <c r="P544">
        <v>86.5</v>
      </c>
      <c r="Q544">
        <v>-99.9</v>
      </c>
    </row>
    <row r="545" spans="1:17" x14ac:dyDescent="0.25">
      <c r="A545" s="5">
        <v>27</v>
      </c>
      <c r="E545" s="34">
        <v>41692</v>
      </c>
      <c r="F545" s="35">
        <v>0.6958333333333333</v>
      </c>
      <c r="G545" t="s">
        <v>64</v>
      </c>
      <c r="H545">
        <v>1.22</v>
      </c>
      <c r="I545">
        <v>2.08</v>
      </c>
      <c r="J545">
        <v>0.86</v>
      </c>
      <c r="K545">
        <v>3</v>
      </c>
      <c r="L545">
        <v>282</v>
      </c>
      <c r="M545">
        <v>8</v>
      </c>
      <c r="N545">
        <v>1004.9</v>
      </c>
      <c r="O545">
        <v>86</v>
      </c>
      <c r="P545">
        <v>86.5</v>
      </c>
      <c r="Q545">
        <v>-99.9</v>
      </c>
    </row>
    <row r="546" spans="1:17" x14ac:dyDescent="0.25">
      <c r="A546" s="5">
        <v>27</v>
      </c>
      <c r="E546" s="34">
        <v>41692</v>
      </c>
      <c r="F546" s="35">
        <v>0.70000000000000007</v>
      </c>
      <c r="G546" t="s">
        <v>64</v>
      </c>
      <c r="H546">
        <v>1.1599999999999999</v>
      </c>
      <c r="I546">
        <v>1.98</v>
      </c>
      <c r="J546">
        <v>0.82</v>
      </c>
      <c r="K546">
        <v>4</v>
      </c>
      <c r="L546">
        <v>300</v>
      </c>
      <c r="M546">
        <v>6</v>
      </c>
      <c r="N546">
        <v>1005</v>
      </c>
      <c r="O546">
        <v>85.8</v>
      </c>
      <c r="P546">
        <v>86.5</v>
      </c>
      <c r="Q546">
        <v>-99.9</v>
      </c>
    </row>
    <row r="547" spans="1:17" x14ac:dyDescent="0.25">
      <c r="A547" s="5">
        <v>27</v>
      </c>
      <c r="E547" s="34">
        <v>41692</v>
      </c>
      <c r="F547" s="35">
        <v>0.70416666666666661</v>
      </c>
      <c r="G547" t="s">
        <v>64</v>
      </c>
      <c r="H547">
        <v>1.1000000000000001</v>
      </c>
      <c r="I547">
        <v>1.96</v>
      </c>
      <c r="J547">
        <v>0.86</v>
      </c>
      <c r="K547">
        <v>4</v>
      </c>
      <c r="L547">
        <v>320</v>
      </c>
      <c r="M547">
        <v>7</v>
      </c>
      <c r="N547">
        <v>1004.9</v>
      </c>
      <c r="O547">
        <v>86.9</v>
      </c>
      <c r="P547">
        <v>86.5</v>
      </c>
      <c r="Q547">
        <v>-99.9</v>
      </c>
    </row>
    <row r="548" spans="1:17" x14ac:dyDescent="0.25">
      <c r="A548" s="5">
        <v>27</v>
      </c>
      <c r="E548" s="34">
        <v>41692</v>
      </c>
      <c r="F548" s="35">
        <v>0.70833333333333337</v>
      </c>
      <c r="G548" t="s">
        <v>64</v>
      </c>
      <c r="H548">
        <v>1.04</v>
      </c>
      <c r="I548">
        <v>1.92</v>
      </c>
      <c r="J548">
        <v>0.88</v>
      </c>
      <c r="K548">
        <v>2</v>
      </c>
      <c r="L548">
        <v>278</v>
      </c>
      <c r="M548">
        <v>10</v>
      </c>
      <c r="N548">
        <v>1004.9</v>
      </c>
      <c r="O548">
        <v>86.7</v>
      </c>
      <c r="P548">
        <v>86.5</v>
      </c>
      <c r="Q548">
        <v>-99.9</v>
      </c>
    </row>
    <row r="549" spans="1:17" x14ac:dyDescent="0.25">
      <c r="D549" s="5" t="s">
        <v>83</v>
      </c>
      <c r="E549" s="5"/>
      <c r="F549" s="5"/>
      <c r="G549" s="5"/>
      <c r="H549" s="5"/>
      <c r="I549" s="5">
        <f>I548-I538</f>
        <v>-0.52</v>
      </c>
      <c r="J549" s="5"/>
      <c r="K549" s="50">
        <f>AVERAGE(K538:K548)</f>
        <v>4.1818181818181817</v>
      </c>
      <c r="L549" s="50">
        <f>AVERAGE(L538:L548)</f>
        <v>310.90909090909093</v>
      </c>
      <c r="M549" s="5">
        <f>MAX(M538:M548)</f>
        <v>10</v>
      </c>
    </row>
    <row r="551" spans="1:17" x14ac:dyDescent="0.25">
      <c r="A551" s="5">
        <v>28</v>
      </c>
      <c r="E551" s="34">
        <v>41692</v>
      </c>
      <c r="F551" s="35">
        <v>0.70833333333333337</v>
      </c>
      <c r="G551" t="s">
        <v>64</v>
      </c>
      <c r="H551">
        <v>1.04</v>
      </c>
      <c r="I551">
        <v>1.92</v>
      </c>
      <c r="J551">
        <v>0.88</v>
      </c>
      <c r="K551">
        <v>2</v>
      </c>
      <c r="L551">
        <v>278</v>
      </c>
      <c r="M551">
        <v>10</v>
      </c>
      <c r="N551">
        <v>1004.9</v>
      </c>
      <c r="O551">
        <v>86.7</v>
      </c>
      <c r="P551">
        <v>86.5</v>
      </c>
      <c r="Q551">
        <v>-99.9</v>
      </c>
    </row>
    <row r="552" spans="1:17" x14ac:dyDescent="0.25">
      <c r="A552" s="5">
        <v>28</v>
      </c>
      <c r="E552" s="34">
        <v>41692</v>
      </c>
      <c r="F552" s="35">
        <v>0.71250000000000002</v>
      </c>
      <c r="G552" t="s">
        <v>64</v>
      </c>
      <c r="H552">
        <v>0.99</v>
      </c>
      <c r="I552">
        <v>1.84</v>
      </c>
      <c r="J552">
        <v>0.85</v>
      </c>
      <c r="K552">
        <v>5</v>
      </c>
      <c r="L552">
        <v>293</v>
      </c>
      <c r="M552">
        <v>6</v>
      </c>
      <c r="N552">
        <v>1004.9</v>
      </c>
      <c r="O552">
        <v>86.2</v>
      </c>
      <c r="P552">
        <v>86.5</v>
      </c>
      <c r="Q552">
        <v>-99.9</v>
      </c>
    </row>
    <row r="553" spans="1:17" x14ac:dyDescent="0.25">
      <c r="A553" s="5">
        <v>28</v>
      </c>
      <c r="E553" s="34">
        <v>41692</v>
      </c>
      <c r="F553" s="35">
        <v>0.71666666666666667</v>
      </c>
      <c r="G553" t="s">
        <v>64</v>
      </c>
      <c r="H553">
        <v>0.93</v>
      </c>
      <c r="I553">
        <v>1.81</v>
      </c>
      <c r="J553">
        <v>0.88</v>
      </c>
      <c r="K553">
        <v>3</v>
      </c>
      <c r="L553">
        <v>300</v>
      </c>
      <c r="M553">
        <v>6</v>
      </c>
      <c r="N553">
        <v>1004.9</v>
      </c>
      <c r="O553">
        <v>86.2</v>
      </c>
      <c r="P553">
        <v>86.5</v>
      </c>
      <c r="Q553">
        <v>-99.9</v>
      </c>
    </row>
    <row r="554" spans="1:17" x14ac:dyDescent="0.25">
      <c r="A554" s="5">
        <v>28</v>
      </c>
      <c r="E554" s="34">
        <v>41692</v>
      </c>
      <c r="F554" s="35">
        <v>0.72083333333333333</v>
      </c>
      <c r="G554" t="s">
        <v>64</v>
      </c>
      <c r="H554">
        <v>0.88</v>
      </c>
      <c r="I554">
        <v>1.76</v>
      </c>
      <c r="J554">
        <v>0.88</v>
      </c>
      <c r="K554">
        <v>3</v>
      </c>
      <c r="L554">
        <v>310</v>
      </c>
      <c r="M554">
        <v>7</v>
      </c>
      <c r="N554">
        <v>1004.9</v>
      </c>
      <c r="O554">
        <v>85.8</v>
      </c>
      <c r="P554">
        <v>86.5</v>
      </c>
      <c r="Q554">
        <v>-99.9</v>
      </c>
    </row>
    <row r="555" spans="1:17" x14ac:dyDescent="0.25">
      <c r="A555" s="5">
        <v>28</v>
      </c>
      <c r="E555" s="34">
        <v>41692</v>
      </c>
      <c r="F555" s="35">
        <v>0.72499999999999998</v>
      </c>
      <c r="G555" t="s">
        <v>64</v>
      </c>
      <c r="H555">
        <v>0.83</v>
      </c>
      <c r="I555">
        <v>1.67</v>
      </c>
      <c r="J555">
        <v>0.84</v>
      </c>
      <c r="K555">
        <v>3</v>
      </c>
      <c r="L555">
        <v>309</v>
      </c>
      <c r="M555">
        <v>6</v>
      </c>
      <c r="N555">
        <v>1004.9</v>
      </c>
      <c r="O555">
        <v>85.6</v>
      </c>
      <c r="P555">
        <v>86.5</v>
      </c>
      <c r="Q555">
        <v>-99.9</v>
      </c>
    </row>
    <row r="556" spans="1:17" x14ac:dyDescent="0.25">
      <c r="A556" s="5">
        <v>28</v>
      </c>
      <c r="E556" s="34">
        <v>41692</v>
      </c>
      <c r="F556" s="35">
        <v>0.72916666666666663</v>
      </c>
      <c r="G556" t="s">
        <v>64</v>
      </c>
      <c r="H556">
        <v>0.77</v>
      </c>
      <c r="I556">
        <v>1.66</v>
      </c>
      <c r="J556">
        <v>0.89</v>
      </c>
      <c r="K556">
        <v>4</v>
      </c>
      <c r="L556">
        <v>291</v>
      </c>
      <c r="M556">
        <v>9</v>
      </c>
      <c r="N556">
        <v>1004.9</v>
      </c>
      <c r="O556">
        <v>85.3</v>
      </c>
      <c r="P556">
        <v>86.5</v>
      </c>
      <c r="Q556">
        <v>-99.9</v>
      </c>
    </row>
    <row r="557" spans="1:17" x14ac:dyDescent="0.25">
      <c r="A557" s="5">
        <v>28</v>
      </c>
      <c r="E557" s="34">
        <v>41692</v>
      </c>
      <c r="F557" s="35">
        <v>0.73333333333333339</v>
      </c>
      <c r="G557" t="s">
        <v>64</v>
      </c>
      <c r="H557">
        <v>0.72</v>
      </c>
      <c r="I557">
        <v>1.61</v>
      </c>
      <c r="J557">
        <v>0.89</v>
      </c>
      <c r="K557">
        <v>2</v>
      </c>
      <c r="L557">
        <v>221</v>
      </c>
      <c r="M557">
        <v>4</v>
      </c>
      <c r="N557">
        <v>1004.9</v>
      </c>
      <c r="O557">
        <v>85.8</v>
      </c>
      <c r="P557">
        <v>86.5</v>
      </c>
      <c r="Q557">
        <v>-99.9</v>
      </c>
    </row>
    <row r="558" spans="1:17" x14ac:dyDescent="0.25">
      <c r="A558" s="5">
        <v>28</v>
      </c>
      <c r="E558" s="34">
        <v>41692</v>
      </c>
      <c r="F558" s="35">
        <v>0.73749999999999993</v>
      </c>
      <c r="G558" t="s">
        <v>64</v>
      </c>
      <c r="H558">
        <v>0.68</v>
      </c>
      <c r="I558">
        <v>1.57</v>
      </c>
      <c r="J558">
        <v>0.89</v>
      </c>
      <c r="K558">
        <v>2</v>
      </c>
      <c r="L558">
        <v>216</v>
      </c>
      <c r="M558">
        <v>4</v>
      </c>
      <c r="N558">
        <v>1005</v>
      </c>
      <c r="O558">
        <v>85.1</v>
      </c>
      <c r="P558">
        <v>86.5</v>
      </c>
      <c r="Q558">
        <v>-99.9</v>
      </c>
    </row>
    <row r="559" spans="1:17" x14ac:dyDescent="0.25">
      <c r="A559" s="5">
        <v>28</v>
      </c>
      <c r="E559" s="34">
        <v>41692</v>
      </c>
      <c r="F559" s="35">
        <v>0.7416666666666667</v>
      </c>
      <c r="G559" t="s">
        <v>64</v>
      </c>
      <c r="H559">
        <v>0.63</v>
      </c>
      <c r="I559">
        <v>1.5</v>
      </c>
      <c r="J559">
        <v>0.87</v>
      </c>
      <c r="K559">
        <v>1</v>
      </c>
      <c r="L559">
        <v>226</v>
      </c>
      <c r="M559">
        <v>3</v>
      </c>
      <c r="N559">
        <v>1005</v>
      </c>
      <c r="O559">
        <v>84.9</v>
      </c>
      <c r="P559">
        <v>86.7</v>
      </c>
      <c r="Q559">
        <v>-99.9</v>
      </c>
    </row>
    <row r="560" spans="1:17" x14ac:dyDescent="0.25">
      <c r="A560" s="5">
        <v>28</v>
      </c>
      <c r="E560" s="34">
        <v>41692</v>
      </c>
      <c r="F560" s="35">
        <v>0.74583333333333324</v>
      </c>
      <c r="G560" t="s">
        <v>64</v>
      </c>
      <c r="H560">
        <v>0.57999999999999996</v>
      </c>
      <c r="I560">
        <v>1.47</v>
      </c>
      <c r="J560">
        <v>0.89</v>
      </c>
      <c r="K560">
        <v>2</v>
      </c>
      <c r="L560">
        <v>208</v>
      </c>
      <c r="M560">
        <v>3</v>
      </c>
      <c r="N560">
        <v>1005</v>
      </c>
      <c r="O560">
        <v>84.4</v>
      </c>
      <c r="P560">
        <v>86.7</v>
      </c>
      <c r="Q560">
        <v>-99.9</v>
      </c>
    </row>
    <row r="561" spans="1:17" x14ac:dyDescent="0.25">
      <c r="A561" s="5">
        <v>28</v>
      </c>
      <c r="E561" s="34">
        <v>41692</v>
      </c>
      <c r="F561" s="35">
        <v>0.75</v>
      </c>
      <c r="G561" t="s">
        <v>64</v>
      </c>
      <c r="H561">
        <v>0.54</v>
      </c>
      <c r="I561">
        <v>1.44</v>
      </c>
      <c r="J561">
        <v>0.9</v>
      </c>
      <c r="K561">
        <v>1</v>
      </c>
      <c r="L561">
        <v>257</v>
      </c>
      <c r="M561">
        <v>2</v>
      </c>
      <c r="N561">
        <v>1005.1</v>
      </c>
      <c r="O561">
        <v>84.6</v>
      </c>
      <c r="P561">
        <v>86.7</v>
      </c>
      <c r="Q561">
        <v>-99.9</v>
      </c>
    </row>
    <row r="562" spans="1:17" x14ac:dyDescent="0.25">
      <c r="A562" s="5">
        <v>28</v>
      </c>
      <c r="E562" s="34">
        <v>41692</v>
      </c>
      <c r="F562" s="35">
        <v>0.75416666666666676</v>
      </c>
      <c r="G562" t="s">
        <v>64</v>
      </c>
      <c r="H562">
        <v>0.5</v>
      </c>
      <c r="I562">
        <v>1.38</v>
      </c>
      <c r="J562">
        <v>0.88</v>
      </c>
      <c r="K562">
        <v>1</v>
      </c>
      <c r="L562">
        <v>238</v>
      </c>
      <c r="M562">
        <v>2</v>
      </c>
      <c r="N562">
        <v>1005.2</v>
      </c>
      <c r="O562">
        <v>84.6</v>
      </c>
      <c r="P562">
        <v>86.5</v>
      </c>
      <c r="Q562">
        <v>-99.9</v>
      </c>
    </row>
    <row r="563" spans="1:17" x14ac:dyDescent="0.25">
      <c r="A563" s="5">
        <v>28</v>
      </c>
      <c r="E563" s="34">
        <v>41692</v>
      </c>
      <c r="F563" s="35">
        <v>0.7583333333333333</v>
      </c>
      <c r="G563" t="s">
        <v>64</v>
      </c>
      <c r="H563">
        <v>0.46</v>
      </c>
      <c r="I563">
        <v>1.35</v>
      </c>
      <c r="J563">
        <v>0.89</v>
      </c>
      <c r="K563">
        <v>1</v>
      </c>
      <c r="L563">
        <v>271</v>
      </c>
      <c r="M563">
        <v>3</v>
      </c>
      <c r="N563">
        <v>1005.3</v>
      </c>
      <c r="O563">
        <v>84</v>
      </c>
      <c r="P563">
        <v>86.5</v>
      </c>
      <c r="Q563">
        <v>-99.9</v>
      </c>
    </row>
    <row r="564" spans="1:17" x14ac:dyDescent="0.25">
      <c r="A564" s="5">
        <v>28</v>
      </c>
      <c r="E564" s="34">
        <v>41692</v>
      </c>
      <c r="F564" s="35">
        <v>0.76250000000000007</v>
      </c>
      <c r="G564" t="s">
        <v>64</v>
      </c>
      <c r="H564">
        <v>0.42</v>
      </c>
      <c r="I564">
        <v>1.31</v>
      </c>
      <c r="J564">
        <v>0.89</v>
      </c>
      <c r="K564">
        <v>1</v>
      </c>
      <c r="L564">
        <v>158</v>
      </c>
      <c r="M564">
        <v>3</v>
      </c>
      <c r="N564">
        <v>1005.3</v>
      </c>
      <c r="O564">
        <v>84</v>
      </c>
      <c r="P564">
        <v>86.5</v>
      </c>
      <c r="Q564">
        <v>-99.9</v>
      </c>
    </row>
    <row r="565" spans="1:17" x14ac:dyDescent="0.25">
      <c r="A565" s="5">
        <v>28</v>
      </c>
      <c r="E565" s="34">
        <v>41692</v>
      </c>
      <c r="F565" s="35">
        <v>0.76666666666666661</v>
      </c>
      <c r="G565" t="s">
        <v>64</v>
      </c>
      <c r="H565">
        <v>0.39</v>
      </c>
      <c r="I565">
        <v>1.3</v>
      </c>
      <c r="J565">
        <v>0.91</v>
      </c>
      <c r="K565">
        <v>1</v>
      </c>
      <c r="L565">
        <v>199</v>
      </c>
      <c r="M565">
        <v>3</v>
      </c>
      <c r="N565">
        <v>1005.3</v>
      </c>
      <c r="O565">
        <v>83.5</v>
      </c>
      <c r="P565">
        <v>86.5</v>
      </c>
      <c r="Q565">
        <v>-99.9</v>
      </c>
    </row>
    <row r="566" spans="1:17" x14ac:dyDescent="0.25">
      <c r="A566" s="5">
        <v>28</v>
      </c>
      <c r="E566" s="34">
        <v>41692</v>
      </c>
      <c r="F566" s="35">
        <v>0.77083333333333337</v>
      </c>
      <c r="G566" t="s">
        <v>64</v>
      </c>
      <c r="H566">
        <v>0.36</v>
      </c>
      <c r="I566">
        <v>1.27</v>
      </c>
      <c r="J566">
        <v>0.91</v>
      </c>
      <c r="K566">
        <v>1</v>
      </c>
      <c r="L566">
        <v>247</v>
      </c>
      <c r="M566">
        <v>2</v>
      </c>
      <c r="N566">
        <v>1005.4</v>
      </c>
      <c r="O566">
        <v>83.5</v>
      </c>
      <c r="P566">
        <v>86.5</v>
      </c>
      <c r="Q566">
        <v>-99.9</v>
      </c>
    </row>
    <row r="567" spans="1:17" x14ac:dyDescent="0.25">
      <c r="A567" s="5">
        <v>28</v>
      </c>
      <c r="E567" s="34">
        <v>41692</v>
      </c>
      <c r="F567" s="35">
        <v>0.77500000000000002</v>
      </c>
      <c r="G567" t="s">
        <v>64</v>
      </c>
      <c r="H567">
        <v>0.33</v>
      </c>
      <c r="I567">
        <v>1.22</v>
      </c>
      <c r="J567">
        <v>0.89</v>
      </c>
      <c r="K567">
        <v>1</v>
      </c>
      <c r="L567">
        <v>199</v>
      </c>
      <c r="M567">
        <v>3</v>
      </c>
      <c r="N567">
        <v>1005.4</v>
      </c>
      <c r="O567">
        <v>82.9</v>
      </c>
      <c r="P567">
        <v>86.5</v>
      </c>
      <c r="Q567">
        <v>-99.9</v>
      </c>
    </row>
    <row r="568" spans="1:17" x14ac:dyDescent="0.25">
      <c r="A568" s="5">
        <v>28</v>
      </c>
      <c r="E568" s="34">
        <v>41692</v>
      </c>
      <c r="F568" s="35">
        <v>0.77916666666666667</v>
      </c>
      <c r="G568" t="s">
        <v>64</v>
      </c>
      <c r="H568">
        <v>0.3</v>
      </c>
      <c r="I568">
        <v>1.21</v>
      </c>
      <c r="J568">
        <v>0.91</v>
      </c>
      <c r="K568">
        <v>2</v>
      </c>
      <c r="L568">
        <v>195</v>
      </c>
      <c r="M568">
        <v>3</v>
      </c>
      <c r="N568">
        <v>1005.4</v>
      </c>
      <c r="O568">
        <v>82.4</v>
      </c>
      <c r="P568">
        <v>86.7</v>
      </c>
      <c r="Q568">
        <v>-99.9</v>
      </c>
    </row>
    <row r="569" spans="1:17" x14ac:dyDescent="0.25">
      <c r="A569" s="5">
        <v>28</v>
      </c>
      <c r="E569" s="34">
        <v>41692</v>
      </c>
      <c r="F569" s="35">
        <v>0.78333333333333333</v>
      </c>
      <c r="G569" t="s">
        <v>64</v>
      </c>
      <c r="H569">
        <v>0.28000000000000003</v>
      </c>
      <c r="I569">
        <v>1.21</v>
      </c>
      <c r="J569">
        <v>0.93</v>
      </c>
      <c r="K569">
        <v>2</v>
      </c>
      <c r="L569">
        <v>191</v>
      </c>
      <c r="M569">
        <v>3</v>
      </c>
      <c r="N569">
        <v>1005.4</v>
      </c>
      <c r="O569">
        <v>82.4</v>
      </c>
      <c r="P569">
        <v>86.7</v>
      </c>
      <c r="Q569">
        <v>-99.9</v>
      </c>
    </row>
    <row r="570" spans="1:17" x14ac:dyDescent="0.25">
      <c r="D570" s="5" t="s">
        <v>83</v>
      </c>
      <c r="E570" s="5"/>
      <c r="F570" s="5"/>
      <c r="G570" s="5"/>
      <c r="H570" s="5"/>
      <c r="I570" s="5">
        <f>I569-I551</f>
        <v>-0.71</v>
      </c>
      <c r="J570" s="5"/>
      <c r="K570" s="50">
        <f>AVERAGE(K551:K569)</f>
        <v>2</v>
      </c>
      <c r="L570" s="50">
        <f>AVERAGE(L551:L569)</f>
        <v>242.47368421052633</v>
      </c>
      <c r="M570" s="5">
        <f>MAX(M551:M569)</f>
        <v>10</v>
      </c>
    </row>
    <row r="572" spans="1:17" x14ac:dyDescent="0.25">
      <c r="A572" s="5">
        <v>29</v>
      </c>
      <c r="E572" s="34">
        <v>41693</v>
      </c>
      <c r="F572" s="35">
        <v>0.44166666666666665</v>
      </c>
      <c r="G572" t="s">
        <v>64</v>
      </c>
      <c r="H572">
        <v>1.1000000000000001</v>
      </c>
      <c r="I572">
        <v>2.0099999999999998</v>
      </c>
      <c r="J572">
        <v>0.91</v>
      </c>
      <c r="K572">
        <v>5</v>
      </c>
      <c r="L572">
        <v>281</v>
      </c>
      <c r="M572">
        <v>9</v>
      </c>
      <c r="N572">
        <v>1007.4</v>
      </c>
      <c r="O572">
        <v>85.3</v>
      </c>
      <c r="P572">
        <v>86.5</v>
      </c>
      <c r="Q572">
        <v>-99.9</v>
      </c>
    </row>
    <row r="573" spans="1:17" x14ac:dyDescent="0.25">
      <c r="A573" s="5">
        <v>29</v>
      </c>
      <c r="E573" s="34">
        <v>41693</v>
      </c>
      <c r="F573" s="35">
        <v>0.4458333333333333</v>
      </c>
      <c r="G573" t="s">
        <v>64</v>
      </c>
      <c r="H573">
        <v>1.1599999999999999</v>
      </c>
      <c r="I573">
        <v>2.0499999999999998</v>
      </c>
      <c r="J573">
        <v>0.89</v>
      </c>
      <c r="K573">
        <v>7</v>
      </c>
      <c r="L573">
        <v>304</v>
      </c>
      <c r="M573">
        <v>10</v>
      </c>
      <c r="N573">
        <v>1007.3</v>
      </c>
      <c r="O573">
        <v>85.5</v>
      </c>
      <c r="P573">
        <v>86.5</v>
      </c>
      <c r="Q573">
        <v>-99.9</v>
      </c>
    </row>
    <row r="574" spans="1:17" x14ac:dyDescent="0.25">
      <c r="A574" s="5">
        <v>29</v>
      </c>
      <c r="E574" s="34">
        <v>41693</v>
      </c>
      <c r="F574" s="35">
        <v>0.45</v>
      </c>
      <c r="G574" t="s">
        <v>64</v>
      </c>
      <c r="H574">
        <v>1.23</v>
      </c>
      <c r="I574">
        <v>2.08</v>
      </c>
      <c r="J574">
        <v>0.85</v>
      </c>
      <c r="K574">
        <v>6</v>
      </c>
      <c r="L574">
        <v>304</v>
      </c>
      <c r="M574">
        <v>11</v>
      </c>
      <c r="N574">
        <v>1007.2</v>
      </c>
      <c r="O574">
        <v>85.5</v>
      </c>
      <c r="P574">
        <v>86.5</v>
      </c>
      <c r="Q574">
        <v>-99.9</v>
      </c>
    </row>
    <row r="575" spans="1:17" x14ac:dyDescent="0.25">
      <c r="A575" s="5">
        <v>29</v>
      </c>
      <c r="E575" s="34">
        <v>41693</v>
      </c>
      <c r="F575" s="35">
        <v>0.45416666666666666</v>
      </c>
      <c r="G575" t="s">
        <v>64</v>
      </c>
      <c r="H575">
        <v>1.29</v>
      </c>
      <c r="I575">
        <v>2.2000000000000002</v>
      </c>
      <c r="J575">
        <v>0.91</v>
      </c>
      <c r="K575">
        <v>7</v>
      </c>
      <c r="L575">
        <v>319</v>
      </c>
      <c r="M575">
        <v>13</v>
      </c>
      <c r="N575">
        <v>1007</v>
      </c>
      <c r="O575">
        <v>85.8</v>
      </c>
      <c r="P575">
        <v>86.5</v>
      </c>
      <c r="Q575">
        <v>-99.9</v>
      </c>
    </row>
    <row r="576" spans="1:17" x14ac:dyDescent="0.25">
      <c r="A576" s="5">
        <v>29</v>
      </c>
      <c r="E576" s="34">
        <v>41693</v>
      </c>
      <c r="F576" s="35">
        <v>0.45833333333333331</v>
      </c>
      <c r="G576" t="s">
        <v>64</v>
      </c>
      <c r="H576">
        <v>1.36</v>
      </c>
      <c r="I576">
        <v>2.23</v>
      </c>
      <c r="J576">
        <v>0.87</v>
      </c>
      <c r="K576">
        <v>8</v>
      </c>
      <c r="L576">
        <v>319</v>
      </c>
      <c r="M576">
        <v>12</v>
      </c>
      <c r="N576">
        <v>1006.9</v>
      </c>
      <c r="O576">
        <v>85.8</v>
      </c>
      <c r="P576">
        <v>86.5</v>
      </c>
      <c r="Q576">
        <v>-99.9</v>
      </c>
    </row>
    <row r="577" spans="1:17" x14ac:dyDescent="0.25">
      <c r="A577" s="5">
        <v>29</v>
      </c>
      <c r="E577" s="34">
        <v>41693</v>
      </c>
      <c r="F577" s="35">
        <v>0.46249999999999997</v>
      </c>
      <c r="G577" t="s">
        <v>64</v>
      </c>
      <c r="H577">
        <v>1.42</v>
      </c>
      <c r="I577">
        <v>2.27</v>
      </c>
      <c r="J577">
        <v>0.85</v>
      </c>
      <c r="K577">
        <v>7</v>
      </c>
      <c r="L577">
        <v>326</v>
      </c>
      <c r="M577">
        <v>11</v>
      </c>
      <c r="N577">
        <v>1006.8</v>
      </c>
      <c r="O577">
        <v>86.2</v>
      </c>
      <c r="P577">
        <v>86.4</v>
      </c>
      <c r="Q577">
        <v>-99.9</v>
      </c>
    </row>
    <row r="578" spans="1:17" x14ac:dyDescent="0.25">
      <c r="A578" s="5">
        <v>29</v>
      </c>
      <c r="E578" s="34">
        <v>41693</v>
      </c>
      <c r="F578" s="35">
        <v>0.46666666666666662</v>
      </c>
      <c r="G578" t="s">
        <v>64</v>
      </c>
      <c r="H578">
        <v>1.49</v>
      </c>
      <c r="I578">
        <v>2.38</v>
      </c>
      <c r="J578">
        <v>0.89</v>
      </c>
      <c r="K578">
        <v>8</v>
      </c>
      <c r="L578">
        <v>311</v>
      </c>
      <c r="M578">
        <v>13</v>
      </c>
      <c r="N578">
        <v>1006.8</v>
      </c>
      <c r="O578">
        <v>85.8</v>
      </c>
      <c r="P578">
        <v>86.4</v>
      </c>
      <c r="Q578">
        <v>-99.9</v>
      </c>
    </row>
    <row r="579" spans="1:17" x14ac:dyDescent="0.25">
      <c r="A579" s="5">
        <v>29</v>
      </c>
      <c r="E579" s="34">
        <v>41693</v>
      </c>
      <c r="F579" s="35">
        <v>0.47083333333333338</v>
      </c>
      <c r="G579" t="s">
        <v>64</v>
      </c>
      <c r="H579">
        <v>1.56</v>
      </c>
      <c r="I579">
        <v>2.41</v>
      </c>
      <c r="J579">
        <v>0.85</v>
      </c>
      <c r="K579">
        <v>7</v>
      </c>
      <c r="L579">
        <v>309</v>
      </c>
      <c r="M579">
        <v>15</v>
      </c>
      <c r="N579">
        <v>1006.7</v>
      </c>
      <c r="O579">
        <v>86.4</v>
      </c>
      <c r="P579">
        <v>86.4</v>
      </c>
      <c r="Q579">
        <v>-99.9</v>
      </c>
    </row>
    <row r="580" spans="1:17" x14ac:dyDescent="0.25">
      <c r="A580" s="5">
        <v>29</v>
      </c>
      <c r="E580" s="34">
        <v>41693</v>
      </c>
      <c r="F580" s="35">
        <v>0.47500000000000003</v>
      </c>
      <c r="G580" t="s">
        <v>64</v>
      </c>
      <c r="H580">
        <v>1.62</v>
      </c>
      <c r="I580">
        <v>2.4300000000000002</v>
      </c>
      <c r="J580">
        <v>0.81</v>
      </c>
      <c r="K580">
        <v>8</v>
      </c>
      <c r="L580">
        <v>307</v>
      </c>
      <c r="M580">
        <v>11</v>
      </c>
      <c r="N580">
        <v>1006.7</v>
      </c>
      <c r="O580">
        <v>86.2</v>
      </c>
      <c r="P580">
        <v>86.4</v>
      </c>
      <c r="Q580">
        <v>-99.9</v>
      </c>
    </row>
    <row r="581" spans="1:17" x14ac:dyDescent="0.25">
      <c r="A581" s="5">
        <v>29</v>
      </c>
      <c r="E581" s="34">
        <v>41693</v>
      </c>
      <c r="F581" s="35">
        <v>0.47916666666666669</v>
      </c>
      <c r="G581" t="s">
        <v>64</v>
      </c>
      <c r="H581">
        <v>1.69</v>
      </c>
      <c r="I581">
        <v>2.57</v>
      </c>
      <c r="J581">
        <v>0.88</v>
      </c>
      <c r="K581">
        <v>7</v>
      </c>
      <c r="L581">
        <v>306</v>
      </c>
      <c r="M581">
        <v>12</v>
      </c>
      <c r="N581">
        <v>1006.7</v>
      </c>
      <c r="O581">
        <v>86.2</v>
      </c>
      <c r="P581">
        <v>86.4</v>
      </c>
      <c r="Q581">
        <v>-99.9</v>
      </c>
    </row>
    <row r="582" spans="1:17" x14ac:dyDescent="0.25">
      <c r="A582" s="5">
        <v>29</v>
      </c>
      <c r="E582" s="34">
        <v>41693</v>
      </c>
      <c r="F582" s="35">
        <v>0.48333333333333334</v>
      </c>
      <c r="G582" t="s">
        <v>64</v>
      </c>
      <c r="H582">
        <v>1.75</v>
      </c>
      <c r="I582">
        <v>2.56</v>
      </c>
      <c r="J582">
        <v>0.81</v>
      </c>
      <c r="K582">
        <v>7</v>
      </c>
      <c r="L582">
        <v>316</v>
      </c>
      <c r="M582">
        <v>12</v>
      </c>
      <c r="N582">
        <v>1006.7</v>
      </c>
      <c r="O582">
        <v>86.7</v>
      </c>
      <c r="P582">
        <v>86.4</v>
      </c>
      <c r="Q582">
        <v>-99.9</v>
      </c>
    </row>
    <row r="583" spans="1:17" x14ac:dyDescent="0.25">
      <c r="A583" s="5">
        <v>29</v>
      </c>
      <c r="E583" s="34">
        <v>41693</v>
      </c>
      <c r="F583" s="35">
        <v>0.48749999999999999</v>
      </c>
      <c r="G583" t="s">
        <v>64</v>
      </c>
      <c r="H583">
        <v>1.82</v>
      </c>
      <c r="I583">
        <v>2.62</v>
      </c>
      <c r="J583">
        <v>0.8</v>
      </c>
      <c r="K583">
        <v>8</v>
      </c>
      <c r="L583">
        <v>314</v>
      </c>
      <c r="M583">
        <v>11</v>
      </c>
      <c r="N583">
        <v>1006.7</v>
      </c>
      <c r="O583">
        <v>86.5</v>
      </c>
      <c r="P583">
        <v>86.4</v>
      </c>
      <c r="Q583">
        <v>-99.9</v>
      </c>
    </row>
    <row r="584" spans="1:17" x14ac:dyDescent="0.25">
      <c r="A584" s="5">
        <v>29</v>
      </c>
      <c r="E584" s="34">
        <v>41693</v>
      </c>
      <c r="F584" s="35">
        <v>0.4916666666666667</v>
      </c>
      <c r="G584" t="s">
        <v>64</v>
      </c>
      <c r="H584">
        <v>1.88</v>
      </c>
      <c r="I584">
        <v>2.75</v>
      </c>
      <c r="J584">
        <v>0.87</v>
      </c>
      <c r="K584">
        <v>8</v>
      </c>
      <c r="L584">
        <v>305</v>
      </c>
      <c r="M584">
        <v>12</v>
      </c>
      <c r="N584">
        <v>1006.7</v>
      </c>
      <c r="O584">
        <v>86.7</v>
      </c>
      <c r="P584">
        <v>86.4</v>
      </c>
      <c r="Q584">
        <v>-99.9</v>
      </c>
    </row>
    <row r="585" spans="1:17" x14ac:dyDescent="0.25">
      <c r="A585" s="5">
        <v>29</v>
      </c>
      <c r="E585" s="34">
        <v>41693</v>
      </c>
      <c r="F585" s="35">
        <v>0.49583333333333335</v>
      </c>
      <c r="G585" t="s">
        <v>64</v>
      </c>
      <c r="H585">
        <v>1.94</v>
      </c>
      <c r="I585">
        <v>2.73</v>
      </c>
      <c r="J585">
        <v>0.79</v>
      </c>
      <c r="K585">
        <v>8</v>
      </c>
      <c r="L585">
        <v>305</v>
      </c>
      <c r="M585">
        <v>12</v>
      </c>
      <c r="N585">
        <v>1006.6</v>
      </c>
      <c r="O585">
        <v>86.2</v>
      </c>
      <c r="P585">
        <v>86.5</v>
      </c>
      <c r="Q585">
        <v>-99.9</v>
      </c>
    </row>
    <row r="586" spans="1:17" x14ac:dyDescent="0.25">
      <c r="A586" s="5">
        <v>29</v>
      </c>
      <c r="E586" s="34">
        <v>41693</v>
      </c>
      <c r="F586" s="35">
        <v>0.5</v>
      </c>
      <c r="G586" t="s">
        <v>64</v>
      </c>
      <c r="H586">
        <v>2</v>
      </c>
      <c r="I586">
        <v>2.78</v>
      </c>
      <c r="J586">
        <v>0.78</v>
      </c>
      <c r="K586">
        <v>6</v>
      </c>
      <c r="L586">
        <v>277</v>
      </c>
      <c r="M586">
        <v>13</v>
      </c>
      <c r="N586">
        <v>1006.6</v>
      </c>
      <c r="O586">
        <v>86.5</v>
      </c>
      <c r="P586">
        <v>86.5</v>
      </c>
      <c r="Q586">
        <v>-99.9</v>
      </c>
    </row>
    <row r="587" spans="1:17" x14ac:dyDescent="0.25">
      <c r="A587" s="5">
        <v>29</v>
      </c>
      <c r="E587" s="34">
        <v>41693</v>
      </c>
      <c r="F587" s="35">
        <v>0.50416666666666665</v>
      </c>
      <c r="G587" t="s">
        <v>64</v>
      </c>
      <c r="H587">
        <v>2.06</v>
      </c>
      <c r="I587">
        <v>2.9</v>
      </c>
      <c r="J587">
        <v>0.84</v>
      </c>
      <c r="K587">
        <v>8</v>
      </c>
      <c r="L587">
        <v>264</v>
      </c>
      <c r="M587">
        <v>11</v>
      </c>
      <c r="N587">
        <v>1006.6</v>
      </c>
      <c r="O587">
        <v>86.4</v>
      </c>
      <c r="P587">
        <v>86.5</v>
      </c>
      <c r="Q587">
        <v>-99.9</v>
      </c>
    </row>
    <row r="588" spans="1:17" x14ac:dyDescent="0.25">
      <c r="D588" s="5" t="s">
        <v>83</v>
      </c>
      <c r="E588" s="5"/>
      <c r="F588" s="5"/>
      <c r="G588" s="5"/>
      <c r="H588" s="5"/>
      <c r="I588" s="5">
        <f>I587-I572</f>
        <v>0.89000000000000012</v>
      </c>
      <c r="J588" s="5"/>
      <c r="K588" s="50">
        <f>AVERAGE(K572:K587)</f>
        <v>7.1875</v>
      </c>
      <c r="L588" s="50">
        <f>AVERAGE(L572:L587)</f>
        <v>304.1875</v>
      </c>
      <c r="M588" s="5">
        <f>MAX(M572:M587)</f>
        <v>15</v>
      </c>
    </row>
    <row r="590" spans="1:17" x14ac:dyDescent="0.25">
      <c r="A590" s="5">
        <v>30</v>
      </c>
      <c r="E590" s="34">
        <v>41693</v>
      </c>
      <c r="F590" s="35">
        <v>0.50416666666666665</v>
      </c>
      <c r="G590" t="s">
        <v>64</v>
      </c>
      <c r="H590">
        <v>2.06</v>
      </c>
      <c r="I590">
        <v>2.9</v>
      </c>
      <c r="J590">
        <v>0.84</v>
      </c>
      <c r="K590">
        <v>8</v>
      </c>
      <c r="L590">
        <v>264</v>
      </c>
      <c r="M590">
        <v>11</v>
      </c>
      <c r="N590">
        <v>1006.6</v>
      </c>
      <c r="O590">
        <v>86.4</v>
      </c>
      <c r="P590">
        <v>86.5</v>
      </c>
      <c r="Q590">
        <v>-99.9</v>
      </c>
    </row>
    <row r="591" spans="1:17" x14ac:dyDescent="0.25">
      <c r="A591" s="5">
        <v>30</v>
      </c>
      <c r="E591" s="34">
        <v>41693</v>
      </c>
      <c r="F591" s="35">
        <v>0.5083333333333333</v>
      </c>
      <c r="G591" t="s">
        <v>64</v>
      </c>
      <c r="H591">
        <v>2.12</v>
      </c>
      <c r="I591">
        <v>-99.99</v>
      </c>
      <c r="J591">
        <v>-99.99</v>
      </c>
      <c r="K591">
        <v>-999</v>
      </c>
      <c r="L591">
        <v>-999</v>
      </c>
      <c r="M591">
        <v>-999</v>
      </c>
      <c r="N591">
        <v>-999.9</v>
      </c>
      <c r="O591">
        <v>-99.9</v>
      </c>
      <c r="P591">
        <v>-99.9</v>
      </c>
      <c r="Q591">
        <v>-99.9</v>
      </c>
    </row>
    <row r="592" spans="1:17" x14ac:dyDescent="0.25">
      <c r="A592" s="5">
        <v>30</v>
      </c>
      <c r="E592" s="34">
        <v>41693</v>
      </c>
      <c r="F592" s="35">
        <v>0.51250000000000007</v>
      </c>
      <c r="G592" t="s">
        <v>64</v>
      </c>
      <c r="H592">
        <v>2.1800000000000002</v>
      </c>
      <c r="I592">
        <v>-99.99</v>
      </c>
      <c r="J592">
        <v>-99.99</v>
      </c>
      <c r="K592">
        <v>-999</v>
      </c>
      <c r="L592">
        <v>-999</v>
      </c>
      <c r="M592">
        <v>-999</v>
      </c>
      <c r="N592">
        <v>-999.9</v>
      </c>
      <c r="O592">
        <v>-99.9</v>
      </c>
      <c r="P592">
        <v>-99.9</v>
      </c>
      <c r="Q592">
        <v>-99.9</v>
      </c>
    </row>
    <row r="593" spans="1:17" x14ac:dyDescent="0.25">
      <c r="A593" s="5">
        <v>30</v>
      </c>
      <c r="E593" s="34">
        <v>41693</v>
      </c>
      <c r="F593" s="35">
        <v>0.51666666666666672</v>
      </c>
      <c r="G593" t="s">
        <v>64</v>
      </c>
      <c r="H593">
        <v>2.23</v>
      </c>
      <c r="I593">
        <v>3.04</v>
      </c>
      <c r="J593">
        <v>0.81</v>
      </c>
      <c r="K593">
        <v>7</v>
      </c>
      <c r="L593">
        <v>280</v>
      </c>
      <c r="M593">
        <v>10</v>
      </c>
      <c r="N593">
        <v>1006.6</v>
      </c>
      <c r="O593">
        <v>86.2</v>
      </c>
      <c r="P593">
        <v>86.5</v>
      </c>
      <c r="Q593">
        <v>-99.9</v>
      </c>
    </row>
    <row r="594" spans="1:17" x14ac:dyDescent="0.25">
      <c r="A594" s="5">
        <v>30</v>
      </c>
      <c r="E594" s="34">
        <v>41693</v>
      </c>
      <c r="F594" s="35">
        <v>0.52083333333333337</v>
      </c>
      <c r="G594" t="s">
        <v>64</v>
      </c>
      <c r="H594">
        <v>2.2799999999999998</v>
      </c>
      <c r="I594">
        <v>3.02</v>
      </c>
      <c r="J594">
        <v>0.74</v>
      </c>
      <c r="K594">
        <v>6</v>
      </c>
      <c r="L594">
        <v>243</v>
      </c>
      <c r="M594">
        <v>11</v>
      </c>
      <c r="N594">
        <v>1006.6</v>
      </c>
      <c r="O594">
        <v>86.4</v>
      </c>
      <c r="P594">
        <v>86.5</v>
      </c>
      <c r="Q594">
        <v>-99.9</v>
      </c>
    </row>
    <row r="595" spans="1:17" x14ac:dyDescent="0.25">
      <c r="A595" s="5">
        <v>30</v>
      </c>
      <c r="E595" s="34">
        <v>41693</v>
      </c>
      <c r="F595" s="35">
        <v>0.52500000000000002</v>
      </c>
      <c r="G595" t="s">
        <v>64</v>
      </c>
      <c r="H595">
        <v>2.33</v>
      </c>
      <c r="I595">
        <v>3.04</v>
      </c>
      <c r="J595">
        <v>0.71</v>
      </c>
      <c r="K595">
        <v>6</v>
      </c>
      <c r="L595">
        <v>263</v>
      </c>
      <c r="M595">
        <v>10</v>
      </c>
      <c r="N595">
        <v>1006.5</v>
      </c>
      <c r="O595">
        <v>86.4</v>
      </c>
      <c r="P595">
        <v>86.5</v>
      </c>
      <c r="Q595">
        <v>-99.9</v>
      </c>
    </row>
    <row r="596" spans="1:17" x14ac:dyDescent="0.25">
      <c r="A596" s="5">
        <v>30</v>
      </c>
      <c r="E596" s="34">
        <v>41693</v>
      </c>
      <c r="F596" s="35">
        <v>0.52916666666666667</v>
      </c>
      <c r="G596" t="s">
        <v>64</v>
      </c>
      <c r="H596">
        <v>2.38</v>
      </c>
      <c r="I596">
        <v>3.14</v>
      </c>
      <c r="J596">
        <v>0.76</v>
      </c>
      <c r="K596">
        <v>5</v>
      </c>
      <c r="L596">
        <v>241</v>
      </c>
      <c r="M596">
        <v>9</v>
      </c>
      <c r="N596">
        <v>1006.5</v>
      </c>
      <c r="O596">
        <v>86.4</v>
      </c>
      <c r="P596">
        <v>86.5</v>
      </c>
      <c r="Q596">
        <v>-99.9</v>
      </c>
    </row>
    <row r="597" spans="1:17" x14ac:dyDescent="0.25">
      <c r="A597" s="5">
        <v>30</v>
      </c>
      <c r="E597" s="34">
        <v>41693</v>
      </c>
      <c r="F597" s="35">
        <v>0.53333333333333333</v>
      </c>
      <c r="G597" t="s">
        <v>64</v>
      </c>
      <c r="H597">
        <v>2.4300000000000002</v>
      </c>
      <c r="I597">
        <v>3.15</v>
      </c>
      <c r="J597">
        <v>0.72</v>
      </c>
      <c r="K597">
        <v>5</v>
      </c>
      <c r="L597">
        <v>250</v>
      </c>
      <c r="M597">
        <v>10</v>
      </c>
      <c r="N597">
        <v>1006.4</v>
      </c>
      <c r="O597">
        <v>86.7</v>
      </c>
      <c r="P597">
        <v>86.5</v>
      </c>
      <c r="Q597">
        <v>-99.9</v>
      </c>
    </row>
    <row r="598" spans="1:17" x14ac:dyDescent="0.25">
      <c r="A598" s="5">
        <v>30</v>
      </c>
      <c r="E598" s="34">
        <v>41693</v>
      </c>
      <c r="F598" s="35">
        <v>0.53749999999999998</v>
      </c>
      <c r="G598" t="s">
        <v>64</v>
      </c>
      <c r="H598">
        <v>2.4700000000000002</v>
      </c>
      <c r="I598">
        <v>3.17</v>
      </c>
      <c r="J598">
        <v>0.7</v>
      </c>
      <c r="K598">
        <v>5</v>
      </c>
      <c r="L598">
        <v>276</v>
      </c>
      <c r="M598">
        <v>9</v>
      </c>
      <c r="N598">
        <v>1006.3</v>
      </c>
      <c r="O598">
        <v>86.5</v>
      </c>
      <c r="P598">
        <v>86.5</v>
      </c>
      <c r="Q598">
        <v>-99.9</v>
      </c>
    </row>
    <row r="599" spans="1:17" x14ac:dyDescent="0.25">
      <c r="A599" s="5">
        <v>30</v>
      </c>
      <c r="E599" s="34">
        <v>41693</v>
      </c>
      <c r="F599" s="35">
        <v>0.54166666666666663</v>
      </c>
      <c r="G599" t="s">
        <v>64</v>
      </c>
      <c r="H599">
        <v>2.5099999999999998</v>
      </c>
      <c r="I599">
        <v>3.27</v>
      </c>
      <c r="J599">
        <v>0.76</v>
      </c>
      <c r="K599">
        <v>3</v>
      </c>
      <c r="L599">
        <v>269</v>
      </c>
      <c r="M599">
        <v>10</v>
      </c>
      <c r="N599">
        <v>1006.1</v>
      </c>
      <c r="O599">
        <v>87.3</v>
      </c>
      <c r="P599">
        <v>86.5</v>
      </c>
      <c r="Q599">
        <v>-99.9</v>
      </c>
    </row>
    <row r="600" spans="1:17" x14ac:dyDescent="0.25">
      <c r="D600" s="5" t="s">
        <v>83</v>
      </c>
      <c r="E600" s="5"/>
      <c r="F600" s="5"/>
      <c r="G600" s="5"/>
      <c r="H600" s="5"/>
      <c r="I600" s="5">
        <f>I599-I590</f>
        <v>0.37000000000000011</v>
      </c>
      <c r="J600" s="5"/>
      <c r="K600" s="50">
        <f>AVERAGE(K593:K599)</f>
        <v>5.2857142857142856</v>
      </c>
      <c r="L600" s="50">
        <f>AVERAGE(L593:L599)</f>
        <v>260.28571428571428</v>
      </c>
      <c r="M600" s="5">
        <f>MAX(M590:M599)</f>
        <v>11</v>
      </c>
    </row>
  </sheetData>
  <mergeCells count="1">
    <mergeCell ref="E1:I1"/>
  </mergeCells>
  <hyperlinks>
    <hyperlink ref="A2" r:id="rId1"/>
    <hyperlink ref="A1" r:id="rId2"/>
  </hyperlinks>
  <pageMargins left="0.7" right="0.7" top="0.75" bottom="0.75" header="0.3" footer="0.3"/>
  <pageSetup orientation="portrait" horizontalDpi="4294967295" verticalDpi="4294967295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pane xSplit="2" ySplit="3" topLeftCell="E4" activePane="bottomRight" state="frozen"/>
      <selection pane="topRight" activeCell="B1" sqref="B1"/>
      <selection pane="bottomLeft" activeCell="A4" sqref="A4"/>
      <selection pane="bottomRight" activeCell="T24" sqref="T4:T24"/>
    </sheetView>
  </sheetViews>
  <sheetFormatPr defaultRowHeight="15" x14ac:dyDescent="0.25"/>
  <cols>
    <col min="1" max="1" width="13.7109375" style="5" customWidth="1"/>
    <col min="2" max="2" width="11.5703125" customWidth="1"/>
    <col min="3" max="4" width="13.7109375" customWidth="1"/>
    <col min="5" max="5" width="13" style="24" customWidth="1"/>
    <col min="6" max="6" width="13.7109375" customWidth="1"/>
    <col min="7" max="7" width="13" style="24" customWidth="1"/>
    <col min="8" max="12" width="5.85546875" customWidth="1"/>
    <col min="16" max="19" width="5.140625" customWidth="1"/>
    <col min="20" max="20" width="6.85546875" customWidth="1"/>
    <col min="21" max="22" width="7.140625" customWidth="1"/>
    <col min="23" max="24" width="4.5703125" customWidth="1"/>
    <col min="25" max="25" width="6.42578125" customWidth="1"/>
  </cols>
  <sheetData>
    <row r="1" spans="1:26" x14ac:dyDescent="0.25">
      <c r="A1" s="30" t="s">
        <v>46</v>
      </c>
      <c r="H1" s="113" t="s">
        <v>58</v>
      </c>
      <c r="I1" s="113"/>
      <c r="J1" s="113"/>
      <c r="K1" s="113"/>
      <c r="L1" s="113"/>
    </row>
    <row r="2" spans="1:26" x14ac:dyDescent="0.25">
      <c r="A2" s="33" t="s">
        <v>47</v>
      </c>
      <c r="H2" s="23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</row>
    <row r="3" spans="1:26" x14ac:dyDescent="0.25">
      <c r="A3" s="5" t="s">
        <v>57</v>
      </c>
      <c r="B3" s="5" t="s">
        <v>48</v>
      </c>
      <c r="C3" s="5" t="s">
        <v>59</v>
      </c>
      <c r="D3" s="5" t="s">
        <v>49</v>
      </c>
      <c r="E3" s="26" t="s">
        <v>44</v>
      </c>
      <c r="F3" s="5" t="s">
        <v>60</v>
      </c>
      <c r="G3" s="26" t="s">
        <v>45</v>
      </c>
      <c r="H3" s="23" t="s">
        <v>31</v>
      </c>
      <c r="I3" s="1" t="s">
        <v>32</v>
      </c>
      <c r="J3" s="1" t="s">
        <v>33</v>
      </c>
      <c r="K3" s="1" t="s">
        <v>34</v>
      </c>
      <c r="L3" s="1" t="s">
        <v>35</v>
      </c>
      <c r="M3" s="1" t="s">
        <v>36</v>
      </c>
      <c r="N3" s="1" t="s">
        <v>37</v>
      </c>
      <c r="O3" s="1" t="s">
        <v>37</v>
      </c>
      <c r="P3" s="1" t="s">
        <v>38</v>
      </c>
      <c r="Q3" s="1" t="s">
        <v>39</v>
      </c>
      <c r="R3" s="1" t="s">
        <v>39</v>
      </c>
      <c r="S3" s="1" t="s">
        <v>36</v>
      </c>
      <c r="T3" s="1" t="s">
        <v>40</v>
      </c>
      <c r="U3" s="1" t="s">
        <v>41</v>
      </c>
      <c r="V3" s="1" t="s">
        <v>41</v>
      </c>
      <c r="W3" s="1" t="s">
        <v>41</v>
      </c>
      <c r="X3" s="1" t="s">
        <v>42</v>
      </c>
      <c r="Y3" s="1" t="s">
        <v>40</v>
      </c>
      <c r="Z3" s="1" t="s">
        <v>43</v>
      </c>
    </row>
    <row r="4" spans="1:26" x14ac:dyDescent="0.25">
      <c r="A4" s="5">
        <v>1</v>
      </c>
      <c r="B4" s="6">
        <v>41658</v>
      </c>
      <c r="C4">
        <v>1300</v>
      </c>
      <c r="D4" s="6">
        <v>41659</v>
      </c>
      <c r="E4" s="24">
        <f>C4+1100</f>
        <v>2400</v>
      </c>
      <c r="F4">
        <v>1500</v>
      </c>
      <c r="G4" s="24">
        <v>200</v>
      </c>
      <c r="H4" s="20">
        <v>2014</v>
      </c>
      <c r="I4">
        <v>1</v>
      </c>
      <c r="J4">
        <v>20</v>
      </c>
      <c r="K4">
        <v>2</v>
      </c>
      <c r="L4">
        <v>0</v>
      </c>
      <c r="M4">
        <v>300</v>
      </c>
      <c r="N4">
        <v>2.1</v>
      </c>
      <c r="O4">
        <v>3.1</v>
      </c>
      <c r="P4" t="s">
        <v>13</v>
      </c>
      <c r="Q4" t="s">
        <v>13</v>
      </c>
      <c r="R4" t="s">
        <v>13</v>
      </c>
      <c r="S4" t="s">
        <v>13</v>
      </c>
      <c r="T4">
        <v>1007.9</v>
      </c>
      <c r="U4">
        <v>30.1</v>
      </c>
      <c r="V4">
        <v>29.4</v>
      </c>
      <c r="W4" t="s">
        <v>13</v>
      </c>
      <c r="X4" t="s">
        <v>13</v>
      </c>
      <c r="Y4">
        <v>-1.2</v>
      </c>
      <c r="Z4" t="s">
        <v>13</v>
      </c>
    </row>
    <row r="5" spans="1:26" x14ac:dyDescent="0.25">
      <c r="H5" s="20">
        <v>2014</v>
      </c>
      <c r="I5">
        <v>1</v>
      </c>
      <c r="J5">
        <v>20</v>
      </c>
      <c r="K5">
        <v>1</v>
      </c>
      <c r="L5">
        <v>54</v>
      </c>
      <c r="M5">
        <v>300</v>
      </c>
      <c r="N5">
        <v>2.6</v>
      </c>
      <c r="O5">
        <v>3.1</v>
      </c>
      <c r="P5" t="s">
        <v>13</v>
      </c>
      <c r="Q5" t="s">
        <v>13</v>
      </c>
      <c r="R5" t="s">
        <v>13</v>
      </c>
      <c r="S5" t="s">
        <v>13</v>
      </c>
      <c r="T5">
        <v>1008</v>
      </c>
      <c r="U5">
        <v>29.7</v>
      </c>
      <c r="V5">
        <v>29.4</v>
      </c>
      <c r="W5" t="s">
        <v>13</v>
      </c>
      <c r="X5" t="s">
        <v>13</v>
      </c>
      <c r="Y5" t="s">
        <v>13</v>
      </c>
      <c r="Z5" t="s">
        <v>13</v>
      </c>
    </row>
    <row r="6" spans="1:26" x14ac:dyDescent="0.25">
      <c r="H6" s="20">
        <v>2014</v>
      </c>
      <c r="I6">
        <v>1</v>
      </c>
      <c r="J6">
        <v>20</v>
      </c>
      <c r="K6">
        <v>1</v>
      </c>
      <c r="L6">
        <v>48</v>
      </c>
      <c r="M6">
        <v>300</v>
      </c>
      <c r="N6">
        <v>2.6</v>
      </c>
      <c r="O6">
        <v>3.6</v>
      </c>
      <c r="P6" t="s">
        <v>13</v>
      </c>
      <c r="Q6" t="s">
        <v>13</v>
      </c>
      <c r="R6" t="s">
        <v>13</v>
      </c>
      <c r="S6" t="s">
        <v>13</v>
      </c>
      <c r="T6">
        <v>1008</v>
      </c>
      <c r="U6">
        <v>29.9</v>
      </c>
      <c r="V6">
        <v>29.4</v>
      </c>
      <c r="W6" t="s">
        <v>13</v>
      </c>
      <c r="X6" t="s">
        <v>13</v>
      </c>
      <c r="Y6" t="s">
        <v>13</v>
      </c>
      <c r="Z6" t="s">
        <v>13</v>
      </c>
    </row>
    <row r="7" spans="1:26" x14ac:dyDescent="0.25">
      <c r="H7" s="20">
        <v>2014</v>
      </c>
      <c r="I7">
        <v>1</v>
      </c>
      <c r="J7">
        <v>20</v>
      </c>
      <c r="K7">
        <v>1</v>
      </c>
      <c r="L7">
        <v>42</v>
      </c>
      <c r="M7">
        <v>290</v>
      </c>
      <c r="N7">
        <v>1.5</v>
      </c>
      <c r="O7">
        <v>2.6</v>
      </c>
      <c r="P7" t="s">
        <v>13</v>
      </c>
      <c r="Q7" t="s">
        <v>13</v>
      </c>
      <c r="R7" t="s">
        <v>13</v>
      </c>
      <c r="S7" t="s">
        <v>13</v>
      </c>
      <c r="T7">
        <v>1008</v>
      </c>
      <c r="U7">
        <v>30.8</v>
      </c>
      <c r="V7">
        <v>29.4</v>
      </c>
      <c r="W7" t="s">
        <v>13</v>
      </c>
      <c r="X7" t="s">
        <v>13</v>
      </c>
      <c r="Y7" t="s">
        <v>13</v>
      </c>
      <c r="Z7" t="s">
        <v>13</v>
      </c>
    </row>
    <row r="8" spans="1:26" x14ac:dyDescent="0.25">
      <c r="H8" s="20">
        <v>2014</v>
      </c>
      <c r="I8">
        <v>1</v>
      </c>
      <c r="J8">
        <v>20</v>
      </c>
      <c r="K8">
        <v>1</v>
      </c>
      <c r="L8">
        <v>36</v>
      </c>
      <c r="M8">
        <v>210</v>
      </c>
      <c r="N8">
        <v>2.1</v>
      </c>
      <c r="O8">
        <v>2.6</v>
      </c>
      <c r="P8" t="s">
        <v>13</v>
      </c>
      <c r="Q8" t="s">
        <v>13</v>
      </c>
      <c r="R8" t="s">
        <v>13</v>
      </c>
      <c r="S8" t="s">
        <v>13</v>
      </c>
      <c r="T8">
        <v>1008.1</v>
      </c>
      <c r="U8">
        <v>29.5</v>
      </c>
      <c r="V8">
        <v>29.4</v>
      </c>
      <c r="W8" t="s">
        <v>13</v>
      </c>
      <c r="X8" t="s">
        <v>13</v>
      </c>
      <c r="Y8" t="s">
        <v>13</v>
      </c>
      <c r="Z8" t="s">
        <v>13</v>
      </c>
    </row>
    <row r="9" spans="1:26" x14ac:dyDescent="0.25">
      <c r="H9" s="20">
        <v>2014</v>
      </c>
      <c r="I9">
        <v>1</v>
      </c>
      <c r="J9">
        <v>20</v>
      </c>
      <c r="K9">
        <v>1</v>
      </c>
      <c r="L9">
        <v>30</v>
      </c>
      <c r="M9">
        <v>210</v>
      </c>
      <c r="N9">
        <v>2.1</v>
      </c>
      <c r="O9">
        <v>2.6</v>
      </c>
      <c r="P9" t="s">
        <v>13</v>
      </c>
      <c r="Q9" t="s">
        <v>13</v>
      </c>
      <c r="R9" t="s">
        <v>13</v>
      </c>
      <c r="S9" t="s">
        <v>13</v>
      </c>
      <c r="T9">
        <v>1008.1</v>
      </c>
      <c r="U9">
        <v>29.7</v>
      </c>
      <c r="V9">
        <v>29.4</v>
      </c>
      <c r="W9" t="s">
        <v>13</v>
      </c>
      <c r="X9" t="s">
        <v>13</v>
      </c>
      <c r="Y9" t="s">
        <v>13</v>
      </c>
      <c r="Z9" t="s">
        <v>13</v>
      </c>
    </row>
    <row r="10" spans="1:26" x14ac:dyDescent="0.25">
      <c r="H10" s="20">
        <v>2014</v>
      </c>
      <c r="I10">
        <v>1</v>
      </c>
      <c r="J10">
        <v>20</v>
      </c>
      <c r="K10">
        <v>1</v>
      </c>
      <c r="L10">
        <v>24</v>
      </c>
      <c r="M10">
        <v>220</v>
      </c>
      <c r="N10">
        <v>1</v>
      </c>
      <c r="O10">
        <v>2.1</v>
      </c>
      <c r="P10" t="s">
        <v>13</v>
      </c>
      <c r="Q10" t="s">
        <v>13</v>
      </c>
      <c r="R10" t="s">
        <v>13</v>
      </c>
      <c r="S10" t="s">
        <v>13</v>
      </c>
      <c r="T10">
        <v>1008.1</v>
      </c>
      <c r="U10">
        <v>30.7</v>
      </c>
      <c r="V10">
        <v>29.4</v>
      </c>
      <c r="W10" t="s">
        <v>13</v>
      </c>
      <c r="X10" t="s">
        <v>13</v>
      </c>
      <c r="Y10" t="s">
        <v>13</v>
      </c>
      <c r="Z10" t="s">
        <v>13</v>
      </c>
    </row>
    <row r="11" spans="1:26" x14ac:dyDescent="0.25">
      <c r="H11" s="20">
        <v>2014</v>
      </c>
      <c r="I11">
        <v>1</v>
      </c>
      <c r="J11">
        <v>20</v>
      </c>
      <c r="K11">
        <v>1</v>
      </c>
      <c r="L11">
        <v>18</v>
      </c>
      <c r="M11" t="s">
        <v>13</v>
      </c>
      <c r="N11">
        <v>0</v>
      </c>
      <c r="O11">
        <v>2.1</v>
      </c>
      <c r="P11" t="s">
        <v>13</v>
      </c>
      <c r="Q11" t="s">
        <v>13</v>
      </c>
      <c r="R11" t="s">
        <v>13</v>
      </c>
      <c r="S11" t="s">
        <v>13</v>
      </c>
      <c r="T11">
        <v>1008.1</v>
      </c>
      <c r="U11">
        <v>31</v>
      </c>
      <c r="V11">
        <v>29.4</v>
      </c>
      <c r="W11" t="s">
        <v>13</v>
      </c>
      <c r="X11" t="s">
        <v>13</v>
      </c>
      <c r="Y11" t="s">
        <v>13</v>
      </c>
      <c r="Z11" t="s">
        <v>13</v>
      </c>
    </row>
    <row r="12" spans="1:26" x14ac:dyDescent="0.25">
      <c r="H12" s="20">
        <v>2014</v>
      </c>
      <c r="I12">
        <v>1</v>
      </c>
      <c r="J12">
        <v>20</v>
      </c>
      <c r="K12">
        <v>1</v>
      </c>
      <c r="L12">
        <v>12</v>
      </c>
      <c r="M12">
        <v>210</v>
      </c>
      <c r="N12">
        <v>0.5</v>
      </c>
      <c r="O12">
        <v>1</v>
      </c>
      <c r="P12" t="s">
        <v>13</v>
      </c>
      <c r="Q12" t="s">
        <v>13</v>
      </c>
      <c r="R12" t="s">
        <v>13</v>
      </c>
      <c r="S12" t="s">
        <v>13</v>
      </c>
      <c r="T12">
        <v>1008.1</v>
      </c>
      <c r="U12">
        <v>31.2</v>
      </c>
      <c r="V12">
        <v>29.4</v>
      </c>
      <c r="W12" t="s">
        <v>13</v>
      </c>
      <c r="X12" t="s">
        <v>13</v>
      </c>
      <c r="Y12" t="s">
        <v>13</v>
      </c>
      <c r="Z12" t="s">
        <v>13</v>
      </c>
    </row>
    <row r="13" spans="1:26" x14ac:dyDescent="0.25">
      <c r="H13" s="20">
        <v>2014</v>
      </c>
      <c r="I13">
        <v>1</v>
      </c>
      <c r="J13">
        <v>20</v>
      </c>
      <c r="K13">
        <v>1</v>
      </c>
      <c r="L13">
        <v>6</v>
      </c>
      <c r="M13" t="s">
        <v>13</v>
      </c>
      <c r="N13">
        <v>0</v>
      </c>
      <c r="O13">
        <v>1</v>
      </c>
      <c r="P13" t="s">
        <v>13</v>
      </c>
      <c r="Q13" t="s">
        <v>13</v>
      </c>
      <c r="R13" t="s">
        <v>13</v>
      </c>
      <c r="S13" t="s">
        <v>13</v>
      </c>
      <c r="T13">
        <v>1008.2</v>
      </c>
      <c r="U13">
        <v>30.8</v>
      </c>
      <c r="V13">
        <v>29.4</v>
      </c>
      <c r="W13" t="s">
        <v>13</v>
      </c>
      <c r="X13" t="s">
        <v>13</v>
      </c>
      <c r="Y13" t="s">
        <v>13</v>
      </c>
      <c r="Z13" t="s">
        <v>13</v>
      </c>
    </row>
    <row r="14" spans="1:26" x14ac:dyDescent="0.25">
      <c r="H14" s="20">
        <v>2014</v>
      </c>
      <c r="I14">
        <v>1</v>
      </c>
      <c r="J14">
        <v>20</v>
      </c>
      <c r="K14">
        <v>1</v>
      </c>
      <c r="L14">
        <v>0</v>
      </c>
      <c r="M14">
        <v>240</v>
      </c>
      <c r="N14">
        <v>1</v>
      </c>
      <c r="O14">
        <v>1.5</v>
      </c>
      <c r="P14" t="s">
        <v>13</v>
      </c>
      <c r="Q14" t="s">
        <v>13</v>
      </c>
      <c r="R14" t="s">
        <v>13</v>
      </c>
      <c r="S14" t="s">
        <v>13</v>
      </c>
      <c r="T14">
        <v>1008.3</v>
      </c>
      <c r="U14">
        <v>29.3</v>
      </c>
      <c r="V14">
        <v>29.4</v>
      </c>
      <c r="W14" t="s">
        <v>13</v>
      </c>
      <c r="X14" t="s">
        <v>13</v>
      </c>
      <c r="Y14">
        <v>-1.2</v>
      </c>
      <c r="Z14" t="s">
        <v>13</v>
      </c>
    </row>
    <row r="15" spans="1:26" x14ac:dyDescent="0.25">
      <c r="H15" s="20">
        <v>2014</v>
      </c>
      <c r="I15">
        <v>1</v>
      </c>
      <c r="J15">
        <v>20</v>
      </c>
      <c r="K15">
        <v>0</v>
      </c>
      <c r="L15">
        <v>54</v>
      </c>
      <c r="M15">
        <v>220</v>
      </c>
      <c r="N15">
        <v>0.5</v>
      </c>
      <c r="O15">
        <v>1.5</v>
      </c>
      <c r="P15" t="s">
        <v>13</v>
      </c>
      <c r="Q15" t="s">
        <v>13</v>
      </c>
      <c r="R15" t="s">
        <v>13</v>
      </c>
      <c r="S15" t="s">
        <v>13</v>
      </c>
      <c r="T15">
        <v>1008.4</v>
      </c>
      <c r="U15">
        <v>28.8</v>
      </c>
      <c r="V15">
        <v>29.4</v>
      </c>
      <c r="W15" t="s">
        <v>13</v>
      </c>
      <c r="X15" t="s">
        <v>13</v>
      </c>
      <c r="Y15" t="s">
        <v>13</v>
      </c>
      <c r="Z15" t="s">
        <v>13</v>
      </c>
    </row>
    <row r="16" spans="1:26" x14ac:dyDescent="0.25">
      <c r="H16" s="20">
        <v>2014</v>
      </c>
      <c r="I16">
        <v>1</v>
      </c>
      <c r="J16">
        <v>20</v>
      </c>
      <c r="K16">
        <v>0</v>
      </c>
      <c r="L16">
        <v>48</v>
      </c>
      <c r="M16">
        <v>220</v>
      </c>
      <c r="N16">
        <v>1</v>
      </c>
      <c r="O16">
        <v>2.6</v>
      </c>
      <c r="P16" t="s">
        <v>13</v>
      </c>
      <c r="Q16" t="s">
        <v>13</v>
      </c>
      <c r="R16" t="s">
        <v>13</v>
      </c>
      <c r="S16" t="s">
        <v>13</v>
      </c>
      <c r="T16">
        <v>1008.5</v>
      </c>
      <c r="U16">
        <v>27.4</v>
      </c>
      <c r="V16">
        <v>29.3</v>
      </c>
      <c r="W16" t="s">
        <v>13</v>
      </c>
      <c r="X16" t="s">
        <v>13</v>
      </c>
      <c r="Y16" t="s">
        <v>13</v>
      </c>
      <c r="Z16" t="s">
        <v>13</v>
      </c>
    </row>
    <row r="17" spans="1:26" x14ac:dyDescent="0.25">
      <c r="H17" s="20">
        <v>2014</v>
      </c>
      <c r="I17">
        <v>1</v>
      </c>
      <c r="J17">
        <v>20</v>
      </c>
      <c r="K17">
        <v>0</v>
      </c>
      <c r="L17">
        <v>42</v>
      </c>
      <c r="M17">
        <v>190</v>
      </c>
      <c r="N17">
        <v>1.5</v>
      </c>
      <c r="O17">
        <v>2.6</v>
      </c>
      <c r="P17" t="s">
        <v>13</v>
      </c>
      <c r="Q17" t="s">
        <v>13</v>
      </c>
      <c r="R17" t="s">
        <v>13</v>
      </c>
      <c r="S17" t="s">
        <v>13</v>
      </c>
      <c r="T17">
        <v>1008.6</v>
      </c>
      <c r="U17">
        <v>26.9</v>
      </c>
      <c r="V17">
        <v>29.3</v>
      </c>
      <c r="W17" t="s">
        <v>13</v>
      </c>
      <c r="X17" t="s">
        <v>13</v>
      </c>
      <c r="Y17" t="s">
        <v>13</v>
      </c>
      <c r="Z17" t="s">
        <v>13</v>
      </c>
    </row>
    <row r="18" spans="1:26" x14ac:dyDescent="0.25">
      <c r="H18" s="20">
        <v>2014</v>
      </c>
      <c r="I18">
        <v>1</v>
      </c>
      <c r="J18">
        <v>20</v>
      </c>
      <c r="K18">
        <v>0</v>
      </c>
      <c r="L18">
        <v>36</v>
      </c>
      <c r="M18">
        <v>200</v>
      </c>
      <c r="N18">
        <v>1.5</v>
      </c>
      <c r="O18">
        <v>3.1</v>
      </c>
      <c r="P18" t="s">
        <v>13</v>
      </c>
      <c r="Q18" t="s">
        <v>13</v>
      </c>
      <c r="R18" t="s">
        <v>13</v>
      </c>
      <c r="S18" t="s">
        <v>13</v>
      </c>
      <c r="T18">
        <v>1008.6</v>
      </c>
      <c r="U18">
        <v>26.7</v>
      </c>
      <c r="V18">
        <v>29.3</v>
      </c>
      <c r="W18" t="s">
        <v>13</v>
      </c>
      <c r="X18" t="s">
        <v>13</v>
      </c>
      <c r="Y18" t="s">
        <v>13</v>
      </c>
      <c r="Z18" t="s">
        <v>13</v>
      </c>
    </row>
    <row r="19" spans="1:26" x14ac:dyDescent="0.25">
      <c r="H19" s="20">
        <v>2014</v>
      </c>
      <c r="I19">
        <v>1</v>
      </c>
      <c r="J19">
        <v>20</v>
      </c>
      <c r="K19">
        <v>0</v>
      </c>
      <c r="L19">
        <v>30</v>
      </c>
      <c r="M19">
        <v>200</v>
      </c>
      <c r="N19">
        <v>2.1</v>
      </c>
      <c r="O19">
        <v>2.6</v>
      </c>
      <c r="P19" t="s">
        <v>13</v>
      </c>
      <c r="Q19" t="s">
        <v>13</v>
      </c>
      <c r="R19" t="s">
        <v>13</v>
      </c>
      <c r="S19" t="s">
        <v>13</v>
      </c>
      <c r="T19">
        <v>1008.6</v>
      </c>
      <c r="U19">
        <v>26.7</v>
      </c>
      <c r="V19">
        <v>29.3</v>
      </c>
      <c r="W19" t="s">
        <v>13</v>
      </c>
      <c r="X19" t="s">
        <v>13</v>
      </c>
      <c r="Y19" t="s">
        <v>13</v>
      </c>
      <c r="Z19" t="s">
        <v>13</v>
      </c>
    </row>
    <row r="20" spans="1:26" x14ac:dyDescent="0.25">
      <c r="H20" s="20">
        <v>2014</v>
      </c>
      <c r="I20">
        <v>1</v>
      </c>
      <c r="J20">
        <v>20</v>
      </c>
      <c r="K20">
        <v>0</v>
      </c>
      <c r="L20">
        <v>24</v>
      </c>
      <c r="M20" t="s">
        <v>13</v>
      </c>
      <c r="N20">
        <v>0</v>
      </c>
      <c r="O20">
        <v>2.1</v>
      </c>
      <c r="P20" t="s">
        <v>13</v>
      </c>
      <c r="Q20" t="s">
        <v>13</v>
      </c>
      <c r="R20" t="s">
        <v>13</v>
      </c>
      <c r="S20" t="s">
        <v>13</v>
      </c>
      <c r="T20">
        <v>1008.6</v>
      </c>
      <c r="U20">
        <v>27.1</v>
      </c>
      <c r="V20">
        <v>29.3</v>
      </c>
      <c r="W20" t="s">
        <v>13</v>
      </c>
      <c r="X20" t="s">
        <v>13</v>
      </c>
      <c r="Y20" t="s">
        <v>13</v>
      </c>
      <c r="Z20" t="s">
        <v>13</v>
      </c>
    </row>
    <row r="21" spans="1:26" x14ac:dyDescent="0.25">
      <c r="H21" s="20">
        <v>2014</v>
      </c>
      <c r="I21">
        <v>1</v>
      </c>
      <c r="J21">
        <v>20</v>
      </c>
      <c r="K21">
        <v>0</v>
      </c>
      <c r="L21">
        <v>18</v>
      </c>
      <c r="M21">
        <v>210</v>
      </c>
      <c r="N21">
        <v>1</v>
      </c>
      <c r="O21">
        <v>2.1</v>
      </c>
      <c r="P21" t="s">
        <v>13</v>
      </c>
      <c r="Q21" t="s">
        <v>13</v>
      </c>
      <c r="R21" t="s">
        <v>13</v>
      </c>
      <c r="S21" t="s">
        <v>13</v>
      </c>
      <c r="T21">
        <v>1008.7</v>
      </c>
      <c r="U21">
        <v>26.7</v>
      </c>
      <c r="V21">
        <v>29.3</v>
      </c>
      <c r="W21" t="s">
        <v>13</v>
      </c>
      <c r="X21" t="s">
        <v>13</v>
      </c>
      <c r="Y21" t="s">
        <v>13</v>
      </c>
      <c r="Z21" t="s">
        <v>13</v>
      </c>
    </row>
    <row r="22" spans="1:26" x14ac:dyDescent="0.25">
      <c r="H22" s="20">
        <v>2014</v>
      </c>
      <c r="I22">
        <v>1</v>
      </c>
      <c r="J22">
        <v>20</v>
      </c>
      <c r="K22">
        <v>0</v>
      </c>
      <c r="L22">
        <v>12</v>
      </c>
      <c r="M22">
        <v>200</v>
      </c>
      <c r="N22">
        <v>2.1</v>
      </c>
      <c r="O22">
        <v>3.1</v>
      </c>
      <c r="P22" t="s">
        <v>13</v>
      </c>
      <c r="Q22" t="s">
        <v>13</v>
      </c>
      <c r="R22" t="s">
        <v>13</v>
      </c>
      <c r="S22" t="s">
        <v>13</v>
      </c>
      <c r="T22">
        <v>1008.8</v>
      </c>
      <c r="U22">
        <v>26.3</v>
      </c>
      <c r="V22">
        <v>29.3</v>
      </c>
      <c r="W22" t="s">
        <v>13</v>
      </c>
      <c r="X22" t="s">
        <v>13</v>
      </c>
      <c r="Y22" t="s">
        <v>13</v>
      </c>
      <c r="Z22" t="s">
        <v>13</v>
      </c>
    </row>
    <row r="23" spans="1:26" x14ac:dyDescent="0.25">
      <c r="H23" s="20">
        <v>2014</v>
      </c>
      <c r="I23">
        <v>1</v>
      </c>
      <c r="J23">
        <v>20</v>
      </c>
      <c r="K23">
        <v>0</v>
      </c>
      <c r="L23">
        <v>6</v>
      </c>
      <c r="M23" t="s">
        <v>13</v>
      </c>
      <c r="N23">
        <v>0</v>
      </c>
      <c r="O23">
        <v>2.1</v>
      </c>
      <c r="P23" t="s">
        <v>13</v>
      </c>
      <c r="Q23" t="s">
        <v>13</v>
      </c>
      <c r="R23" t="s">
        <v>13</v>
      </c>
      <c r="S23" t="s">
        <v>13</v>
      </c>
      <c r="T23">
        <v>1008.8</v>
      </c>
      <c r="U23">
        <v>27.2</v>
      </c>
      <c r="V23">
        <v>29.3</v>
      </c>
      <c r="W23" t="s">
        <v>13</v>
      </c>
      <c r="X23" t="s">
        <v>13</v>
      </c>
      <c r="Y23" t="s">
        <v>13</v>
      </c>
      <c r="Z23" t="s">
        <v>13</v>
      </c>
    </row>
    <row r="24" spans="1:26" x14ac:dyDescent="0.25">
      <c r="H24" s="20">
        <v>2014</v>
      </c>
      <c r="I24">
        <v>1</v>
      </c>
      <c r="J24">
        <v>20</v>
      </c>
      <c r="K24">
        <v>0</v>
      </c>
      <c r="L24">
        <v>0</v>
      </c>
      <c r="M24" t="s">
        <v>13</v>
      </c>
      <c r="N24">
        <v>0</v>
      </c>
      <c r="O24">
        <v>2.6</v>
      </c>
      <c r="P24" t="s">
        <v>13</v>
      </c>
      <c r="Q24" t="s">
        <v>13</v>
      </c>
      <c r="R24" t="s">
        <v>13</v>
      </c>
      <c r="S24" t="s">
        <v>13</v>
      </c>
      <c r="T24">
        <v>1008.9</v>
      </c>
      <c r="U24">
        <v>26.7</v>
      </c>
      <c r="V24">
        <v>29.3</v>
      </c>
      <c r="W24" t="s">
        <v>13</v>
      </c>
      <c r="X24" t="s">
        <v>13</v>
      </c>
      <c r="Y24">
        <v>-1.1000000000000001</v>
      </c>
      <c r="Z24" t="s">
        <v>13</v>
      </c>
    </row>
    <row r="25" spans="1:26" x14ac:dyDescent="0.25">
      <c r="G25" s="24" t="s">
        <v>50</v>
      </c>
      <c r="M25" s="25">
        <f>AVERAGE(M4:M24)</f>
        <v>232.5</v>
      </c>
      <c r="N25" s="25">
        <f>AVERAGE(N4:N24)</f>
        <v>1.2000000000000002</v>
      </c>
      <c r="O25" s="25">
        <f>MAX(O4:O24)</f>
        <v>3.6</v>
      </c>
    </row>
    <row r="27" spans="1:26" x14ac:dyDescent="0.25">
      <c r="A27" s="5">
        <v>2</v>
      </c>
      <c r="B27" s="6">
        <v>41659</v>
      </c>
      <c r="C27">
        <v>1600</v>
      </c>
      <c r="D27" s="6">
        <v>41660</v>
      </c>
      <c r="E27" s="24">
        <v>300</v>
      </c>
      <c r="F27">
        <v>1730</v>
      </c>
      <c r="G27" s="24">
        <v>430</v>
      </c>
      <c r="H27" s="20">
        <v>2014</v>
      </c>
      <c r="I27">
        <v>1</v>
      </c>
      <c r="J27">
        <v>21</v>
      </c>
      <c r="K27">
        <v>4</v>
      </c>
      <c r="L27">
        <v>30</v>
      </c>
      <c r="M27">
        <v>300</v>
      </c>
      <c r="N27">
        <v>2.6</v>
      </c>
      <c r="O27">
        <v>3.6</v>
      </c>
      <c r="P27" t="s">
        <v>13</v>
      </c>
      <c r="Q27" t="s">
        <v>13</v>
      </c>
      <c r="R27" t="s">
        <v>13</v>
      </c>
      <c r="S27" t="s">
        <v>13</v>
      </c>
      <c r="T27">
        <v>1007.1</v>
      </c>
      <c r="U27">
        <v>29.1</v>
      </c>
      <c r="V27">
        <v>29.5</v>
      </c>
      <c r="W27" t="s">
        <v>13</v>
      </c>
      <c r="X27" t="s">
        <v>13</v>
      </c>
      <c r="Y27" t="s">
        <v>13</v>
      </c>
      <c r="Z27" t="s">
        <v>13</v>
      </c>
    </row>
    <row r="28" spans="1:26" x14ac:dyDescent="0.25">
      <c r="H28" s="20">
        <v>2014</v>
      </c>
      <c r="I28">
        <v>1</v>
      </c>
      <c r="J28">
        <v>21</v>
      </c>
      <c r="K28">
        <v>4</v>
      </c>
      <c r="L28">
        <v>24</v>
      </c>
      <c r="M28">
        <v>220</v>
      </c>
      <c r="N28">
        <v>0.5</v>
      </c>
      <c r="O28">
        <v>1</v>
      </c>
      <c r="P28" t="s">
        <v>13</v>
      </c>
      <c r="Q28" t="s">
        <v>13</v>
      </c>
      <c r="R28" t="s">
        <v>13</v>
      </c>
      <c r="S28" t="s">
        <v>13</v>
      </c>
      <c r="T28">
        <v>1007.1</v>
      </c>
      <c r="U28">
        <v>29.1</v>
      </c>
      <c r="V28">
        <v>29.4</v>
      </c>
      <c r="W28" t="s">
        <v>13</v>
      </c>
      <c r="X28" t="s">
        <v>13</v>
      </c>
      <c r="Y28" t="s">
        <v>13</v>
      </c>
      <c r="Z28" t="s">
        <v>13</v>
      </c>
    </row>
    <row r="29" spans="1:26" x14ac:dyDescent="0.25">
      <c r="H29" s="20">
        <v>2014</v>
      </c>
      <c r="I29">
        <v>1</v>
      </c>
      <c r="J29">
        <v>21</v>
      </c>
      <c r="K29">
        <v>4</v>
      </c>
      <c r="L29">
        <v>18</v>
      </c>
      <c r="M29">
        <v>60</v>
      </c>
      <c r="N29">
        <v>0.5</v>
      </c>
      <c r="O29">
        <v>1</v>
      </c>
      <c r="P29" t="s">
        <v>13</v>
      </c>
      <c r="Q29" t="s">
        <v>13</v>
      </c>
      <c r="R29" t="s">
        <v>13</v>
      </c>
      <c r="S29" t="s">
        <v>13</v>
      </c>
      <c r="T29">
        <v>1007</v>
      </c>
      <c r="U29">
        <v>29.2</v>
      </c>
      <c r="V29">
        <v>29.4</v>
      </c>
      <c r="W29" t="s">
        <v>13</v>
      </c>
      <c r="X29" t="s">
        <v>13</v>
      </c>
      <c r="Y29" t="s">
        <v>13</v>
      </c>
      <c r="Z29" t="s">
        <v>13</v>
      </c>
    </row>
    <row r="30" spans="1:26" x14ac:dyDescent="0.25">
      <c r="H30" s="20">
        <v>2014</v>
      </c>
      <c r="I30">
        <v>1</v>
      </c>
      <c r="J30">
        <v>21</v>
      </c>
      <c r="K30">
        <v>4</v>
      </c>
      <c r="L30">
        <v>12</v>
      </c>
      <c r="M30">
        <v>200</v>
      </c>
      <c r="N30">
        <v>1</v>
      </c>
      <c r="O30">
        <v>1.5</v>
      </c>
      <c r="P30" t="s">
        <v>13</v>
      </c>
      <c r="Q30" t="s">
        <v>13</v>
      </c>
      <c r="R30" t="s">
        <v>13</v>
      </c>
      <c r="S30" t="s">
        <v>13</v>
      </c>
      <c r="T30">
        <v>1007</v>
      </c>
      <c r="U30">
        <v>28.8</v>
      </c>
      <c r="V30">
        <v>29.4</v>
      </c>
      <c r="W30" t="s">
        <v>13</v>
      </c>
      <c r="X30" t="s">
        <v>13</v>
      </c>
      <c r="Y30" t="s">
        <v>13</v>
      </c>
      <c r="Z30" t="s">
        <v>13</v>
      </c>
    </row>
    <row r="31" spans="1:26" x14ac:dyDescent="0.25">
      <c r="H31" s="20">
        <v>2014</v>
      </c>
      <c r="I31">
        <v>1</v>
      </c>
      <c r="J31">
        <v>21</v>
      </c>
      <c r="K31">
        <v>4</v>
      </c>
      <c r="L31">
        <v>6</v>
      </c>
      <c r="M31">
        <v>210</v>
      </c>
      <c r="N31">
        <v>0.5</v>
      </c>
      <c r="O31">
        <v>2.1</v>
      </c>
      <c r="P31" t="s">
        <v>13</v>
      </c>
      <c r="Q31" t="s">
        <v>13</v>
      </c>
      <c r="R31" t="s">
        <v>13</v>
      </c>
      <c r="S31" t="s">
        <v>13</v>
      </c>
      <c r="T31">
        <v>1007</v>
      </c>
      <c r="U31">
        <v>29.2</v>
      </c>
      <c r="V31">
        <v>29.4</v>
      </c>
      <c r="W31" t="s">
        <v>13</v>
      </c>
      <c r="X31" t="s">
        <v>13</v>
      </c>
      <c r="Y31" t="s">
        <v>13</v>
      </c>
      <c r="Z31" t="s">
        <v>13</v>
      </c>
    </row>
    <row r="32" spans="1:26" x14ac:dyDescent="0.25">
      <c r="H32" s="20">
        <v>2014</v>
      </c>
      <c r="I32">
        <v>1</v>
      </c>
      <c r="J32">
        <v>21</v>
      </c>
      <c r="K32">
        <v>4</v>
      </c>
      <c r="L32">
        <v>0</v>
      </c>
      <c r="M32">
        <v>190</v>
      </c>
      <c r="N32">
        <v>1.5</v>
      </c>
      <c r="O32">
        <v>2.1</v>
      </c>
      <c r="P32" t="s">
        <v>13</v>
      </c>
      <c r="Q32" t="s">
        <v>13</v>
      </c>
      <c r="R32" t="s">
        <v>13</v>
      </c>
      <c r="S32" t="s">
        <v>13</v>
      </c>
      <c r="T32">
        <v>1007</v>
      </c>
      <c r="U32">
        <v>29.1</v>
      </c>
      <c r="V32">
        <v>29.4</v>
      </c>
      <c r="W32" t="s">
        <v>13</v>
      </c>
      <c r="X32" t="s">
        <v>13</v>
      </c>
      <c r="Y32">
        <v>-0.4</v>
      </c>
      <c r="Z32" t="s">
        <v>13</v>
      </c>
    </row>
    <row r="33" spans="1:26" x14ac:dyDescent="0.25">
      <c r="H33" s="20">
        <v>2014</v>
      </c>
      <c r="I33">
        <v>1</v>
      </c>
      <c r="J33">
        <v>21</v>
      </c>
      <c r="K33">
        <v>3</v>
      </c>
      <c r="L33">
        <v>54</v>
      </c>
      <c r="M33">
        <v>220</v>
      </c>
      <c r="N33">
        <v>1</v>
      </c>
      <c r="O33">
        <v>3.6</v>
      </c>
      <c r="P33" t="s">
        <v>13</v>
      </c>
      <c r="Q33" t="s">
        <v>13</v>
      </c>
      <c r="R33" t="s">
        <v>13</v>
      </c>
      <c r="S33" t="s">
        <v>13</v>
      </c>
      <c r="T33">
        <v>1007</v>
      </c>
      <c r="U33">
        <v>29.4</v>
      </c>
      <c r="V33">
        <v>29.4</v>
      </c>
      <c r="W33" t="s">
        <v>13</v>
      </c>
      <c r="X33" t="s">
        <v>13</v>
      </c>
      <c r="Y33" t="s">
        <v>13</v>
      </c>
      <c r="Z33" t="s">
        <v>13</v>
      </c>
    </row>
    <row r="34" spans="1:26" x14ac:dyDescent="0.25">
      <c r="H34" s="20">
        <v>2014</v>
      </c>
      <c r="I34">
        <v>1</v>
      </c>
      <c r="J34">
        <v>21</v>
      </c>
      <c r="K34">
        <v>3</v>
      </c>
      <c r="L34">
        <v>48</v>
      </c>
      <c r="M34">
        <v>300</v>
      </c>
      <c r="N34">
        <v>2.1</v>
      </c>
      <c r="O34">
        <v>3.6</v>
      </c>
      <c r="P34" t="s">
        <v>13</v>
      </c>
      <c r="Q34" t="s">
        <v>13</v>
      </c>
      <c r="R34" t="s">
        <v>13</v>
      </c>
      <c r="S34" t="s">
        <v>13</v>
      </c>
      <c r="T34">
        <v>1007</v>
      </c>
      <c r="U34">
        <v>29.5</v>
      </c>
      <c r="V34">
        <v>29.4</v>
      </c>
      <c r="W34" t="s">
        <v>13</v>
      </c>
      <c r="X34" t="s">
        <v>13</v>
      </c>
      <c r="Y34" t="s">
        <v>13</v>
      </c>
      <c r="Z34" t="s">
        <v>13</v>
      </c>
    </row>
    <row r="35" spans="1:26" x14ac:dyDescent="0.25">
      <c r="H35" s="20">
        <v>2014</v>
      </c>
      <c r="I35">
        <v>1</v>
      </c>
      <c r="J35">
        <v>21</v>
      </c>
      <c r="K35">
        <v>3</v>
      </c>
      <c r="L35">
        <v>42</v>
      </c>
      <c r="M35">
        <v>290</v>
      </c>
      <c r="N35">
        <v>2.6</v>
      </c>
      <c r="O35">
        <v>3.6</v>
      </c>
      <c r="P35" t="s">
        <v>13</v>
      </c>
      <c r="Q35" t="s">
        <v>13</v>
      </c>
      <c r="R35" t="s">
        <v>13</v>
      </c>
      <c r="S35" t="s">
        <v>13</v>
      </c>
      <c r="T35">
        <v>1006.9</v>
      </c>
      <c r="U35">
        <v>29.6</v>
      </c>
      <c r="V35">
        <v>29.4</v>
      </c>
      <c r="W35" t="s">
        <v>13</v>
      </c>
      <c r="X35" t="s">
        <v>13</v>
      </c>
      <c r="Y35" t="s">
        <v>13</v>
      </c>
      <c r="Z35" t="s">
        <v>13</v>
      </c>
    </row>
    <row r="36" spans="1:26" x14ac:dyDescent="0.25">
      <c r="H36" s="20">
        <v>2014</v>
      </c>
      <c r="I36">
        <v>1</v>
      </c>
      <c r="J36">
        <v>21</v>
      </c>
      <c r="K36">
        <v>3</v>
      </c>
      <c r="L36">
        <v>36</v>
      </c>
      <c r="M36">
        <v>330</v>
      </c>
      <c r="N36">
        <v>1</v>
      </c>
      <c r="O36">
        <v>2.1</v>
      </c>
      <c r="P36" t="s">
        <v>13</v>
      </c>
      <c r="Q36" t="s">
        <v>13</v>
      </c>
      <c r="R36" t="s">
        <v>13</v>
      </c>
      <c r="S36" t="s">
        <v>13</v>
      </c>
      <c r="T36">
        <v>1006.9</v>
      </c>
      <c r="U36">
        <v>30.2</v>
      </c>
      <c r="V36">
        <v>29.4</v>
      </c>
      <c r="W36" t="s">
        <v>13</v>
      </c>
      <c r="X36" t="s">
        <v>13</v>
      </c>
      <c r="Y36" t="s">
        <v>13</v>
      </c>
      <c r="Z36" t="s">
        <v>13</v>
      </c>
    </row>
    <row r="37" spans="1:26" x14ac:dyDescent="0.25">
      <c r="H37" s="20">
        <v>2014</v>
      </c>
      <c r="I37">
        <v>1</v>
      </c>
      <c r="J37">
        <v>21</v>
      </c>
      <c r="K37">
        <v>3</v>
      </c>
      <c r="L37">
        <v>30</v>
      </c>
      <c r="M37">
        <v>320</v>
      </c>
      <c r="N37">
        <v>1.5</v>
      </c>
      <c r="O37">
        <v>2.6</v>
      </c>
      <c r="P37" t="s">
        <v>13</v>
      </c>
      <c r="Q37" t="s">
        <v>13</v>
      </c>
      <c r="R37" t="s">
        <v>13</v>
      </c>
      <c r="S37" t="s">
        <v>13</v>
      </c>
      <c r="T37">
        <v>1006.8</v>
      </c>
      <c r="U37">
        <v>30.2</v>
      </c>
      <c r="V37">
        <v>29.4</v>
      </c>
      <c r="W37" t="s">
        <v>13</v>
      </c>
      <c r="X37" t="s">
        <v>13</v>
      </c>
      <c r="Y37" t="s">
        <v>13</v>
      </c>
      <c r="Z37" t="s">
        <v>13</v>
      </c>
    </row>
    <row r="38" spans="1:26" x14ac:dyDescent="0.25">
      <c r="H38" s="20">
        <v>2014</v>
      </c>
      <c r="I38">
        <v>1</v>
      </c>
      <c r="J38">
        <v>21</v>
      </c>
      <c r="K38">
        <v>3</v>
      </c>
      <c r="L38">
        <v>24</v>
      </c>
      <c r="M38">
        <v>340</v>
      </c>
      <c r="N38">
        <v>1</v>
      </c>
      <c r="O38">
        <v>2.1</v>
      </c>
      <c r="P38" t="s">
        <v>13</v>
      </c>
      <c r="Q38" t="s">
        <v>13</v>
      </c>
      <c r="R38" t="s">
        <v>13</v>
      </c>
      <c r="S38" t="s">
        <v>13</v>
      </c>
      <c r="T38">
        <v>1006.8</v>
      </c>
      <c r="U38">
        <v>30.1</v>
      </c>
      <c r="V38">
        <v>29.4</v>
      </c>
      <c r="W38" t="s">
        <v>13</v>
      </c>
      <c r="X38" t="s">
        <v>13</v>
      </c>
      <c r="Y38" t="s">
        <v>13</v>
      </c>
      <c r="Z38" t="s">
        <v>13</v>
      </c>
    </row>
    <row r="39" spans="1:26" x14ac:dyDescent="0.25">
      <c r="H39" s="20">
        <v>2014</v>
      </c>
      <c r="I39">
        <v>1</v>
      </c>
      <c r="J39">
        <v>21</v>
      </c>
      <c r="K39">
        <v>3</v>
      </c>
      <c r="L39">
        <v>18</v>
      </c>
      <c r="M39">
        <v>20</v>
      </c>
      <c r="N39">
        <v>1</v>
      </c>
      <c r="O39">
        <v>1.5</v>
      </c>
      <c r="P39" t="s">
        <v>13</v>
      </c>
      <c r="Q39" t="s">
        <v>13</v>
      </c>
      <c r="R39" t="s">
        <v>13</v>
      </c>
      <c r="S39" t="s">
        <v>13</v>
      </c>
      <c r="T39">
        <v>1006.9</v>
      </c>
      <c r="U39">
        <v>30</v>
      </c>
      <c r="V39">
        <v>29.4</v>
      </c>
      <c r="W39" t="s">
        <v>13</v>
      </c>
      <c r="X39" t="s">
        <v>13</v>
      </c>
      <c r="Y39" t="s">
        <v>13</v>
      </c>
      <c r="Z39" t="s">
        <v>13</v>
      </c>
    </row>
    <row r="40" spans="1:26" x14ac:dyDescent="0.25">
      <c r="H40" s="20">
        <v>2014</v>
      </c>
      <c r="I40">
        <v>1</v>
      </c>
      <c r="J40">
        <v>21</v>
      </c>
      <c r="K40">
        <v>3</v>
      </c>
      <c r="L40">
        <v>12</v>
      </c>
      <c r="M40">
        <v>20</v>
      </c>
      <c r="N40">
        <v>1</v>
      </c>
      <c r="O40">
        <v>1.5</v>
      </c>
      <c r="P40" t="s">
        <v>13</v>
      </c>
      <c r="Q40" t="s">
        <v>13</v>
      </c>
      <c r="R40" t="s">
        <v>13</v>
      </c>
      <c r="S40" t="s">
        <v>13</v>
      </c>
      <c r="T40">
        <v>1006.9</v>
      </c>
      <c r="U40">
        <v>29.9</v>
      </c>
      <c r="V40">
        <v>29.4</v>
      </c>
      <c r="W40" t="s">
        <v>13</v>
      </c>
      <c r="X40" t="s">
        <v>13</v>
      </c>
      <c r="Y40" t="s">
        <v>13</v>
      </c>
      <c r="Z40" t="s">
        <v>13</v>
      </c>
    </row>
    <row r="41" spans="1:26" x14ac:dyDescent="0.25">
      <c r="H41" s="20">
        <v>2014</v>
      </c>
      <c r="I41">
        <v>1</v>
      </c>
      <c r="J41">
        <v>21</v>
      </c>
      <c r="K41">
        <v>3</v>
      </c>
      <c r="L41">
        <v>6</v>
      </c>
      <c r="M41">
        <v>10</v>
      </c>
      <c r="N41">
        <v>1</v>
      </c>
      <c r="O41">
        <v>1.5</v>
      </c>
      <c r="P41" t="s">
        <v>13</v>
      </c>
      <c r="Q41" t="s">
        <v>13</v>
      </c>
      <c r="R41" t="s">
        <v>13</v>
      </c>
      <c r="S41" t="s">
        <v>13</v>
      </c>
      <c r="T41">
        <v>1006.9</v>
      </c>
      <c r="U41">
        <v>29.2</v>
      </c>
      <c r="V41">
        <v>29.4</v>
      </c>
      <c r="W41" t="s">
        <v>13</v>
      </c>
      <c r="X41" t="s">
        <v>13</v>
      </c>
      <c r="Y41" t="s">
        <v>13</v>
      </c>
      <c r="Z41" t="s">
        <v>13</v>
      </c>
    </row>
    <row r="42" spans="1:26" x14ac:dyDescent="0.25">
      <c r="H42" s="20">
        <v>2014</v>
      </c>
      <c r="I42">
        <v>1</v>
      </c>
      <c r="J42">
        <v>21</v>
      </c>
      <c r="K42">
        <v>3</v>
      </c>
      <c r="L42">
        <v>0</v>
      </c>
      <c r="M42">
        <v>60</v>
      </c>
      <c r="N42">
        <v>0.5</v>
      </c>
      <c r="O42">
        <v>1</v>
      </c>
      <c r="P42" t="s">
        <v>13</v>
      </c>
      <c r="Q42" t="s">
        <v>13</v>
      </c>
      <c r="R42" t="s">
        <v>13</v>
      </c>
      <c r="S42" t="s">
        <v>13</v>
      </c>
      <c r="T42">
        <v>1007</v>
      </c>
      <c r="U42">
        <v>28.5</v>
      </c>
      <c r="V42">
        <v>29.5</v>
      </c>
      <c r="W42" t="s">
        <v>13</v>
      </c>
      <c r="X42" t="s">
        <v>13</v>
      </c>
      <c r="Y42">
        <v>-0.9</v>
      </c>
      <c r="Z42" t="s">
        <v>51</v>
      </c>
    </row>
    <row r="43" spans="1:26" x14ac:dyDescent="0.25">
      <c r="G43" s="24" t="s">
        <v>50</v>
      </c>
      <c r="M43" s="25">
        <f>AVERAGE(M27:M42)</f>
        <v>193.125</v>
      </c>
      <c r="N43" s="25">
        <f>AVERAGE(N27:N42)</f>
        <v>1.2062499999999998</v>
      </c>
      <c r="O43" s="25">
        <f>MAX(O27:O42)</f>
        <v>3.6</v>
      </c>
    </row>
    <row r="45" spans="1:26" x14ac:dyDescent="0.25">
      <c r="A45" s="5">
        <v>3</v>
      </c>
      <c r="B45" s="6">
        <v>41659</v>
      </c>
      <c r="C45">
        <v>1730</v>
      </c>
      <c r="D45" s="6">
        <v>41660</v>
      </c>
      <c r="E45" s="24">
        <v>430</v>
      </c>
      <c r="F45">
        <v>1900</v>
      </c>
      <c r="G45" s="24">
        <v>600</v>
      </c>
      <c r="H45" s="20">
        <v>2014</v>
      </c>
      <c r="I45">
        <v>1</v>
      </c>
      <c r="J45">
        <v>21</v>
      </c>
      <c r="K45">
        <v>6</v>
      </c>
      <c r="L45">
        <v>0</v>
      </c>
      <c r="M45" t="s">
        <v>13</v>
      </c>
      <c r="N45">
        <v>0</v>
      </c>
      <c r="O45">
        <v>1</v>
      </c>
      <c r="P45" t="s">
        <v>13</v>
      </c>
      <c r="Q45" t="s">
        <v>13</v>
      </c>
      <c r="R45" t="s">
        <v>13</v>
      </c>
      <c r="S45" t="s">
        <v>13</v>
      </c>
      <c r="T45">
        <v>1008.1</v>
      </c>
      <c r="U45">
        <v>26.4</v>
      </c>
      <c r="V45">
        <v>29.8</v>
      </c>
      <c r="W45" t="s">
        <v>13</v>
      </c>
      <c r="X45" t="s">
        <v>13</v>
      </c>
      <c r="Y45">
        <v>1.1000000000000001</v>
      </c>
      <c r="Z45" t="s">
        <v>13</v>
      </c>
    </row>
    <row r="46" spans="1:26" x14ac:dyDescent="0.25">
      <c r="H46" s="20">
        <v>2014</v>
      </c>
      <c r="I46">
        <v>1</v>
      </c>
      <c r="J46">
        <v>21</v>
      </c>
      <c r="K46">
        <v>5</v>
      </c>
      <c r="L46">
        <v>54</v>
      </c>
      <c r="M46">
        <v>180</v>
      </c>
      <c r="N46">
        <v>0.5</v>
      </c>
      <c r="O46">
        <v>2.1</v>
      </c>
      <c r="P46" t="s">
        <v>13</v>
      </c>
      <c r="Q46" t="s">
        <v>13</v>
      </c>
      <c r="R46" t="s">
        <v>13</v>
      </c>
      <c r="S46" t="s">
        <v>13</v>
      </c>
      <c r="T46">
        <v>1008.1</v>
      </c>
      <c r="U46">
        <v>26.4</v>
      </c>
      <c r="V46">
        <v>29.9</v>
      </c>
      <c r="W46" t="s">
        <v>13</v>
      </c>
      <c r="X46" t="s">
        <v>13</v>
      </c>
      <c r="Y46" t="s">
        <v>13</v>
      </c>
      <c r="Z46" t="s">
        <v>13</v>
      </c>
    </row>
    <row r="47" spans="1:26" x14ac:dyDescent="0.25">
      <c r="H47" s="20">
        <v>2014</v>
      </c>
      <c r="I47">
        <v>1</v>
      </c>
      <c r="J47">
        <v>21</v>
      </c>
      <c r="K47">
        <v>5</v>
      </c>
      <c r="L47">
        <v>48</v>
      </c>
      <c r="M47">
        <v>180</v>
      </c>
      <c r="N47">
        <v>0.5</v>
      </c>
      <c r="O47">
        <v>1.5</v>
      </c>
      <c r="P47" t="s">
        <v>13</v>
      </c>
      <c r="Q47" t="s">
        <v>13</v>
      </c>
      <c r="R47" t="s">
        <v>13</v>
      </c>
      <c r="S47" t="s">
        <v>13</v>
      </c>
      <c r="T47">
        <v>1008</v>
      </c>
      <c r="U47">
        <v>26.4</v>
      </c>
      <c r="V47">
        <v>29.9</v>
      </c>
      <c r="W47" t="s">
        <v>13</v>
      </c>
      <c r="X47" t="s">
        <v>13</v>
      </c>
      <c r="Y47" t="s">
        <v>13</v>
      </c>
      <c r="Z47" t="s">
        <v>13</v>
      </c>
    </row>
    <row r="48" spans="1:26" x14ac:dyDescent="0.25">
      <c r="H48" s="20">
        <v>2014</v>
      </c>
      <c r="I48">
        <v>1</v>
      </c>
      <c r="J48">
        <v>21</v>
      </c>
      <c r="K48">
        <v>5</v>
      </c>
      <c r="L48">
        <v>42</v>
      </c>
      <c r="M48">
        <v>280</v>
      </c>
      <c r="N48">
        <v>1.5</v>
      </c>
      <c r="O48">
        <v>2.1</v>
      </c>
      <c r="P48" t="s">
        <v>13</v>
      </c>
      <c r="Q48" t="s">
        <v>13</v>
      </c>
      <c r="R48" t="s">
        <v>13</v>
      </c>
      <c r="S48" t="s">
        <v>13</v>
      </c>
      <c r="T48">
        <v>1007.9</v>
      </c>
      <c r="U48">
        <v>26.6</v>
      </c>
      <c r="V48">
        <v>29.8</v>
      </c>
      <c r="W48" t="s">
        <v>13</v>
      </c>
      <c r="X48" t="s">
        <v>13</v>
      </c>
      <c r="Y48" t="s">
        <v>13</v>
      </c>
      <c r="Z48" t="s">
        <v>13</v>
      </c>
    </row>
    <row r="49" spans="7:26" x14ac:dyDescent="0.25">
      <c r="H49" s="20">
        <v>2014</v>
      </c>
      <c r="I49">
        <v>1</v>
      </c>
      <c r="J49">
        <v>21</v>
      </c>
      <c r="K49">
        <v>5</v>
      </c>
      <c r="L49">
        <v>36</v>
      </c>
      <c r="M49">
        <v>260</v>
      </c>
      <c r="N49">
        <v>1.5</v>
      </c>
      <c r="O49">
        <v>2.6</v>
      </c>
      <c r="P49" t="s">
        <v>13</v>
      </c>
      <c r="Q49" t="s">
        <v>13</v>
      </c>
      <c r="R49" t="s">
        <v>13</v>
      </c>
      <c r="S49" t="s">
        <v>13</v>
      </c>
      <c r="T49">
        <v>1007.8</v>
      </c>
      <c r="U49">
        <v>26.5</v>
      </c>
      <c r="V49">
        <v>29.9</v>
      </c>
      <c r="W49" t="s">
        <v>13</v>
      </c>
      <c r="X49" t="s">
        <v>13</v>
      </c>
      <c r="Y49" t="s">
        <v>13</v>
      </c>
      <c r="Z49" t="s">
        <v>13</v>
      </c>
    </row>
    <row r="50" spans="7:26" x14ac:dyDescent="0.25">
      <c r="H50" s="20">
        <v>2014</v>
      </c>
      <c r="I50">
        <v>1</v>
      </c>
      <c r="J50">
        <v>21</v>
      </c>
      <c r="K50">
        <v>5</v>
      </c>
      <c r="L50">
        <v>30</v>
      </c>
      <c r="M50">
        <v>220</v>
      </c>
      <c r="N50">
        <v>1.5</v>
      </c>
      <c r="O50">
        <v>3.1</v>
      </c>
      <c r="P50" t="s">
        <v>13</v>
      </c>
      <c r="Q50" t="s">
        <v>13</v>
      </c>
      <c r="R50" t="s">
        <v>13</v>
      </c>
      <c r="S50" t="s">
        <v>13</v>
      </c>
      <c r="T50">
        <v>1007.8</v>
      </c>
      <c r="U50">
        <v>26.6</v>
      </c>
      <c r="V50">
        <v>30</v>
      </c>
      <c r="W50" t="s">
        <v>13</v>
      </c>
      <c r="X50" t="s">
        <v>13</v>
      </c>
      <c r="Y50" t="s">
        <v>13</v>
      </c>
      <c r="Z50" t="s">
        <v>13</v>
      </c>
    </row>
    <row r="51" spans="7:26" x14ac:dyDescent="0.25">
      <c r="H51" s="20">
        <v>2014</v>
      </c>
      <c r="I51">
        <v>1</v>
      </c>
      <c r="J51">
        <v>21</v>
      </c>
      <c r="K51">
        <v>5</v>
      </c>
      <c r="L51">
        <v>24</v>
      </c>
      <c r="M51">
        <v>280</v>
      </c>
      <c r="N51">
        <v>2.6</v>
      </c>
      <c r="O51">
        <v>3.6</v>
      </c>
      <c r="P51" t="s">
        <v>13</v>
      </c>
      <c r="Q51" t="s">
        <v>13</v>
      </c>
      <c r="R51" t="s">
        <v>13</v>
      </c>
      <c r="S51" t="s">
        <v>13</v>
      </c>
      <c r="T51">
        <v>1007.8</v>
      </c>
      <c r="U51">
        <v>26.6</v>
      </c>
      <c r="V51">
        <v>30</v>
      </c>
      <c r="W51" t="s">
        <v>13</v>
      </c>
      <c r="X51" t="s">
        <v>13</v>
      </c>
      <c r="Y51" t="s">
        <v>13</v>
      </c>
      <c r="Z51" t="s">
        <v>13</v>
      </c>
    </row>
    <row r="52" spans="7:26" x14ac:dyDescent="0.25">
      <c r="H52" s="20">
        <v>2014</v>
      </c>
      <c r="I52">
        <v>1</v>
      </c>
      <c r="J52">
        <v>21</v>
      </c>
      <c r="K52">
        <v>5</v>
      </c>
      <c r="L52">
        <v>18</v>
      </c>
      <c r="M52">
        <v>250</v>
      </c>
      <c r="N52">
        <v>1.5</v>
      </c>
      <c r="O52">
        <v>3.1</v>
      </c>
      <c r="P52" t="s">
        <v>13</v>
      </c>
      <c r="Q52" t="s">
        <v>13</v>
      </c>
      <c r="R52" t="s">
        <v>13</v>
      </c>
      <c r="S52" t="s">
        <v>13</v>
      </c>
      <c r="T52">
        <v>1007.8</v>
      </c>
      <c r="U52">
        <v>26.9</v>
      </c>
      <c r="V52">
        <v>29.9</v>
      </c>
      <c r="W52" t="s">
        <v>13</v>
      </c>
      <c r="X52" t="s">
        <v>13</v>
      </c>
      <c r="Y52" t="s">
        <v>13</v>
      </c>
      <c r="Z52" t="s">
        <v>13</v>
      </c>
    </row>
    <row r="53" spans="7:26" x14ac:dyDescent="0.25">
      <c r="H53" s="20">
        <v>2014</v>
      </c>
      <c r="I53">
        <v>1</v>
      </c>
      <c r="J53">
        <v>21</v>
      </c>
      <c r="K53">
        <v>5</v>
      </c>
      <c r="L53">
        <v>12</v>
      </c>
      <c r="M53">
        <v>230</v>
      </c>
      <c r="N53">
        <v>1</v>
      </c>
      <c r="O53">
        <v>3.1</v>
      </c>
      <c r="P53" t="s">
        <v>13</v>
      </c>
      <c r="Q53" t="s">
        <v>13</v>
      </c>
      <c r="R53" t="s">
        <v>13</v>
      </c>
      <c r="S53" t="s">
        <v>13</v>
      </c>
      <c r="T53">
        <v>1007.7</v>
      </c>
      <c r="U53">
        <v>27.1</v>
      </c>
      <c r="V53">
        <v>29.9</v>
      </c>
      <c r="W53" t="s">
        <v>13</v>
      </c>
      <c r="X53" t="s">
        <v>13</v>
      </c>
      <c r="Y53" t="s">
        <v>13</v>
      </c>
      <c r="Z53" t="s">
        <v>13</v>
      </c>
    </row>
    <row r="54" spans="7:26" x14ac:dyDescent="0.25">
      <c r="H54" s="20">
        <v>2014</v>
      </c>
      <c r="I54">
        <v>1</v>
      </c>
      <c r="J54">
        <v>21</v>
      </c>
      <c r="K54">
        <v>5</v>
      </c>
      <c r="L54">
        <v>6</v>
      </c>
      <c r="M54">
        <v>230</v>
      </c>
      <c r="N54">
        <v>2.1</v>
      </c>
      <c r="O54">
        <v>2.6</v>
      </c>
      <c r="P54" t="s">
        <v>13</v>
      </c>
      <c r="Q54" t="s">
        <v>13</v>
      </c>
      <c r="R54" t="s">
        <v>13</v>
      </c>
      <c r="S54" t="s">
        <v>13</v>
      </c>
      <c r="T54">
        <v>1007.7</v>
      </c>
      <c r="U54">
        <v>27.4</v>
      </c>
      <c r="V54">
        <v>29.9</v>
      </c>
      <c r="W54" t="s">
        <v>13</v>
      </c>
      <c r="X54" t="s">
        <v>13</v>
      </c>
      <c r="Y54" t="s">
        <v>13</v>
      </c>
      <c r="Z54" t="s">
        <v>13</v>
      </c>
    </row>
    <row r="55" spans="7:26" x14ac:dyDescent="0.25">
      <c r="H55" s="20">
        <v>2014</v>
      </c>
      <c r="I55">
        <v>1</v>
      </c>
      <c r="J55">
        <v>21</v>
      </c>
      <c r="K55">
        <v>5</v>
      </c>
      <c r="L55">
        <v>0</v>
      </c>
      <c r="M55">
        <v>330</v>
      </c>
      <c r="N55">
        <v>2.1</v>
      </c>
      <c r="O55">
        <v>4.5999999999999996</v>
      </c>
      <c r="P55" t="s">
        <v>13</v>
      </c>
      <c r="Q55" t="s">
        <v>13</v>
      </c>
      <c r="R55" t="s">
        <v>13</v>
      </c>
      <c r="S55" t="s">
        <v>13</v>
      </c>
      <c r="T55">
        <v>1007.6</v>
      </c>
      <c r="U55">
        <v>27.6</v>
      </c>
      <c r="V55">
        <v>29.8</v>
      </c>
      <c r="W55" t="s">
        <v>13</v>
      </c>
      <c r="X55" t="s">
        <v>13</v>
      </c>
      <c r="Y55">
        <v>0</v>
      </c>
      <c r="Z55" t="s">
        <v>13</v>
      </c>
    </row>
    <row r="56" spans="7:26" x14ac:dyDescent="0.25">
      <c r="H56" s="20">
        <v>2014</v>
      </c>
      <c r="I56">
        <v>1</v>
      </c>
      <c r="J56">
        <v>21</v>
      </c>
      <c r="K56">
        <v>4</v>
      </c>
      <c r="L56">
        <v>54</v>
      </c>
      <c r="M56">
        <v>290</v>
      </c>
      <c r="N56">
        <v>3.1</v>
      </c>
      <c r="O56">
        <v>5.0999999999999996</v>
      </c>
      <c r="P56" t="s">
        <v>13</v>
      </c>
      <c r="Q56" t="s">
        <v>13</v>
      </c>
      <c r="R56" t="s">
        <v>13</v>
      </c>
      <c r="S56" t="s">
        <v>13</v>
      </c>
      <c r="T56">
        <v>1007.6</v>
      </c>
      <c r="U56">
        <v>27.7</v>
      </c>
      <c r="V56">
        <v>29.8</v>
      </c>
      <c r="W56" t="s">
        <v>13</v>
      </c>
      <c r="X56" t="s">
        <v>13</v>
      </c>
      <c r="Y56" t="s">
        <v>13</v>
      </c>
      <c r="Z56" t="s">
        <v>13</v>
      </c>
    </row>
    <row r="57" spans="7:26" x14ac:dyDescent="0.25">
      <c r="H57" s="20">
        <v>2014</v>
      </c>
      <c r="I57">
        <v>1</v>
      </c>
      <c r="J57">
        <v>21</v>
      </c>
      <c r="K57">
        <v>4</v>
      </c>
      <c r="L57">
        <v>48</v>
      </c>
      <c r="M57">
        <v>260</v>
      </c>
      <c r="N57">
        <v>2.6</v>
      </c>
      <c r="O57">
        <v>4.5999999999999996</v>
      </c>
      <c r="P57" t="s">
        <v>13</v>
      </c>
      <c r="Q57" t="s">
        <v>13</v>
      </c>
      <c r="R57" t="s">
        <v>13</v>
      </c>
      <c r="S57" t="s">
        <v>13</v>
      </c>
      <c r="T57">
        <v>1007.5</v>
      </c>
      <c r="U57">
        <v>28.1</v>
      </c>
      <c r="V57">
        <v>29.8</v>
      </c>
      <c r="W57" t="s">
        <v>13</v>
      </c>
      <c r="X57" t="s">
        <v>13</v>
      </c>
      <c r="Y57" t="s">
        <v>13</v>
      </c>
      <c r="Z57" t="s">
        <v>13</v>
      </c>
    </row>
    <row r="58" spans="7:26" x14ac:dyDescent="0.25">
      <c r="H58" s="20">
        <v>2014</v>
      </c>
      <c r="I58">
        <v>1</v>
      </c>
      <c r="J58">
        <v>21</v>
      </c>
      <c r="K58">
        <v>4</v>
      </c>
      <c r="L58">
        <v>42</v>
      </c>
      <c r="M58">
        <v>290</v>
      </c>
      <c r="N58">
        <v>2.6</v>
      </c>
      <c r="O58">
        <v>5.0999999999999996</v>
      </c>
      <c r="P58" t="s">
        <v>13</v>
      </c>
      <c r="Q58" t="s">
        <v>13</v>
      </c>
      <c r="R58" t="s">
        <v>13</v>
      </c>
      <c r="S58" t="s">
        <v>13</v>
      </c>
      <c r="T58">
        <v>1007.3</v>
      </c>
      <c r="U58">
        <v>28.7</v>
      </c>
      <c r="V58">
        <v>29.7</v>
      </c>
      <c r="W58" t="s">
        <v>13</v>
      </c>
      <c r="X58" t="s">
        <v>13</v>
      </c>
      <c r="Y58" t="s">
        <v>13</v>
      </c>
      <c r="Z58" t="s">
        <v>13</v>
      </c>
    </row>
    <row r="59" spans="7:26" x14ac:dyDescent="0.25">
      <c r="H59" s="20">
        <v>2014</v>
      </c>
      <c r="I59">
        <v>1</v>
      </c>
      <c r="J59">
        <v>21</v>
      </c>
      <c r="K59">
        <v>4</v>
      </c>
      <c r="L59">
        <v>36</v>
      </c>
      <c r="M59">
        <v>270</v>
      </c>
      <c r="N59">
        <v>1</v>
      </c>
      <c r="O59">
        <v>2.6</v>
      </c>
      <c r="P59" t="s">
        <v>13</v>
      </c>
      <c r="Q59" t="s">
        <v>13</v>
      </c>
      <c r="R59" t="s">
        <v>13</v>
      </c>
      <c r="S59" t="s">
        <v>13</v>
      </c>
      <c r="T59">
        <v>1007.2</v>
      </c>
      <c r="U59">
        <v>29.1</v>
      </c>
      <c r="V59">
        <v>29.7</v>
      </c>
      <c r="W59" t="s">
        <v>13</v>
      </c>
      <c r="X59" t="s">
        <v>13</v>
      </c>
      <c r="Y59" t="s">
        <v>13</v>
      </c>
      <c r="Z59" t="s">
        <v>13</v>
      </c>
    </row>
    <row r="60" spans="7:26" x14ac:dyDescent="0.25">
      <c r="H60" s="20">
        <v>2014</v>
      </c>
      <c r="I60">
        <v>1</v>
      </c>
      <c r="J60">
        <v>21</v>
      </c>
      <c r="K60">
        <v>4</v>
      </c>
      <c r="L60">
        <v>30</v>
      </c>
      <c r="M60">
        <v>300</v>
      </c>
      <c r="N60">
        <v>2.6</v>
      </c>
      <c r="O60">
        <v>3.6</v>
      </c>
      <c r="P60" t="s">
        <v>13</v>
      </c>
      <c r="Q60" t="s">
        <v>13</v>
      </c>
      <c r="R60" t="s">
        <v>13</v>
      </c>
      <c r="S60" t="s">
        <v>13</v>
      </c>
      <c r="T60">
        <v>1007.1</v>
      </c>
      <c r="U60">
        <v>29.1</v>
      </c>
      <c r="V60">
        <v>29.5</v>
      </c>
      <c r="W60" t="s">
        <v>13</v>
      </c>
      <c r="X60" t="s">
        <v>13</v>
      </c>
      <c r="Y60" t="s">
        <v>13</v>
      </c>
      <c r="Z60" t="s">
        <v>13</v>
      </c>
    </row>
    <row r="61" spans="7:26" x14ac:dyDescent="0.25">
      <c r="G61" s="24" t="s">
        <v>50</v>
      </c>
      <c r="M61" s="25">
        <f>AVERAGE(M45:M60)</f>
        <v>256.66666666666669</v>
      </c>
      <c r="N61" s="25">
        <f>AVERAGE(N45:N60)</f>
        <v>1.6687500000000002</v>
      </c>
      <c r="O61" s="25">
        <f>MAX(O45:O60)</f>
        <v>5.0999999999999996</v>
      </c>
    </row>
  </sheetData>
  <mergeCells count="1">
    <mergeCell ref="H1:L1"/>
  </mergeCells>
  <hyperlinks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</vt:lpstr>
      <vt:lpstr>EndmemberDefn</vt:lpstr>
      <vt:lpstr>Matrix</vt:lpstr>
      <vt:lpstr>NDBC NSTP6 timeseries data</vt:lpstr>
      <vt:lpstr>NDBC NSTP6 data UTC no water 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2014-01-20T23:55:34Z</dcterms:created>
  <dcterms:modified xsi:type="dcterms:W3CDTF">2015-11-24T01:11:12Z</dcterms:modified>
</cp:coreProperties>
</file>