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amoa\DRIFTERS\"/>
    </mc:Choice>
  </mc:AlternateContent>
  <bookViews>
    <workbookView xWindow="0" yWindow="0" windowWidth="20490" windowHeight="7755"/>
  </bookViews>
  <sheets>
    <sheet name="Table" sheetId="2" r:id="rId1"/>
    <sheet name="Matrix" sheetId="1" r:id="rId2"/>
    <sheet name="NDBC NSTP6 timeseries data" sheetId="5" r:id="rId3"/>
    <sheet name="NDBC NSTP6 data UTC no water 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L32" i="2" l="1"/>
  <c r="L31" i="2"/>
  <c r="K32" i="2"/>
  <c r="K31" i="2"/>
  <c r="J32" i="2"/>
  <c r="J31" i="2"/>
  <c r="H31" i="2"/>
  <c r="H32" i="2"/>
  <c r="G32" i="2"/>
  <c r="F32" i="2"/>
  <c r="G31" i="2"/>
  <c r="F31" i="2"/>
  <c r="L600" i="5"/>
  <c r="M600" i="5"/>
  <c r="K600" i="5"/>
  <c r="I600" i="5"/>
  <c r="M588" i="5"/>
  <c r="L588" i="5"/>
  <c r="K588" i="5"/>
  <c r="I588" i="5"/>
  <c r="B31" i="2"/>
  <c r="B32" i="2"/>
  <c r="L29" i="2" l="1"/>
  <c r="J29" i="2"/>
  <c r="L27" i="2"/>
  <c r="J27" i="2"/>
  <c r="G30" i="2"/>
  <c r="F30" i="2"/>
  <c r="H30" i="2" s="1"/>
  <c r="G29" i="2"/>
  <c r="H29" i="2" s="1"/>
  <c r="F29" i="2"/>
  <c r="G28" i="2"/>
  <c r="F28" i="2"/>
  <c r="H28" i="2" s="1"/>
  <c r="G27" i="2"/>
  <c r="H27" i="2" s="1"/>
  <c r="F27" i="2"/>
  <c r="M570" i="5"/>
  <c r="L570" i="5"/>
  <c r="K570" i="5"/>
  <c r="I570" i="5"/>
  <c r="M549" i="5"/>
  <c r="L549" i="5"/>
  <c r="K29" i="2" s="1"/>
  <c r="K549" i="5"/>
  <c r="I549" i="5"/>
  <c r="M536" i="5"/>
  <c r="L28" i="2" s="1"/>
  <c r="L536" i="5"/>
  <c r="K28" i="2" s="1"/>
  <c r="K536" i="5"/>
  <c r="J28" i="2" s="1"/>
  <c r="I536" i="5"/>
  <c r="M522" i="5"/>
  <c r="L522" i="5"/>
  <c r="K27" i="2" s="1"/>
  <c r="K522" i="5"/>
  <c r="I522" i="5"/>
  <c r="B27" i="2"/>
  <c r="B28" i="2"/>
  <c r="B29" i="2" s="1"/>
  <c r="B30" i="2" s="1"/>
  <c r="J30" i="2" l="1"/>
  <c r="K30" i="2"/>
  <c r="L30" i="2"/>
  <c r="L26" i="2"/>
  <c r="K26" i="2"/>
  <c r="J26" i="2"/>
  <c r="G26" i="2"/>
  <c r="F26" i="2"/>
  <c r="K506" i="5"/>
  <c r="I506" i="5"/>
  <c r="M506" i="5"/>
  <c r="L506" i="5"/>
  <c r="L25" i="2"/>
  <c r="K25" i="2"/>
  <c r="M493" i="5"/>
  <c r="L493" i="5"/>
  <c r="K493" i="5"/>
  <c r="J25" i="2" s="1"/>
  <c r="I493" i="5"/>
  <c r="G25" i="2"/>
  <c r="F25" i="2"/>
  <c r="L24" i="2"/>
  <c r="G24" i="2"/>
  <c r="F24" i="2"/>
  <c r="M480" i="5"/>
  <c r="L480" i="5"/>
  <c r="K24" i="2" s="1"/>
  <c r="K480" i="5"/>
  <c r="J24" i="2" s="1"/>
  <c r="I480" i="5"/>
  <c r="G23" i="2"/>
  <c r="F23" i="2"/>
  <c r="M465" i="5"/>
  <c r="L23" i="2" s="1"/>
  <c r="L465" i="5"/>
  <c r="K23" i="2" s="1"/>
  <c r="K465" i="5"/>
  <c r="J23" i="2" s="1"/>
  <c r="I465" i="5"/>
  <c r="J22" i="2"/>
  <c r="G22" i="2"/>
  <c r="F22" i="2"/>
  <c r="M448" i="5"/>
  <c r="L22" i="2" s="1"/>
  <c r="L448" i="5"/>
  <c r="K22" i="2" s="1"/>
  <c r="K448" i="5"/>
  <c r="I448" i="5"/>
  <c r="K21" i="2"/>
  <c r="G21" i="2"/>
  <c r="F21" i="2"/>
  <c r="M430" i="5"/>
  <c r="L21" i="2" s="1"/>
  <c r="L430" i="5"/>
  <c r="K430" i="5"/>
  <c r="J21" i="2" s="1"/>
  <c r="I430" i="5"/>
  <c r="L20" i="2"/>
  <c r="G20" i="2"/>
  <c r="F20" i="2"/>
  <c r="M403" i="5"/>
  <c r="L403" i="5"/>
  <c r="K20" i="2" s="1"/>
  <c r="K403" i="5"/>
  <c r="J20" i="2" s="1"/>
  <c r="I403" i="5"/>
  <c r="G19" i="2"/>
  <c r="F19" i="2"/>
  <c r="M390" i="5"/>
  <c r="L19" i="2" s="1"/>
  <c r="L390" i="5"/>
  <c r="K19" i="2" s="1"/>
  <c r="K390" i="5"/>
  <c r="J19" i="2" s="1"/>
  <c r="I390" i="5"/>
  <c r="J18" i="2"/>
  <c r="G18" i="2"/>
  <c r="F18" i="2"/>
  <c r="M366" i="5"/>
  <c r="L18" i="2" s="1"/>
  <c r="L366" i="5"/>
  <c r="K18" i="2" s="1"/>
  <c r="K366" i="5"/>
  <c r="I366" i="5"/>
  <c r="G17" i="2"/>
  <c r="F17" i="2"/>
  <c r="M337" i="5"/>
  <c r="L17" i="2" s="1"/>
  <c r="L337" i="5"/>
  <c r="K17" i="2" s="1"/>
  <c r="K337" i="5"/>
  <c r="J17" i="2" s="1"/>
  <c r="I337" i="5"/>
  <c r="H21" i="2" l="1"/>
  <c r="H25" i="2"/>
  <c r="H26" i="2"/>
  <c r="H24" i="2"/>
  <c r="H23" i="2"/>
  <c r="H22" i="2"/>
  <c r="H20" i="2"/>
  <c r="H19" i="2"/>
  <c r="H18" i="2"/>
  <c r="H17" i="2"/>
  <c r="B23" i="2"/>
  <c r="B24" i="2" s="1"/>
  <c r="B25" i="2" s="1"/>
  <c r="B26" i="2" s="1"/>
  <c r="G16" i="2" l="1"/>
  <c r="F16" i="2"/>
  <c r="M307" i="5"/>
  <c r="L16" i="2" s="1"/>
  <c r="L307" i="5"/>
  <c r="K16" i="2" s="1"/>
  <c r="K307" i="5"/>
  <c r="J16" i="2" s="1"/>
  <c r="I307" i="5"/>
  <c r="G15" i="2"/>
  <c r="F15" i="2"/>
  <c r="L281" i="5"/>
  <c r="K15" i="2" s="1"/>
  <c r="M281" i="5"/>
  <c r="L15" i="2" s="1"/>
  <c r="K281" i="5"/>
  <c r="J15" i="2" s="1"/>
  <c r="I281" i="5"/>
  <c r="H15" i="2" l="1"/>
  <c r="H16" i="2"/>
  <c r="G14" i="2"/>
  <c r="F14" i="2"/>
  <c r="G13" i="2"/>
  <c r="F13" i="2"/>
  <c r="G12" i="2"/>
  <c r="F12" i="2"/>
  <c r="M257" i="5"/>
  <c r="L14" i="2" s="1"/>
  <c r="L257" i="5"/>
  <c r="K14" i="2" s="1"/>
  <c r="K257" i="5"/>
  <c r="J14" i="2" s="1"/>
  <c r="I257" i="5"/>
  <c r="M237" i="5"/>
  <c r="L13" i="2" s="1"/>
  <c r="L237" i="5"/>
  <c r="K13" i="2" s="1"/>
  <c r="K237" i="5"/>
  <c r="J13" i="2" s="1"/>
  <c r="I237" i="5"/>
  <c r="M216" i="5"/>
  <c r="L12" i="2" s="1"/>
  <c r="L216" i="5"/>
  <c r="K12" i="2" s="1"/>
  <c r="K216" i="5"/>
  <c r="J12" i="2" s="1"/>
  <c r="I216" i="5"/>
  <c r="H12" i="2" l="1"/>
  <c r="H14" i="2"/>
  <c r="H13" i="2"/>
  <c r="G11" i="2"/>
  <c r="F11" i="2"/>
  <c r="M190" i="5"/>
  <c r="L11" i="2" s="1"/>
  <c r="L190" i="5"/>
  <c r="K11" i="2" s="1"/>
  <c r="K190" i="5"/>
  <c r="J11" i="2" s="1"/>
  <c r="I190" i="5"/>
  <c r="H11" i="2" l="1"/>
  <c r="M168" i="5"/>
  <c r="L10" i="2" s="1"/>
  <c r="L168" i="5"/>
  <c r="K10" i="2" s="1"/>
  <c r="K168" i="5"/>
  <c r="J10" i="2" s="1"/>
  <c r="I168" i="5"/>
  <c r="G10" i="2"/>
  <c r="F10" i="2"/>
  <c r="G9" i="2"/>
  <c r="F9" i="2"/>
  <c r="M144" i="5"/>
  <c r="L9" i="2" s="1"/>
  <c r="L144" i="5"/>
  <c r="K9" i="2" s="1"/>
  <c r="K144" i="5"/>
  <c r="J9" i="2" s="1"/>
  <c r="I144" i="5"/>
  <c r="H9" i="2" l="1"/>
  <c r="H10" i="2"/>
  <c r="M125" i="5"/>
  <c r="L8" i="2" s="1"/>
  <c r="L125" i="5"/>
  <c r="K8" i="2" s="1"/>
  <c r="K125" i="5"/>
  <c r="J8" i="2" s="1"/>
  <c r="I84" i="5"/>
  <c r="I102" i="5"/>
  <c r="I125" i="5"/>
  <c r="M102" i="5"/>
  <c r="L7" i="2" s="1"/>
  <c r="L102" i="5"/>
  <c r="K7" i="2" s="1"/>
  <c r="K102" i="5"/>
  <c r="J7" i="2" s="1"/>
  <c r="M84" i="5"/>
  <c r="L6" i="2" s="1"/>
  <c r="L84" i="5"/>
  <c r="K6" i="2" s="1"/>
  <c r="K84" i="5"/>
  <c r="J6" i="2" s="1"/>
  <c r="H8" i="2"/>
  <c r="H7" i="2"/>
  <c r="H6" i="2"/>
  <c r="G3" i="2" l="1"/>
  <c r="F3" i="2"/>
  <c r="M25" i="5"/>
  <c r="L3" i="2" s="1"/>
  <c r="L25" i="5"/>
  <c r="K3" i="2" s="1"/>
  <c r="K25" i="5"/>
  <c r="J3" i="2" s="1"/>
  <c r="I25" i="5"/>
  <c r="G5" i="2"/>
  <c r="F5" i="2"/>
  <c r="G4" i="2"/>
  <c r="F4" i="2"/>
  <c r="K61" i="5"/>
  <c r="J5" i="2" s="1"/>
  <c r="I61" i="5"/>
  <c r="M61" i="5"/>
  <c r="L5" i="2" s="1"/>
  <c r="L61" i="5"/>
  <c r="K5" i="2" s="1"/>
  <c r="M43" i="5"/>
  <c r="L4" i="2" s="1"/>
  <c r="L43" i="5"/>
  <c r="K4" i="2" s="1"/>
  <c r="K43" i="5"/>
  <c r="J4" i="2" s="1"/>
  <c r="I43" i="5"/>
  <c r="O61" i="3"/>
  <c r="N61" i="3"/>
  <c r="M61" i="3"/>
  <c r="N25" i="3"/>
  <c r="N43" i="3"/>
  <c r="O43" i="3"/>
  <c r="M43" i="3"/>
  <c r="O25" i="3"/>
  <c r="M25" i="3"/>
  <c r="E4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H4" i="2" l="1"/>
  <c r="H3" i="2"/>
  <c r="H5" i="2"/>
</calcChain>
</file>

<file path=xl/sharedStrings.xml><?xml version="1.0" encoding="utf-8"?>
<sst xmlns="http://schemas.openxmlformats.org/spreadsheetml/2006/main" count="1293" uniqueCount="134">
  <si>
    <t>Swell</t>
  </si>
  <si>
    <t>Date</t>
  </si>
  <si>
    <t>0-1</t>
  </si>
  <si>
    <t>Deployment</t>
  </si>
  <si>
    <t>Tide</t>
  </si>
  <si>
    <t>falling</t>
  </si>
  <si>
    <t>rising</t>
  </si>
  <si>
    <t>Wave Period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</si>
  <si>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</si>
  <si>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</si>
  <si>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</si>
  <si>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</si>
  <si>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</si>
  <si>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</si>
  <si>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</si>
  <si>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</si>
  <si>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</si>
  <si>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</si>
  <si>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</si>
  <si>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</si>
  <si>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</si>
  <si>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</si>
  <si>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</si>
  <si>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</si>
  <si>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</si>
  <si>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</si>
  <si>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</si>
  <si>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</si>
  <si>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</si>
  <si>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</si>
  <si>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</si>
  <si>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</si>
  <si>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</si>
  <si>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</si>
  <si>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</si>
  <si>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</si>
  <si>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</si>
  <si>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</si>
  <si>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</si>
  <si>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</si>
  <si>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</si>
  <si>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</si>
  <si>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</si>
  <si>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</si>
  <si>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</si>
  <si>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</si>
  <si>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</si>
  <si>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</si>
  <si>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</si>
  <si>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</si>
  <si>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</si>
  <si>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</si>
  <si>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</si>
  <si>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</si>
  <si>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</si>
  <si>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</si>
  <si>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</si>
  <si>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</si>
  <si>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</si>
  <si>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</si>
  <si>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</si>
  <si>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</si>
  <si>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Start</t>
  </si>
  <si>
    <t>Tide End</t>
  </si>
  <si>
    <t>Tide movement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</si>
  <si>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</si>
  <si>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</si>
  <si>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</si>
  <si>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</si>
  <si>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</si>
  <si>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</si>
  <si>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</si>
  <si>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</si>
  <si>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</si>
  <si>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</si>
  <si>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</si>
  <si>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</si>
  <si>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</si>
  <si>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</si>
  <si>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</si>
  <si>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</si>
  <si>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</si>
  <si>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</si>
  <si>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</si>
  <si>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</si>
  <si>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</si>
  <si>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</si>
  <si>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</si>
  <si>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Wind Speed Avg</t>
  </si>
  <si>
    <t>Wind Direction Avg</t>
  </si>
  <si>
    <t>Wind Gust Max</t>
  </si>
  <si>
    <t>1-2</t>
  </si>
  <si>
    <t>Wave Height(m)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</si>
  <si>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</si>
  <si>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</si>
  <si>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</si>
  <si>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</si>
  <si>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</si>
  <si>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</si>
  <si>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</si>
  <si>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</si>
  <si>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</si>
  <si>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</si>
  <si>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</si>
  <si>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</si>
  <si>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</si>
  <si>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</si>
  <si>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</si>
  <si>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</si>
  <si>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</si>
  <si>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</si>
  <si>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</si>
  <si>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</si>
  <si>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</si>
  <si>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</si>
  <si>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</si>
  <si>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</si>
  <si>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</si>
  <si>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</si>
  <si>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</si>
  <si>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</si>
  <si>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</si>
  <si>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</si>
  <si>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</si>
  <si>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</si>
  <si>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c</t>
  </si>
  <si>
    <t>wind</t>
  </si>
  <si>
    <t>calm</t>
  </si>
  <si>
    <t>wave</t>
  </si>
  <si>
    <t>1,2,3,6</t>
  </si>
  <si>
    <t>4,5,7,8</t>
  </si>
  <si>
    <t>wa</t>
  </si>
  <si>
    <t>wi</t>
  </si>
  <si>
    <t>*only drifters D1,D3,D4,D5-D1 has some weird issue in the middle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</si>
</sst>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6" xfId="0" applyFont="1" applyBorder="1"/>
    <xf numFmtId="0" fontId="0" fillId="2" borderId="4" xfId="0" applyFill="1" applyBorder="1" applyAlignment="1">
      <alignment wrapText="1"/>
    </xf>
    <xf numFmtId="0" fontId="0" fillId="0" borderId="16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5" x14ac:dyDescent="0.25"/>
  <cols>
    <col min="1" max="1" width="4.140625" customWidth="1"/>
    <col min="2" max="2" width="8.140625" customWidth="1"/>
    <col min="3" max="3" width="9.7109375" customWidth="1"/>
    <col min="4" max="7" width="9.5703125" customWidth="1"/>
    <col min="8" max="8" width="15.5703125" customWidth="1"/>
    <col min="9" max="9" width="7.5703125" customWidth="1"/>
    <col min="10" max="11" width="16.140625" customWidth="1"/>
    <col min="12" max="12" width="14.42578125" customWidth="1"/>
    <col min="13" max="13" width="14.5703125" customWidth="1"/>
    <col min="14" max="14" width="8" customWidth="1"/>
    <col min="15" max="15" width="12.85546875" customWidth="1"/>
    <col min="16" max="16" width="13" customWidth="1"/>
  </cols>
  <sheetData>
    <row r="1" spans="1:17" ht="15.75" thickBot="1" x14ac:dyDescent="0.3">
      <c r="B1" s="9"/>
      <c r="C1" s="9"/>
      <c r="D1" s="9" t="s">
        <v>66</v>
      </c>
      <c r="E1" s="9"/>
      <c r="F1" s="31" t="s">
        <v>65</v>
      </c>
      <c r="G1" s="9"/>
      <c r="H1" s="9"/>
      <c r="I1" s="9"/>
      <c r="J1" s="31" t="s">
        <v>111</v>
      </c>
      <c r="K1" s="31" t="s">
        <v>111</v>
      </c>
      <c r="L1" s="31" t="s">
        <v>111</v>
      </c>
      <c r="M1" s="9" t="s">
        <v>110</v>
      </c>
      <c r="N1" s="9"/>
      <c r="O1" s="9"/>
      <c r="P1" s="9"/>
    </row>
    <row r="2" spans="1:17" ht="15.75" thickBot="1" x14ac:dyDescent="0.3">
      <c r="B2" s="90" t="s">
        <v>3</v>
      </c>
      <c r="C2" s="86" t="s">
        <v>1</v>
      </c>
      <c r="D2" s="17" t="s">
        <v>8</v>
      </c>
      <c r="E2" s="17" t="s">
        <v>9</v>
      </c>
      <c r="F2" s="17" t="s">
        <v>62</v>
      </c>
      <c r="G2" s="17" t="s">
        <v>63</v>
      </c>
      <c r="H2" s="17" t="s">
        <v>64</v>
      </c>
      <c r="I2" s="18" t="s">
        <v>4</v>
      </c>
      <c r="J2" s="17" t="s">
        <v>88</v>
      </c>
      <c r="K2" s="17" t="s">
        <v>89</v>
      </c>
      <c r="L2" s="17" t="s">
        <v>90</v>
      </c>
      <c r="M2" s="17" t="s">
        <v>92</v>
      </c>
      <c r="N2" s="17" t="s">
        <v>7</v>
      </c>
      <c r="O2" s="73" t="s">
        <v>99</v>
      </c>
      <c r="P2" s="19" t="s">
        <v>10</v>
      </c>
    </row>
    <row r="3" spans="1:17" x14ac:dyDescent="0.25">
      <c r="A3" t="s">
        <v>125</v>
      </c>
      <c r="B3" s="50">
        <v>1</v>
      </c>
      <c r="C3" s="87">
        <v>41658</v>
      </c>
      <c r="D3" s="75">
        <v>1300</v>
      </c>
      <c r="E3" s="75">
        <v>1500</v>
      </c>
      <c r="F3" s="13">
        <f>'NDBC NSTP6 timeseries data'!I4</f>
        <v>1.5389999999999999</v>
      </c>
      <c r="G3" s="13">
        <f>'NDBC NSTP6 timeseries data'!I24</f>
        <v>0.97399999999999998</v>
      </c>
      <c r="H3" s="47">
        <f>G3-F3</f>
        <v>-0.56499999999999995</v>
      </c>
      <c r="I3" s="13" t="s">
        <v>5</v>
      </c>
      <c r="J3" s="48">
        <f>'NDBC NSTP6 timeseries data'!K25</f>
        <v>1.2000000000000002</v>
      </c>
      <c r="K3" s="49">
        <f>'NDBC NSTP6 timeseries data'!L25</f>
        <v>232.5</v>
      </c>
      <c r="L3" s="48">
        <f>'NDBC NSTP6 timeseries data'!M25</f>
        <v>3.6</v>
      </c>
      <c r="M3" s="76" t="s">
        <v>2</v>
      </c>
      <c r="N3" s="13"/>
      <c r="O3" s="77" t="s">
        <v>12</v>
      </c>
      <c r="P3" s="14" t="s">
        <v>11</v>
      </c>
    </row>
    <row r="4" spans="1:17" x14ac:dyDescent="0.25">
      <c r="A4" t="s">
        <v>125</v>
      </c>
      <c r="B4" s="51">
        <f>B3+1</f>
        <v>2</v>
      </c>
      <c r="C4" s="88">
        <v>41659</v>
      </c>
      <c r="D4" s="74">
        <v>1615</v>
      </c>
      <c r="E4" s="74">
        <v>1730</v>
      </c>
      <c r="F4" s="11">
        <f>'NDBC NSTP6 timeseries data'!I27</f>
        <v>1.03</v>
      </c>
      <c r="G4" s="11">
        <f>'NDBC NSTP6 timeseries data'!I42</f>
        <v>1.23</v>
      </c>
      <c r="H4" s="32">
        <f>G4-F4</f>
        <v>0.19999999999999996</v>
      </c>
      <c r="I4" s="11" t="s">
        <v>6</v>
      </c>
      <c r="J4" s="28">
        <f>'NDBC NSTP6 timeseries data'!K43</f>
        <v>2.375</v>
      </c>
      <c r="K4" s="27">
        <f>'NDBC NSTP6 timeseries data'!L43</f>
        <v>193.6875</v>
      </c>
      <c r="L4" s="28">
        <f>'NDBC NSTP6 timeseries data'!M43</f>
        <v>7</v>
      </c>
      <c r="M4" s="12" t="s">
        <v>91</v>
      </c>
      <c r="N4" s="11"/>
      <c r="O4" s="77" t="s">
        <v>12</v>
      </c>
      <c r="P4" s="15" t="s">
        <v>12</v>
      </c>
    </row>
    <row r="5" spans="1:17" x14ac:dyDescent="0.25">
      <c r="A5" t="s">
        <v>125</v>
      </c>
      <c r="B5" s="51">
        <f>B4+1</f>
        <v>3</v>
      </c>
      <c r="C5" s="88">
        <v>41659</v>
      </c>
      <c r="D5" s="74">
        <v>1750</v>
      </c>
      <c r="E5" s="74">
        <v>1900</v>
      </c>
      <c r="F5" s="11">
        <f>'NDBC NSTP6 timeseries data'!I45</f>
        <v>1.23</v>
      </c>
      <c r="G5" s="11">
        <f>'NDBC NSTP6 timeseries data'!I60</f>
        <v>1.94</v>
      </c>
      <c r="H5" s="32">
        <f t="shared" ref="H5" si="0">G5-F5</f>
        <v>0.71</v>
      </c>
      <c r="I5" s="11" t="s">
        <v>6</v>
      </c>
      <c r="J5" s="28">
        <f>'NDBC NSTP6 timeseries data'!K61</f>
        <v>3.25</v>
      </c>
      <c r="K5" s="27">
        <f>'NDBC NSTP6 timeseries data'!L61</f>
        <v>258.375</v>
      </c>
      <c r="L5" s="28">
        <f>'NDBC NSTP6 timeseries data'!M61</f>
        <v>10</v>
      </c>
      <c r="M5" s="12" t="s">
        <v>91</v>
      </c>
      <c r="N5" s="11"/>
      <c r="O5" s="77" t="s">
        <v>12</v>
      </c>
      <c r="P5" s="15" t="s">
        <v>11</v>
      </c>
    </row>
    <row r="6" spans="1:17" x14ac:dyDescent="0.25">
      <c r="A6" t="s">
        <v>132</v>
      </c>
      <c r="B6" s="51">
        <f t="shared" ref="B6:B32" si="1">B5+1</f>
        <v>4</v>
      </c>
      <c r="C6" s="88">
        <v>41671</v>
      </c>
      <c r="D6" s="74">
        <v>900</v>
      </c>
      <c r="E6" s="74">
        <v>1100</v>
      </c>
      <c r="F6" s="11">
        <v>3.7429999999999999</v>
      </c>
      <c r="G6" s="11">
        <v>2.58</v>
      </c>
      <c r="H6" s="72">
        <f>G6-F6</f>
        <v>-1.1629999999999998</v>
      </c>
      <c r="I6" s="11" t="s">
        <v>5</v>
      </c>
      <c r="J6" s="28">
        <f>'NDBC NSTP6 timeseries data'!K84</f>
        <v>5.2725</v>
      </c>
      <c r="K6" s="27">
        <f>'NDBC NSTP6 timeseries data'!L84</f>
        <v>96.1875</v>
      </c>
      <c r="L6" s="28">
        <f>'NDBC NSTP6 timeseries data'!M84</f>
        <v>11.08</v>
      </c>
      <c r="M6" s="12" t="s">
        <v>2</v>
      </c>
      <c r="N6" s="11"/>
      <c r="O6" s="77" t="s">
        <v>11</v>
      </c>
      <c r="P6" s="15" t="s">
        <v>12</v>
      </c>
    </row>
    <row r="7" spans="1:17" x14ac:dyDescent="0.25">
      <c r="A7" t="s">
        <v>132</v>
      </c>
      <c r="B7" s="51">
        <f t="shared" si="1"/>
        <v>5</v>
      </c>
      <c r="C7" s="88">
        <v>41671</v>
      </c>
      <c r="D7" s="74">
        <v>1130</v>
      </c>
      <c r="E7" s="74">
        <v>1300</v>
      </c>
      <c r="F7" s="11">
        <v>2.2280000000000002</v>
      </c>
      <c r="G7" s="11">
        <v>0.879</v>
      </c>
      <c r="H7" s="72">
        <f>G7-F7</f>
        <v>-1.3490000000000002</v>
      </c>
      <c r="I7" s="11" t="s">
        <v>5</v>
      </c>
      <c r="J7" s="28">
        <f>'NDBC NSTP6 timeseries data'!K102</f>
        <v>5.6875</v>
      </c>
      <c r="K7" s="27">
        <f>'NDBC NSTP6 timeseries data'!L102</f>
        <v>100.25</v>
      </c>
      <c r="L7" s="28">
        <f>'NDBC NSTP6 timeseries data'!M102</f>
        <v>13</v>
      </c>
      <c r="M7" s="12" t="s">
        <v>2</v>
      </c>
      <c r="N7" s="11"/>
      <c r="O7" s="77" t="s">
        <v>12</v>
      </c>
      <c r="P7" s="15" t="s">
        <v>12</v>
      </c>
    </row>
    <row r="8" spans="1:17" x14ac:dyDescent="0.25">
      <c r="A8" t="s">
        <v>132</v>
      </c>
      <c r="B8" s="51">
        <f t="shared" si="1"/>
        <v>6</v>
      </c>
      <c r="C8" s="88">
        <v>41671</v>
      </c>
      <c r="D8" s="74">
        <v>1700</v>
      </c>
      <c r="E8" s="74">
        <v>1900</v>
      </c>
      <c r="F8" s="11">
        <v>1.512</v>
      </c>
      <c r="G8" s="11">
        <v>3.222</v>
      </c>
      <c r="H8" s="32">
        <f t="shared" ref="H8:H32" si="2">G8-F8</f>
        <v>1.71</v>
      </c>
      <c r="I8" s="11" t="s">
        <v>6</v>
      </c>
      <c r="J8" s="28">
        <f>'NDBC NSTP6 timeseries data'!K125</f>
        <v>4.2380952380952381</v>
      </c>
      <c r="K8" s="27">
        <f>'NDBC NSTP6 timeseries data'!L125</f>
        <v>187.95238095238096</v>
      </c>
      <c r="L8" s="28">
        <f>'NDBC NSTP6 timeseries data'!M125</f>
        <v>13</v>
      </c>
      <c r="M8" s="12" t="s">
        <v>2</v>
      </c>
      <c r="N8" s="11"/>
      <c r="O8" s="77" t="s">
        <v>11</v>
      </c>
      <c r="P8" s="15" t="s">
        <v>11</v>
      </c>
    </row>
    <row r="9" spans="1:17" x14ac:dyDescent="0.25">
      <c r="A9" t="s">
        <v>132</v>
      </c>
      <c r="B9" s="51">
        <f t="shared" si="1"/>
        <v>7</v>
      </c>
      <c r="C9" s="88">
        <v>41678</v>
      </c>
      <c r="D9" s="74">
        <v>1415</v>
      </c>
      <c r="E9" s="74">
        <v>1545</v>
      </c>
      <c r="F9" s="11">
        <f>'NDBC NSTP6 timeseries data'!I127</f>
        <v>3.1</v>
      </c>
      <c r="G9" s="11">
        <f>'NDBC NSTP6 timeseries data'!I143</f>
        <v>3.45</v>
      </c>
      <c r="H9" s="32">
        <f t="shared" si="2"/>
        <v>0.35000000000000009</v>
      </c>
      <c r="I9" s="11" t="s">
        <v>6</v>
      </c>
      <c r="J9" s="28">
        <f>'NDBC NSTP6 timeseries data'!K144</f>
        <v>5.2352941176470589</v>
      </c>
      <c r="K9" s="27">
        <f>'NDBC NSTP6 timeseries data'!L144</f>
        <v>140.41176470588235</v>
      </c>
      <c r="L9" s="28">
        <f>'NDBC NSTP6 timeseries data'!M144</f>
        <v>18</v>
      </c>
      <c r="M9" s="12" t="s">
        <v>100</v>
      </c>
      <c r="N9" s="11"/>
      <c r="O9" s="77" t="s">
        <v>12</v>
      </c>
      <c r="P9" s="15" t="s">
        <v>12</v>
      </c>
      <c r="Q9" s="91" t="s">
        <v>101</v>
      </c>
    </row>
    <row r="10" spans="1:17" x14ac:dyDescent="0.25">
      <c r="A10" t="s">
        <v>132</v>
      </c>
      <c r="B10" s="51">
        <f t="shared" si="1"/>
        <v>8</v>
      </c>
      <c r="C10" s="88">
        <v>41678</v>
      </c>
      <c r="D10" s="74">
        <v>1605</v>
      </c>
      <c r="E10" s="74">
        <v>1800</v>
      </c>
      <c r="F10" s="11">
        <f>'NDBC NSTP6 timeseries data'!I146</f>
        <v>3.33</v>
      </c>
      <c r="G10" s="11">
        <f>'NDBC NSTP6 timeseries data'!I167</f>
        <v>2.5299999999999998</v>
      </c>
      <c r="H10" s="72">
        <f t="shared" si="2"/>
        <v>-0.80000000000000027</v>
      </c>
      <c r="I10" s="11" t="s">
        <v>5</v>
      </c>
      <c r="J10" s="28">
        <f>'NDBC NSTP6 timeseries data'!K168</f>
        <v>6.0454545454545459</v>
      </c>
      <c r="K10" s="27">
        <f>'NDBC NSTP6 timeseries data'!L168</f>
        <v>144.13636363636363</v>
      </c>
      <c r="L10" s="28">
        <f>'NDBC NSTP6 timeseries data'!M168</f>
        <v>20</v>
      </c>
      <c r="M10" s="12" t="s">
        <v>100</v>
      </c>
      <c r="N10" s="11"/>
      <c r="O10" s="77" t="s">
        <v>12</v>
      </c>
      <c r="P10" s="15" t="s">
        <v>12</v>
      </c>
      <c r="Q10" s="91" t="s">
        <v>102</v>
      </c>
    </row>
    <row r="11" spans="1:17" x14ac:dyDescent="0.25">
      <c r="A11" t="s">
        <v>125</v>
      </c>
      <c r="B11" s="51">
        <f t="shared" si="1"/>
        <v>9</v>
      </c>
      <c r="C11" s="88">
        <v>41686</v>
      </c>
      <c r="D11" s="74">
        <v>1654</v>
      </c>
      <c r="E11" s="74">
        <v>1846</v>
      </c>
      <c r="F11" s="11">
        <f>'NDBC NSTP6 timeseries data'!I170</f>
        <v>2.39</v>
      </c>
      <c r="G11" s="11">
        <f>'NDBC NSTP6 timeseries data'!I189</f>
        <v>3.25</v>
      </c>
      <c r="H11" s="32">
        <f t="shared" si="2"/>
        <v>0.85999999999999988</v>
      </c>
      <c r="I11" s="11" t="s">
        <v>6</v>
      </c>
      <c r="J11" s="28">
        <f>'NDBC NSTP6 timeseries data'!K190</f>
        <v>3.25</v>
      </c>
      <c r="K11" s="27">
        <f>'NDBC NSTP6 timeseries data'!L190</f>
        <v>168.8</v>
      </c>
      <c r="L11" s="28">
        <f>'NDBC NSTP6 timeseries data'!M190</f>
        <v>9</v>
      </c>
      <c r="M11" s="12" t="s">
        <v>103</v>
      </c>
      <c r="N11" s="11"/>
      <c r="O11" s="77" t="s">
        <v>12</v>
      </c>
      <c r="P11" s="15" t="s">
        <v>12</v>
      </c>
      <c r="Q11" s="91" t="s">
        <v>102</v>
      </c>
    </row>
    <row r="12" spans="1:17" x14ac:dyDescent="0.25">
      <c r="A12" t="s">
        <v>132</v>
      </c>
      <c r="B12" s="51">
        <f t="shared" si="1"/>
        <v>10</v>
      </c>
      <c r="C12" s="88">
        <v>41687</v>
      </c>
      <c r="D12" s="74">
        <v>1245</v>
      </c>
      <c r="E12" s="74">
        <v>1500</v>
      </c>
      <c r="F12" s="11">
        <f>'NDBC NSTP6 timeseries data'!I192</f>
        <v>1.62</v>
      </c>
      <c r="G12" s="11">
        <f>'NDBC NSTP6 timeseries data'!I215</f>
        <v>1.1100000000000001</v>
      </c>
      <c r="H12" s="72">
        <f t="shared" si="2"/>
        <v>-0.51</v>
      </c>
      <c r="I12" s="11" t="s">
        <v>5</v>
      </c>
      <c r="J12" s="28">
        <f>'NDBC NSTP6 timeseries data'!K216</f>
        <v>9.6666666666666661</v>
      </c>
      <c r="K12" s="27">
        <f>'NDBC NSTP6 timeseries data'!L216</f>
        <v>79.958333333333329</v>
      </c>
      <c r="L12" s="28">
        <f>'NDBC NSTP6 timeseries data'!M216</f>
        <v>28</v>
      </c>
      <c r="M12" s="12" t="s">
        <v>100</v>
      </c>
      <c r="N12" s="11"/>
      <c r="O12" s="77" t="s">
        <v>11</v>
      </c>
      <c r="P12" s="15" t="s">
        <v>11</v>
      </c>
      <c r="Q12" s="91" t="s">
        <v>102</v>
      </c>
    </row>
    <row r="13" spans="1:17" x14ac:dyDescent="0.25">
      <c r="A13" t="s">
        <v>132</v>
      </c>
      <c r="B13" s="51">
        <f t="shared" si="1"/>
        <v>11</v>
      </c>
      <c r="C13" s="88">
        <v>41687</v>
      </c>
      <c r="D13" s="74">
        <v>1530</v>
      </c>
      <c r="E13" s="74">
        <v>1700</v>
      </c>
      <c r="F13" s="11">
        <f>'NDBC NSTP6 timeseries data'!I218</f>
        <v>1.1399999999999999</v>
      </c>
      <c r="G13" s="11">
        <f>'NDBC NSTP6 timeseries data'!I236</f>
        <v>1.59</v>
      </c>
      <c r="H13" s="32">
        <f t="shared" si="2"/>
        <v>0.45000000000000018</v>
      </c>
      <c r="I13" s="11" t="s">
        <v>6</v>
      </c>
      <c r="J13" s="28">
        <f>'NDBC NSTP6 timeseries data'!K237</f>
        <v>5.8947368421052628</v>
      </c>
      <c r="K13" s="27">
        <f>'NDBC NSTP6 timeseries data'!L237</f>
        <v>101.36842105263158</v>
      </c>
      <c r="L13" s="28">
        <f>'NDBC NSTP6 timeseries data'!M237</f>
        <v>20</v>
      </c>
      <c r="M13" s="12" t="s">
        <v>100</v>
      </c>
      <c r="N13" s="11"/>
      <c r="O13" s="77" t="s">
        <v>12</v>
      </c>
      <c r="P13" s="15" t="s">
        <v>12</v>
      </c>
      <c r="Q13" s="91" t="s">
        <v>102</v>
      </c>
    </row>
    <row r="14" spans="1:17" x14ac:dyDescent="0.25">
      <c r="A14" t="s">
        <v>132</v>
      </c>
      <c r="B14" s="51">
        <f t="shared" si="1"/>
        <v>12</v>
      </c>
      <c r="C14" s="88">
        <v>41687</v>
      </c>
      <c r="D14" s="74">
        <v>1710</v>
      </c>
      <c r="E14" s="74">
        <v>1840</v>
      </c>
      <c r="F14" s="11">
        <f>'NDBC NSTP6 timeseries data'!I239</f>
        <v>1.62</v>
      </c>
      <c r="G14" s="11">
        <f>'NDBC NSTP6 timeseries data'!I256</f>
        <v>2.56</v>
      </c>
      <c r="H14" s="32">
        <f t="shared" si="2"/>
        <v>0.94</v>
      </c>
      <c r="I14" s="11" t="s">
        <v>6</v>
      </c>
      <c r="J14" s="28">
        <f>'NDBC NSTP6 timeseries data'!K257</f>
        <v>5.166666666666667</v>
      </c>
      <c r="K14" s="27">
        <f>'NDBC NSTP6 timeseries data'!L257</f>
        <v>89.888888888888886</v>
      </c>
      <c r="L14" s="28">
        <f>'NDBC NSTP6 timeseries data'!M257</f>
        <v>15</v>
      </c>
      <c r="M14" s="12" t="s">
        <v>100</v>
      </c>
      <c r="N14" s="11"/>
      <c r="O14" s="77" t="s">
        <v>12</v>
      </c>
      <c r="P14" s="15" t="s">
        <v>12</v>
      </c>
      <c r="Q14" s="91" t="s">
        <v>102</v>
      </c>
    </row>
    <row r="15" spans="1:17" x14ac:dyDescent="0.25">
      <c r="A15" t="s">
        <v>132</v>
      </c>
      <c r="B15" s="51">
        <f t="shared" si="1"/>
        <v>13</v>
      </c>
      <c r="C15" s="88">
        <v>41688</v>
      </c>
      <c r="D15" s="74">
        <v>1245</v>
      </c>
      <c r="E15" s="74">
        <v>1445</v>
      </c>
      <c r="F15" s="11">
        <f>'NDBC NSTP6 timeseries data'!I259</f>
        <v>2.09</v>
      </c>
      <c r="G15" s="11">
        <f>'NDBC NSTP6 timeseries data'!I280</f>
        <v>1.26</v>
      </c>
      <c r="H15" s="72">
        <f t="shared" si="2"/>
        <v>-0.82999999999999985</v>
      </c>
      <c r="I15" s="11" t="s">
        <v>5</v>
      </c>
      <c r="J15" s="28">
        <f>'NDBC NSTP6 timeseries data'!K281</f>
        <v>4.9090909090909092</v>
      </c>
      <c r="K15" s="27">
        <f>'NDBC NSTP6 timeseries data'!L281</f>
        <v>97.727272727272734</v>
      </c>
      <c r="L15" s="28">
        <f>'NDBC NSTP6 timeseries data'!M281</f>
        <v>14</v>
      </c>
      <c r="M15" s="12" t="s">
        <v>100</v>
      </c>
      <c r="N15" s="11"/>
      <c r="O15" s="77" t="s">
        <v>11</v>
      </c>
      <c r="P15" s="15" t="s">
        <v>11</v>
      </c>
      <c r="Q15" s="91" t="s">
        <v>133</v>
      </c>
    </row>
    <row r="16" spans="1:17" x14ac:dyDescent="0.25">
      <c r="A16" t="s">
        <v>132</v>
      </c>
      <c r="B16" s="78">
        <f t="shared" si="1"/>
        <v>14</v>
      </c>
      <c r="C16" s="89">
        <v>41688</v>
      </c>
      <c r="D16" s="79">
        <v>1445</v>
      </c>
      <c r="E16" s="79">
        <v>1700</v>
      </c>
      <c r="F16" s="80">
        <f>'NDBC NSTP6 timeseries data'!I283</f>
        <v>1.3</v>
      </c>
      <c r="G16" s="80">
        <f>'NDBC NSTP6 timeseries data'!I306</f>
        <v>1.37</v>
      </c>
      <c r="H16" s="81">
        <f t="shared" si="2"/>
        <v>7.0000000000000062E-2</v>
      </c>
      <c r="I16" s="80" t="s">
        <v>106</v>
      </c>
      <c r="J16" s="82">
        <f>'NDBC NSTP6 timeseries data'!K307</f>
        <v>4.708333333333333</v>
      </c>
      <c r="K16" s="83">
        <f>'NDBC NSTP6 timeseries data'!L307</f>
        <v>194.41666666666666</v>
      </c>
      <c r="L16" s="82">
        <f>'NDBC NSTP6 timeseries data'!M307</f>
        <v>15</v>
      </c>
      <c r="M16" s="84" t="s">
        <v>100</v>
      </c>
      <c r="N16" s="80"/>
      <c r="O16" s="85" t="s">
        <v>11</v>
      </c>
      <c r="P16" s="92" t="s">
        <v>11</v>
      </c>
      <c r="Q16" s="91" t="s">
        <v>107</v>
      </c>
    </row>
    <row r="17" spans="1:16" x14ac:dyDescent="0.25">
      <c r="A17" t="s">
        <v>132</v>
      </c>
      <c r="B17" s="51">
        <f t="shared" si="1"/>
        <v>15</v>
      </c>
      <c r="C17" s="88">
        <v>41689</v>
      </c>
      <c r="D17" s="74">
        <v>1205</v>
      </c>
      <c r="E17" s="74">
        <v>1440</v>
      </c>
      <c r="F17" s="11">
        <f>'NDBC NSTP6 timeseries data'!I309</f>
        <v>2.8809999999999998</v>
      </c>
      <c r="G17" s="11">
        <f>'NDBC NSTP6 timeseries data'!I336</f>
        <v>1.516</v>
      </c>
      <c r="H17" s="93">
        <f t="shared" si="2"/>
        <v>-1.3649999999999998</v>
      </c>
      <c r="I17" s="11" t="s">
        <v>5</v>
      </c>
      <c r="J17" s="28">
        <f>'NDBC NSTP6 timeseries data'!K337</f>
        <v>5.7757142857142858</v>
      </c>
      <c r="K17" s="27">
        <f>'NDBC NSTP6 timeseries data'!L337</f>
        <v>39.857142857142854</v>
      </c>
      <c r="L17" s="28">
        <f>'NDBC NSTP6 timeseries data'!M337</f>
        <v>11.47</v>
      </c>
      <c r="M17" s="12" t="s">
        <v>100</v>
      </c>
      <c r="N17" s="11"/>
      <c r="O17" s="85" t="s">
        <v>11</v>
      </c>
      <c r="P17" s="92" t="s">
        <v>11</v>
      </c>
    </row>
    <row r="18" spans="1:16" x14ac:dyDescent="0.25">
      <c r="A18" t="s">
        <v>132</v>
      </c>
      <c r="B18" s="51">
        <f t="shared" si="1"/>
        <v>16</v>
      </c>
      <c r="C18" s="88">
        <v>41689</v>
      </c>
      <c r="D18" s="74">
        <v>1445</v>
      </c>
      <c r="E18" s="74">
        <v>1720</v>
      </c>
      <c r="F18" s="11">
        <f>'NDBC NSTP6 timeseries data'!I339</f>
        <v>1.516</v>
      </c>
      <c r="G18" s="11">
        <f>'NDBC NSTP6 timeseries data'!I365</f>
        <v>1.24</v>
      </c>
      <c r="H18" s="93">
        <f t="shared" si="2"/>
        <v>-0.27600000000000002</v>
      </c>
      <c r="I18" s="11" t="s">
        <v>5</v>
      </c>
      <c r="J18" s="28">
        <f>'NDBC NSTP6 timeseries data'!K366</f>
        <v>6.565555555555556</v>
      </c>
      <c r="K18" s="27">
        <f>'NDBC NSTP6 timeseries data'!L366</f>
        <v>54.407407407407405</v>
      </c>
      <c r="L18" s="28">
        <f>'NDBC NSTP6 timeseries data'!M366</f>
        <v>14.77</v>
      </c>
      <c r="M18" s="12" t="s">
        <v>100</v>
      </c>
      <c r="N18" s="11"/>
      <c r="O18" s="77" t="s">
        <v>12</v>
      </c>
      <c r="P18" s="15" t="s">
        <v>12</v>
      </c>
    </row>
    <row r="19" spans="1:16" x14ac:dyDescent="0.25">
      <c r="A19" t="s">
        <v>125</v>
      </c>
      <c r="B19" s="51">
        <f t="shared" si="1"/>
        <v>17</v>
      </c>
      <c r="C19" s="88">
        <v>41690</v>
      </c>
      <c r="D19" s="74">
        <v>840</v>
      </c>
      <c r="E19" s="74">
        <v>1045</v>
      </c>
      <c r="F19" s="11">
        <f>'NDBC NSTP6 timeseries data'!I368</f>
        <v>2.52</v>
      </c>
      <c r="G19" s="11">
        <f>'NDBC NSTP6 timeseries data'!I389</f>
        <v>3.15</v>
      </c>
      <c r="H19" s="81">
        <f t="shared" si="2"/>
        <v>0.62999999999999989</v>
      </c>
      <c r="I19" s="11" t="s">
        <v>6</v>
      </c>
      <c r="J19" s="28">
        <f>'NDBC NSTP6 timeseries data'!K390</f>
        <v>4.8181818181818183</v>
      </c>
      <c r="K19" s="27">
        <f>'NDBC NSTP6 timeseries data'!L390</f>
        <v>290.22727272727275</v>
      </c>
      <c r="L19" s="28">
        <f>'NDBC NSTP6 timeseries data'!M390</f>
        <v>13</v>
      </c>
      <c r="M19" s="12" t="s">
        <v>103</v>
      </c>
      <c r="N19" s="11"/>
      <c r="O19" s="85" t="s">
        <v>11</v>
      </c>
      <c r="P19" s="92" t="s">
        <v>11</v>
      </c>
    </row>
    <row r="20" spans="1:16" x14ac:dyDescent="0.25">
      <c r="A20" t="s">
        <v>125</v>
      </c>
      <c r="B20" s="51">
        <f t="shared" si="1"/>
        <v>18</v>
      </c>
      <c r="C20" s="88">
        <v>41690</v>
      </c>
      <c r="D20" s="74">
        <v>1100</v>
      </c>
      <c r="E20" s="74">
        <v>1200</v>
      </c>
      <c r="F20" s="11">
        <f>'NDBC NSTP6 timeseries data'!I392</f>
        <v>3.2</v>
      </c>
      <c r="G20" s="11">
        <f>'NDBC NSTP6 timeseries data'!I402</f>
        <v>3.05</v>
      </c>
      <c r="H20" s="93">
        <f t="shared" si="2"/>
        <v>-0.15000000000000036</v>
      </c>
      <c r="I20" s="11" t="s">
        <v>5</v>
      </c>
      <c r="J20" s="28">
        <f>'NDBC NSTP6 timeseries data'!K403</f>
        <v>4.2727272727272725</v>
      </c>
      <c r="K20" s="27">
        <f>'NDBC NSTP6 timeseries data'!L403</f>
        <v>117.18181818181819</v>
      </c>
      <c r="L20" s="28">
        <f>'NDBC NSTP6 timeseries data'!M403</f>
        <v>11</v>
      </c>
      <c r="M20" s="12" t="s">
        <v>103</v>
      </c>
      <c r="N20" s="11"/>
      <c r="O20" s="85" t="s">
        <v>11</v>
      </c>
      <c r="P20" s="92" t="s">
        <v>11</v>
      </c>
    </row>
    <row r="21" spans="1:16" x14ac:dyDescent="0.25">
      <c r="A21" t="s">
        <v>125</v>
      </c>
      <c r="B21" s="51">
        <f t="shared" si="1"/>
        <v>19</v>
      </c>
      <c r="C21" s="88">
        <v>41690</v>
      </c>
      <c r="D21" s="74">
        <v>1210</v>
      </c>
      <c r="E21" s="74">
        <v>1430</v>
      </c>
      <c r="F21" s="11">
        <f>'NDBC NSTP6 timeseries data'!I405</f>
        <v>3.02</v>
      </c>
      <c r="G21" s="11">
        <f>'NDBC NSTP6 timeseries data'!I429</f>
        <v>2.06</v>
      </c>
      <c r="H21" s="93">
        <f t="shared" si="2"/>
        <v>-0.96</v>
      </c>
      <c r="I21" s="11" t="s">
        <v>5</v>
      </c>
      <c r="J21" s="28">
        <f>'NDBC NSTP6 timeseries data'!K430</f>
        <v>2.96</v>
      </c>
      <c r="K21" s="27">
        <f>'NDBC NSTP6 timeseries data'!L430</f>
        <v>237.8</v>
      </c>
      <c r="L21" s="28">
        <f>'NDBC NSTP6 timeseries data'!M430</f>
        <v>12</v>
      </c>
      <c r="M21" s="12" t="s">
        <v>103</v>
      </c>
      <c r="N21" s="11"/>
      <c r="O21" s="77" t="s">
        <v>12</v>
      </c>
      <c r="P21" s="15" t="s">
        <v>12</v>
      </c>
    </row>
    <row r="22" spans="1:16" x14ac:dyDescent="0.25">
      <c r="A22" t="s">
        <v>125</v>
      </c>
      <c r="B22" s="51">
        <f t="shared" si="1"/>
        <v>20</v>
      </c>
      <c r="C22" s="88">
        <v>41690</v>
      </c>
      <c r="D22" s="74">
        <v>1500</v>
      </c>
      <c r="E22" s="74">
        <v>1630</v>
      </c>
      <c r="F22" s="11">
        <f>'NDBC NSTP6 timeseries data'!I432</f>
        <v>1.85</v>
      </c>
      <c r="G22" s="11">
        <f>'NDBC NSTP6 timeseries data'!I447</f>
        <v>1.29</v>
      </c>
      <c r="H22" s="93">
        <f t="shared" si="2"/>
        <v>-0.56000000000000005</v>
      </c>
      <c r="I22" s="11" t="s">
        <v>5</v>
      </c>
      <c r="J22" s="28">
        <f>'NDBC NSTP6 timeseries data'!K448</f>
        <v>5.9375</v>
      </c>
      <c r="K22" s="27">
        <f>'NDBC NSTP6 timeseries data'!L448</f>
        <v>290</v>
      </c>
      <c r="L22" s="28">
        <f>'NDBC NSTP6 timeseries data'!M448</f>
        <v>13</v>
      </c>
      <c r="M22" s="12" t="s">
        <v>103</v>
      </c>
      <c r="N22" s="11"/>
      <c r="O22" s="77" t="s">
        <v>12</v>
      </c>
      <c r="P22" s="15" t="s">
        <v>12</v>
      </c>
    </row>
    <row r="23" spans="1:16" x14ac:dyDescent="0.25">
      <c r="A23" t="s">
        <v>125</v>
      </c>
      <c r="B23" s="51">
        <f t="shared" si="1"/>
        <v>21</v>
      </c>
      <c r="C23" s="88">
        <v>41691</v>
      </c>
      <c r="D23" s="11">
        <v>920</v>
      </c>
      <c r="E23" s="11">
        <v>1040</v>
      </c>
      <c r="F23" s="11">
        <f>'NDBC NSTP6 timeseries data'!I450</f>
        <v>2.37</v>
      </c>
      <c r="G23" s="11">
        <f>'NDBC NSTP6 timeseries data'!I464</f>
        <v>2.97</v>
      </c>
      <c r="H23" s="81">
        <f t="shared" si="2"/>
        <v>0.60000000000000009</v>
      </c>
      <c r="I23" s="11" t="s">
        <v>6</v>
      </c>
      <c r="J23" s="28">
        <f>'NDBC NSTP6 timeseries data'!K465</f>
        <v>2.8666666666666667</v>
      </c>
      <c r="K23" s="11">
        <f>'NDBC NSTP6 timeseries data'!L465</f>
        <v>253</v>
      </c>
      <c r="L23" s="11">
        <f>'NDBC NSTP6 timeseries data'!M465</f>
        <v>11</v>
      </c>
      <c r="M23" s="12" t="s">
        <v>117</v>
      </c>
      <c r="N23" s="12"/>
      <c r="O23" s="85" t="s">
        <v>11</v>
      </c>
      <c r="P23" s="92" t="s">
        <v>11</v>
      </c>
    </row>
    <row r="24" spans="1:16" x14ac:dyDescent="0.25">
      <c r="A24" t="s">
        <v>125</v>
      </c>
      <c r="B24" s="51">
        <f t="shared" si="1"/>
        <v>22</v>
      </c>
      <c r="C24" s="88">
        <v>41691</v>
      </c>
      <c r="D24" s="11">
        <v>1040</v>
      </c>
      <c r="E24" s="11">
        <v>1145</v>
      </c>
      <c r="F24" s="11">
        <f>'NDBC NSTP6 timeseries data'!I467</f>
        <v>3.01</v>
      </c>
      <c r="G24" s="11">
        <f>'NDBC NSTP6 timeseries data'!I479</f>
        <v>3.29</v>
      </c>
      <c r="H24" s="81">
        <f t="shared" si="2"/>
        <v>0.28000000000000025</v>
      </c>
      <c r="I24" s="11" t="s">
        <v>6</v>
      </c>
      <c r="J24" s="28">
        <f>'NDBC NSTP6 timeseries data'!K480</f>
        <v>3.8461538461538463</v>
      </c>
      <c r="K24" s="27">
        <f>'NDBC NSTP6 timeseries data'!L480</f>
        <v>111.15384615384616</v>
      </c>
      <c r="L24" s="11">
        <f>'NDBC NSTP6 timeseries data'!M480</f>
        <v>11</v>
      </c>
      <c r="M24" s="12" t="s">
        <v>117</v>
      </c>
      <c r="N24" s="12"/>
      <c r="O24" s="85" t="s">
        <v>11</v>
      </c>
      <c r="P24" s="92" t="s">
        <v>11</v>
      </c>
    </row>
    <row r="25" spans="1:16" x14ac:dyDescent="0.25">
      <c r="A25" t="s">
        <v>125</v>
      </c>
      <c r="B25" s="78">
        <f t="shared" si="1"/>
        <v>23</v>
      </c>
      <c r="C25" s="89">
        <v>41691</v>
      </c>
      <c r="D25" s="80">
        <v>1300</v>
      </c>
      <c r="E25" s="80">
        <v>1400</v>
      </c>
      <c r="F25" s="80">
        <f>'NDBC NSTP6 timeseries data'!I482</f>
        <v>3.24</v>
      </c>
      <c r="G25" s="80">
        <f>'NDBC NSTP6 timeseries data'!I492</f>
        <v>2.97</v>
      </c>
      <c r="H25" s="93">
        <f t="shared" si="2"/>
        <v>-0.27</v>
      </c>
      <c r="I25" s="80" t="s">
        <v>5</v>
      </c>
      <c r="J25" s="82">
        <f>'NDBC NSTP6 timeseries data'!K493</f>
        <v>3</v>
      </c>
      <c r="K25" s="83">
        <f>'NDBC NSTP6 timeseries data'!L493</f>
        <v>193.45454545454547</v>
      </c>
      <c r="L25" s="80">
        <f>'NDBC NSTP6 timeseries data'!M493</f>
        <v>16</v>
      </c>
      <c r="M25" s="84" t="s">
        <v>117</v>
      </c>
      <c r="N25" s="84"/>
      <c r="O25" s="85" t="s">
        <v>11</v>
      </c>
      <c r="P25" s="92" t="s">
        <v>11</v>
      </c>
    </row>
    <row r="26" spans="1:16" x14ac:dyDescent="0.25">
      <c r="A26" t="s">
        <v>125</v>
      </c>
      <c r="B26" s="95">
        <f t="shared" si="1"/>
        <v>24</v>
      </c>
      <c r="C26" s="94">
        <v>41691</v>
      </c>
      <c r="D26" s="11">
        <v>1500</v>
      </c>
      <c r="E26" s="11">
        <v>1550</v>
      </c>
      <c r="F26" s="11">
        <f>'NDBC NSTP6 timeseries data'!I495</f>
        <v>2.39</v>
      </c>
      <c r="G26" s="11">
        <f>'NDBC NSTP6 timeseries data'!I505</f>
        <v>1.86</v>
      </c>
      <c r="H26" s="72">
        <f t="shared" si="2"/>
        <v>-0.53</v>
      </c>
      <c r="I26" s="11" t="s">
        <v>5</v>
      </c>
      <c r="J26" s="28">
        <f>'NDBC NSTP6 timeseries data'!K506</f>
        <v>3.7272727272727271</v>
      </c>
      <c r="K26" s="27">
        <f>'NDBC NSTP6 timeseries data'!L506</f>
        <v>152.27272727272728</v>
      </c>
      <c r="L26" s="11">
        <f>'NDBC NSTP6 timeseries data'!M506</f>
        <v>11</v>
      </c>
      <c r="M26" s="12" t="s">
        <v>117</v>
      </c>
      <c r="N26" s="12"/>
      <c r="O26" s="12" t="s">
        <v>11</v>
      </c>
      <c r="P26" s="15" t="s">
        <v>11</v>
      </c>
    </row>
    <row r="27" spans="1:16" x14ac:dyDescent="0.25">
      <c r="A27" t="s">
        <v>131</v>
      </c>
      <c r="B27" s="95">
        <f t="shared" si="1"/>
        <v>25</v>
      </c>
      <c r="C27" s="94">
        <v>41692</v>
      </c>
      <c r="D27" s="11">
        <v>1100</v>
      </c>
      <c r="E27" s="11">
        <v>1215</v>
      </c>
      <c r="F27" s="11">
        <f>'NDBC NSTP6 timeseries data'!I508</f>
        <v>2.71</v>
      </c>
      <c r="G27" s="11">
        <f>'NDBC NSTP6 timeseries data'!I521</f>
        <v>3.17</v>
      </c>
      <c r="H27" s="32">
        <f t="shared" si="2"/>
        <v>0.45999999999999996</v>
      </c>
      <c r="I27" s="11" t="s">
        <v>6</v>
      </c>
      <c r="J27" s="11">
        <f>'NDBC NSTP6 timeseries data'!K522</f>
        <v>5.5</v>
      </c>
      <c r="K27" s="27">
        <f>'NDBC NSTP6 timeseries data'!L522</f>
        <v>313.85714285714283</v>
      </c>
      <c r="L27" s="11">
        <f>'NDBC NSTP6 timeseries data'!M522</f>
        <v>14</v>
      </c>
      <c r="M27" s="12" t="s">
        <v>117</v>
      </c>
      <c r="N27" s="11"/>
      <c r="O27" s="12" t="s">
        <v>11</v>
      </c>
      <c r="P27" s="15" t="s">
        <v>11</v>
      </c>
    </row>
    <row r="28" spans="1:16" x14ac:dyDescent="0.25">
      <c r="A28" t="s">
        <v>131</v>
      </c>
      <c r="B28" s="95">
        <f t="shared" si="1"/>
        <v>26</v>
      </c>
      <c r="C28" s="94">
        <v>41692</v>
      </c>
      <c r="D28" s="11">
        <v>1220</v>
      </c>
      <c r="E28" s="11">
        <v>1315</v>
      </c>
      <c r="F28" s="11">
        <f>'NDBC NSTP6 timeseries data'!I524</f>
        <v>3.19</v>
      </c>
      <c r="G28" s="11">
        <f>'NDBC NSTP6 timeseries data'!I535</f>
        <v>3.37</v>
      </c>
      <c r="H28" s="32">
        <f t="shared" si="2"/>
        <v>0.18000000000000016</v>
      </c>
      <c r="I28" s="11" t="s">
        <v>6</v>
      </c>
      <c r="J28" s="28">
        <f>'NDBC NSTP6 timeseries data'!K536</f>
        <v>6.333333333333333</v>
      </c>
      <c r="K28" s="27">
        <f>'NDBC NSTP6 timeseries data'!L536</f>
        <v>301.5</v>
      </c>
      <c r="L28" s="11">
        <f>'NDBC NSTP6 timeseries data'!M536</f>
        <v>12</v>
      </c>
      <c r="M28" s="12" t="s">
        <v>117</v>
      </c>
      <c r="N28" s="11"/>
      <c r="O28" s="12" t="s">
        <v>11</v>
      </c>
      <c r="P28" s="15" t="s">
        <v>11</v>
      </c>
    </row>
    <row r="29" spans="1:16" x14ac:dyDescent="0.25">
      <c r="A29" t="s">
        <v>131</v>
      </c>
      <c r="B29" s="95">
        <f t="shared" si="1"/>
        <v>27</v>
      </c>
      <c r="C29" s="94">
        <v>41692</v>
      </c>
      <c r="D29" s="11">
        <v>1600</v>
      </c>
      <c r="E29" s="11">
        <v>1700</v>
      </c>
      <c r="F29" s="11">
        <f>'NDBC NSTP6 timeseries data'!I538</f>
        <v>2.44</v>
      </c>
      <c r="G29" s="11">
        <f>'NDBC NSTP6 timeseries data'!I548</f>
        <v>1.92</v>
      </c>
      <c r="H29" s="72">
        <f t="shared" si="2"/>
        <v>-0.52</v>
      </c>
      <c r="I29" s="11" t="s">
        <v>5</v>
      </c>
      <c r="J29" s="28">
        <f>'NDBC NSTP6 timeseries data'!K549</f>
        <v>4.1818181818181817</v>
      </c>
      <c r="K29" s="27">
        <f>'NDBC NSTP6 timeseries data'!L549</f>
        <v>310.90909090909093</v>
      </c>
      <c r="L29" s="11">
        <f>'NDBC NSTP6 timeseries data'!M549</f>
        <v>10</v>
      </c>
      <c r="M29" s="12" t="s">
        <v>117</v>
      </c>
      <c r="N29" s="11"/>
      <c r="O29" s="12" t="s">
        <v>11</v>
      </c>
      <c r="P29" s="15" t="s">
        <v>11</v>
      </c>
    </row>
    <row r="30" spans="1:16" x14ac:dyDescent="0.25">
      <c r="A30" t="s">
        <v>131</v>
      </c>
      <c r="B30" s="95">
        <f t="shared" si="1"/>
        <v>28</v>
      </c>
      <c r="C30" s="94">
        <v>41692</v>
      </c>
      <c r="D30" s="11">
        <v>1700</v>
      </c>
      <c r="E30" s="11">
        <v>1845</v>
      </c>
      <c r="F30" s="11">
        <f>'NDBC NSTP6 timeseries data'!I551</f>
        <v>1.92</v>
      </c>
      <c r="G30" s="11">
        <f>'NDBC NSTP6 timeseries data'!I569</f>
        <v>1.21</v>
      </c>
      <c r="H30" s="72">
        <f t="shared" si="2"/>
        <v>-0.71</v>
      </c>
      <c r="I30" s="11" t="s">
        <v>5</v>
      </c>
      <c r="J30" s="28">
        <f>'NDBC NSTP6 timeseries data'!K570</f>
        <v>2</v>
      </c>
      <c r="K30" s="27">
        <f>'NDBC NSTP6 timeseries data'!L570</f>
        <v>242.47368421052633</v>
      </c>
      <c r="L30" s="11">
        <f>'NDBC NSTP6 timeseries data'!M570</f>
        <v>10</v>
      </c>
      <c r="M30" s="12" t="s">
        <v>117</v>
      </c>
      <c r="N30" s="11"/>
      <c r="O30" s="12" t="s">
        <v>11</v>
      </c>
      <c r="P30" s="15" t="s">
        <v>11</v>
      </c>
    </row>
    <row r="31" spans="1:16" x14ac:dyDescent="0.25">
      <c r="A31" t="s">
        <v>131</v>
      </c>
      <c r="B31" s="95">
        <f t="shared" si="1"/>
        <v>29</v>
      </c>
      <c r="C31" s="94">
        <v>41693</v>
      </c>
      <c r="D31" s="11">
        <v>1040</v>
      </c>
      <c r="E31" s="11">
        <v>1210</v>
      </c>
      <c r="F31" s="1">
        <f>'NDBC NSTP6 timeseries data'!I572</f>
        <v>2.0099999999999998</v>
      </c>
      <c r="G31" s="1">
        <f>'NDBC NSTP6 timeseries data'!I587</f>
        <v>2.9</v>
      </c>
      <c r="H31" s="72">
        <f t="shared" si="2"/>
        <v>0.89000000000000012</v>
      </c>
      <c r="I31" s="11" t="s">
        <v>6</v>
      </c>
      <c r="J31" s="28">
        <f>'NDBC NSTP6 timeseries data'!K588</f>
        <v>7.1875</v>
      </c>
      <c r="K31" s="27">
        <f>'NDBC NSTP6 timeseries data'!L588</f>
        <v>304.1875</v>
      </c>
      <c r="L31" s="11">
        <f>'NDBC NSTP6 timeseries data'!M588</f>
        <v>15</v>
      </c>
      <c r="M31" s="12" t="s">
        <v>100</v>
      </c>
      <c r="N31" s="1"/>
      <c r="O31" s="12" t="s">
        <v>11</v>
      </c>
      <c r="P31" s="15" t="s">
        <v>11</v>
      </c>
    </row>
    <row r="32" spans="1:16" ht="15.75" thickBot="1" x14ac:dyDescent="0.3">
      <c r="A32" t="s">
        <v>131</v>
      </c>
      <c r="B32" s="96">
        <f t="shared" si="1"/>
        <v>30</v>
      </c>
      <c r="C32" s="97">
        <v>41693</v>
      </c>
      <c r="D32" s="98">
        <v>1210</v>
      </c>
      <c r="E32" s="98">
        <v>1255</v>
      </c>
      <c r="F32" s="16">
        <f>'NDBC NSTP6 timeseries data'!I590</f>
        <v>2.9</v>
      </c>
      <c r="G32" s="16">
        <f>'NDBC NSTP6 timeseries data'!I599</f>
        <v>3.27</v>
      </c>
      <c r="H32" s="99">
        <f t="shared" si="2"/>
        <v>0.37000000000000011</v>
      </c>
      <c r="I32" s="98" t="s">
        <v>6</v>
      </c>
      <c r="J32" s="100">
        <f>'NDBC NSTP6 timeseries data'!K600</f>
        <v>5.2857142857142856</v>
      </c>
      <c r="K32" s="101">
        <f>'NDBC NSTP6 timeseries data'!L600</f>
        <v>260.28571428571428</v>
      </c>
      <c r="L32" s="98">
        <f>'NDBC NSTP6 timeseries data'!M600</f>
        <v>11</v>
      </c>
      <c r="M32" s="102" t="s">
        <v>100</v>
      </c>
      <c r="N32" s="16"/>
      <c r="O32" s="102" t="s">
        <v>11</v>
      </c>
      <c r="P32" s="103" t="s">
        <v>11</v>
      </c>
    </row>
  </sheetData>
  <conditionalFormatting sqref="L3:L16">
    <cfRule type="cellIs" dxfId="0" priority="1" operator="greaterThan">
      <formula>15</formula>
    </cfRule>
  </conditionalFormatting>
  <hyperlinks>
    <hyperlink ref="F1" r:id="rId1"/>
    <hyperlink ref="J1:K1" r:id="rId2" display="NSTP6"/>
    <hyperlink ref="L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105</v>
      </c>
    </row>
    <row r="2" spans="1:11" x14ac:dyDescent="0.25">
      <c r="A2" s="53"/>
      <c r="B2" s="21"/>
      <c r="C2" s="54"/>
      <c r="D2" s="54" t="s">
        <v>94</v>
      </c>
      <c r="E2" s="54"/>
      <c r="F2" s="54"/>
      <c r="G2" s="54"/>
      <c r="H2" s="54"/>
      <c r="I2" s="54" t="s">
        <v>95</v>
      </c>
      <c r="J2" s="21"/>
      <c r="K2" s="22"/>
    </row>
    <row r="3" spans="1:11" x14ac:dyDescent="0.25">
      <c r="A3" s="55" t="s">
        <v>96</v>
      </c>
      <c r="B3" s="41"/>
      <c r="C3" s="4"/>
      <c r="D3" s="4" t="s">
        <v>57</v>
      </c>
      <c r="E3" s="4" t="s">
        <v>56</v>
      </c>
      <c r="F3" s="4" t="s">
        <v>55</v>
      </c>
      <c r="G3" s="41"/>
      <c r="H3" s="4"/>
      <c r="I3" s="4" t="s">
        <v>57</v>
      </c>
      <c r="J3" s="4" t="s">
        <v>56</v>
      </c>
      <c r="K3" s="56" t="s">
        <v>55</v>
      </c>
    </row>
    <row r="4" spans="1:11" x14ac:dyDescent="0.25">
      <c r="A4" s="57"/>
      <c r="B4" s="58" t="s">
        <v>0</v>
      </c>
      <c r="C4" s="4" t="s">
        <v>54</v>
      </c>
      <c r="D4" s="2"/>
      <c r="E4" s="2"/>
      <c r="F4" s="2"/>
      <c r="G4" s="59"/>
      <c r="H4" s="4" t="s">
        <v>54</v>
      </c>
      <c r="I4" s="2"/>
      <c r="J4" s="2"/>
      <c r="K4" s="60"/>
    </row>
    <row r="5" spans="1:11" ht="30" x14ac:dyDescent="0.25">
      <c r="A5" s="57"/>
      <c r="B5" s="58"/>
      <c r="C5" s="4" t="s">
        <v>53</v>
      </c>
      <c r="D5" s="2"/>
      <c r="E5" s="2"/>
      <c r="F5" s="2" t="s">
        <v>119</v>
      </c>
      <c r="G5" s="59"/>
      <c r="H5" s="4" t="s">
        <v>53</v>
      </c>
      <c r="I5" s="2"/>
      <c r="J5" s="2" t="s">
        <v>123</v>
      </c>
      <c r="K5" s="60" t="s">
        <v>118</v>
      </c>
    </row>
    <row r="6" spans="1:11" ht="31.5" customHeight="1" thickBot="1" x14ac:dyDescent="0.3">
      <c r="A6" s="61"/>
      <c r="B6" s="62"/>
      <c r="C6" s="63" t="s">
        <v>93</v>
      </c>
      <c r="D6" s="64"/>
      <c r="E6" s="64" t="s">
        <v>108</v>
      </c>
      <c r="F6" s="64" t="s">
        <v>109</v>
      </c>
      <c r="G6" s="65"/>
      <c r="H6" s="63" t="s">
        <v>93</v>
      </c>
      <c r="I6" s="64"/>
      <c r="J6" s="16" t="s">
        <v>113</v>
      </c>
      <c r="K6" s="66" t="s">
        <v>98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3"/>
      <c r="B8" s="67"/>
      <c r="C8" s="54"/>
      <c r="D8" s="54" t="s">
        <v>94</v>
      </c>
      <c r="E8" s="68"/>
      <c r="F8" s="68"/>
      <c r="G8" s="68"/>
      <c r="H8" s="68"/>
      <c r="I8" s="54" t="s">
        <v>95</v>
      </c>
      <c r="J8" s="69"/>
      <c r="K8" s="70"/>
    </row>
    <row r="9" spans="1:11" x14ac:dyDescent="0.25">
      <c r="A9" s="55" t="s">
        <v>97</v>
      </c>
      <c r="B9" s="58"/>
      <c r="C9" s="4"/>
      <c r="D9" s="4" t="s">
        <v>57</v>
      </c>
      <c r="E9" s="4" t="s">
        <v>56</v>
      </c>
      <c r="F9" s="4" t="s">
        <v>55</v>
      </c>
      <c r="G9" s="59"/>
      <c r="H9" s="4"/>
      <c r="I9" s="4" t="s">
        <v>57</v>
      </c>
      <c r="J9" s="4" t="s">
        <v>56</v>
      </c>
      <c r="K9" s="56" t="s">
        <v>55</v>
      </c>
    </row>
    <row r="10" spans="1:11" x14ac:dyDescent="0.25">
      <c r="A10" s="57"/>
      <c r="B10" s="58" t="s">
        <v>0</v>
      </c>
      <c r="C10" s="4" t="s">
        <v>54</v>
      </c>
      <c r="D10" s="2"/>
      <c r="E10" s="2"/>
      <c r="F10" s="2"/>
      <c r="G10" s="59"/>
      <c r="H10" s="4" t="s">
        <v>54</v>
      </c>
      <c r="I10" s="2"/>
      <c r="J10" s="2"/>
      <c r="K10" s="60"/>
    </row>
    <row r="11" spans="1:11" x14ac:dyDescent="0.25">
      <c r="A11" s="57"/>
      <c r="B11" s="58"/>
      <c r="C11" s="4" t="s">
        <v>53</v>
      </c>
      <c r="D11" s="2"/>
      <c r="E11" s="2"/>
      <c r="F11" s="2" t="s">
        <v>120</v>
      </c>
      <c r="G11" s="59"/>
      <c r="H11" s="4" t="s">
        <v>53</v>
      </c>
      <c r="I11" s="2"/>
      <c r="J11" s="2"/>
      <c r="K11" s="60" t="s">
        <v>124</v>
      </c>
    </row>
    <row r="12" spans="1:11" ht="15.75" thickBot="1" x14ac:dyDescent="0.3">
      <c r="A12" s="61"/>
      <c r="B12" s="62"/>
      <c r="C12" s="63" t="s">
        <v>93</v>
      </c>
      <c r="D12" s="64"/>
      <c r="E12" s="64" t="s">
        <v>104</v>
      </c>
      <c r="F12" s="64" t="s">
        <v>115</v>
      </c>
      <c r="G12" s="65"/>
      <c r="H12" s="63" t="s">
        <v>93</v>
      </c>
      <c r="I12" s="64"/>
      <c r="J12" s="64" t="s">
        <v>116</v>
      </c>
      <c r="K12" s="71" t="s">
        <v>114</v>
      </c>
    </row>
    <row r="14" spans="1:11" x14ac:dyDescent="0.25">
      <c r="D14" t="s">
        <v>121</v>
      </c>
      <c r="E14">
        <f>COUNTIF(Table!I3:I32,"rising")</f>
        <v>14</v>
      </c>
    </row>
    <row r="15" spans="1:11" x14ac:dyDescent="0.25">
      <c r="D15" t="s">
        <v>122</v>
      </c>
      <c r="E15">
        <f>COUNTIF(Table!I3:I32,"falling")</f>
        <v>15</v>
      </c>
      <c r="I15" s="7" t="s">
        <v>126</v>
      </c>
      <c r="J15" s="7" t="s">
        <v>130</v>
      </c>
    </row>
    <row r="16" spans="1:11" x14ac:dyDescent="0.25">
      <c r="I16" t="s">
        <v>127</v>
      </c>
      <c r="J16" t="s">
        <v>129</v>
      </c>
    </row>
    <row r="17" spans="2:9" x14ac:dyDescent="0.25">
      <c r="I17" t="s">
        <v>128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583" activePane="bottomRight" state="frozen"/>
      <selection pane="topRight" activeCell="B1" sqref="B1"/>
      <selection pane="bottomLeft" activeCell="A4" sqref="A4"/>
      <selection pane="bottomRight" activeCell="N605" sqref="N60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47</v>
      </c>
      <c r="E1" s="104"/>
      <c r="F1" s="104"/>
      <c r="G1" s="104"/>
      <c r="H1" s="104"/>
      <c r="I1" s="104"/>
    </row>
    <row r="2" spans="1:25" x14ac:dyDescent="0.25">
      <c r="A2" s="33" t="s">
        <v>67</v>
      </c>
      <c r="E2" s="39" t="s">
        <v>85</v>
      </c>
      <c r="F2" s="36"/>
      <c r="G2" s="40"/>
      <c r="H2" s="36" t="s">
        <v>69</v>
      </c>
      <c r="I2" s="36" t="s">
        <v>70</v>
      </c>
      <c r="J2" s="36" t="s">
        <v>71</v>
      </c>
      <c r="K2" s="36" t="s">
        <v>72</v>
      </c>
      <c r="L2" s="36" t="s">
        <v>73</v>
      </c>
      <c r="M2" s="36" t="s">
        <v>74</v>
      </c>
      <c r="N2" s="36" t="s">
        <v>75</v>
      </c>
      <c r="O2" s="36" t="s">
        <v>76</v>
      </c>
      <c r="P2" s="36" t="s">
        <v>77</v>
      </c>
      <c r="Q2" s="36" t="s">
        <v>78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58</v>
      </c>
      <c r="B3" s="5" t="s">
        <v>49</v>
      </c>
      <c r="C3" s="5" t="s">
        <v>60</v>
      </c>
      <c r="D3" s="5" t="s">
        <v>61</v>
      </c>
      <c r="E3" s="42" t="s">
        <v>1</v>
      </c>
      <c r="F3" s="36" t="s">
        <v>86</v>
      </c>
      <c r="G3" s="36"/>
      <c r="H3" s="36" t="s">
        <v>79</v>
      </c>
      <c r="I3" s="36" t="s">
        <v>79</v>
      </c>
      <c r="J3" s="36" t="s">
        <v>79</v>
      </c>
      <c r="K3" s="36" t="s">
        <v>80</v>
      </c>
      <c r="L3" s="36" t="s">
        <v>81</v>
      </c>
      <c r="M3" s="36" t="s">
        <v>80</v>
      </c>
      <c r="N3" s="36" t="s">
        <v>82</v>
      </c>
      <c r="O3" s="36" t="s">
        <v>83</v>
      </c>
      <c r="P3" s="36" t="s">
        <v>83</v>
      </c>
      <c r="Q3" s="36" t="s">
        <v>84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14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14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14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14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14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87</v>
      </c>
      <c r="I25" s="5">
        <f>I24-I4</f>
        <v>-0.56499999999999995</v>
      </c>
      <c r="K25" s="52">
        <f>AVERAGE(K4:K24)</f>
        <v>1.2000000000000002</v>
      </c>
      <c r="L25" s="52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68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68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68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68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68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68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68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68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68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68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68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68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68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68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68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68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87</v>
      </c>
      <c r="I43" s="5">
        <f>I42-I27</f>
        <v>0.19999999999999996</v>
      </c>
      <c r="K43" s="52">
        <f>AVERAGE(K27:K42)</f>
        <v>2.375</v>
      </c>
      <c r="L43" s="52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68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68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68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68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68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68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68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68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68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68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68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68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68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68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68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68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87</v>
      </c>
      <c r="I61" s="5">
        <f>I60-I45</f>
        <v>0.71</v>
      </c>
      <c r="K61" s="52">
        <f>AVERAGE(K45:K60)</f>
        <v>3.25</v>
      </c>
      <c r="L61" s="52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87</v>
      </c>
      <c r="E84" s="5"/>
      <c r="F84" s="5"/>
      <c r="G84" s="5"/>
      <c r="H84" s="5"/>
      <c r="I84" s="5">
        <f>I83-I63</f>
        <v>-1.161</v>
      </c>
      <c r="J84" s="5"/>
      <c r="K84" s="52">
        <f>AVERAGE(K68:K83)</f>
        <v>5.2725</v>
      </c>
      <c r="L84" s="52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68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68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68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68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68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68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68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68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68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68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68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68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68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68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68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68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87</v>
      </c>
      <c r="E102" s="5"/>
      <c r="F102" s="5"/>
      <c r="G102" s="5"/>
      <c r="H102" s="5"/>
      <c r="I102" s="5">
        <f>I101-I86</f>
        <v>-1.35</v>
      </c>
      <c r="J102" s="5"/>
      <c r="K102" s="52">
        <f>AVERAGE(K86:K101)</f>
        <v>5.6875</v>
      </c>
      <c r="L102" s="52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68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68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68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68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68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68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68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68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68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68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68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68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68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68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68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68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68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68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68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68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68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87</v>
      </c>
      <c r="E125" s="5"/>
      <c r="F125" s="5"/>
      <c r="G125" s="5"/>
      <c r="H125" s="5"/>
      <c r="I125" s="5">
        <f>I124-I104</f>
        <v>1.7100000000000002</v>
      </c>
      <c r="J125" s="5"/>
      <c r="K125" s="52">
        <f>AVERAGE(K104:K124)</f>
        <v>4.2380952380952381</v>
      </c>
      <c r="L125" s="52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68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68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68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68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68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68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68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68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68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68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68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68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68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68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68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68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68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87</v>
      </c>
      <c r="E144" s="5"/>
      <c r="F144" s="5"/>
      <c r="G144" s="5"/>
      <c r="H144" s="5"/>
      <c r="I144" s="5">
        <f>I143-I127</f>
        <v>0.35000000000000009</v>
      </c>
      <c r="J144" s="5"/>
      <c r="K144" s="52">
        <f>AVERAGE(K127:K143)</f>
        <v>5.2352941176470589</v>
      </c>
      <c r="L144" s="52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68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68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68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68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68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68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68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68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68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68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68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68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68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68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68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68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68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68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68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68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68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68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87</v>
      </c>
      <c r="E168" s="5"/>
      <c r="F168" s="5"/>
      <c r="G168" s="5"/>
      <c r="H168" s="5"/>
      <c r="I168" s="5">
        <f>I167-I146</f>
        <v>-0.80000000000000027</v>
      </c>
      <c r="J168" s="5"/>
      <c r="K168" s="52">
        <f>AVERAGE(K146:K167)</f>
        <v>6.0454545454545459</v>
      </c>
      <c r="L168" s="52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68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68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68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68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68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68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68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68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68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68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68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68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68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68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68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68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68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68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68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68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87</v>
      </c>
      <c r="E190" s="5"/>
      <c r="F190" s="5"/>
      <c r="G190" s="5"/>
      <c r="H190" s="5"/>
      <c r="I190" s="5">
        <f>I189-I170</f>
        <v>0.85999999999999988</v>
      </c>
      <c r="J190" s="5"/>
      <c r="K190" s="52">
        <f>AVERAGE(K170:K189)</f>
        <v>3.25</v>
      </c>
      <c r="L190" s="52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68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68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68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68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68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68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68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68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68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68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68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68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68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68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68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68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68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68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68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68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68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68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68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68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87</v>
      </c>
      <c r="E216" s="5"/>
      <c r="F216" s="5"/>
      <c r="G216" s="5"/>
      <c r="H216" s="5"/>
      <c r="I216" s="5">
        <f>I215-I192</f>
        <v>-0.51</v>
      </c>
      <c r="J216" s="5"/>
      <c r="K216" s="52">
        <f>AVERAGE(K192:K215)</f>
        <v>9.6666666666666661</v>
      </c>
      <c r="L216" s="52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68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68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68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68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68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68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68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68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68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68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68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68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68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68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68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68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68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68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68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87</v>
      </c>
      <c r="E237" s="5"/>
      <c r="F237" s="5"/>
      <c r="G237" s="5"/>
      <c r="H237" s="5"/>
      <c r="I237" s="5">
        <f>I236-I218</f>
        <v>0.45000000000000018</v>
      </c>
      <c r="J237" s="5"/>
      <c r="K237" s="52">
        <f>AVERAGE(K218:K236)</f>
        <v>5.8947368421052628</v>
      </c>
      <c r="L237" s="52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68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68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68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68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68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68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68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68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68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68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68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68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68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68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68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68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68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68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87</v>
      </c>
      <c r="E257" s="5"/>
      <c r="F257" s="5"/>
      <c r="G257" s="5"/>
      <c r="H257" s="5"/>
      <c r="I257" s="5">
        <f>I256-I239</f>
        <v>0.94</v>
      </c>
      <c r="J257" s="5"/>
      <c r="K257" s="52">
        <f>AVERAGE(K239:K256)</f>
        <v>5.166666666666667</v>
      </c>
      <c r="L257" s="52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68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68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68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68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68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68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68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68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68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68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68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68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68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68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68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68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68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68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68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68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68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68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87</v>
      </c>
      <c r="E281" s="5"/>
      <c r="F281" s="5"/>
      <c r="G281" s="5"/>
      <c r="H281" s="5"/>
      <c r="I281" s="5">
        <f>I280-I259</f>
        <v>-0.82999999999999985</v>
      </c>
      <c r="J281" s="5"/>
      <c r="K281" s="52">
        <f>AVERAGE(K259:K280)</f>
        <v>4.9090909090909092</v>
      </c>
      <c r="L281" s="52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68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68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68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68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68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68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68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68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68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68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68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68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68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68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68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68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68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68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68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68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68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68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68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68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87</v>
      </c>
      <c r="E307" s="5"/>
      <c r="F307" s="5"/>
      <c r="G307" s="5"/>
      <c r="H307" s="5"/>
      <c r="I307" s="5">
        <f>I306-I283</f>
        <v>7.0000000000000062E-2</v>
      </c>
      <c r="J307" s="5"/>
      <c r="K307" s="52">
        <f>AVERAGE(K283:K306)</f>
        <v>4.708333333333333</v>
      </c>
      <c r="L307" s="52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112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112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112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112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112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112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112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112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112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112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112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112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112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112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112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112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112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112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112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112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112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112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112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112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112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112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112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112</v>
      </c>
    </row>
    <row r="337" spans="1:17" x14ac:dyDescent="0.25">
      <c r="D337" s="5" t="s">
        <v>87</v>
      </c>
      <c r="E337" s="5"/>
      <c r="F337" s="5"/>
      <c r="G337" s="5"/>
      <c r="H337" s="5"/>
      <c r="I337" s="5">
        <f>I336-I309</f>
        <v>-1.3649999999999998</v>
      </c>
      <c r="J337" s="5"/>
      <c r="K337" s="52">
        <f>AVERAGE(K309:K336)</f>
        <v>5.7757142857142858</v>
      </c>
      <c r="L337" s="52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112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112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112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112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112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112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112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112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112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112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112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112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112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112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112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112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112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112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112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112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112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112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112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112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112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112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112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112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112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112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112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112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112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112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112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112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112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112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112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112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112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112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112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112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112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112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112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112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112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112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112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112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112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112</v>
      </c>
    </row>
    <row r="366" spans="1:17" x14ac:dyDescent="0.25">
      <c r="D366" s="5" t="s">
        <v>87</v>
      </c>
      <c r="E366" s="5"/>
      <c r="F366" s="5"/>
      <c r="G366" s="5"/>
      <c r="H366" s="5"/>
      <c r="I366" s="5">
        <f>I365-I339</f>
        <v>-0.27600000000000002</v>
      </c>
      <c r="J366" s="5"/>
      <c r="K366" s="52">
        <f>AVERAGE(K339:K365)</f>
        <v>6.565555555555556</v>
      </c>
      <c r="L366" s="52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68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68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68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68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68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68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68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68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68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68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68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68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68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68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68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68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68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68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68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68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68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68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87</v>
      </c>
      <c r="E390" s="5"/>
      <c r="F390" s="5"/>
      <c r="G390" s="5"/>
      <c r="H390" s="5"/>
      <c r="I390" s="5">
        <f>I389-I368</f>
        <v>0.62999999999999989</v>
      </c>
      <c r="J390" s="5"/>
      <c r="K390" s="52">
        <f>AVERAGE(K368:K389)</f>
        <v>4.8181818181818183</v>
      </c>
      <c r="L390" s="52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68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68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68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68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68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68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68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68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68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68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68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87</v>
      </c>
      <c r="E403" s="5"/>
      <c r="F403" s="5"/>
      <c r="G403" s="5"/>
      <c r="H403" s="5"/>
      <c r="I403" s="5">
        <f>I402-I392</f>
        <v>-0.15000000000000036</v>
      </c>
      <c r="J403" s="5"/>
      <c r="K403" s="52">
        <f>AVERAGE(K392:K402)</f>
        <v>4.2727272727272725</v>
      </c>
      <c r="L403" s="52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68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68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68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68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68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68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68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68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68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68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68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68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68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68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68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68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68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68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68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68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68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68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68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68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68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87</v>
      </c>
      <c r="E430" s="5"/>
      <c r="F430" s="5"/>
      <c r="G430" s="5"/>
      <c r="H430" s="5"/>
      <c r="I430" s="5">
        <f>I429-I405</f>
        <v>-0.96</v>
      </c>
      <c r="J430" s="5"/>
      <c r="K430" s="52">
        <f>AVERAGE(K405:K429)</f>
        <v>2.96</v>
      </c>
      <c r="L430" s="52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68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68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68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68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68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68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68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68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68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68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68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68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68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68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68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68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87</v>
      </c>
      <c r="E448" s="5"/>
      <c r="F448" s="5"/>
      <c r="G448" s="5"/>
      <c r="H448" s="5"/>
      <c r="I448" s="5">
        <f>I447-I432</f>
        <v>-0.56000000000000005</v>
      </c>
      <c r="J448" s="5"/>
      <c r="K448" s="52">
        <f>AVERAGE(K432:K447)</f>
        <v>5.9375</v>
      </c>
      <c r="L448" s="52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68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68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68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68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68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68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68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68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68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68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68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68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68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68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68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87</v>
      </c>
      <c r="E465" s="5"/>
      <c r="F465" s="5"/>
      <c r="G465" s="5"/>
      <c r="H465" s="5"/>
      <c r="I465" s="5">
        <f>I464-I450</f>
        <v>0.60000000000000009</v>
      </c>
      <c r="J465" s="5"/>
      <c r="K465" s="52">
        <f>AVERAGE(K450:K464)</f>
        <v>2.8666666666666667</v>
      </c>
      <c r="L465" s="52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68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68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68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68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68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68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68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68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68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68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68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68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68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87</v>
      </c>
      <c r="E480" s="5"/>
      <c r="F480" s="5"/>
      <c r="G480" s="5"/>
      <c r="H480" s="5"/>
      <c r="I480" s="5">
        <f>I479-I467</f>
        <v>0.28000000000000025</v>
      </c>
      <c r="J480" s="5"/>
      <c r="K480" s="52">
        <f>AVERAGE(K467:K479)</f>
        <v>3.8461538461538463</v>
      </c>
      <c r="L480" s="52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68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68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68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68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68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68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68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68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68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68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68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87</v>
      </c>
      <c r="E493" s="5"/>
      <c r="F493" s="5"/>
      <c r="G493" s="5"/>
      <c r="H493" s="5"/>
      <c r="I493" s="5">
        <f>I492-I482</f>
        <v>-0.27</v>
      </c>
      <c r="J493" s="5"/>
      <c r="K493" s="52">
        <f>AVERAGE(K482:K492)</f>
        <v>3</v>
      </c>
      <c r="L493" s="52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68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68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68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68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68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68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68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68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68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68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68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87</v>
      </c>
      <c r="E506" s="5"/>
      <c r="F506" s="5"/>
      <c r="G506" s="5"/>
      <c r="H506" s="5"/>
      <c r="I506" s="5">
        <f>I505-I495</f>
        <v>-0.53</v>
      </c>
      <c r="J506" s="5"/>
      <c r="K506" s="52">
        <f>AVERAGE(K495:K505)</f>
        <v>3.7272727272727271</v>
      </c>
      <c r="L506" s="52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68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68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68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68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68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68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68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68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68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68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68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68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68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68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87</v>
      </c>
      <c r="E522" s="5"/>
      <c r="F522" s="5"/>
      <c r="G522" s="5"/>
      <c r="H522" s="5"/>
      <c r="I522" s="5">
        <f>I521-I508</f>
        <v>0.45999999999999996</v>
      </c>
      <c r="J522" s="5"/>
      <c r="K522" s="52">
        <f>AVERAGE(K508:K521)</f>
        <v>5.5</v>
      </c>
      <c r="L522" s="52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68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68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68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68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68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68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68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68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68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68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68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68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87</v>
      </c>
      <c r="E536" s="5"/>
      <c r="F536" s="5"/>
      <c r="G536" s="5"/>
      <c r="H536" s="5"/>
      <c r="I536" s="5">
        <f>I535-I524</f>
        <v>0.18000000000000016</v>
      </c>
      <c r="J536" s="5"/>
      <c r="K536" s="52">
        <f>AVERAGE(K524:K535)</f>
        <v>6.333333333333333</v>
      </c>
      <c r="L536" s="52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68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68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68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68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68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68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68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68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68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68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68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87</v>
      </c>
      <c r="E549" s="5"/>
      <c r="F549" s="5"/>
      <c r="G549" s="5"/>
      <c r="H549" s="5"/>
      <c r="I549" s="5">
        <f>I548-I538</f>
        <v>-0.52</v>
      </c>
      <c r="J549" s="5"/>
      <c r="K549" s="52">
        <f>AVERAGE(K538:K548)</f>
        <v>4.1818181818181817</v>
      </c>
      <c r="L549" s="52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68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68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68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68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68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68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68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68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68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68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68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68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68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68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68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68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68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68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68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87</v>
      </c>
      <c r="E570" s="5"/>
      <c r="F570" s="5"/>
      <c r="G570" s="5"/>
      <c r="H570" s="5"/>
      <c r="I570" s="5">
        <f>I569-I551</f>
        <v>-0.71</v>
      </c>
      <c r="J570" s="5"/>
      <c r="K570" s="52">
        <f>AVERAGE(K551:K569)</f>
        <v>2</v>
      </c>
      <c r="L570" s="52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68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68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68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68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68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68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68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68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68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68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68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68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68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68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68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68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87</v>
      </c>
      <c r="E588" s="5"/>
      <c r="F588" s="5"/>
      <c r="G588" s="5"/>
      <c r="H588" s="5"/>
      <c r="I588" s="5">
        <f>I587-I572</f>
        <v>0.89000000000000012</v>
      </c>
      <c r="J588" s="5"/>
      <c r="K588" s="52">
        <f>AVERAGE(K572:K587)</f>
        <v>7.1875</v>
      </c>
      <c r="L588" s="52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68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68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68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68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68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68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68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68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68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68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87</v>
      </c>
      <c r="E600" s="5"/>
      <c r="F600" s="5"/>
      <c r="G600" s="5"/>
      <c r="H600" s="5"/>
      <c r="I600" s="5">
        <f>I599-I590</f>
        <v>0.37000000000000011</v>
      </c>
      <c r="J600" s="5"/>
      <c r="K600" s="52">
        <f>AVERAGE(K593:K599)</f>
        <v>5.2857142857142856</v>
      </c>
      <c r="L600" s="52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47</v>
      </c>
      <c r="H1" s="104" t="s">
        <v>59</v>
      </c>
      <c r="I1" s="104"/>
      <c r="J1" s="104"/>
      <c r="K1" s="104"/>
      <c r="L1" s="104"/>
    </row>
    <row r="2" spans="1:26" x14ac:dyDescent="0.25">
      <c r="A2" s="33" t="s">
        <v>48</v>
      </c>
      <c r="H2" s="23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</row>
    <row r="3" spans="1:26" x14ac:dyDescent="0.25">
      <c r="A3" s="5" t="s">
        <v>58</v>
      </c>
      <c r="B3" s="5" t="s">
        <v>49</v>
      </c>
      <c r="C3" s="5" t="s">
        <v>60</v>
      </c>
      <c r="D3" s="5" t="s">
        <v>50</v>
      </c>
      <c r="E3" s="26" t="s">
        <v>45</v>
      </c>
      <c r="F3" s="5" t="s">
        <v>61</v>
      </c>
      <c r="G3" s="26" t="s">
        <v>46</v>
      </c>
      <c r="H3" s="23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38</v>
      </c>
      <c r="P3" s="1" t="s">
        <v>39</v>
      </c>
      <c r="Q3" s="1" t="s">
        <v>40</v>
      </c>
      <c r="R3" s="1" t="s">
        <v>40</v>
      </c>
      <c r="S3" s="1" t="s">
        <v>37</v>
      </c>
      <c r="T3" s="1" t="s">
        <v>41</v>
      </c>
      <c r="U3" s="1" t="s">
        <v>42</v>
      </c>
      <c r="V3" s="1" t="s">
        <v>42</v>
      </c>
      <c r="W3" s="1" t="s">
        <v>42</v>
      </c>
      <c r="X3" s="1" t="s">
        <v>43</v>
      </c>
      <c r="Y3" s="1" t="s">
        <v>41</v>
      </c>
      <c r="Z3" s="1" t="s">
        <v>44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14</v>
      </c>
      <c r="Q4" t="s">
        <v>14</v>
      </c>
      <c r="R4" t="s">
        <v>14</v>
      </c>
      <c r="S4" t="s">
        <v>14</v>
      </c>
      <c r="T4">
        <v>1007.9</v>
      </c>
      <c r="U4">
        <v>30.1</v>
      </c>
      <c r="V4">
        <v>29.4</v>
      </c>
      <c r="W4" t="s">
        <v>14</v>
      </c>
      <c r="X4" t="s">
        <v>14</v>
      </c>
      <c r="Y4">
        <v>-1.2</v>
      </c>
      <c r="Z4" t="s">
        <v>14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14</v>
      </c>
      <c r="Q5" t="s">
        <v>14</v>
      </c>
      <c r="R5" t="s">
        <v>14</v>
      </c>
      <c r="S5" t="s">
        <v>14</v>
      </c>
      <c r="T5">
        <v>1008</v>
      </c>
      <c r="U5">
        <v>29.7</v>
      </c>
      <c r="V5">
        <v>29.4</v>
      </c>
      <c r="W5" t="s">
        <v>14</v>
      </c>
      <c r="X5" t="s">
        <v>14</v>
      </c>
      <c r="Y5" t="s">
        <v>14</v>
      </c>
      <c r="Z5" t="s">
        <v>14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14</v>
      </c>
      <c r="Q6" t="s">
        <v>14</v>
      </c>
      <c r="R6" t="s">
        <v>14</v>
      </c>
      <c r="S6" t="s">
        <v>14</v>
      </c>
      <c r="T6">
        <v>1008</v>
      </c>
      <c r="U6">
        <v>29.9</v>
      </c>
      <c r="V6">
        <v>29.4</v>
      </c>
      <c r="W6" t="s">
        <v>14</v>
      </c>
      <c r="X6" t="s">
        <v>14</v>
      </c>
      <c r="Y6" t="s">
        <v>14</v>
      </c>
      <c r="Z6" t="s">
        <v>14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14</v>
      </c>
      <c r="Q7" t="s">
        <v>14</v>
      </c>
      <c r="R7" t="s">
        <v>14</v>
      </c>
      <c r="S7" t="s">
        <v>14</v>
      </c>
      <c r="T7">
        <v>1008</v>
      </c>
      <c r="U7">
        <v>30.8</v>
      </c>
      <c r="V7">
        <v>29.4</v>
      </c>
      <c r="W7" t="s">
        <v>14</v>
      </c>
      <c r="X7" t="s">
        <v>14</v>
      </c>
      <c r="Y7" t="s">
        <v>14</v>
      </c>
      <c r="Z7" t="s">
        <v>14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14</v>
      </c>
      <c r="Q8" t="s">
        <v>14</v>
      </c>
      <c r="R8" t="s">
        <v>14</v>
      </c>
      <c r="S8" t="s">
        <v>14</v>
      </c>
      <c r="T8">
        <v>1008.1</v>
      </c>
      <c r="U8">
        <v>29.5</v>
      </c>
      <c r="V8">
        <v>29.4</v>
      </c>
      <c r="W8" t="s">
        <v>14</v>
      </c>
      <c r="X8" t="s">
        <v>14</v>
      </c>
      <c r="Y8" t="s">
        <v>14</v>
      </c>
      <c r="Z8" t="s">
        <v>14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14</v>
      </c>
      <c r="Q9" t="s">
        <v>14</v>
      </c>
      <c r="R9" t="s">
        <v>14</v>
      </c>
      <c r="S9" t="s">
        <v>14</v>
      </c>
      <c r="T9">
        <v>1008.1</v>
      </c>
      <c r="U9">
        <v>29.7</v>
      </c>
      <c r="V9">
        <v>29.4</v>
      </c>
      <c r="W9" t="s">
        <v>14</v>
      </c>
      <c r="X9" t="s">
        <v>14</v>
      </c>
      <c r="Y9" t="s">
        <v>14</v>
      </c>
      <c r="Z9" t="s">
        <v>14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14</v>
      </c>
      <c r="Q10" t="s">
        <v>14</v>
      </c>
      <c r="R10" t="s">
        <v>14</v>
      </c>
      <c r="S10" t="s">
        <v>14</v>
      </c>
      <c r="T10">
        <v>1008.1</v>
      </c>
      <c r="U10">
        <v>30.7</v>
      </c>
      <c r="V10">
        <v>29.4</v>
      </c>
      <c r="W10" t="s">
        <v>14</v>
      </c>
      <c r="X10" t="s">
        <v>14</v>
      </c>
      <c r="Y10" t="s">
        <v>14</v>
      </c>
      <c r="Z10" t="s">
        <v>14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14</v>
      </c>
      <c r="N11">
        <v>0</v>
      </c>
      <c r="O11">
        <v>2.1</v>
      </c>
      <c r="P11" t="s">
        <v>14</v>
      </c>
      <c r="Q11" t="s">
        <v>14</v>
      </c>
      <c r="R11" t="s">
        <v>14</v>
      </c>
      <c r="S11" t="s">
        <v>14</v>
      </c>
      <c r="T11">
        <v>1008.1</v>
      </c>
      <c r="U11">
        <v>31</v>
      </c>
      <c r="V11">
        <v>29.4</v>
      </c>
      <c r="W11" t="s">
        <v>14</v>
      </c>
      <c r="X11" t="s">
        <v>14</v>
      </c>
      <c r="Y11" t="s">
        <v>14</v>
      </c>
      <c r="Z11" t="s">
        <v>14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14</v>
      </c>
      <c r="Q12" t="s">
        <v>14</v>
      </c>
      <c r="R12" t="s">
        <v>14</v>
      </c>
      <c r="S12" t="s">
        <v>14</v>
      </c>
      <c r="T12">
        <v>1008.1</v>
      </c>
      <c r="U12">
        <v>31.2</v>
      </c>
      <c r="V12">
        <v>29.4</v>
      </c>
      <c r="W12" t="s">
        <v>14</v>
      </c>
      <c r="X12" t="s">
        <v>14</v>
      </c>
      <c r="Y12" t="s">
        <v>14</v>
      </c>
      <c r="Z12" t="s">
        <v>14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14</v>
      </c>
      <c r="N13">
        <v>0</v>
      </c>
      <c r="O13">
        <v>1</v>
      </c>
      <c r="P13" t="s">
        <v>14</v>
      </c>
      <c r="Q13" t="s">
        <v>14</v>
      </c>
      <c r="R13" t="s">
        <v>14</v>
      </c>
      <c r="S13" t="s">
        <v>14</v>
      </c>
      <c r="T13">
        <v>1008.2</v>
      </c>
      <c r="U13">
        <v>30.8</v>
      </c>
      <c r="V13">
        <v>29.4</v>
      </c>
      <c r="W13" t="s">
        <v>14</v>
      </c>
      <c r="X13" t="s">
        <v>14</v>
      </c>
      <c r="Y13" t="s">
        <v>14</v>
      </c>
      <c r="Z13" t="s">
        <v>14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14</v>
      </c>
      <c r="Q14" t="s">
        <v>14</v>
      </c>
      <c r="R14" t="s">
        <v>14</v>
      </c>
      <c r="S14" t="s">
        <v>14</v>
      </c>
      <c r="T14">
        <v>1008.3</v>
      </c>
      <c r="U14">
        <v>29.3</v>
      </c>
      <c r="V14">
        <v>29.4</v>
      </c>
      <c r="W14" t="s">
        <v>14</v>
      </c>
      <c r="X14" t="s">
        <v>14</v>
      </c>
      <c r="Y14">
        <v>-1.2</v>
      </c>
      <c r="Z14" t="s">
        <v>14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14</v>
      </c>
      <c r="Q15" t="s">
        <v>14</v>
      </c>
      <c r="R15" t="s">
        <v>14</v>
      </c>
      <c r="S15" t="s">
        <v>14</v>
      </c>
      <c r="T15">
        <v>1008.4</v>
      </c>
      <c r="U15">
        <v>28.8</v>
      </c>
      <c r="V15">
        <v>29.4</v>
      </c>
      <c r="W15" t="s">
        <v>14</v>
      </c>
      <c r="X15" t="s">
        <v>14</v>
      </c>
      <c r="Y15" t="s">
        <v>14</v>
      </c>
      <c r="Z15" t="s">
        <v>14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14</v>
      </c>
      <c r="Q16" t="s">
        <v>14</v>
      </c>
      <c r="R16" t="s">
        <v>14</v>
      </c>
      <c r="S16" t="s">
        <v>14</v>
      </c>
      <c r="T16">
        <v>1008.5</v>
      </c>
      <c r="U16">
        <v>27.4</v>
      </c>
      <c r="V16">
        <v>29.3</v>
      </c>
      <c r="W16" t="s">
        <v>14</v>
      </c>
      <c r="X16" t="s">
        <v>14</v>
      </c>
      <c r="Y16" t="s">
        <v>14</v>
      </c>
      <c r="Z16" t="s">
        <v>14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14</v>
      </c>
      <c r="Q17" t="s">
        <v>14</v>
      </c>
      <c r="R17" t="s">
        <v>14</v>
      </c>
      <c r="S17" t="s">
        <v>14</v>
      </c>
      <c r="T17">
        <v>1008.6</v>
      </c>
      <c r="U17">
        <v>26.9</v>
      </c>
      <c r="V17">
        <v>29.3</v>
      </c>
      <c r="W17" t="s">
        <v>14</v>
      </c>
      <c r="X17" t="s">
        <v>14</v>
      </c>
      <c r="Y17" t="s">
        <v>14</v>
      </c>
      <c r="Z17" t="s">
        <v>14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14</v>
      </c>
      <c r="Q18" t="s">
        <v>14</v>
      </c>
      <c r="R18" t="s">
        <v>14</v>
      </c>
      <c r="S18" t="s">
        <v>14</v>
      </c>
      <c r="T18">
        <v>1008.6</v>
      </c>
      <c r="U18">
        <v>26.7</v>
      </c>
      <c r="V18">
        <v>29.3</v>
      </c>
      <c r="W18" t="s">
        <v>14</v>
      </c>
      <c r="X18" t="s">
        <v>14</v>
      </c>
      <c r="Y18" t="s">
        <v>14</v>
      </c>
      <c r="Z18" t="s">
        <v>14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14</v>
      </c>
      <c r="Q19" t="s">
        <v>14</v>
      </c>
      <c r="R19" t="s">
        <v>14</v>
      </c>
      <c r="S19" t="s">
        <v>14</v>
      </c>
      <c r="T19">
        <v>1008.6</v>
      </c>
      <c r="U19">
        <v>26.7</v>
      </c>
      <c r="V19">
        <v>29.3</v>
      </c>
      <c r="W19" t="s">
        <v>14</v>
      </c>
      <c r="X19" t="s">
        <v>14</v>
      </c>
      <c r="Y19" t="s">
        <v>14</v>
      </c>
      <c r="Z19" t="s">
        <v>14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14</v>
      </c>
      <c r="N20">
        <v>0</v>
      </c>
      <c r="O20">
        <v>2.1</v>
      </c>
      <c r="P20" t="s">
        <v>14</v>
      </c>
      <c r="Q20" t="s">
        <v>14</v>
      </c>
      <c r="R20" t="s">
        <v>14</v>
      </c>
      <c r="S20" t="s">
        <v>14</v>
      </c>
      <c r="T20">
        <v>1008.6</v>
      </c>
      <c r="U20">
        <v>27.1</v>
      </c>
      <c r="V20">
        <v>29.3</v>
      </c>
      <c r="W20" t="s">
        <v>14</v>
      </c>
      <c r="X20" t="s">
        <v>14</v>
      </c>
      <c r="Y20" t="s">
        <v>14</v>
      </c>
      <c r="Z20" t="s">
        <v>14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14</v>
      </c>
      <c r="Q21" t="s">
        <v>14</v>
      </c>
      <c r="R21" t="s">
        <v>14</v>
      </c>
      <c r="S21" t="s">
        <v>14</v>
      </c>
      <c r="T21">
        <v>1008.7</v>
      </c>
      <c r="U21">
        <v>26.7</v>
      </c>
      <c r="V21">
        <v>29.3</v>
      </c>
      <c r="W21" t="s">
        <v>14</v>
      </c>
      <c r="X21" t="s">
        <v>14</v>
      </c>
      <c r="Y21" t="s">
        <v>14</v>
      </c>
      <c r="Z21" t="s">
        <v>14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14</v>
      </c>
      <c r="Q22" t="s">
        <v>14</v>
      </c>
      <c r="R22" t="s">
        <v>14</v>
      </c>
      <c r="S22" t="s">
        <v>14</v>
      </c>
      <c r="T22">
        <v>1008.8</v>
      </c>
      <c r="U22">
        <v>26.3</v>
      </c>
      <c r="V22">
        <v>29.3</v>
      </c>
      <c r="W22" t="s">
        <v>14</v>
      </c>
      <c r="X22" t="s">
        <v>14</v>
      </c>
      <c r="Y22" t="s">
        <v>14</v>
      </c>
      <c r="Z22" t="s">
        <v>14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14</v>
      </c>
      <c r="N23">
        <v>0</v>
      </c>
      <c r="O23">
        <v>2.1</v>
      </c>
      <c r="P23" t="s">
        <v>14</v>
      </c>
      <c r="Q23" t="s">
        <v>14</v>
      </c>
      <c r="R23" t="s">
        <v>14</v>
      </c>
      <c r="S23" t="s">
        <v>14</v>
      </c>
      <c r="T23">
        <v>1008.8</v>
      </c>
      <c r="U23">
        <v>27.2</v>
      </c>
      <c r="V23">
        <v>29.3</v>
      </c>
      <c r="W23" t="s">
        <v>14</v>
      </c>
      <c r="X23" t="s">
        <v>14</v>
      </c>
      <c r="Y23" t="s">
        <v>14</v>
      </c>
      <c r="Z23" t="s">
        <v>14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14</v>
      </c>
      <c r="N24">
        <v>0</v>
      </c>
      <c r="O24">
        <v>2.6</v>
      </c>
      <c r="P24" t="s">
        <v>14</v>
      </c>
      <c r="Q24" t="s">
        <v>14</v>
      </c>
      <c r="R24" t="s">
        <v>14</v>
      </c>
      <c r="S24" t="s">
        <v>14</v>
      </c>
      <c r="T24">
        <v>1008.9</v>
      </c>
      <c r="U24">
        <v>26.7</v>
      </c>
      <c r="V24">
        <v>29.3</v>
      </c>
      <c r="W24" t="s">
        <v>14</v>
      </c>
      <c r="X24" t="s">
        <v>14</v>
      </c>
      <c r="Y24">
        <v>-1.1000000000000001</v>
      </c>
      <c r="Z24" t="s">
        <v>14</v>
      </c>
    </row>
    <row r="25" spans="1:26" x14ac:dyDescent="0.25">
      <c r="G25" s="24" t="s">
        <v>51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14</v>
      </c>
      <c r="Q27" t="s">
        <v>14</v>
      </c>
      <c r="R27" t="s">
        <v>14</v>
      </c>
      <c r="S27" t="s">
        <v>14</v>
      </c>
      <c r="T27">
        <v>1007.1</v>
      </c>
      <c r="U27">
        <v>29.1</v>
      </c>
      <c r="V27">
        <v>29.5</v>
      </c>
      <c r="W27" t="s">
        <v>14</v>
      </c>
      <c r="X27" t="s">
        <v>14</v>
      </c>
      <c r="Y27" t="s">
        <v>14</v>
      </c>
      <c r="Z27" t="s">
        <v>14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14</v>
      </c>
      <c r="Q28" t="s">
        <v>14</v>
      </c>
      <c r="R28" t="s">
        <v>14</v>
      </c>
      <c r="S28" t="s">
        <v>14</v>
      </c>
      <c r="T28">
        <v>1007.1</v>
      </c>
      <c r="U28">
        <v>29.1</v>
      </c>
      <c r="V28">
        <v>29.4</v>
      </c>
      <c r="W28" t="s">
        <v>14</v>
      </c>
      <c r="X28" t="s">
        <v>14</v>
      </c>
      <c r="Y28" t="s">
        <v>14</v>
      </c>
      <c r="Z28" t="s">
        <v>14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14</v>
      </c>
      <c r="Q29" t="s">
        <v>14</v>
      </c>
      <c r="R29" t="s">
        <v>14</v>
      </c>
      <c r="S29" t="s">
        <v>14</v>
      </c>
      <c r="T29">
        <v>1007</v>
      </c>
      <c r="U29">
        <v>29.2</v>
      </c>
      <c r="V29">
        <v>29.4</v>
      </c>
      <c r="W29" t="s">
        <v>14</v>
      </c>
      <c r="X29" t="s">
        <v>14</v>
      </c>
      <c r="Y29" t="s">
        <v>14</v>
      </c>
      <c r="Z29" t="s">
        <v>14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14</v>
      </c>
      <c r="Q30" t="s">
        <v>14</v>
      </c>
      <c r="R30" t="s">
        <v>14</v>
      </c>
      <c r="S30" t="s">
        <v>14</v>
      </c>
      <c r="T30">
        <v>1007</v>
      </c>
      <c r="U30">
        <v>28.8</v>
      </c>
      <c r="V30">
        <v>29.4</v>
      </c>
      <c r="W30" t="s">
        <v>14</v>
      </c>
      <c r="X30" t="s">
        <v>14</v>
      </c>
      <c r="Y30" t="s">
        <v>14</v>
      </c>
      <c r="Z30" t="s">
        <v>14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14</v>
      </c>
      <c r="Q31" t="s">
        <v>14</v>
      </c>
      <c r="R31" t="s">
        <v>14</v>
      </c>
      <c r="S31" t="s">
        <v>14</v>
      </c>
      <c r="T31">
        <v>1007</v>
      </c>
      <c r="U31">
        <v>29.2</v>
      </c>
      <c r="V31">
        <v>29.4</v>
      </c>
      <c r="W31" t="s">
        <v>14</v>
      </c>
      <c r="X31" t="s">
        <v>14</v>
      </c>
      <c r="Y31" t="s">
        <v>14</v>
      </c>
      <c r="Z31" t="s">
        <v>14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14</v>
      </c>
      <c r="Q32" t="s">
        <v>14</v>
      </c>
      <c r="R32" t="s">
        <v>14</v>
      </c>
      <c r="S32" t="s">
        <v>14</v>
      </c>
      <c r="T32">
        <v>1007</v>
      </c>
      <c r="U32">
        <v>29.1</v>
      </c>
      <c r="V32">
        <v>29.4</v>
      </c>
      <c r="W32" t="s">
        <v>14</v>
      </c>
      <c r="X32" t="s">
        <v>14</v>
      </c>
      <c r="Y32">
        <v>-0.4</v>
      </c>
      <c r="Z32" t="s">
        <v>14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14</v>
      </c>
      <c r="Q33" t="s">
        <v>14</v>
      </c>
      <c r="R33" t="s">
        <v>14</v>
      </c>
      <c r="S33" t="s">
        <v>14</v>
      </c>
      <c r="T33">
        <v>1007</v>
      </c>
      <c r="U33">
        <v>29.4</v>
      </c>
      <c r="V33">
        <v>29.4</v>
      </c>
      <c r="W33" t="s">
        <v>14</v>
      </c>
      <c r="X33" t="s">
        <v>14</v>
      </c>
      <c r="Y33" t="s">
        <v>14</v>
      </c>
      <c r="Z33" t="s">
        <v>14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14</v>
      </c>
      <c r="Q34" t="s">
        <v>14</v>
      </c>
      <c r="R34" t="s">
        <v>14</v>
      </c>
      <c r="S34" t="s">
        <v>14</v>
      </c>
      <c r="T34">
        <v>1007</v>
      </c>
      <c r="U34">
        <v>29.5</v>
      </c>
      <c r="V34">
        <v>29.4</v>
      </c>
      <c r="W34" t="s">
        <v>14</v>
      </c>
      <c r="X34" t="s">
        <v>14</v>
      </c>
      <c r="Y34" t="s">
        <v>14</v>
      </c>
      <c r="Z34" t="s">
        <v>14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14</v>
      </c>
      <c r="Q35" t="s">
        <v>14</v>
      </c>
      <c r="R35" t="s">
        <v>14</v>
      </c>
      <c r="S35" t="s">
        <v>14</v>
      </c>
      <c r="T35">
        <v>1006.9</v>
      </c>
      <c r="U35">
        <v>29.6</v>
      </c>
      <c r="V35">
        <v>29.4</v>
      </c>
      <c r="W35" t="s">
        <v>14</v>
      </c>
      <c r="X35" t="s">
        <v>14</v>
      </c>
      <c r="Y35" t="s">
        <v>14</v>
      </c>
      <c r="Z35" t="s">
        <v>14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14</v>
      </c>
      <c r="Q36" t="s">
        <v>14</v>
      </c>
      <c r="R36" t="s">
        <v>14</v>
      </c>
      <c r="S36" t="s">
        <v>14</v>
      </c>
      <c r="T36">
        <v>1006.9</v>
      </c>
      <c r="U36">
        <v>30.2</v>
      </c>
      <c r="V36">
        <v>29.4</v>
      </c>
      <c r="W36" t="s">
        <v>14</v>
      </c>
      <c r="X36" t="s">
        <v>14</v>
      </c>
      <c r="Y36" t="s">
        <v>14</v>
      </c>
      <c r="Z36" t="s">
        <v>14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14</v>
      </c>
      <c r="Q37" t="s">
        <v>14</v>
      </c>
      <c r="R37" t="s">
        <v>14</v>
      </c>
      <c r="S37" t="s">
        <v>14</v>
      </c>
      <c r="T37">
        <v>1006.8</v>
      </c>
      <c r="U37">
        <v>30.2</v>
      </c>
      <c r="V37">
        <v>29.4</v>
      </c>
      <c r="W37" t="s">
        <v>14</v>
      </c>
      <c r="X37" t="s">
        <v>14</v>
      </c>
      <c r="Y37" t="s">
        <v>14</v>
      </c>
      <c r="Z37" t="s">
        <v>14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14</v>
      </c>
      <c r="Q38" t="s">
        <v>14</v>
      </c>
      <c r="R38" t="s">
        <v>14</v>
      </c>
      <c r="S38" t="s">
        <v>14</v>
      </c>
      <c r="T38">
        <v>1006.8</v>
      </c>
      <c r="U38">
        <v>30.1</v>
      </c>
      <c r="V38">
        <v>29.4</v>
      </c>
      <c r="W38" t="s">
        <v>14</v>
      </c>
      <c r="X38" t="s">
        <v>14</v>
      </c>
      <c r="Y38" t="s">
        <v>14</v>
      </c>
      <c r="Z38" t="s">
        <v>14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14</v>
      </c>
      <c r="Q39" t="s">
        <v>14</v>
      </c>
      <c r="R39" t="s">
        <v>14</v>
      </c>
      <c r="S39" t="s">
        <v>14</v>
      </c>
      <c r="T39">
        <v>1006.9</v>
      </c>
      <c r="U39">
        <v>30</v>
      </c>
      <c r="V39">
        <v>29.4</v>
      </c>
      <c r="W39" t="s">
        <v>14</v>
      </c>
      <c r="X39" t="s">
        <v>14</v>
      </c>
      <c r="Y39" t="s">
        <v>14</v>
      </c>
      <c r="Z39" t="s">
        <v>14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14</v>
      </c>
      <c r="Q40" t="s">
        <v>14</v>
      </c>
      <c r="R40" t="s">
        <v>14</v>
      </c>
      <c r="S40" t="s">
        <v>14</v>
      </c>
      <c r="T40">
        <v>1006.9</v>
      </c>
      <c r="U40">
        <v>29.9</v>
      </c>
      <c r="V40">
        <v>29.4</v>
      </c>
      <c r="W40" t="s">
        <v>14</v>
      </c>
      <c r="X40" t="s">
        <v>14</v>
      </c>
      <c r="Y40" t="s">
        <v>14</v>
      </c>
      <c r="Z40" t="s">
        <v>14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14</v>
      </c>
      <c r="Q41" t="s">
        <v>14</v>
      </c>
      <c r="R41" t="s">
        <v>14</v>
      </c>
      <c r="S41" t="s">
        <v>14</v>
      </c>
      <c r="T41">
        <v>1006.9</v>
      </c>
      <c r="U41">
        <v>29.2</v>
      </c>
      <c r="V41">
        <v>29.4</v>
      </c>
      <c r="W41" t="s">
        <v>14</v>
      </c>
      <c r="X41" t="s">
        <v>14</v>
      </c>
      <c r="Y41" t="s">
        <v>14</v>
      </c>
      <c r="Z41" t="s">
        <v>14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14</v>
      </c>
      <c r="Q42" t="s">
        <v>14</v>
      </c>
      <c r="R42" t="s">
        <v>14</v>
      </c>
      <c r="S42" t="s">
        <v>14</v>
      </c>
      <c r="T42">
        <v>1007</v>
      </c>
      <c r="U42">
        <v>28.5</v>
      </c>
      <c r="V42">
        <v>29.5</v>
      </c>
      <c r="W42" t="s">
        <v>14</v>
      </c>
      <c r="X42" t="s">
        <v>14</v>
      </c>
      <c r="Y42">
        <v>-0.9</v>
      </c>
      <c r="Z42" t="s">
        <v>52</v>
      </c>
    </row>
    <row r="43" spans="1:26" x14ac:dyDescent="0.25">
      <c r="G43" s="24" t="s">
        <v>51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14</v>
      </c>
      <c r="N45">
        <v>0</v>
      </c>
      <c r="O45">
        <v>1</v>
      </c>
      <c r="P45" t="s">
        <v>14</v>
      </c>
      <c r="Q45" t="s">
        <v>14</v>
      </c>
      <c r="R45" t="s">
        <v>14</v>
      </c>
      <c r="S45" t="s">
        <v>14</v>
      </c>
      <c r="T45">
        <v>1008.1</v>
      </c>
      <c r="U45">
        <v>26.4</v>
      </c>
      <c r="V45">
        <v>29.8</v>
      </c>
      <c r="W45" t="s">
        <v>14</v>
      </c>
      <c r="X45" t="s">
        <v>14</v>
      </c>
      <c r="Y45">
        <v>1.1000000000000001</v>
      </c>
      <c r="Z45" t="s">
        <v>14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14</v>
      </c>
      <c r="Q46" t="s">
        <v>14</v>
      </c>
      <c r="R46" t="s">
        <v>14</v>
      </c>
      <c r="S46" t="s">
        <v>14</v>
      </c>
      <c r="T46">
        <v>1008.1</v>
      </c>
      <c r="U46">
        <v>26.4</v>
      </c>
      <c r="V46">
        <v>29.9</v>
      </c>
      <c r="W46" t="s">
        <v>14</v>
      </c>
      <c r="X46" t="s">
        <v>14</v>
      </c>
      <c r="Y46" t="s">
        <v>14</v>
      </c>
      <c r="Z46" t="s">
        <v>14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14</v>
      </c>
      <c r="Q47" t="s">
        <v>14</v>
      </c>
      <c r="R47" t="s">
        <v>14</v>
      </c>
      <c r="S47" t="s">
        <v>14</v>
      </c>
      <c r="T47">
        <v>1008</v>
      </c>
      <c r="U47">
        <v>26.4</v>
      </c>
      <c r="V47">
        <v>29.9</v>
      </c>
      <c r="W47" t="s">
        <v>14</v>
      </c>
      <c r="X47" t="s">
        <v>14</v>
      </c>
      <c r="Y47" t="s">
        <v>14</v>
      </c>
      <c r="Z47" t="s">
        <v>14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14</v>
      </c>
      <c r="Q48" t="s">
        <v>14</v>
      </c>
      <c r="R48" t="s">
        <v>14</v>
      </c>
      <c r="S48" t="s">
        <v>14</v>
      </c>
      <c r="T48">
        <v>1007.9</v>
      </c>
      <c r="U48">
        <v>26.6</v>
      </c>
      <c r="V48">
        <v>29.8</v>
      </c>
      <c r="W48" t="s">
        <v>14</v>
      </c>
      <c r="X48" t="s">
        <v>14</v>
      </c>
      <c r="Y48" t="s">
        <v>14</v>
      </c>
      <c r="Z48" t="s">
        <v>14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14</v>
      </c>
      <c r="Q49" t="s">
        <v>14</v>
      </c>
      <c r="R49" t="s">
        <v>14</v>
      </c>
      <c r="S49" t="s">
        <v>14</v>
      </c>
      <c r="T49">
        <v>1007.8</v>
      </c>
      <c r="U49">
        <v>26.5</v>
      </c>
      <c r="V49">
        <v>29.9</v>
      </c>
      <c r="W49" t="s">
        <v>14</v>
      </c>
      <c r="X49" t="s">
        <v>14</v>
      </c>
      <c r="Y49" t="s">
        <v>14</v>
      </c>
      <c r="Z49" t="s">
        <v>14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14</v>
      </c>
      <c r="Q50" t="s">
        <v>14</v>
      </c>
      <c r="R50" t="s">
        <v>14</v>
      </c>
      <c r="S50" t="s">
        <v>14</v>
      </c>
      <c r="T50">
        <v>1007.8</v>
      </c>
      <c r="U50">
        <v>26.6</v>
      </c>
      <c r="V50">
        <v>30</v>
      </c>
      <c r="W50" t="s">
        <v>14</v>
      </c>
      <c r="X50" t="s">
        <v>14</v>
      </c>
      <c r="Y50" t="s">
        <v>14</v>
      </c>
      <c r="Z50" t="s">
        <v>14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14</v>
      </c>
      <c r="Q51" t="s">
        <v>14</v>
      </c>
      <c r="R51" t="s">
        <v>14</v>
      </c>
      <c r="S51" t="s">
        <v>14</v>
      </c>
      <c r="T51">
        <v>1007.8</v>
      </c>
      <c r="U51">
        <v>26.6</v>
      </c>
      <c r="V51">
        <v>30</v>
      </c>
      <c r="W51" t="s">
        <v>14</v>
      </c>
      <c r="X51" t="s">
        <v>14</v>
      </c>
      <c r="Y51" t="s">
        <v>14</v>
      </c>
      <c r="Z51" t="s">
        <v>14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14</v>
      </c>
      <c r="Q52" t="s">
        <v>14</v>
      </c>
      <c r="R52" t="s">
        <v>14</v>
      </c>
      <c r="S52" t="s">
        <v>14</v>
      </c>
      <c r="T52">
        <v>1007.8</v>
      </c>
      <c r="U52">
        <v>26.9</v>
      </c>
      <c r="V52">
        <v>29.9</v>
      </c>
      <c r="W52" t="s">
        <v>14</v>
      </c>
      <c r="X52" t="s">
        <v>14</v>
      </c>
      <c r="Y52" t="s">
        <v>14</v>
      </c>
      <c r="Z52" t="s">
        <v>14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14</v>
      </c>
      <c r="Q53" t="s">
        <v>14</v>
      </c>
      <c r="R53" t="s">
        <v>14</v>
      </c>
      <c r="S53" t="s">
        <v>14</v>
      </c>
      <c r="T53">
        <v>1007.7</v>
      </c>
      <c r="U53">
        <v>27.1</v>
      </c>
      <c r="V53">
        <v>29.9</v>
      </c>
      <c r="W53" t="s">
        <v>14</v>
      </c>
      <c r="X53" t="s">
        <v>14</v>
      </c>
      <c r="Y53" t="s">
        <v>14</v>
      </c>
      <c r="Z53" t="s">
        <v>14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14</v>
      </c>
      <c r="Q54" t="s">
        <v>14</v>
      </c>
      <c r="R54" t="s">
        <v>14</v>
      </c>
      <c r="S54" t="s">
        <v>14</v>
      </c>
      <c r="T54">
        <v>1007.7</v>
      </c>
      <c r="U54">
        <v>27.4</v>
      </c>
      <c r="V54">
        <v>29.9</v>
      </c>
      <c r="W54" t="s">
        <v>14</v>
      </c>
      <c r="X54" t="s">
        <v>14</v>
      </c>
      <c r="Y54" t="s">
        <v>14</v>
      </c>
      <c r="Z54" t="s">
        <v>14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14</v>
      </c>
      <c r="Q55" t="s">
        <v>14</v>
      </c>
      <c r="R55" t="s">
        <v>14</v>
      </c>
      <c r="S55" t="s">
        <v>14</v>
      </c>
      <c r="T55">
        <v>1007.6</v>
      </c>
      <c r="U55">
        <v>27.6</v>
      </c>
      <c r="V55">
        <v>29.8</v>
      </c>
      <c r="W55" t="s">
        <v>14</v>
      </c>
      <c r="X55" t="s">
        <v>14</v>
      </c>
      <c r="Y55">
        <v>0</v>
      </c>
      <c r="Z55" t="s">
        <v>14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14</v>
      </c>
      <c r="Q56" t="s">
        <v>14</v>
      </c>
      <c r="R56" t="s">
        <v>14</v>
      </c>
      <c r="S56" t="s">
        <v>14</v>
      </c>
      <c r="T56">
        <v>1007.6</v>
      </c>
      <c r="U56">
        <v>27.7</v>
      </c>
      <c r="V56">
        <v>29.8</v>
      </c>
      <c r="W56" t="s">
        <v>14</v>
      </c>
      <c r="X56" t="s">
        <v>14</v>
      </c>
      <c r="Y56" t="s">
        <v>14</v>
      </c>
      <c r="Z56" t="s">
        <v>14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14</v>
      </c>
      <c r="Q57" t="s">
        <v>14</v>
      </c>
      <c r="R57" t="s">
        <v>14</v>
      </c>
      <c r="S57" t="s">
        <v>14</v>
      </c>
      <c r="T57">
        <v>1007.5</v>
      </c>
      <c r="U57">
        <v>28.1</v>
      </c>
      <c r="V57">
        <v>29.8</v>
      </c>
      <c r="W57" t="s">
        <v>14</v>
      </c>
      <c r="X57" t="s">
        <v>14</v>
      </c>
      <c r="Y57" t="s">
        <v>14</v>
      </c>
      <c r="Z57" t="s">
        <v>14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14</v>
      </c>
      <c r="Q58" t="s">
        <v>14</v>
      </c>
      <c r="R58" t="s">
        <v>14</v>
      </c>
      <c r="S58" t="s">
        <v>14</v>
      </c>
      <c r="T58">
        <v>1007.3</v>
      </c>
      <c r="U58">
        <v>28.7</v>
      </c>
      <c r="V58">
        <v>29.7</v>
      </c>
      <c r="W58" t="s">
        <v>14</v>
      </c>
      <c r="X58" t="s">
        <v>14</v>
      </c>
      <c r="Y58" t="s">
        <v>14</v>
      </c>
      <c r="Z58" t="s">
        <v>14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14</v>
      </c>
      <c r="Q59" t="s">
        <v>14</v>
      </c>
      <c r="R59" t="s">
        <v>14</v>
      </c>
      <c r="S59" t="s">
        <v>14</v>
      </c>
      <c r="T59">
        <v>1007.2</v>
      </c>
      <c r="U59">
        <v>29.1</v>
      </c>
      <c r="V59">
        <v>29.7</v>
      </c>
      <c r="W59" t="s">
        <v>14</v>
      </c>
      <c r="X59" t="s">
        <v>14</v>
      </c>
      <c r="Y59" t="s">
        <v>14</v>
      </c>
      <c r="Z59" t="s">
        <v>14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14</v>
      </c>
      <c r="Q60" t="s">
        <v>14</v>
      </c>
      <c r="R60" t="s">
        <v>14</v>
      </c>
      <c r="S60" t="s">
        <v>14</v>
      </c>
      <c r="T60">
        <v>1007.1</v>
      </c>
      <c r="U60">
        <v>29.1</v>
      </c>
      <c r="V60">
        <v>29.5</v>
      </c>
      <c r="W60" t="s">
        <v>14</v>
      </c>
      <c r="X60" t="s">
        <v>14</v>
      </c>
      <c r="Y60" t="s">
        <v>14</v>
      </c>
      <c r="Z60" t="s">
        <v>14</v>
      </c>
    </row>
    <row r="61" spans="7:26" x14ac:dyDescent="0.25">
      <c r="G61" s="24" t="s">
        <v>51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2014-05-13T06:21:51Z</dcterms:modified>
</cp:coreProperties>
</file>