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ex\Documents\GitHub\Fagaalu-Sediment-Flux\Data\Q\AV field measurements\DAM\"/>
    </mc:Choice>
  </mc:AlternateContent>
  <bookViews>
    <workbookView xWindow="0" yWindow="0" windowWidth="20490" windowHeight="7755"/>
  </bookViews>
  <sheets>
    <sheet name="FieldFormAV .5ftinterval" sheetId="1" r:id="rId1"/>
    <sheet name="to Flow file" sheetId="2" r:id="rId2"/>
  </sheets>
  <calcPr calcId="152511"/>
</workbook>
</file>

<file path=xl/calcChain.xml><?xml version="1.0" encoding="utf-8"?>
<calcChain xmlns="http://schemas.openxmlformats.org/spreadsheetml/2006/main">
  <c r="B34" i="2" l="1"/>
  <c r="C34" i="2"/>
  <c r="D34" i="2"/>
  <c r="B35" i="2"/>
  <c r="C35" i="2"/>
  <c r="D35" i="2"/>
  <c r="B36" i="2"/>
  <c r="C36" i="2"/>
  <c r="D36" i="2"/>
  <c r="B37" i="2"/>
  <c r="C37" i="2"/>
  <c r="D37" i="2"/>
  <c r="B38" i="2"/>
  <c r="C38" i="2"/>
  <c r="D38" i="2"/>
  <c r="B39" i="2"/>
  <c r="C39" i="2"/>
  <c r="D39" i="2"/>
  <c r="B40" i="2"/>
  <c r="C40" i="2"/>
  <c r="D40" i="2"/>
  <c r="C6" i="1" l="1"/>
  <c r="G6" i="1"/>
  <c r="C7" i="1" l="1"/>
  <c r="C8" i="1" s="1"/>
  <c r="G8" i="1" s="1"/>
  <c r="H8" i="1" s="1"/>
  <c r="J8" i="1" s="1"/>
  <c r="C9" i="1"/>
  <c r="B9" i="2" s="1"/>
  <c r="D33" i="2"/>
  <c r="C33" i="2"/>
  <c r="D32" i="2"/>
  <c r="C32" i="2"/>
  <c r="D31" i="2"/>
  <c r="C31" i="2"/>
  <c r="D30" i="2"/>
  <c r="C30" i="2"/>
  <c r="D29" i="2"/>
  <c r="C29" i="2"/>
  <c r="D28" i="2"/>
  <c r="C28" i="2"/>
  <c r="D27" i="2"/>
  <c r="C27" i="2"/>
  <c r="D26" i="2"/>
  <c r="C26" i="2"/>
  <c r="D25" i="2"/>
  <c r="C25" i="2"/>
  <c r="D24" i="2"/>
  <c r="C24" i="2"/>
  <c r="D23" i="2"/>
  <c r="C23" i="2"/>
  <c r="D22" i="2"/>
  <c r="C22" i="2"/>
  <c r="D21" i="2"/>
  <c r="C21" i="2"/>
  <c r="D20" i="2"/>
  <c r="C20" i="2"/>
  <c r="D19" i="2"/>
  <c r="C19" i="2"/>
  <c r="D18" i="2"/>
  <c r="C18" i="2"/>
  <c r="D17" i="2"/>
  <c r="C17" i="2"/>
  <c r="D16" i="2"/>
  <c r="C16" i="2"/>
  <c r="D15" i="2"/>
  <c r="C15" i="2"/>
  <c r="D14" i="2"/>
  <c r="C14" i="2"/>
  <c r="D13" i="2"/>
  <c r="C13" i="2"/>
  <c r="D12" i="2"/>
  <c r="C12" i="2"/>
  <c r="D11" i="2"/>
  <c r="C11" i="2"/>
  <c r="D10" i="2"/>
  <c r="C10" i="2"/>
  <c r="D9" i="2"/>
  <c r="C9" i="2"/>
  <c r="D8" i="2"/>
  <c r="C8" i="2"/>
  <c r="B8" i="2"/>
  <c r="D7" i="2"/>
  <c r="C7" i="2"/>
  <c r="B7" i="2"/>
  <c r="D6" i="2"/>
  <c r="C6" i="2"/>
  <c r="B6" i="2"/>
  <c r="D3" i="2"/>
  <c r="C3" i="2"/>
  <c r="B3" i="2"/>
  <c r="H6" i="1"/>
  <c r="G7" i="1" l="1"/>
  <c r="H7" i="1" s="1"/>
  <c r="J7" i="1" s="1"/>
  <c r="C10" i="1"/>
  <c r="G9" i="1"/>
  <c r="H9" i="1" s="1"/>
  <c r="J9" i="1" s="1"/>
  <c r="J6" i="1"/>
  <c r="C11" i="1" l="1"/>
  <c r="G10" i="1"/>
  <c r="H10" i="1" s="1"/>
  <c r="J10" i="1" s="1"/>
  <c r="B10" i="2"/>
  <c r="G11" i="1" l="1"/>
  <c r="H11" i="1" s="1"/>
  <c r="J11" i="1" s="1"/>
  <c r="C12" i="1"/>
  <c r="B11" i="2"/>
  <c r="G12" i="1" l="1"/>
  <c r="H12" i="1" s="1"/>
  <c r="J12" i="1" s="1"/>
  <c r="C13" i="1"/>
  <c r="B12" i="2"/>
  <c r="G13" i="1" l="1"/>
  <c r="H13" i="1" s="1"/>
  <c r="C14" i="1"/>
  <c r="B13" i="2"/>
  <c r="C15" i="1" l="1"/>
  <c r="G14" i="1"/>
  <c r="H14" i="1" s="1"/>
  <c r="J14" i="1" s="1"/>
  <c r="B14" i="2"/>
  <c r="J13" i="1"/>
  <c r="G15" i="1" l="1"/>
  <c r="H15" i="1" s="1"/>
  <c r="J15" i="1" s="1"/>
  <c r="C16" i="1"/>
  <c r="B15" i="2"/>
  <c r="G16" i="1" l="1"/>
  <c r="H16" i="1" s="1"/>
  <c r="J16" i="1" s="1"/>
  <c r="C17" i="1"/>
  <c r="B16" i="2"/>
  <c r="C18" i="1" l="1"/>
  <c r="G17" i="1"/>
  <c r="H17" i="1" s="1"/>
  <c r="J17" i="1" s="1"/>
  <c r="B17" i="2"/>
  <c r="C19" i="1" l="1"/>
  <c r="G18" i="1"/>
  <c r="H18" i="1" s="1"/>
  <c r="J18" i="1" s="1"/>
  <c r="B18" i="2"/>
  <c r="G19" i="1" l="1"/>
  <c r="H19" i="1" s="1"/>
  <c r="J19" i="1" s="1"/>
  <c r="C20" i="1"/>
  <c r="B19" i="2"/>
  <c r="G20" i="1" l="1"/>
  <c r="H20" i="1" s="1"/>
  <c r="J20" i="1" s="1"/>
  <c r="C21" i="1"/>
  <c r="B20" i="2"/>
  <c r="C22" i="1" l="1"/>
  <c r="G21" i="1"/>
  <c r="H21" i="1" s="1"/>
  <c r="J21" i="1" s="1"/>
  <c r="B21" i="2"/>
  <c r="C23" i="1" l="1"/>
  <c r="G22" i="1"/>
  <c r="H22" i="1" s="1"/>
  <c r="J22" i="1" s="1"/>
  <c r="B22" i="2"/>
  <c r="G23" i="1" l="1"/>
  <c r="H23" i="1" s="1"/>
  <c r="J23" i="1" s="1"/>
  <c r="C24" i="1"/>
  <c r="B23" i="2"/>
  <c r="G24" i="1" l="1"/>
  <c r="H24" i="1" s="1"/>
  <c r="J24" i="1" s="1"/>
  <c r="C25" i="1"/>
  <c r="B24" i="2"/>
  <c r="C26" i="1" l="1"/>
  <c r="G25" i="1"/>
  <c r="H25" i="1" s="1"/>
  <c r="J25" i="1" s="1"/>
  <c r="B25" i="2"/>
  <c r="C27" i="1" l="1"/>
  <c r="G26" i="1"/>
  <c r="H26" i="1" s="1"/>
  <c r="J26" i="1" s="1"/>
  <c r="B26" i="2"/>
  <c r="G27" i="1" l="1"/>
  <c r="H27" i="1" s="1"/>
  <c r="J27" i="1" s="1"/>
  <c r="C28" i="1"/>
  <c r="B27" i="2"/>
  <c r="G28" i="1" l="1"/>
  <c r="H28" i="1" s="1"/>
  <c r="J28" i="1" s="1"/>
  <c r="C29" i="1"/>
  <c r="B28" i="2"/>
  <c r="G29" i="1" l="1"/>
  <c r="H29" i="1" s="1"/>
  <c r="J29" i="1" s="1"/>
  <c r="C30" i="1"/>
  <c r="B29" i="2"/>
  <c r="C31" i="1" l="1"/>
  <c r="G30" i="1"/>
  <c r="H30" i="1" s="1"/>
  <c r="J30" i="1" s="1"/>
  <c r="B30" i="2"/>
  <c r="G31" i="1" l="1"/>
  <c r="H31" i="1" s="1"/>
  <c r="J31" i="1" s="1"/>
  <c r="C32" i="1"/>
  <c r="B31" i="2"/>
  <c r="G32" i="1" l="1"/>
  <c r="H32" i="1" s="1"/>
  <c r="J32" i="1" s="1"/>
  <c r="C33" i="1"/>
  <c r="B32" i="2"/>
  <c r="C34" i="1" l="1"/>
  <c r="G33" i="1"/>
  <c r="H33" i="1" s="1"/>
  <c r="J33" i="1" s="1"/>
  <c r="B33" i="2"/>
  <c r="C35" i="1" l="1"/>
  <c r="G34" i="1"/>
  <c r="H34" i="1" s="1"/>
  <c r="J34" i="1" s="1"/>
  <c r="G35" i="1" l="1"/>
  <c r="C36" i="1"/>
  <c r="G36" i="1" l="1"/>
  <c r="H36" i="1" s="1"/>
  <c r="J36" i="1" s="1"/>
  <c r="C37" i="1"/>
  <c r="C38" i="1" s="1"/>
  <c r="G42" i="1"/>
  <c r="H42" i="1" s="1"/>
  <c r="H35" i="1"/>
  <c r="J35" i="1" s="1"/>
  <c r="G38" i="1" l="1"/>
  <c r="H38" i="1" s="1"/>
  <c r="J38" i="1" s="1"/>
  <c r="C39" i="1"/>
  <c r="C40" i="1" s="1"/>
  <c r="J42" i="1"/>
  <c r="G37" i="1"/>
  <c r="H37" i="1" s="1"/>
  <c r="J37" i="1" s="1"/>
  <c r="G40" i="1" l="1"/>
  <c r="H40" i="1" s="1"/>
  <c r="J40" i="1" s="1"/>
  <c r="C41" i="1"/>
  <c r="G41" i="1" s="1"/>
  <c r="H41" i="1" s="1"/>
  <c r="J41" i="1" s="1"/>
  <c r="G39" i="1"/>
  <c r="H39" i="1" s="1"/>
  <c r="J39" i="1" s="1"/>
  <c r="J43" i="1"/>
  <c r="J44" i="1" s="1"/>
</calcChain>
</file>

<file path=xl/sharedStrings.xml><?xml version="1.0" encoding="utf-8"?>
<sst xmlns="http://schemas.openxmlformats.org/spreadsheetml/2006/main" count="70" uniqueCount="70">
  <si>
    <t>Location:</t>
  </si>
  <si>
    <t>DAM</t>
  </si>
  <si>
    <t>Date:</t>
  </si>
  <si>
    <t>Width ft</t>
  </si>
  <si>
    <t>Depth cm</t>
  </si>
  <si>
    <t>Width cm</t>
  </si>
  <si>
    <t>Area m2</t>
  </si>
  <si>
    <t>Velocity</t>
  </si>
  <si>
    <t>q m3/s</t>
  </si>
  <si>
    <t>Time</t>
  </si>
  <si>
    <t>ft x 77.4192</t>
  </si>
  <si>
    <t>D x W/0.0001</t>
  </si>
  <si>
    <t>m/s</t>
  </si>
  <si>
    <t>A x V</t>
  </si>
  <si>
    <t>start</t>
  </si>
  <si>
    <t>Initial Point</t>
  </si>
  <si>
    <t>≠</t>
  </si>
  <si>
    <t>≠</t>
  </si>
  <si>
    <t>≠</t>
  </si>
  <si>
    <t>≠</t>
  </si>
  <si>
    <t>≠</t>
  </si>
  <si>
    <t>≠</t>
  </si>
  <si>
    <t>b1 = water edge</t>
  </si>
  <si>
    <t>b2=2 ft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</si>
  <si>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</si>
  <si>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</si>
  <si>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</si>
  <si>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</si>
  <si>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</si>
  <si>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</si>
  <si>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</si>
  <si>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</si>
  <si>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</si>
  <si>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</si>
  <si>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</si>
  <si>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</si>
  <si>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</si>
  <si>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</si>
  <si>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</si>
  <si>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</si>
  <si>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</si>
  <si>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</si>
  <si>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Location</t>
  </si>
  <si>
    <t>b21</t>
  </si>
  <si>
    <t>b22</t>
  </si>
  <si>
    <t>b23</t>
  </si>
  <si>
    <t>Date</t>
  </si>
  <si>
    <t>b24</t>
  </si>
  <si>
    <t>Time</t>
  </si>
  <si>
    <t>b25</t>
  </si>
  <si>
    <t>b26</t>
  </si>
  <si>
    <t>b27</t>
  </si>
  <si>
    <t>b28</t>
  </si>
  <si>
    <t>b29</t>
  </si>
  <si>
    <t>b30</t>
  </si>
  <si>
    <t>end</t>
  </si>
  <si>
    <t>n</t>
  </si>
  <si>
    <t>Field Measurements</t>
  </si>
  <si>
    <t>bn</t>
  </si>
  <si>
    <t>Dist(S to N)(ft)</t>
  </si>
  <si>
    <t>Depth(cm)</t>
  </si>
  <si>
    <t>Flow(m/s)</t>
  </si>
  <si>
    <t>Total Q m3/s:</t>
  </si>
  <si>
    <t>*1,000= L/sec</t>
  </si>
  <si>
    <t>b31</t>
  </si>
  <si>
    <t>b32</t>
  </si>
  <si>
    <t>b33</t>
  </si>
  <si>
    <t>b34</t>
  </si>
  <si>
    <t>b35</t>
  </si>
  <si>
    <t>b36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</si>
</sst>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3" x14ac:knownFonts="1">
    <font>
      <sz val="10"/>
      <name val="Arial"/>
    </font>
    <font>
      <sz val="11"/>
      <color rgb="FF000000"/>
      <name val="Calibri"/>
    </font>
    <font>
      <b/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00B0F0"/>
        <bgColor rgb="FF00B0F0"/>
      </patternFill>
    </fill>
    <fill>
      <patternFill patternType="solid">
        <fgColor rgb="FF8496B0"/>
        <bgColor rgb="FF8496B0"/>
      </patternFill>
    </fill>
    <fill>
      <patternFill patternType="solid">
        <fgColor rgb="FFB4C6E7"/>
        <bgColor rgb="FFB4C6E7"/>
      </patternFill>
    </fill>
  </fills>
  <borders count="2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1" xfId="0" applyFont="1" applyBorder="1"/>
    <xf numFmtId="0" fontId="2" fillId="0" borderId="2" xfId="0" applyFont="1" applyBorder="1"/>
    <xf numFmtId="0" fontId="2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2" borderId="2" xfId="0" applyFont="1" applyFill="1" applyBorder="1"/>
    <xf numFmtId="164" fontId="1" fillId="0" borderId="2" xfId="0" applyNumberFormat="1" applyFont="1" applyBorder="1"/>
    <xf numFmtId="165" fontId="1" fillId="0" borderId="2" xfId="0" applyNumberFormat="1" applyFont="1" applyBorder="1"/>
    <xf numFmtId="2" fontId="1" fillId="2" borderId="2" xfId="0" applyNumberFormat="1" applyFont="1" applyFill="1" applyBorder="1"/>
    <xf numFmtId="0" fontId="1" fillId="2" borderId="2" xfId="0" applyFont="1" applyFill="1" applyBorder="1" applyAlignment="1"/>
    <xf numFmtId="2" fontId="1" fillId="2" borderId="2" xfId="0" applyNumberFormat="1" applyFont="1" applyFill="1" applyBorder="1" applyAlignment="1"/>
    <xf numFmtId="0" fontId="2" fillId="3" borderId="3" xfId="0" applyFont="1" applyFill="1" applyBorder="1"/>
    <xf numFmtId="0" fontId="2" fillId="3" borderId="4" xfId="0" applyFont="1" applyFill="1" applyBorder="1"/>
    <xf numFmtId="14" fontId="1" fillId="0" borderId="1" xfId="0" applyNumberFormat="1" applyFont="1" applyBorder="1"/>
    <xf numFmtId="0" fontId="2" fillId="4" borderId="5" xfId="0" applyFont="1" applyFill="1" applyBorder="1"/>
    <xf numFmtId="0" fontId="2" fillId="4" borderId="6" xfId="0" applyFont="1" applyFill="1" applyBorder="1"/>
    <xf numFmtId="0" fontId="2" fillId="4" borderId="7" xfId="0" applyFont="1" applyFill="1" applyBorder="1"/>
    <xf numFmtId="0" fontId="2" fillId="5" borderId="8" xfId="0" applyFont="1" applyFill="1" applyBorder="1"/>
    <xf numFmtId="0" fontId="2" fillId="5" borderId="1" xfId="0" applyFont="1" applyFill="1" applyBorder="1"/>
    <xf numFmtId="0" fontId="2" fillId="5" borderId="9" xfId="0" applyFont="1" applyFill="1" applyBorder="1"/>
    <xf numFmtId="0" fontId="1" fillId="0" borderId="8" xfId="0" applyFont="1" applyBorder="1"/>
    <xf numFmtId="165" fontId="1" fillId="0" borderId="1" xfId="0" applyNumberFormat="1" applyFont="1" applyBorder="1"/>
    <xf numFmtId="0" fontId="1" fillId="0" borderId="1" xfId="0" applyFont="1" applyBorder="1"/>
    <xf numFmtId="0" fontId="2" fillId="0" borderId="10" xfId="0" applyFont="1" applyBorder="1"/>
    <xf numFmtId="2" fontId="1" fillId="0" borderId="9" xfId="0" applyNumberFormat="1" applyFont="1" applyBorder="1"/>
    <xf numFmtId="164" fontId="1" fillId="0" borderId="11" xfId="0" applyNumberFormat="1" applyFont="1" applyBorder="1"/>
    <xf numFmtId="0" fontId="0" fillId="0" borderId="0" xfId="0"/>
    <xf numFmtId="0" fontId="1" fillId="2" borderId="1" xfId="0" applyFont="1" applyFill="1" applyBorder="1"/>
    <xf numFmtId="0" fontId="2" fillId="0" borderId="13" xfId="0" applyFont="1" applyBorder="1"/>
    <xf numFmtId="0" fontId="2" fillId="0" borderId="14" xfId="0" applyFont="1" applyBorder="1"/>
    <xf numFmtId="0" fontId="0" fillId="0" borderId="1" xfId="0" applyBorder="1"/>
    <xf numFmtId="0" fontId="2" fillId="0" borderId="15" xfId="0" applyFont="1" applyBorder="1"/>
    <xf numFmtId="165" fontId="1" fillId="0" borderId="16" xfId="0" applyNumberFormat="1" applyFont="1" applyBorder="1"/>
    <xf numFmtId="0" fontId="2" fillId="0" borderId="17" xfId="0" applyFont="1" applyBorder="1"/>
    <xf numFmtId="0" fontId="2" fillId="0" borderId="22" xfId="0" applyFont="1" applyBorder="1"/>
    <xf numFmtId="0" fontId="2" fillId="0" borderId="23" xfId="0" applyFont="1" applyBorder="1"/>
    <xf numFmtId="0" fontId="2" fillId="0" borderId="24" xfId="0" applyFont="1" applyBorder="1"/>
    <xf numFmtId="0" fontId="1" fillId="0" borderId="23" xfId="0" applyFont="1" applyBorder="1" applyAlignment="1">
      <alignment horizontal="center"/>
    </xf>
    <xf numFmtId="165" fontId="1" fillId="0" borderId="23" xfId="0" applyNumberFormat="1" applyFont="1" applyBorder="1"/>
    <xf numFmtId="0" fontId="2" fillId="0" borderId="25" xfId="0" applyFont="1" applyBorder="1"/>
    <xf numFmtId="0" fontId="2" fillId="0" borderId="26" xfId="0" applyFont="1" applyBorder="1"/>
    <xf numFmtId="0" fontId="2" fillId="0" borderId="27" xfId="0" applyFont="1" applyBorder="1"/>
    <xf numFmtId="0" fontId="1" fillId="2" borderId="27" xfId="0" applyFont="1" applyFill="1" applyBorder="1"/>
    <xf numFmtId="164" fontId="1" fillId="0" borderId="27" xfId="0" applyNumberFormat="1" applyFont="1" applyBorder="1"/>
    <xf numFmtId="165" fontId="1" fillId="0" borderId="27" xfId="0" applyNumberFormat="1" applyFont="1" applyBorder="1"/>
    <xf numFmtId="2" fontId="1" fillId="2" borderId="27" xfId="0" applyNumberFormat="1" applyFont="1" applyFill="1" applyBorder="1"/>
    <xf numFmtId="165" fontId="1" fillId="0" borderId="28" xfId="0" applyNumberFormat="1" applyFont="1" applyBorder="1"/>
    <xf numFmtId="14" fontId="1" fillId="2" borderId="12" xfId="0" applyNumberFormat="1" applyFont="1" applyFill="1" applyBorder="1" applyAlignment="1">
      <alignment horizontal="center"/>
    </xf>
    <xf numFmtId="0" fontId="0" fillId="0" borderId="12" xfId="0" applyBorder="1"/>
    <xf numFmtId="0" fontId="1" fillId="2" borderId="12" xfId="0" applyFont="1" applyFill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0" fillId="0" borderId="18" xfId="0" applyBorder="1"/>
    <xf numFmtId="0" fontId="1" fillId="0" borderId="19" xfId="0" applyFont="1" applyBorder="1" applyAlignment="1">
      <alignment horizontal="center"/>
    </xf>
    <xf numFmtId="0" fontId="0" fillId="0" borderId="20" xfId="0" applyBorder="1"/>
    <xf numFmtId="0" fontId="0" fillId="0" borderId="21" xfId="0" applyBorder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45"/>
  <sheetViews>
    <sheetView tabSelected="1" topLeftCell="A25" workbookViewId="0">
      <selection activeCell="F45" sqref="F45"/>
    </sheetView>
  </sheetViews>
  <sheetFormatPr defaultColWidth="17.28515625" defaultRowHeight="15.75" customHeight="1" x14ac:dyDescent="0.2"/>
  <cols>
    <col min="1" max="3" width="8.7109375" customWidth="1"/>
    <col min="4" max="4" width="20.140625" customWidth="1"/>
    <col min="5" max="5" width="9.28515625" customWidth="1"/>
    <col min="6" max="6" width="9.5703125" customWidth="1"/>
    <col min="7" max="7" width="11" customWidth="1"/>
    <col min="8" max="9" width="12.5703125" customWidth="1"/>
    <col min="10" max="10" width="11.7109375" customWidth="1"/>
  </cols>
  <sheetData>
    <row r="1" spans="2:10" ht="15.75" customHeight="1" thickBot="1" x14ac:dyDescent="0.3">
      <c r="D1" s="1"/>
      <c r="E1" s="1"/>
      <c r="F1" s="1"/>
      <c r="G1" s="1"/>
      <c r="H1" s="1"/>
      <c r="I1" s="1"/>
      <c r="J1" s="1"/>
    </row>
    <row r="2" spans="2:10" ht="15" customHeight="1" x14ac:dyDescent="0.25">
      <c r="B2" s="33" t="s">
        <v>0</v>
      </c>
      <c r="C2" s="50" t="s">
        <v>1</v>
      </c>
      <c r="D2" s="51"/>
      <c r="E2" s="52"/>
      <c r="F2" s="53"/>
      <c r="G2" s="53"/>
      <c r="H2" s="53"/>
      <c r="I2" s="53"/>
      <c r="J2" s="54"/>
    </row>
    <row r="3" spans="2:10" ht="17.25" customHeight="1" x14ac:dyDescent="0.25">
      <c r="B3" s="34" t="s">
        <v>2</v>
      </c>
      <c r="C3" s="47">
        <v>42002</v>
      </c>
      <c r="D3" s="48"/>
      <c r="E3" s="28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35" t="s">
        <v>8</v>
      </c>
    </row>
    <row r="4" spans="2:10" ht="15" customHeight="1" x14ac:dyDescent="0.25">
      <c r="B4" s="34" t="s">
        <v>9</v>
      </c>
      <c r="C4" s="49">
        <v>1120</v>
      </c>
      <c r="D4" s="48"/>
      <c r="E4" s="28"/>
      <c r="F4" s="2"/>
      <c r="G4" s="2" t="s">
        <v>10</v>
      </c>
      <c r="H4" s="2" t="s">
        <v>11</v>
      </c>
      <c r="I4" s="2" t="s">
        <v>12</v>
      </c>
      <c r="J4" s="35" t="s">
        <v>13</v>
      </c>
    </row>
    <row r="5" spans="2:10" ht="15" customHeight="1" x14ac:dyDescent="0.25">
      <c r="B5" s="36" t="s">
        <v>14</v>
      </c>
      <c r="C5" s="29">
        <v>0</v>
      </c>
      <c r="D5" s="29" t="s">
        <v>15</v>
      </c>
      <c r="E5" s="3" t="s">
        <v>16</v>
      </c>
      <c r="F5" s="4" t="s">
        <v>17</v>
      </c>
      <c r="G5" s="4" t="s">
        <v>18</v>
      </c>
      <c r="H5" s="4" t="s">
        <v>19</v>
      </c>
      <c r="I5" s="4" t="s">
        <v>20</v>
      </c>
      <c r="J5" s="37" t="s">
        <v>21</v>
      </c>
    </row>
    <row r="6" spans="2:10" ht="15" customHeight="1" x14ac:dyDescent="0.25">
      <c r="B6" s="36"/>
      <c r="C6" s="2">
        <f>C5+0.5</f>
        <v>0.5</v>
      </c>
      <c r="D6" s="2" t="s">
        <v>22</v>
      </c>
      <c r="E6" s="2">
        <v>0.5</v>
      </c>
      <c r="F6" s="5"/>
      <c r="G6" s="6">
        <f>(C6-C5)*12*2.54</f>
        <v>15.24</v>
      </c>
      <c r="H6" s="7">
        <f t="shared" ref="H6:H42" si="0">F6*G6*0.0001</f>
        <v>0</v>
      </c>
      <c r="I6" s="8"/>
      <c r="J6" s="38">
        <f t="shared" ref="J6:J42" si="1">H6*I6</f>
        <v>0</v>
      </c>
    </row>
    <row r="7" spans="2:10" ht="15" customHeight="1" x14ac:dyDescent="0.25">
      <c r="B7" s="36"/>
      <c r="C7" s="2">
        <f t="shared" ref="C7:C37" si="2">C6+0.5</f>
        <v>1</v>
      </c>
      <c r="D7" s="2" t="s">
        <v>23</v>
      </c>
      <c r="E7" s="2">
        <v>0.5</v>
      </c>
      <c r="F7" s="9"/>
      <c r="G7" s="6">
        <f t="shared" ref="G7:G37" si="3">(C7-C6)*12*2.54</f>
        <v>15.24</v>
      </c>
      <c r="H7" s="7">
        <f t="shared" si="0"/>
        <v>0</v>
      </c>
      <c r="I7" s="10"/>
      <c r="J7" s="38">
        <f t="shared" si="1"/>
        <v>0</v>
      </c>
    </row>
    <row r="8" spans="2:10" ht="15" customHeight="1" x14ac:dyDescent="0.25">
      <c r="B8" s="36"/>
      <c r="C8" s="2">
        <f t="shared" si="2"/>
        <v>1.5</v>
      </c>
      <c r="D8" s="2" t="s">
        <v>24</v>
      </c>
      <c r="E8" s="2">
        <v>0.5</v>
      </c>
      <c r="F8" s="9"/>
      <c r="G8" s="6">
        <f t="shared" si="3"/>
        <v>15.24</v>
      </c>
      <c r="H8" s="7">
        <f t="shared" si="0"/>
        <v>0</v>
      </c>
      <c r="I8" s="10"/>
      <c r="J8" s="38">
        <f t="shared" si="1"/>
        <v>0</v>
      </c>
    </row>
    <row r="9" spans="2:10" ht="15" customHeight="1" x14ac:dyDescent="0.25">
      <c r="B9" s="36"/>
      <c r="C9" s="2">
        <f t="shared" si="2"/>
        <v>2</v>
      </c>
      <c r="D9" s="2" t="s">
        <v>25</v>
      </c>
      <c r="E9" s="2">
        <v>0.5</v>
      </c>
      <c r="F9" s="9">
        <v>0</v>
      </c>
      <c r="G9" s="6">
        <f t="shared" si="3"/>
        <v>15.24</v>
      </c>
      <c r="H9" s="7">
        <f t="shared" si="0"/>
        <v>0</v>
      </c>
      <c r="I9" s="10">
        <v>0</v>
      </c>
      <c r="J9" s="38">
        <f t="shared" si="1"/>
        <v>0</v>
      </c>
    </row>
    <row r="10" spans="2:10" ht="15" customHeight="1" x14ac:dyDescent="0.25">
      <c r="B10" s="36"/>
      <c r="C10" s="2">
        <f t="shared" si="2"/>
        <v>2.5</v>
      </c>
      <c r="D10" s="2" t="s">
        <v>26</v>
      </c>
      <c r="E10" s="2">
        <v>0.5</v>
      </c>
      <c r="F10" s="9">
        <v>7</v>
      </c>
      <c r="G10" s="6">
        <f t="shared" si="3"/>
        <v>15.24</v>
      </c>
      <c r="H10" s="7">
        <f t="shared" si="0"/>
        <v>1.0668E-2</v>
      </c>
      <c r="I10" s="10">
        <v>0</v>
      </c>
      <c r="J10" s="38">
        <f t="shared" ref="J10:J15" si="4">H10*I10</f>
        <v>0</v>
      </c>
    </row>
    <row r="11" spans="2:10" ht="15" customHeight="1" x14ac:dyDescent="0.25">
      <c r="B11" s="36"/>
      <c r="C11" s="2">
        <f t="shared" si="2"/>
        <v>3</v>
      </c>
      <c r="D11" s="2" t="s">
        <v>27</v>
      </c>
      <c r="E11" s="2">
        <v>0.5</v>
      </c>
      <c r="F11" s="9">
        <v>16</v>
      </c>
      <c r="G11" s="6">
        <f t="shared" si="3"/>
        <v>15.24</v>
      </c>
      <c r="H11" s="7">
        <f t="shared" si="0"/>
        <v>2.4384000000000003E-2</v>
      </c>
      <c r="I11" s="10">
        <v>0.14000000000000001</v>
      </c>
      <c r="J11" s="38">
        <f t="shared" si="4"/>
        <v>3.4137600000000009E-3</v>
      </c>
    </row>
    <row r="12" spans="2:10" ht="15" customHeight="1" x14ac:dyDescent="0.25">
      <c r="B12" s="36"/>
      <c r="C12" s="2">
        <f t="shared" si="2"/>
        <v>3.5</v>
      </c>
      <c r="D12" s="2" t="s">
        <v>28</v>
      </c>
      <c r="E12" s="2">
        <v>0.5</v>
      </c>
      <c r="F12" s="9">
        <v>12</v>
      </c>
      <c r="G12" s="6">
        <f t="shared" si="3"/>
        <v>15.24</v>
      </c>
      <c r="H12" s="7">
        <f t="shared" si="0"/>
        <v>1.8287999999999999E-2</v>
      </c>
      <c r="I12" s="10">
        <v>0.32</v>
      </c>
      <c r="J12" s="38">
        <f t="shared" si="4"/>
        <v>5.8521599999999995E-3</v>
      </c>
    </row>
    <row r="13" spans="2:10" ht="15" customHeight="1" x14ac:dyDescent="0.25">
      <c r="B13" s="36"/>
      <c r="C13" s="2">
        <f t="shared" si="2"/>
        <v>4</v>
      </c>
      <c r="D13" s="2" t="s">
        <v>29</v>
      </c>
      <c r="E13" s="2">
        <v>0.5</v>
      </c>
      <c r="F13" s="9">
        <v>16</v>
      </c>
      <c r="G13" s="6">
        <f t="shared" si="3"/>
        <v>15.24</v>
      </c>
      <c r="H13" s="7">
        <f t="shared" si="0"/>
        <v>2.4384000000000003E-2</v>
      </c>
      <c r="I13" s="10">
        <v>0.13</v>
      </c>
      <c r="J13" s="38">
        <f t="shared" si="4"/>
        <v>3.1699200000000005E-3</v>
      </c>
    </row>
    <row r="14" spans="2:10" ht="15" customHeight="1" x14ac:dyDescent="0.25">
      <c r="B14" s="36"/>
      <c r="C14" s="2">
        <f t="shared" si="2"/>
        <v>4.5</v>
      </c>
      <c r="D14" s="2" t="s">
        <v>30</v>
      </c>
      <c r="E14" s="2">
        <v>0.5</v>
      </c>
      <c r="F14" s="9">
        <v>26</v>
      </c>
      <c r="G14" s="6">
        <f t="shared" si="3"/>
        <v>15.24</v>
      </c>
      <c r="H14" s="7">
        <f t="shared" si="0"/>
        <v>3.9623999999999999E-2</v>
      </c>
      <c r="I14" s="10">
        <v>0.14000000000000001</v>
      </c>
      <c r="J14" s="38">
        <f t="shared" si="4"/>
        <v>5.5473600000000003E-3</v>
      </c>
    </row>
    <row r="15" spans="2:10" ht="15" customHeight="1" x14ac:dyDescent="0.25">
      <c r="B15" s="36"/>
      <c r="C15" s="2">
        <f t="shared" si="2"/>
        <v>5</v>
      </c>
      <c r="D15" s="2" t="s">
        <v>31</v>
      </c>
      <c r="E15" s="2">
        <v>0.5</v>
      </c>
      <c r="F15" s="9">
        <v>28</v>
      </c>
      <c r="G15" s="6">
        <f t="shared" si="3"/>
        <v>15.24</v>
      </c>
      <c r="H15" s="7">
        <f t="shared" si="0"/>
        <v>4.2672000000000002E-2</v>
      </c>
      <c r="I15" s="10">
        <v>0.15</v>
      </c>
      <c r="J15" s="38">
        <f t="shared" si="4"/>
        <v>6.4007999999999999E-3</v>
      </c>
    </row>
    <row r="16" spans="2:10" ht="15" customHeight="1" x14ac:dyDescent="0.25">
      <c r="B16" s="36"/>
      <c r="C16" s="2">
        <f t="shared" si="2"/>
        <v>5.5</v>
      </c>
      <c r="D16" s="2" t="s">
        <v>32</v>
      </c>
      <c r="E16" s="2">
        <v>0.5</v>
      </c>
      <c r="F16" s="9">
        <v>12</v>
      </c>
      <c r="G16" s="6">
        <f t="shared" si="3"/>
        <v>15.24</v>
      </c>
      <c r="H16" s="7">
        <f t="shared" si="0"/>
        <v>1.8287999999999999E-2</v>
      </c>
      <c r="I16" s="10">
        <v>0.5</v>
      </c>
      <c r="J16" s="38">
        <f t="shared" si="1"/>
        <v>9.1439999999999994E-3</v>
      </c>
    </row>
    <row r="17" spans="2:10" ht="15" customHeight="1" x14ac:dyDescent="0.25">
      <c r="B17" s="36"/>
      <c r="C17" s="2">
        <f t="shared" si="2"/>
        <v>6</v>
      </c>
      <c r="D17" s="2" t="s">
        <v>33</v>
      </c>
      <c r="E17" s="2">
        <v>0.5</v>
      </c>
      <c r="F17" s="9">
        <v>10</v>
      </c>
      <c r="G17" s="6">
        <f t="shared" si="3"/>
        <v>15.24</v>
      </c>
      <c r="H17" s="7">
        <f t="shared" si="0"/>
        <v>1.5240000000000002E-2</v>
      </c>
      <c r="I17" s="10">
        <v>0.55000000000000004</v>
      </c>
      <c r="J17" s="38">
        <f t="shared" si="1"/>
        <v>8.3820000000000023E-3</v>
      </c>
    </row>
    <row r="18" spans="2:10" ht="15" customHeight="1" x14ac:dyDescent="0.25">
      <c r="B18" s="36"/>
      <c r="C18" s="2">
        <f t="shared" si="2"/>
        <v>6.5</v>
      </c>
      <c r="D18" s="2" t="s">
        <v>34</v>
      </c>
      <c r="E18" s="2">
        <v>0.5</v>
      </c>
      <c r="F18" s="9">
        <v>24</v>
      </c>
      <c r="G18" s="6">
        <f t="shared" si="3"/>
        <v>15.24</v>
      </c>
      <c r="H18" s="7">
        <f t="shared" si="0"/>
        <v>3.6575999999999997E-2</v>
      </c>
      <c r="I18" s="10">
        <v>7.0000000000000007E-2</v>
      </c>
      <c r="J18" s="38">
        <f t="shared" si="1"/>
        <v>2.56032E-3</v>
      </c>
    </row>
    <row r="19" spans="2:10" ht="15" customHeight="1" x14ac:dyDescent="0.25">
      <c r="B19" s="36"/>
      <c r="C19" s="2">
        <f t="shared" si="2"/>
        <v>7</v>
      </c>
      <c r="D19" s="2" t="s">
        <v>35</v>
      </c>
      <c r="E19" s="2">
        <v>0.5</v>
      </c>
      <c r="F19" s="9">
        <v>20</v>
      </c>
      <c r="G19" s="6">
        <f t="shared" si="3"/>
        <v>15.24</v>
      </c>
      <c r="H19" s="7">
        <f t="shared" si="0"/>
        <v>3.0480000000000004E-2</v>
      </c>
      <c r="I19" s="10">
        <v>0</v>
      </c>
      <c r="J19" s="38">
        <f t="shared" si="1"/>
        <v>0</v>
      </c>
    </row>
    <row r="20" spans="2:10" ht="15" customHeight="1" x14ac:dyDescent="0.25">
      <c r="B20" s="36"/>
      <c r="C20" s="2">
        <f t="shared" si="2"/>
        <v>7.5</v>
      </c>
      <c r="D20" s="2" t="s">
        <v>36</v>
      </c>
      <c r="E20" s="2">
        <v>0.5</v>
      </c>
      <c r="F20" s="9">
        <v>20</v>
      </c>
      <c r="G20" s="6">
        <f t="shared" si="3"/>
        <v>15.24</v>
      </c>
      <c r="H20" s="7">
        <f t="shared" si="0"/>
        <v>3.0480000000000004E-2</v>
      </c>
      <c r="I20" s="10">
        <v>0.17</v>
      </c>
      <c r="J20" s="38">
        <f t="shared" si="1"/>
        <v>5.1816000000000006E-3</v>
      </c>
    </row>
    <row r="21" spans="2:10" ht="15" customHeight="1" x14ac:dyDescent="0.25">
      <c r="B21" s="36"/>
      <c r="C21" s="2">
        <f t="shared" si="2"/>
        <v>8</v>
      </c>
      <c r="D21" s="2" t="s">
        <v>37</v>
      </c>
      <c r="E21" s="2">
        <v>0.5</v>
      </c>
      <c r="F21" s="9">
        <v>10</v>
      </c>
      <c r="G21" s="6">
        <f t="shared" si="3"/>
        <v>15.24</v>
      </c>
      <c r="H21" s="7">
        <f t="shared" si="0"/>
        <v>1.5240000000000002E-2</v>
      </c>
      <c r="I21" s="10">
        <v>0.03</v>
      </c>
      <c r="J21" s="38">
        <f t="shared" si="1"/>
        <v>4.5720000000000005E-4</v>
      </c>
    </row>
    <row r="22" spans="2:10" ht="15" customHeight="1" x14ac:dyDescent="0.25">
      <c r="B22" s="36"/>
      <c r="C22" s="2">
        <f t="shared" si="2"/>
        <v>8.5</v>
      </c>
      <c r="D22" s="2" t="s">
        <v>38</v>
      </c>
      <c r="E22" s="2">
        <v>0.5</v>
      </c>
      <c r="F22" s="9">
        <v>26</v>
      </c>
      <c r="G22" s="6">
        <f t="shared" si="3"/>
        <v>15.24</v>
      </c>
      <c r="H22" s="7">
        <f t="shared" si="0"/>
        <v>3.9623999999999999E-2</v>
      </c>
      <c r="I22" s="10">
        <v>0</v>
      </c>
      <c r="J22" s="38">
        <f t="shared" si="1"/>
        <v>0</v>
      </c>
    </row>
    <row r="23" spans="2:10" ht="15" customHeight="1" x14ac:dyDescent="0.25">
      <c r="B23" s="36"/>
      <c r="C23" s="2">
        <f t="shared" si="2"/>
        <v>9</v>
      </c>
      <c r="D23" s="2" t="s">
        <v>39</v>
      </c>
      <c r="E23" s="2">
        <v>0.5</v>
      </c>
      <c r="F23" s="9">
        <v>12</v>
      </c>
      <c r="G23" s="6">
        <f t="shared" si="3"/>
        <v>15.24</v>
      </c>
      <c r="H23" s="7">
        <f t="shared" si="0"/>
        <v>1.8287999999999999E-2</v>
      </c>
      <c r="I23" s="10">
        <v>0.26</v>
      </c>
      <c r="J23" s="38">
        <f t="shared" si="1"/>
        <v>4.7548799999999995E-3</v>
      </c>
    </row>
    <row r="24" spans="2:10" ht="15" customHeight="1" x14ac:dyDescent="0.25">
      <c r="B24" s="36"/>
      <c r="C24" s="2">
        <f t="shared" si="2"/>
        <v>9.5</v>
      </c>
      <c r="D24" s="2" t="s">
        <v>40</v>
      </c>
      <c r="E24" s="2">
        <v>0.5</v>
      </c>
      <c r="F24" s="5">
        <v>28</v>
      </c>
      <c r="G24" s="6">
        <f t="shared" si="3"/>
        <v>15.24</v>
      </c>
      <c r="H24" s="7">
        <f t="shared" si="0"/>
        <v>4.2672000000000002E-2</v>
      </c>
      <c r="I24" s="8">
        <v>0.51</v>
      </c>
      <c r="J24" s="38">
        <f t="shared" si="1"/>
        <v>2.1762720000000003E-2</v>
      </c>
    </row>
    <row r="25" spans="2:10" ht="15" customHeight="1" x14ac:dyDescent="0.25">
      <c r="B25" s="36"/>
      <c r="C25" s="2">
        <f t="shared" si="2"/>
        <v>10</v>
      </c>
      <c r="D25" s="2" t="s">
        <v>41</v>
      </c>
      <c r="E25" s="2">
        <v>0.5</v>
      </c>
      <c r="F25" s="5">
        <v>22</v>
      </c>
      <c r="G25" s="6">
        <f t="shared" si="3"/>
        <v>15.24</v>
      </c>
      <c r="H25" s="7">
        <f t="shared" si="0"/>
        <v>3.3528000000000002E-2</v>
      </c>
      <c r="I25" s="8">
        <v>0.36</v>
      </c>
      <c r="J25" s="38">
        <f t="shared" si="1"/>
        <v>1.207008E-2</v>
      </c>
    </row>
    <row r="26" spans="2:10" ht="15" customHeight="1" x14ac:dyDescent="0.25">
      <c r="B26" s="36"/>
      <c r="C26" s="2">
        <f t="shared" si="2"/>
        <v>10.5</v>
      </c>
      <c r="D26" s="2" t="s">
        <v>43</v>
      </c>
      <c r="E26" s="2">
        <v>0.5</v>
      </c>
      <c r="F26" s="5">
        <v>24</v>
      </c>
      <c r="G26" s="6">
        <f t="shared" si="3"/>
        <v>15.24</v>
      </c>
      <c r="H26" s="7">
        <f t="shared" si="0"/>
        <v>3.6575999999999997E-2</v>
      </c>
      <c r="I26" s="8">
        <v>0.35</v>
      </c>
      <c r="J26" s="38">
        <f t="shared" si="1"/>
        <v>1.2801599999999998E-2</v>
      </c>
    </row>
    <row r="27" spans="2:10" ht="15" customHeight="1" x14ac:dyDescent="0.25">
      <c r="B27" s="36"/>
      <c r="C27" s="2">
        <f t="shared" si="2"/>
        <v>11</v>
      </c>
      <c r="D27" s="2" t="s">
        <v>44</v>
      </c>
      <c r="E27" s="2">
        <v>0.5</v>
      </c>
      <c r="F27" s="5">
        <v>10</v>
      </c>
      <c r="G27" s="6">
        <f t="shared" si="3"/>
        <v>15.24</v>
      </c>
      <c r="H27" s="7">
        <f t="shared" si="0"/>
        <v>1.5240000000000002E-2</v>
      </c>
      <c r="I27" s="8">
        <v>0.4</v>
      </c>
      <c r="J27" s="38">
        <f t="shared" si="1"/>
        <v>6.0960000000000007E-3</v>
      </c>
    </row>
    <row r="28" spans="2:10" ht="15" customHeight="1" x14ac:dyDescent="0.25">
      <c r="B28" s="36"/>
      <c r="C28" s="2">
        <f t="shared" si="2"/>
        <v>11.5</v>
      </c>
      <c r="D28" s="2" t="s">
        <v>45</v>
      </c>
      <c r="E28" s="2">
        <v>0.5</v>
      </c>
      <c r="F28" s="5">
        <v>16</v>
      </c>
      <c r="G28" s="6">
        <f t="shared" si="3"/>
        <v>15.24</v>
      </c>
      <c r="H28" s="7">
        <f t="shared" si="0"/>
        <v>2.4384000000000003E-2</v>
      </c>
      <c r="I28" s="8">
        <v>0.27</v>
      </c>
      <c r="J28" s="38">
        <f t="shared" si="1"/>
        <v>6.5836800000000015E-3</v>
      </c>
    </row>
    <row r="29" spans="2:10" ht="15" customHeight="1" x14ac:dyDescent="0.25">
      <c r="B29" s="36"/>
      <c r="C29" s="2">
        <f t="shared" si="2"/>
        <v>12</v>
      </c>
      <c r="D29" s="2" t="s">
        <v>47</v>
      </c>
      <c r="E29" s="2">
        <v>0.5</v>
      </c>
      <c r="F29" s="5">
        <v>20</v>
      </c>
      <c r="G29" s="6">
        <f t="shared" si="3"/>
        <v>15.24</v>
      </c>
      <c r="H29" s="7">
        <f t="shared" si="0"/>
        <v>3.0480000000000004E-2</v>
      </c>
      <c r="I29" s="8">
        <v>0.14000000000000001</v>
      </c>
      <c r="J29" s="38">
        <f t="shared" si="1"/>
        <v>4.2672000000000005E-3</v>
      </c>
    </row>
    <row r="30" spans="2:10" ht="15" customHeight="1" x14ac:dyDescent="0.25">
      <c r="B30" s="36"/>
      <c r="C30" s="2">
        <f t="shared" si="2"/>
        <v>12.5</v>
      </c>
      <c r="D30" s="2" t="s">
        <v>49</v>
      </c>
      <c r="E30" s="2">
        <v>0.5</v>
      </c>
      <c r="F30" s="5">
        <v>20</v>
      </c>
      <c r="G30" s="6">
        <f t="shared" si="3"/>
        <v>15.24</v>
      </c>
      <c r="H30" s="7">
        <f t="shared" si="0"/>
        <v>3.0480000000000004E-2</v>
      </c>
      <c r="I30" s="8">
        <v>0.31</v>
      </c>
      <c r="J30" s="38">
        <f t="shared" si="1"/>
        <v>9.4488000000000003E-3</v>
      </c>
    </row>
    <row r="31" spans="2:10" ht="15" customHeight="1" x14ac:dyDescent="0.25">
      <c r="B31" s="36"/>
      <c r="C31" s="2">
        <f t="shared" si="2"/>
        <v>13</v>
      </c>
      <c r="D31" s="2" t="s">
        <v>50</v>
      </c>
      <c r="E31" s="2">
        <v>0.5</v>
      </c>
      <c r="F31" s="5">
        <v>16</v>
      </c>
      <c r="G31" s="6">
        <f t="shared" si="3"/>
        <v>15.24</v>
      </c>
      <c r="H31" s="7">
        <f t="shared" si="0"/>
        <v>2.4384000000000003E-2</v>
      </c>
      <c r="I31" s="8">
        <v>0.13</v>
      </c>
      <c r="J31" s="38">
        <f t="shared" si="1"/>
        <v>3.1699200000000005E-3</v>
      </c>
    </row>
    <row r="32" spans="2:10" ht="15" customHeight="1" x14ac:dyDescent="0.25">
      <c r="B32" s="36"/>
      <c r="C32" s="2">
        <f t="shared" si="2"/>
        <v>13.5</v>
      </c>
      <c r="D32" s="2" t="s">
        <v>51</v>
      </c>
      <c r="E32" s="2">
        <v>0.5</v>
      </c>
      <c r="F32" s="5">
        <v>14</v>
      </c>
      <c r="G32" s="6">
        <f t="shared" si="3"/>
        <v>15.24</v>
      </c>
      <c r="H32" s="7">
        <f t="shared" si="0"/>
        <v>2.1336000000000001E-2</v>
      </c>
      <c r="I32" s="8">
        <v>0.05</v>
      </c>
      <c r="J32" s="38">
        <f t="shared" si="1"/>
        <v>1.0668000000000001E-3</v>
      </c>
    </row>
    <row r="33" spans="2:10" ht="15" customHeight="1" x14ac:dyDescent="0.25">
      <c r="B33" s="36"/>
      <c r="C33" s="2">
        <f t="shared" si="2"/>
        <v>14</v>
      </c>
      <c r="D33" s="2" t="s">
        <v>52</v>
      </c>
      <c r="E33" s="2">
        <v>0.5</v>
      </c>
      <c r="F33" s="5">
        <v>10</v>
      </c>
      <c r="G33" s="6">
        <f t="shared" si="3"/>
        <v>15.24</v>
      </c>
      <c r="H33" s="7">
        <f t="shared" si="0"/>
        <v>1.5240000000000002E-2</v>
      </c>
      <c r="I33" s="8">
        <v>0.02</v>
      </c>
      <c r="J33" s="38">
        <f t="shared" si="1"/>
        <v>3.0480000000000004E-4</v>
      </c>
    </row>
    <row r="34" spans="2:10" ht="15" customHeight="1" x14ac:dyDescent="0.25">
      <c r="B34" s="36"/>
      <c r="C34" s="2">
        <f t="shared" si="2"/>
        <v>14.5</v>
      </c>
      <c r="D34" s="2" t="s">
        <v>53</v>
      </c>
      <c r="E34" s="2">
        <v>0.5</v>
      </c>
      <c r="F34" s="5">
        <v>26</v>
      </c>
      <c r="G34" s="6">
        <f t="shared" si="3"/>
        <v>15.24</v>
      </c>
      <c r="H34" s="7">
        <f t="shared" si="0"/>
        <v>3.9623999999999999E-2</v>
      </c>
      <c r="I34" s="8">
        <v>0</v>
      </c>
      <c r="J34" s="38">
        <f t="shared" si="1"/>
        <v>0</v>
      </c>
    </row>
    <row r="35" spans="2:10" ht="15" customHeight="1" x14ac:dyDescent="0.25">
      <c r="B35" s="36"/>
      <c r="C35" s="2">
        <f t="shared" si="2"/>
        <v>15</v>
      </c>
      <c r="D35" s="2" t="s">
        <v>54</v>
      </c>
      <c r="E35" s="2">
        <v>0.5</v>
      </c>
      <c r="F35" s="5">
        <v>28</v>
      </c>
      <c r="G35" s="6">
        <f t="shared" si="3"/>
        <v>15.24</v>
      </c>
      <c r="H35" s="7">
        <f t="shared" si="0"/>
        <v>4.2672000000000002E-2</v>
      </c>
      <c r="I35" s="8">
        <v>0</v>
      </c>
      <c r="J35" s="38">
        <f t="shared" si="1"/>
        <v>0</v>
      </c>
    </row>
    <row r="36" spans="2:10" s="26" customFormat="1" ht="15" customHeight="1" x14ac:dyDescent="0.25">
      <c r="B36" s="36"/>
      <c r="C36" s="2">
        <f t="shared" si="2"/>
        <v>15.5</v>
      </c>
      <c r="D36" s="2" t="s">
        <v>64</v>
      </c>
      <c r="E36" s="2">
        <v>0.5</v>
      </c>
      <c r="F36" s="5">
        <v>22</v>
      </c>
      <c r="G36" s="6">
        <f t="shared" si="3"/>
        <v>15.24</v>
      </c>
      <c r="H36" s="7">
        <f t="shared" ref="H36:H37" si="5">F36*G36*0.0001</f>
        <v>3.3528000000000002E-2</v>
      </c>
      <c r="I36" s="8">
        <v>0</v>
      </c>
      <c r="J36" s="38">
        <f t="shared" ref="J36:J37" si="6">H36*I36</f>
        <v>0</v>
      </c>
    </row>
    <row r="37" spans="2:10" s="26" customFormat="1" ht="15" customHeight="1" x14ac:dyDescent="0.25">
      <c r="B37" s="39"/>
      <c r="C37" s="2">
        <f t="shared" si="2"/>
        <v>16</v>
      </c>
      <c r="D37" s="2" t="s">
        <v>65</v>
      </c>
      <c r="E37" s="2">
        <v>0.5</v>
      </c>
      <c r="F37" s="5">
        <v>28</v>
      </c>
      <c r="G37" s="6">
        <f t="shared" si="3"/>
        <v>15.24</v>
      </c>
      <c r="H37" s="7">
        <f t="shared" si="5"/>
        <v>4.2672000000000002E-2</v>
      </c>
      <c r="I37" s="8">
        <v>-0.05</v>
      </c>
      <c r="J37" s="38">
        <f t="shared" si="6"/>
        <v>-2.1336000000000003E-3</v>
      </c>
    </row>
    <row r="38" spans="2:10" s="26" customFormat="1" ht="15" customHeight="1" x14ac:dyDescent="0.25">
      <c r="B38" s="39"/>
      <c r="C38" s="2">
        <f t="shared" ref="C38:C39" si="7">C37+0.5</f>
        <v>16.5</v>
      </c>
      <c r="D38" s="2" t="s">
        <v>66</v>
      </c>
      <c r="E38" s="2">
        <v>0.5</v>
      </c>
      <c r="F38" s="5">
        <v>16</v>
      </c>
      <c r="G38" s="6">
        <f t="shared" ref="G38:G39" si="8">(C38-C37)*12*2.54</f>
        <v>15.24</v>
      </c>
      <c r="H38" s="7">
        <f t="shared" ref="H38:H39" si="9">F38*G38*0.0001</f>
        <v>2.4384000000000003E-2</v>
      </c>
      <c r="I38" s="8">
        <v>0</v>
      </c>
      <c r="J38" s="38">
        <f t="shared" ref="J38:J39" si="10">H38*I38</f>
        <v>0</v>
      </c>
    </row>
    <row r="39" spans="2:10" s="26" customFormat="1" ht="15" customHeight="1" x14ac:dyDescent="0.25">
      <c r="B39" s="39"/>
      <c r="C39" s="2">
        <f t="shared" si="7"/>
        <v>17</v>
      </c>
      <c r="D39" s="2" t="s">
        <v>67</v>
      </c>
      <c r="E39" s="2">
        <v>0.5</v>
      </c>
      <c r="F39" s="5">
        <v>8</v>
      </c>
      <c r="G39" s="6">
        <f t="shared" si="8"/>
        <v>15.24</v>
      </c>
      <c r="H39" s="7">
        <f t="shared" si="9"/>
        <v>1.2192000000000001E-2</v>
      </c>
      <c r="I39" s="8">
        <v>7.0000000000000007E-2</v>
      </c>
      <c r="J39" s="38">
        <f t="shared" si="10"/>
        <v>8.5344000000000023E-4</v>
      </c>
    </row>
    <row r="40" spans="2:10" s="26" customFormat="1" ht="15" customHeight="1" x14ac:dyDescent="0.25">
      <c r="B40" s="39"/>
      <c r="C40" s="2">
        <f t="shared" ref="C40:C41" si="11">C39+0.5</f>
        <v>17.5</v>
      </c>
      <c r="D40" s="2" t="s">
        <v>68</v>
      </c>
      <c r="E40" s="2">
        <v>0.5</v>
      </c>
      <c r="F40" s="5">
        <v>0</v>
      </c>
      <c r="G40" s="6">
        <f t="shared" ref="G40:G41" si="12">(C40-C39)*12*2.54</f>
        <v>15.24</v>
      </c>
      <c r="H40" s="7">
        <f t="shared" ref="H40:H41" si="13">F40*G40*0.0001</f>
        <v>0</v>
      </c>
      <c r="I40" s="8">
        <v>0</v>
      </c>
      <c r="J40" s="38">
        <f t="shared" ref="J40:J41" si="14">H40*I40</f>
        <v>0</v>
      </c>
    </row>
    <row r="41" spans="2:10" s="26" customFormat="1" ht="15" customHeight="1" x14ac:dyDescent="0.25">
      <c r="B41" s="39"/>
      <c r="C41" s="2">
        <f t="shared" si="11"/>
        <v>18</v>
      </c>
      <c r="D41" s="2" t="s">
        <v>69</v>
      </c>
      <c r="E41" s="2">
        <v>0.5</v>
      </c>
      <c r="F41" s="5">
        <v>0</v>
      </c>
      <c r="G41" s="6">
        <f t="shared" si="12"/>
        <v>15.24</v>
      </c>
      <c r="H41" s="7">
        <f t="shared" si="13"/>
        <v>0</v>
      </c>
      <c r="I41" s="8"/>
      <c r="J41" s="38">
        <f t="shared" si="14"/>
        <v>0</v>
      </c>
    </row>
    <row r="42" spans="2:10" ht="15.75" customHeight="1" thickBot="1" x14ac:dyDescent="0.3">
      <c r="B42" s="40" t="s">
        <v>55</v>
      </c>
      <c r="C42" s="41" t="s">
        <v>56</v>
      </c>
      <c r="D42" s="41" t="s">
        <v>58</v>
      </c>
      <c r="E42" s="41">
        <v>0.5</v>
      </c>
      <c r="F42" s="42">
        <v>0</v>
      </c>
      <c r="G42" s="43">
        <f>G35</f>
        <v>15.24</v>
      </c>
      <c r="H42" s="44">
        <f t="shared" si="0"/>
        <v>0</v>
      </c>
      <c r="I42" s="45"/>
      <c r="J42" s="46">
        <f t="shared" si="1"/>
        <v>0</v>
      </c>
    </row>
    <row r="43" spans="2:10" ht="18" customHeight="1" thickBot="1" x14ac:dyDescent="0.3">
      <c r="B43" s="30"/>
      <c r="C43" s="30"/>
      <c r="D43" s="1"/>
      <c r="E43" s="1"/>
      <c r="F43" s="1"/>
      <c r="G43" s="1"/>
      <c r="H43" s="21"/>
      <c r="I43" s="31" t="s">
        <v>62</v>
      </c>
      <c r="J43" s="32">
        <f>SUM(J6:J42)</f>
        <v>0.13115543999999998</v>
      </c>
    </row>
    <row r="44" spans="2:10" ht="15.75" customHeight="1" thickBot="1" x14ac:dyDescent="0.3">
      <c r="D44" s="1"/>
      <c r="E44" s="1"/>
      <c r="F44" s="1"/>
      <c r="G44" s="1"/>
      <c r="H44" s="1"/>
      <c r="I44" s="23" t="s">
        <v>63</v>
      </c>
      <c r="J44" s="25">
        <f>J43*1000</f>
        <v>131.15543999999997</v>
      </c>
    </row>
    <row r="45" spans="2:10" ht="15.75" customHeight="1" x14ac:dyDescent="0.25">
      <c r="F45" s="27"/>
    </row>
  </sheetData>
  <mergeCells count="4">
    <mergeCell ref="C3:D3"/>
    <mergeCell ref="C4:D4"/>
    <mergeCell ref="C2:D2"/>
    <mergeCell ref="E2:J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41"/>
  <sheetViews>
    <sheetView workbookViewId="0">
      <selection activeCell="D40" sqref="B2:D40"/>
    </sheetView>
  </sheetViews>
  <sheetFormatPr defaultColWidth="17.28515625" defaultRowHeight="15.75" customHeight="1" x14ac:dyDescent="0.2"/>
  <cols>
    <col min="1" max="2" width="8.7109375" customWidth="1"/>
    <col min="3" max="3" width="19.140625" customWidth="1"/>
    <col min="4" max="6" width="8.7109375" customWidth="1"/>
  </cols>
  <sheetData>
    <row r="1" spans="2:4" ht="15" customHeight="1" x14ac:dyDescent="0.25">
      <c r="C1" s="1"/>
    </row>
    <row r="2" spans="2:4" ht="15" customHeight="1" x14ac:dyDescent="0.25">
      <c r="B2" s="11" t="s">
        <v>42</v>
      </c>
      <c r="C2" s="12" t="s">
        <v>46</v>
      </c>
      <c r="D2" s="12" t="s">
        <v>48</v>
      </c>
    </row>
    <row r="3" spans="2:4" ht="15.75" customHeight="1" x14ac:dyDescent="0.25">
      <c r="B3" s="1" t="str">
        <f>'FieldFormAV .5ftinterval'!C2</f>
        <v>DAM</v>
      </c>
      <c r="C3" s="13">
        <f>'FieldFormAV .5ftinterval'!C3</f>
        <v>42002</v>
      </c>
      <c r="D3" s="1">
        <f>'FieldFormAV .5ftinterval'!C4</f>
        <v>1120</v>
      </c>
    </row>
    <row r="4" spans="2:4" ht="15" customHeight="1" x14ac:dyDescent="0.25">
      <c r="B4" s="14" t="s">
        <v>57</v>
      </c>
      <c r="C4" s="15"/>
      <c r="D4" s="16"/>
    </row>
    <row r="5" spans="2:4" ht="15" customHeight="1" x14ac:dyDescent="0.25">
      <c r="B5" s="17" t="s">
        <v>59</v>
      </c>
      <c r="C5" s="18" t="s">
        <v>60</v>
      </c>
      <c r="D5" s="19" t="s">
        <v>61</v>
      </c>
    </row>
    <row r="6" spans="2:4" ht="15" customHeight="1" x14ac:dyDescent="0.25">
      <c r="B6" s="20">
        <f>'FieldFormAV .5ftinterval'!C6</f>
        <v>0.5</v>
      </c>
      <c r="C6" s="22">
        <f>'FieldFormAV .5ftinterval'!F6</f>
        <v>0</v>
      </c>
      <c r="D6" s="24">
        <f>'FieldFormAV .5ftinterval'!I6</f>
        <v>0</v>
      </c>
    </row>
    <row r="7" spans="2:4" ht="15" customHeight="1" x14ac:dyDescent="0.25">
      <c r="B7" s="20">
        <f>'FieldFormAV .5ftinterval'!C7</f>
        <v>1</v>
      </c>
      <c r="C7" s="22">
        <f>'FieldFormAV .5ftinterval'!F7</f>
        <v>0</v>
      </c>
      <c r="D7" s="24">
        <f>'FieldFormAV .5ftinterval'!I7</f>
        <v>0</v>
      </c>
    </row>
    <row r="8" spans="2:4" ht="15" customHeight="1" x14ac:dyDescent="0.25">
      <c r="B8" s="20">
        <f>'FieldFormAV .5ftinterval'!C8</f>
        <v>1.5</v>
      </c>
      <c r="C8" s="22">
        <f>'FieldFormAV .5ftinterval'!F8</f>
        <v>0</v>
      </c>
      <c r="D8" s="24">
        <f>'FieldFormAV .5ftinterval'!I8</f>
        <v>0</v>
      </c>
    </row>
    <row r="9" spans="2:4" ht="15" customHeight="1" x14ac:dyDescent="0.25">
      <c r="B9" s="20">
        <f>'FieldFormAV .5ftinterval'!C9</f>
        <v>2</v>
      </c>
      <c r="C9" s="22">
        <f>'FieldFormAV .5ftinterval'!F9</f>
        <v>0</v>
      </c>
      <c r="D9" s="24">
        <f>'FieldFormAV .5ftinterval'!I9</f>
        <v>0</v>
      </c>
    </row>
    <row r="10" spans="2:4" ht="15" customHeight="1" x14ac:dyDescent="0.25">
      <c r="B10" s="20">
        <f>'FieldFormAV .5ftinterval'!C10</f>
        <v>2.5</v>
      </c>
      <c r="C10" s="22">
        <f>'FieldFormAV .5ftinterval'!F10</f>
        <v>7</v>
      </c>
      <c r="D10" s="24">
        <f>'FieldFormAV .5ftinterval'!I10</f>
        <v>0</v>
      </c>
    </row>
    <row r="11" spans="2:4" ht="15" customHeight="1" x14ac:dyDescent="0.25">
      <c r="B11" s="20">
        <f>'FieldFormAV .5ftinterval'!C11</f>
        <v>3</v>
      </c>
      <c r="C11" s="22">
        <f>'FieldFormAV .5ftinterval'!F11</f>
        <v>16</v>
      </c>
      <c r="D11" s="24">
        <f>'FieldFormAV .5ftinterval'!I11</f>
        <v>0.14000000000000001</v>
      </c>
    </row>
    <row r="12" spans="2:4" ht="15" customHeight="1" x14ac:dyDescent="0.25">
      <c r="B12" s="20">
        <f>'FieldFormAV .5ftinterval'!C12</f>
        <v>3.5</v>
      </c>
      <c r="C12" s="22">
        <f>'FieldFormAV .5ftinterval'!F12</f>
        <v>12</v>
      </c>
      <c r="D12" s="24">
        <f>'FieldFormAV .5ftinterval'!I12</f>
        <v>0.32</v>
      </c>
    </row>
    <row r="13" spans="2:4" ht="15" customHeight="1" x14ac:dyDescent="0.25">
      <c r="B13" s="20">
        <f>'FieldFormAV .5ftinterval'!C13</f>
        <v>4</v>
      </c>
      <c r="C13" s="22">
        <f>'FieldFormAV .5ftinterval'!F13</f>
        <v>16</v>
      </c>
      <c r="D13" s="24">
        <f>'FieldFormAV .5ftinterval'!I13</f>
        <v>0.13</v>
      </c>
    </row>
    <row r="14" spans="2:4" ht="15" customHeight="1" x14ac:dyDescent="0.25">
      <c r="B14" s="20">
        <f>'FieldFormAV .5ftinterval'!C14</f>
        <v>4.5</v>
      </c>
      <c r="C14" s="22">
        <f>'FieldFormAV .5ftinterval'!F14</f>
        <v>26</v>
      </c>
      <c r="D14" s="24">
        <f>'FieldFormAV .5ftinterval'!I14</f>
        <v>0.14000000000000001</v>
      </c>
    </row>
    <row r="15" spans="2:4" ht="15" customHeight="1" x14ac:dyDescent="0.25">
      <c r="B15" s="20">
        <f>'FieldFormAV .5ftinterval'!C15</f>
        <v>5</v>
      </c>
      <c r="C15" s="22">
        <f>'FieldFormAV .5ftinterval'!F15</f>
        <v>28</v>
      </c>
      <c r="D15" s="24">
        <f>'FieldFormAV .5ftinterval'!I15</f>
        <v>0.15</v>
      </c>
    </row>
    <row r="16" spans="2:4" ht="15" customHeight="1" x14ac:dyDescent="0.25">
      <c r="B16" s="20">
        <f>'FieldFormAV .5ftinterval'!C16</f>
        <v>5.5</v>
      </c>
      <c r="C16" s="22">
        <f>'FieldFormAV .5ftinterval'!F16</f>
        <v>12</v>
      </c>
      <c r="D16" s="24">
        <f>'FieldFormAV .5ftinterval'!I16</f>
        <v>0.5</v>
      </c>
    </row>
    <row r="17" spans="2:4" ht="15" customHeight="1" x14ac:dyDescent="0.25">
      <c r="B17" s="20">
        <f>'FieldFormAV .5ftinterval'!C17</f>
        <v>6</v>
      </c>
      <c r="C17" s="22">
        <f>'FieldFormAV .5ftinterval'!F17</f>
        <v>10</v>
      </c>
      <c r="D17" s="24">
        <f>'FieldFormAV .5ftinterval'!I17</f>
        <v>0.55000000000000004</v>
      </c>
    </row>
    <row r="18" spans="2:4" ht="15" customHeight="1" x14ac:dyDescent="0.25">
      <c r="B18" s="20">
        <f>'FieldFormAV .5ftinterval'!C18</f>
        <v>6.5</v>
      </c>
      <c r="C18" s="22">
        <f>'FieldFormAV .5ftinterval'!F18</f>
        <v>24</v>
      </c>
      <c r="D18" s="24">
        <f>'FieldFormAV .5ftinterval'!I18</f>
        <v>7.0000000000000007E-2</v>
      </c>
    </row>
    <row r="19" spans="2:4" ht="15" customHeight="1" x14ac:dyDescent="0.25">
      <c r="B19" s="20">
        <f>'FieldFormAV .5ftinterval'!C19</f>
        <v>7</v>
      </c>
      <c r="C19" s="22">
        <f>'FieldFormAV .5ftinterval'!F19</f>
        <v>20</v>
      </c>
      <c r="D19" s="24">
        <f>'FieldFormAV .5ftinterval'!I19</f>
        <v>0</v>
      </c>
    </row>
    <row r="20" spans="2:4" ht="15" customHeight="1" x14ac:dyDescent="0.25">
      <c r="B20" s="20">
        <f>'FieldFormAV .5ftinterval'!C20</f>
        <v>7.5</v>
      </c>
      <c r="C20" s="22">
        <f>'FieldFormAV .5ftinterval'!F20</f>
        <v>20</v>
      </c>
      <c r="D20" s="24">
        <f>'FieldFormAV .5ftinterval'!I20</f>
        <v>0.17</v>
      </c>
    </row>
    <row r="21" spans="2:4" ht="15" customHeight="1" x14ac:dyDescent="0.25">
      <c r="B21" s="20">
        <f>'FieldFormAV .5ftinterval'!C21</f>
        <v>8</v>
      </c>
      <c r="C21" s="22">
        <f>'FieldFormAV .5ftinterval'!F21</f>
        <v>10</v>
      </c>
      <c r="D21" s="24">
        <f>'FieldFormAV .5ftinterval'!I21</f>
        <v>0.03</v>
      </c>
    </row>
    <row r="22" spans="2:4" ht="15" customHeight="1" x14ac:dyDescent="0.25">
      <c r="B22" s="20">
        <f>'FieldFormAV .5ftinterval'!C22</f>
        <v>8.5</v>
      </c>
      <c r="C22" s="22">
        <f>'FieldFormAV .5ftinterval'!F22</f>
        <v>26</v>
      </c>
      <c r="D22" s="24">
        <f>'FieldFormAV .5ftinterval'!I22</f>
        <v>0</v>
      </c>
    </row>
    <row r="23" spans="2:4" ht="15" customHeight="1" x14ac:dyDescent="0.25">
      <c r="B23" s="20">
        <f>'FieldFormAV .5ftinterval'!C23</f>
        <v>9</v>
      </c>
      <c r="C23" s="22">
        <f>'FieldFormAV .5ftinterval'!F23</f>
        <v>12</v>
      </c>
      <c r="D23" s="24">
        <f>'FieldFormAV .5ftinterval'!I23</f>
        <v>0.26</v>
      </c>
    </row>
    <row r="24" spans="2:4" ht="15" customHeight="1" x14ac:dyDescent="0.25">
      <c r="B24" s="20">
        <f>'FieldFormAV .5ftinterval'!C24</f>
        <v>9.5</v>
      </c>
      <c r="C24" s="22">
        <f>'FieldFormAV .5ftinterval'!F24</f>
        <v>28</v>
      </c>
      <c r="D24" s="24">
        <f>'FieldFormAV .5ftinterval'!I24</f>
        <v>0.51</v>
      </c>
    </row>
    <row r="25" spans="2:4" ht="15" customHeight="1" x14ac:dyDescent="0.25">
      <c r="B25" s="20">
        <f>'FieldFormAV .5ftinterval'!C25</f>
        <v>10</v>
      </c>
      <c r="C25" s="22">
        <f>'FieldFormAV .5ftinterval'!F25</f>
        <v>22</v>
      </c>
      <c r="D25" s="24">
        <f>'FieldFormAV .5ftinterval'!I25</f>
        <v>0.36</v>
      </c>
    </row>
    <row r="26" spans="2:4" ht="15" customHeight="1" x14ac:dyDescent="0.25">
      <c r="B26" s="20">
        <f>'FieldFormAV .5ftinterval'!C26</f>
        <v>10.5</v>
      </c>
      <c r="C26" s="22">
        <f>'FieldFormAV .5ftinterval'!F26</f>
        <v>24</v>
      </c>
      <c r="D26" s="24">
        <f>'FieldFormAV .5ftinterval'!I26</f>
        <v>0.35</v>
      </c>
    </row>
    <row r="27" spans="2:4" ht="15" customHeight="1" x14ac:dyDescent="0.25">
      <c r="B27" s="20">
        <f>'FieldFormAV .5ftinterval'!C27</f>
        <v>11</v>
      </c>
      <c r="C27" s="22">
        <f>'FieldFormAV .5ftinterval'!F27</f>
        <v>10</v>
      </c>
      <c r="D27" s="24">
        <f>'FieldFormAV .5ftinterval'!I27</f>
        <v>0.4</v>
      </c>
    </row>
    <row r="28" spans="2:4" ht="15" customHeight="1" x14ac:dyDescent="0.25">
      <c r="B28" s="20">
        <f>'FieldFormAV .5ftinterval'!C28</f>
        <v>11.5</v>
      </c>
      <c r="C28" s="22">
        <f>'FieldFormAV .5ftinterval'!F28</f>
        <v>16</v>
      </c>
      <c r="D28" s="24">
        <f>'FieldFormAV .5ftinterval'!I28</f>
        <v>0.27</v>
      </c>
    </row>
    <row r="29" spans="2:4" ht="15" customHeight="1" x14ac:dyDescent="0.25">
      <c r="B29" s="20">
        <f>'FieldFormAV .5ftinterval'!C29</f>
        <v>12</v>
      </c>
      <c r="C29" s="22">
        <f>'FieldFormAV .5ftinterval'!F29</f>
        <v>20</v>
      </c>
      <c r="D29" s="24">
        <f>'FieldFormAV .5ftinterval'!I29</f>
        <v>0.14000000000000001</v>
      </c>
    </row>
    <row r="30" spans="2:4" ht="15" customHeight="1" x14ac:dyDescent="0.25">
      <c r="B30" s="20">
        <f>'FieldFormAV .5ftinterval'!C30</f>
        <v>12.5</v>
      </c>
      <c r="C30" s="22">
        <f>'FieldFormAV .5ftinterval'!F30</f>
        <v>20</v>
      </c>
      <c r="D30" s="24">
        <f>'FieldFormAV .5ftinterval'!I30</f>
        <v>0.31</v>
      </c>
    </row>
    <row r="31" spans="2:4" ht="15" customHeight="1" x14ac:dyDescent="0.25">
      <c r="B31" s="20">
        <f>'FieldFormAV .5ftinterval'!C31</f>
        <v>13</v>
      </c>
      <c r="C31" s="22">
        <f>'FieldFormAV .5ftinterval'!F31</f>
        <v>16</v>
      </c>
      <c r="D31" s="24">
        <f>'FieldFormAV .5ftinterval'!I31</f>
        <v>0.13</v>
      </c>
    </row>
    <row r="32" spans="2:4" ht="15" customHeight="1" x14ac:dyDescent="0.25">
      <c r="B32" s="20">
        <f>'FieldFormAV .5ftinterval'!C32</f>
        <v>13.5</v>
      </c>
      <c r="C32" s="22">
        <f>'FieldFormAV .5ftinterval'!F32</f>
        <v>14</v>
      </c>
      <c r="D32" s="24">
        <f>'FieldFormAV .5ftinterval'!I32</f>
        <v>0.05</v>
      </c>
    </row>
    <row r="33" spans="2:4" ht="15" customHeight="1" x14ac:dyDescent="0.25">
      <c r="B33" s="20">
        <f>'FieldFormAV .5ftinterval'!C33</f>
        <v>14</v>
      </c>
      <c r="C33" s="22">
        <f>'FieldFormAV .5ftinterval'!F33</f>
        <v>10</v>
      </c>
      <c r="D33" s="24">
        <f>'FieldFormAV .5ftinterval'!I33</f>
        <v>0.02</v>
      </c>
    </row>
    <row r="34" spans="2:4" s="26" customFormat="1" ht="15" customHeight="1" x14ac:dyDescent="0.25">
      <c r="B34" s="20">
        <f>'FieldFormAV .5ftinterval'!C34</f>
        <v>14.5</v>
      </c>
      <c r="C34" s="22">
        <f>'FieldFormAV .5ftinterval'!F34</f>
        <v>26</v>
      </c>
      <c r="D34" s="24">
        <f>'FieldFormAV .5ftinterval'!I34</f>
        <v>0</v>
      </c>
    </row>
    <row r="35" spans="2:4" s="26" customFormat="1" ht="15" customHeight="1" x14ac:dyDescent="0.25">
      <c r="B35" s="20">
        <f>'FieldFormAV .5ftinterval'!C35</f>
        <v>15</v>
      </c>
      <c r="C35" s="22">
        <f>'FieldFormAV .5ftinterval'!F35</f>
        <v>28</v>
      </c>
      <c r="D35" s="24">
        <f>'FieldFormAV .5ftinterval'!I35</f>
        <v>0</v>
      </c>
    </row>
    <row r="36" spans="2:4" s="26" customFormat="1" ht="15" customHeight="1" x14ac:dyDescent="0.25">
      <c r="B36" s="20">
        <f>'FieldFormAV .5ftinterval'!C36</f>
        <v>15.5</v>
      </c>
      <c r="C36" s="22">
        <f>'FieldFormAV .5ftinterval'!F36</f>
        <v>22</v>
      </c>
      <c r="D36" s="24">
        <f>'FieldFormAV .5ftinterval'!I36</f>
        <v>0</v>
      </c>
    </row>
    <row r="37" spans="2:4" s="26" customFormat="1" ht="15" customHeight="1" x14ac:dyDescent="0.25">
      <c r="B37" s="20">
        <f>'FieldFormAV .5ftinterval'!C37</f>
        <v>16</v>
      </c>
      <c r="C37" s="22">
        <f>'FieldFormAV .5ftinterval'!F37</f>
        <v>28</v>
      </c>
      <c r="D37" s="24">
        <f>'FieldFormAV .5ftinterval'!I37</f>
        <v>-0.05</v>
      </c>
    </row>
    <row r="38" spans="2:4" s="26" customFormat="1" ht="15" customHeight="1" x14ac:dyDescent="0.25">
      <c r="B38" s="20">
        <f>'FieldFormAV .5ftinterval'!C38</f>
        <v>16.5</v>
      </c>
      <c r="C38" s="22">
        <f>'FieldFormAV .5ftinterval'!F38</f>
        <v>16</v>
      </c>
      <c r="D38" s="24">
        <f>'FieldFormAV .5ftinterval'!I38</f>
        <v>0</v>
      </c>
    </row>
    <row r="39" spans="2:4" ht="15" customHeight="1" x14ac:dyDescent="0.25">
      <c r="B39" s="20">
        <f>'FieldFormAV .5ftinterval'!C39</f>
        <v>17</v>
      </c>
      <c r="C39" s="22">
        <f>'FieldFormAV .5ftinterval'!F39</f>
        <v>8</v>
      </c>
      <c r="D39" s="24">
        <f>'FieldFormAV .5ftinterval'!I39</f>
        <v>7.0000000000000007E-2</v>
      </c>
    </row>
    <row r="40" spans="2:4" ht="15.75" customHeight="1" x14ac:dyDescent="0.25">
      <c r="B40" s="20">
        <f>'FieldFormAV .5ftinterval'!C40</f>
        <v>17.5</v>
      </c>
      <c r="C40" s="22">
        <f>'FieldFormAV .5ftinterval'!F40</f>
        <v>0</v>
      </c>
      <c r="D40" s="24">
        <f>'FieldFormAV .5ftinterval'!I40</f>
        <v>0</v>
      </c>
    </row>
    <row r="41" spans="2:4" ht="15" customHeight="1" x14ac:dyDescent="0.25">
      <c r="B41" s="22"/>
      <c r="C41" s="2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FieldFormAV .5ftinterval</vt:lpstr>
      <vt:lpstr>to Flow file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Messina</dc:creator>
  <cp:lastModifiedBy>Alex Messina</cp:lastModifiedBy>
  <dcterms:created xsi:type="dcterms:W3CDTF">2014-12-28T02:38:14Z</dcterms:created>
  <dcterms:modified xsi:type="dcterms:W3CDTF">2014-12-31T01:18:29Z</dcterms:modified>
</cp:coreProperties>
</file>