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lex.messina\Documents\GitHub\Fagaalu-Sedimentation\Data\for Bernardo\"/>
    </mc:Choice>
  </mc:AlternateContent>
  <xr:revisionPtr revIDLastSave="0" documentId="13_ncr:1_{D85CF058-BB95-4ED0-94FB-FDE9510F1C87}" xr6:coauthVersionLast="45" xr6:coauthVersionMax="45" xr10:uidLastSave="{00000000-0000-0000-0000-000000000000}"/>
  <bookViews>
    <workbookView xWindow="-108" yWindow="-108" windowWidth="23256" windowHeight="12576" activeTab="3" xr2:uid="{00000000-000D-0000-FFFF-FFFF00000000}"/>
  </bookViews>
  <sheets>
    <sheet name="SedPods" sheetId="1" r:id="rId1"/>
    <sheet name="SedPods-Pivot table" sheetId="2" r:id="rId2"/>
    <sheet name="ttest" sheetId="7" r:id="rId3"/>
    <sheet name="SedTubes" sheetId="3" r:id="rId4"/>
    <sheet name="SedTubes-Pivot table" sheetId="5" r:id="rId5"/>
  </sheets>
  <definedNames>
    <definedName name="_xlnm._FilterDatabase" localSheetId="0" hidden="1">SedPods!$B$2:$AS$101</definedName>
    <definedName name="_xlnm._FilterDatabase" localSheetId="3" hidden="1">SedTubes!$B$1:$AS$101</definedName>
    <definedName name="_xlnm._FilterDatabase" localSheetId="2" hidden="1">ttest!$C$3:$H$31</definedName>
  </definedNames>
  <calcPr calcId="191029"/>
  <pivotCaches>
    <pivotCache cacheId="0" r:id="rId6"/>
    <pivotCache cacheId="1" r:id="rId7"/>
    <pivotCache cacheId="6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01" i="3" l="1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3" i="1"/>
  <c r="X18" i="7"/>
  <c r="Y18" i="7"/>
  <c r="X19" i="7"/>
  <c r="Y19" i="7"/>
  <c r="X20" i="7"/>
  <c r="Y20" i="7"/>
  <c r="X21" i="7"/>
  <c r="Y21" i="7"/>
  <c r="X22" i="7"/>
  <c r="Y22" i="7"/>
  <c r="X23" i="7"/>
  <c r="Y23" i="7"/>
  <c r="X24" i="7"/>
  <c r="Y24" i="7"/>
  <c r="X25" i="7"/>
  <c r="Y25" i="7"/>
  <c r="X26" i="7"/>
  <c r="Y26" i="7"/>
  <c r="W19" i="7"/>
  <c r="W20" i="7"/>
  <c r="W21" i="7"/>
  <c r="W22" i="7"/>
  <c r="W23" i="7"/>
  <c r="W24" i="7"/>
  <c r="W25" i="7"/>
  <c r="W26" i="7"/>
  <c r="W18" i="7"/>
  <c r="O11" i="7"/>
  <c r="O12" i="7"/>
  <c r="O10" i="7"/>
  <c r="O5" i="7"/>
  <c r="O6" i="7"/>
  <c r="O4" i="7"/>
  <c r="M12" i="7"/>
  <c r="N12" i="7"/>
  <c r="L12" i="7"/>
  <c r="M11" i="7"/>
  <c r="N11" i="7"/>
  <c r="L11" i="7"/>
  <c r="M6" i="7"/>
  <c r="N6" i="7"/>
  <c r="L6" i="7"/>
  <c r="M5" i="7"/>
  <c r="N5" i="7"/>
  <c r="L5" i="7"/>
  <c r="N10" i="7"/>
  <c r="M10" i="7"/>
  <c r="L10" i="7"/>
  <c r="D105" i="7" l="1"/>
  <c r="E105" i="7"/>
  <c r="F105" i="7"/>
  <c r="G105" i="7"/>
  <c r="H105" i="7"/>
  <c r="C105" i="7"/>
  <c r="N4" i="7"/>
  <c r="M4" i="7"/>
  <c r="L4" i="7"/>
  <c r="D107" i="7" l="1"/>
  <c r="E107" i="7"/>
  <c r="F107" i="7"/>
  <c r="G107" i="7"/>
  <c r="H107" i="7"/>
  <c r="C107" i="7"/>
  <c r="C106" i="7"/>
  <c r="D106" i="7"/>
  <c r="E106" i="7"/>
  <c r="F106" i="7"/>
  <c r="G106" i="7"/>
  <c r="H106" i="7"/>
  <c r="D103" i="7"/>
  <c r="E103" i="7"/>
  <c r="F103" i="7"/>
  <c r="G103" i="7"/>
  <c r="H103" i="7"/>
  <c r="C103" i="7"/>
  <c r="D104" i="7"/>
  <c r="E104" i="7"/>
  <c r="F104" i="7"/>
  <c r="G104" i="7"/>
  <c r="H104" i="7"/>
  <c r="C104" i="7"/>
  <c r="G2" i="2" l="1"/>
</calcChain>
</file>

<file path=xl/sharedStrings.xml><?xml version="1.0" encoding="utf-8"?>
<sst xmlns="http://schemas.openxmlformats.org/spreadsheetml/2006/main" count="815" uniqueCount="127">
  <si>
    <t>%coarse</t>
  </si>
  <si>
    <t>%fine</t>
  </si>
  <si>
    <t>Area(m2)</t>
  </si>
  <si>
    <t>Coarse Carb(gm2d)</t>
  </si>
  <si>
    <t>Coarse Org(gm2d)</t>
  </si>
  <si>
    <t>Coarse Terr(gm2d)</t>
  </si>
  <si>
    <t>Coarse Terr+Org(gm2d)</t>
  </si>
  <si>
    <t>Coarse(%carb)</t>
  </si>
  <si>
    <t>Coarse(%organic)</t>
  </si>
  <si>
    <t>Coarse(%terr)</t>
  </si>
  <si>
    <t>Coarse(gm2d)</t>
  </si>
  <si>
    <t>Days deployed:</t>
  </si>
  <si>
    <t>Fine Org(gm2d)</t>
  </si>
  <si>
    <t>Fine(%carb)</t>
  </si>
  <si>
    <t>Fine(%organic)</t>
  </si>
  <si>
    <t>Fine(%terr)</t>
  </si>
  <si>
    <t>Fine_Carb_gm2d</t>
  </si>
  <si>
    <t>Fine_TerrOrg_gm2d</t>
  </si>
  <si>
    <t>Fine_Terr_gm2d</t>
  </si>
  <si>
    <t>Fine_gm2d</t>
  </si>
  <si>
    <t>Lat</t>
  </si>
  <si>
    <t>Lon</t>
  </si>
  <si>
    <t>Mass Beaker</t>
  </si>
  <si>
    <t>Mass Beaker + Sed</t>
  </si>
  <si>
    <t>Mass Filter</t>
  </si>
  <si>
    <t>Mass Filter + Sed</t>
  </si>
  <si>
    <t>Mass Fine Fraction</t>
  </si>
  <si>
    <t>Mass Sand Fraction</t>
  </si>
  <si>
    <t>Month</t>
  </si>
  <si>
    <t>Pod(P)/Tube(T)</t>
  </si>
  <si>
    <t>Total(%carb)</t>
  </si>
  <si>
    <t>Total(%organic)</t>
  </si>
  <si>
    <t>Total(%terr)</t>
  </si>
  <si>
    <t>Total(g)</t>
  </si>
  <si>
    <t>Total_Carb_gm2d</t>
  </si>
  <si>
    <t>Total_Org_gm2d</t>
  </si>
  <si>
    <t>Total_TerrOrg_gm2d</t>
  </si>
  <si>
    <t>Total_Terr_gm2d</t>
  </si>
  <si>
    <t>Total_gm2d</t>
  </si>
  <si>
    <t>end</t>
  </si>
  <si>
    <t>start</t>
  </si>
  <si>
    <t>P1A</t>
  </si>
  <si>
    <t>Mar_2014</t>
  </si>
  <si>
    <t>P1B</t>
  </si>
  <si>
    <t>P1C</t>
  </si>
  <si>
    <t>P2A</t>
  </si>
  <si>
    <t>P2B</t>
  </si>
  <si>
    <t>P2C</t>
  </si>
  <si>
    <t>P3A</t>
  </si>
  <si>
    <t>P3B</t>
  </si>
  <si>
    <t>P3C</t>
  </si>
  <si>
    <t>Apr_2014</t>
  </si>
  <si>
    <t>May_2014</t>
  </si>
  <si>
    <t>Jun_Jul_2014</t>
  </si>
  <si>
    <t>Aug_Sept_2014</t>
  </si>
  <si>
    <t>Oct_2014</t>
  </si>
  <si>
    <t>Nov_2014</t>
  </si>
  <si>
    <t>Dec_2014</t>
  </si>
  <si>
    <t>Jan_2015</t>
  </si>
  <si>
    <t>Feb_2015</t>
  </si>
  <si>
    <t>Mar_2015</t>
  </si>
  <si>
    <t>Precip (mm)</t>
  </si>
  <si>
    <t>SSY (tons)</t>
  </si>
  <si>
    <t xml:space="preserve">Site </t>
  </si>
  <si>
    <t>Location</t>
  </si>
  <si>
    <t>Deployment Times</t>
  </si>
  <si>
    <t>Area of device</t>
  </si>
  <si>
    <t>Coarse/Fine(%)</t>
  </si>
  <si>
    <t>Sediment collected</t>
  </si>
  <si>
    <t>Coarse sediment weight</t>
  </si>
  <si>
    <t>Percent Carb/Org/Terr of Total Sediment</t>
  </si>
  <si>
    <t>Percent Carb/Org/Terr of Coarse</t>
  </si>
  <si>
    <t>Fine sediment weight</t>
  </si>
  <si>
    <t>Percent Carb/Org/Terr of Fine</t>
  </si>
  <si>
    <t>Lab data</t>
  </si>
  <si>
    <t>Environmental data</t>
  </si>
  <si>
    <t>Waves (m) Mean monthly ht</t>
  </si>
  <si>
    <t>Total sediment weight normalized by area and time (grams/sq meter/day</t>
  </si>
  <si>
    <t>Row Labels</t>
  </si>
  <si>
    <t>Average of Total_gm2d</t>
  </si>
  <si>
    <t>Max of Total_gm2d</t>
  </si>
  <si>
    <t>Min of Total_gm2d</t>
  </si>
  <si>
    <t>StdDev of Total_gm2d</t>
  </si>
  <si>
    <t>T1A</t>
  </si>
  <si>
    <t>T1B</t>
  </si>
  <si>
    <t>T1C</t>
  </si>
  <si>
    <t>T2A</t>
  </si>
  <si>
    <t>T2B</t>
  </si>
  <si>
    <t>T2C</t>
  </si>
  <si>
    <t>T3A</t>
  </si>
  <si>
    <t>T3B</t>
  </si>
  <si>
    <t>T3C</t>
  </si>
  <si>
    <t>Tubes</t>
  </si>
  <si>
    <t>Pods</t>
  </si>
  <si>
    <t>max</t>
  </si>
  <si>
    <t>mean</t>
  </si>
  <si>
    <t>min</t>
  </si>
  <si>
    <t>std</t>
  </si>
  <si>
    <t>median</t>
  </si>
  <si>
    <t>Benthic Area</t>
  </si>
  <si>
    <t>IB</t>
  </si>
  <si>
    <t>NB</t>
  </si>
  <si>
    <t>SB</t>
  </si>
  <si>
    <t>Sites</t>
  </si>
  <si>
    <t>2A</t>
  </si>
  <si>
    <t>1A, 1B, 1C</t>
  </si>
  <si>
    <t>2B,2C,3A,3B,3C</t>
  </si>
  <si>
    <t>Org</t>
  </si>
  <si>
    <t>Carb</t>
  </si>
  <si>
    <t>Tubes_Total(%carb)</t>
  </si>
  <si>
    <t>Tubes_Total(%organic)</t>
  </si>
  <si>
    <t>Tubes_Total(%terr)</t>
  </si>
  <si>
    <t>Pods_Total(%carb)</t>
  </si>
  <si>
    <t>Pods_Total(%organic)</t>
  </si>
  <si>
    <t>Pods_Total(%terr)</t>
  </si>
  <si>
    <t>Grand Total</t>
  </si>
  <si>
    <t>Average of Tubes_Total(%carb)</t>
  </si>
  <si>
    <t>Average of Tubes_Total(%organic)</t>
  </si>
  <si>
    <t>Average of Tubes_Total(%terr)</t>
  </si>
  <si>
    <t>Average of Pods_Total(%carb)</t>
  </si>
  <si>
    <t>Average of Pods_Total(%organic)</t>
  </si>
  <si>
    <t>Average of Pods_Total(%terr)</t>
  </si>
  <si>
    <t>Terr</t>
  </si>
  <si>
    <t>carb</t>
  </si>
  <si>
    <t>org</t>
  </si>
  <si>
    <t>terr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</si>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</sst>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"/>
    <numFmt numFmtId="166" formatCode="0.0"/>
    <numFmt numFmtId="167" formatCode="0.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1">
    <xf numFmtId="0" fontId="0" fillId="0" borderId="0" xfId="0"/>
    <xf numFmtId="2" fontId="0" fillId="0" borderId="0" xfId="0" applyNumberFormat="1"/>
    <xf numFmtId="2" fontId="0" fillId="0" borderId="11" xfId="0" applyNumberFormat="1" applyBorder="1"/>
    <xf numFmtId="2" fontId="0" fillId="0" borderId="12" xfId="0" applyNumberFormat="1" applyBorder="1"/>
    <xf numFmtId="2" fontId="0" fillId="0" borderId="13" xfId="0" applyNumberFormat="1" applyBorder="1"/>
    <xf numFmtId="2" fontId="0" fillId="0" borderId="14" xfId="0" applyNumberFormat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165" fontId="0" fillId="0" borderId="11" xfId="0" applyNumberFormat="1" applyBorder="1"/>
    <xf numFmtId="165" fontId="0" fillId="0" borderId="12" xfId="0" applyNumberFormat="1" applyBorder="1"/>
    <xf numFmtId="165" fontId="0" fillId="0" borderId="13" xfId="0" applyNumberFormat="1" applyBorder="1"/>
    <xf numFmtId="165" fontId="0" fillId="0" borderId="14" xfId="0" applyNumberFormat="1" applyBorder="1"/>
    <xf numFmtId="164" fontId="0" fillId="0" borderId="15" xfId="0" applyNumberFormat="1" applyBorder="1"/>
    <xf numFmtId="164" fontId="0" fillId="0" borderId="12" xfId="0" applyNumberFormat="1" applyBorder="1"/>
    <xf numFmtId="164" fontId="0" fillId="0" borderId="0" xfId="0" applyNumberFormat="1" applyBorder="1"/>
    <xf numFmtId="164" fontId="0" fillId="0" borderId="14" xfId="0" applyNumberFormat="1" applyBorder="1"/>
    <xf numFmtId="2" fontId="0" fillId="0" borderId="15" xfId="0" applyNumberFormat="1" applyBorder="1"/>
    <xf numFmtId="2" fontId="0" fillId="0" borderId="0" xfId="0" applyNumberFormat="1" applyBorder="1"/>
    <xf numFmtId="0" fontId="0" fillId="0" borderId="15" xfId="0" applyBorder="1"/>
    <xf numFmtId="0" fontId="0" fillId="0" borderId="0" xfId="0" applyBorder="1"/>
    <xf numFmtId="11" fontId="0" fillId="0" borderId="13" xfId="0" applyNumberFormat="1" applyBorder="1"/>
    <xf numFmtId="11" fontId="0" fillId="0" borderId="0" xfId="0" applyNumberFormat="1" applyBorder="1"/>
    <xf numFmtId="11" fontId="0" fillId="0" borderId="14" xfId="0" applyNumberFormat="1" applyBorder="1"/>
    <xf numFmtId="14" fontId="0" fillId="0" borderId="0" xfId="0" applyNumberFormat="1"/>
    <xf numFmtId="0" fontId="16" fillId="0" borderId="16" xfId="0" applyFont="1" applyBorder="1"/>
    <xf numFmtId="0" fontId="16" fillId="0" borderId="17" xfId="0" applyFont="1" applyBorder="1"/>
    <xf numFmtId="165" fontId="16" fillId="0" borderId="16" xfId="0" applyNumberFormat="1" applyFont="1" applyBorder="1"/>
    <xf numFmtId="165" fontId="16" fillId="0" borderId="18" xfId="0" applyNumberFormat="1" applyFont="1" applyBorder="1"/>
    <xf numFmtId="14" fontId="16" fillId="0" borderId="17" xfId="0" applyNumberFormat="1" applyFont="1" applyBorder="1"/>
    <xf numFmtId="0" fontId="16" fillId="0" borderId="18" xfId="0" applyFont="1" applyBorder="1"/>
    <xf numFmtId="2" fontId="16" fillId="0" borderId="16" xfId="0" applyNumberFormat="1" applyFont="1" applyBorder="1"/>
    <xf numFmtId="2" fontId="16" fillId="0" borderId="18" xfId="0" applyNumberFormat="1" applyFont="1" applyBorder="1"/>
    <xf numFmtId="164" fontId="16" fillId="0" borderId="17" xfId="0" applyNumberFormat="1" applyFont="1" applyBorder="1"/>
    <xf numFmtId="164" fontId="16" fillId="0" borderId="18" xfId="0" applyNumberFormat="1" applyFont="1" applyBorder="1"/>
    <xf numFmtId="2" fontId="16" fillId="0" borderId="17" xfId="0" applyNumberFormat="1" applyFont="1" applyBorder="1"/>
    <xf numFmtId="166" fontId="16" fillId="0" borderId="17" xfId="0" applyNumberFormat="1" applyFont="1" applyBorder="1"/>
    <xf numFmtId="166" fontId="0" fillId="0" borderId="0" xfId="0" applyNumberFormat="1"/>
    <xf numFmtId="166" fontId="16" fillId="0" borderId="16" xfId="0" applyNumberFormat="1" applyFont="1" applyBorder="1"/>
    <xf numFmtId="166" fontId="16" fillId="0" borderId="18" xfId="0" applyNumberFormat="1" applyFont="1" applyBorder="1"/>
    <xf numFmtId="166" fontId="0" fillId="0" borderId="13" xfId="0" applyNumberFormat="1" applyBorder="1"/>
    <xf numFmtId="166" fontId="0" fillId="0" borderId="0" xfId="0" applyNumberFormat="1" applyBorder="1"/>
    <xf numFmtId="166" fontId="0" fillId="0" borderId="14" xfId="0" applyNumberFormat="1" applyBorder="1"/>
    <xf numFmtId="14" fontId="0" fillId="0" borderId="15" xfId="0" applyNumberFormat="1" applyBorder="1"/>
    <xf numFmtId="166" fontId="0" fillId="0" borderId="15" xfId="0" applyNumberFormat="1" applyBorder="1"/>
    <xf numFmtId="166" fontId="0" fillId="0" borderId="11" xfId="0" applyNumberFormat="1" applyBorder="1"/>
    <xf numFmtId="166" fontId="0" fillId="0" borderId="12" xfId="0" applyNumberFormat="1" applyBorder="1"/>
    <xf numFmtId="14" fontId="0" fillId="0" borderId="0" xfId="0" applyNumberFormat="1" applyBorder="1"/>
    <xf numFmtId="0" fontId="0" fillId="0" borderId="19" xfId="0" applyBorder="1"/>
    <xf numFmtId="0" fontId="0" fillId="0" borderId="20" xfId="0" applyBorder="1"/>
    <xf numFmtId="165" fontId="0" fillId="0" borderId="19" xfId="0" applyNumberFormat="1" applyBorder="1"/>
    <xf numFmtId="165" fontId="0" fillId="0" borderId="21" xfId="0" applyNumberFormat="1" applyBorder="1"/>
    <xf numFmtId="14" fontId="0" fillId="0" borderId="20" xfId="0" applyNumberFormat="1" applyBorder="1"/>
    <xf numFmtId="0" fontId="0" fillId="0" borderId="21" xfId="0" applyBorder="1"/>
    <xf numFmtId="2" fontId="0" fillId="0" borderId="19" xfId="0" applyNumberFormat="1" applyBorder="1"/>
    <xf numFmtId="2" fontId="0" fillId="0" borderId="21" xfId="0" applyNumberFormat="1" applyBorder="1"/>
    <xf numFmtId="11" fontId="0" fillId="0" borderId="20" xfId="0" applyNumberFormat="1" applyBorder="1"/>
    <xf numFmtId="2" fontId="0" fillId="0" borderId="20" xfId="0" applyNumberFormat="1" applyBorder="1"/>
    <xf numFmtId="166" fontId="0" fillId="0" borderId="20" xfId="0" applyNumberFormat="1" applyBorder="1"/>
    <xf numFmtId="164" fontId="0" fillId="0" borderId="20" xfId="0" applyNumberFormat="1" applyBorder="1"/>
    <xf numFmtId="164" fontId="0" fillId="0" borderId="21" xfId="0" applyNumberFormat="1" applyBorder="1"/>
    <xf numFmtId="166" fontId="0" fillId="0" borderId="19" xfId="0" applyNumberFormat="1" applyBorder="1"/>
    <xf numFmtId="166" fontId="0" fillId="0" borderId="21" xfId="0" applyNumberFormat="1" applyBorder="1"/>
    <xf numFmtId="11" fontId="0" fillId="0" borderId="19" xfId="0" applyNumberFormat="1" applyBorder="1"/>
    <xf numFmtId="11" fontId="0" fillId="0" borderId="21" xfId="0" applyNumberFormat="1" applyBorder="1"/>
    <xf numFmtId="167" fontId="0" fillId="0" borderId="22" xfId="0" applyNumberFormat="1" applyBorder="1"/>
    <xf numFmtId="167" fontId="16" fillId="0" borderId="10" xfId="0" applyNumberFormat="1" applyFont="1" applyBorder="1"/>
    <xf numFmtId="167" fontId="0" fillId="0" borderId="23" xfId="0" applyNumberFormat="1" applyBorder="1"/>
    <xf numFmtId="167" fontId="0" fillId="0" borderId="24" xfId="0" applyNumberFormat="1" applyBorder="1"/>
    <xf numFmtId="1" fontId="0" fillId="0" borderId="0" xfId="0" applyNumberFormat="1"/>
    <xf numFmtId="1" fontId="16" fillId="0" borderId="17" xfId="0" applyNumberFormat="1" applyFont="1" applyBorder="1"/>
    <xf numFmtId="1" fontId="0" fillId="0" borderId="15" xfId="0" applyNumberFormat="1" applyBorder="1"/>
    <xf numFmtId="1" fontId="0" fillId="0" borderId="0" xfId="0" applyNumberFormat="1" applyBorder="1"/>
    <xf numFmtId="1" fontId="0" fillId="0" borderId="20" xfId="0" applyNumberFormat="1" applyBorder="1"/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  <xf numFmtId="165" fontId="16" fillId="0" borderId="17" xfId="0" applyNumberFormat="1" applyFont="1" applyBorder="1"/>
    <xf numFmtId="165" fontId="0" fillId="0" borderId="0" xfId="0" applyNumberFormat="1" applyBorder="1"/>
    <xf numFmtId="165" fontId="0" fillId="0" borderId="20" xfId="0" applyNumberFormat="1" applyBorder="1"/>
    <xf numFmtId="166" fontId="16" fillId="0" borderId="0" xfId="0" applyNumberFormat="1" applyFont="1" applyFill="1" applyBorder="1"/>
    <xf numFmtId="0" fontId="16" fillId="0" borderId="0" xfId="0" applyFont="1" applyAlignment="1">
      <alignment horizontal="right"/>
    </xf>
    <xf numFmtId="2" fontId="16" fillId="0" borderId="0" xfId="0" applyNumberFormat="1" applyFont="1" applyFill="1" applyBorder="1"/>
    <xf numFmtId="0" fontId="0" fillId="0" borderId="0" xfId="0" applyAlignment="1">
      <alignment wrapText="1"/>
    </xf>
    <xf numFmtId="1" fontId="16" fillId="0" borderId="0" xfId="0" applyNumberFormat="1" applyFont="1" applyAlignment="1">
      <alignment wrapText="1"/>
    </xf>
    <xf numFmtId="2" fontId="0" fillId="0" borderId="0" xfId="0" applyNumberFormat="1" applyAlignment="1">
      <alignment wrapText="1"/>
    </xf>
    <xf numFmtId="2" fontId="0" fillId="33" borderId="0" xfId="0" applyNumberFormat="1" applyFill="1" applyAlignment="1">
      <alignment wrapText="1"/>
    </xf>
    <xf numFmtId="2" fontId="0" fillId="34" borderId="0" xfId="0" applyNumberFormat="1" applyFill="1" applyAlignment="1">
      <alignment wrapText="1"/>
    </xf>
    <xf numFmtId="2" fontId="0" fillId="35" borderId="0" xfId="0" applyNumberFormat="1" applyFill="1" applyAlignment="1">
      <alignment wrapText="1"/>
    </xf>
    <xf numFmtId="166" fontId="0" fillId="0" borderId="0" xfId="0" applyNumberFormat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alignment wrapText="1"/>
    </dxf>
    <dxf>
      <alignment wrapText="1"/>
    </dxf>
    <dxf>
      <numFmt numFmtId="2" formatCode="0.00"/>
    </dxf>
    <dxf>
      <numFmt numFmtId="166" formatCode="0.0"/>
    </dxf>
    <dxf>
      <numFmt numFmtId="166" formatCode="0.0"/>
    </dxf>
    <dxf>
      <numFmt numFmtId="166" formatCode="0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essina, Alex" refreshedDate="44172.612010185185" createdVersion="6" refreshedVersion="6" minRefreshableVersion="3" recordCount="99" xr:uid="{00000000-000A-0000-FFFF-FFFF09000000}">
  <cacheSource type="worksheet">
    <worksheetSource ref="B2:AS101" sheet="SedPods"/>
  </cacheSource>
  <cacheFields count="44">
    <cacheField name="Pod(P)/Tube(T)" numFmtId="0">
      <sharedItems count="9">
        <s v="P1A"/>
        <s v="P1B"/>
        <s v="P1C"/>
        <s v="P2A"/>
        <s v="P2B"/>
        <s v="P2C"/>
        <s v="P3A"/>
        <s v="P3B"/>
        <s v="P3C"/>
      </sharedItems>
    </cacheField>
    <cacheField name="Lat" numFmtId="165">
      <sharedItems containsSemiMixedTypes="0" containsString="0" containsNumber="1" minValue="-14.293839999999999" maxValue="-14.28833"/>
    </cacheField>
    <cacheField name="Lon" numFmtId="165">
      <sharedItems containsSemiMixedTypes="0" containsString="0" containsNumber="1" minValue="-170.68219999999999" maxValue="-170.6754"/>
    </cacheField>
    <cacheField name="Month" numFmtId="0">
      <sharedItems count="11">
        <s v="Mar_2014"/>
        <s v="Apr_2014"/>
        <s v="May_2014"/>
        <s v="Jun_Jul_2014"/>
        <s v="Aug_Sept_2014"/>
        <s v="Oct_2014"/>
        <s v="Nov_2014"/>
        <s v="Dec_2014"/>
        <s v="Jan_2015"/>
        <s v="Feb_2015"/>
        <s v="Mar_2015"/>
      </sharedItems>
    </cacheField>
    <cacheField name="start" numFmtId="14">
      <sharedItems containsSemiMixedTypes="0" containsNonDate="0" containsDate="1" containsString="0" minDate="2014-03-05T00:00:00" maxDate="2015-03-12T00:00:00" count="11">
        <d v="2014-03-05T00:00:00"/>
        <d v="2014-04-11T00:00:00"/>
        <d v="2014-05-17T00:00:00"/>
        <d v="2014-06-26T00:00:00"/>
        <d v="2014-08-14T00:00:00"/>
        <d v="2014-10-06T00:00:00"/>
        <d v="2014-11-10T00:00:00"/>
        <d v="2014-12-04T00:00:00"/>
        <d v="2015-01-05T00:00:00"/>
        <d v="2015-02-06T00:00:00"/>
        <d v="2015-03-11T00:00:00"/>
      </sharedItems>
    </cacheField>
    <cacheField name="end" numFmtId="14">
      <sharedItems containsSemiMixedTypes="0" containsNonDate="0" containsDate="1" containsString="0" minDate="2014-04-11T00:00:00" maxDate="2015-04-11T00:00:00"/>
    </cacheField>
    <cacheField name="Days deployed:" numFmtId="0">
      <sharedItems containsSemiMixedTypes="0" containsString="0" containsNumber="1" containsInteger="1" minValue="24" maxValue="53"/>
    </cacheField>
    <cacheField name="Area(m2)" numFmtId="167">
      <sharedItems containsSemiMixedTypes="0" containsString="0" containsNumber="1" minValue="1.8241469247509901E-2" maxValue="1.8241469247509901E-2"/>
    </cacheField>
    <cacheField name="Total(g)" numFmtId="2">
      <sharedItems containsString="0" containsBlank="1" containsNumber="1" minValue="2.0000000000000002E-5" maxValue="29.443000000000001"/>
    </cacheField>
    <cacheField name="%coarse" numFmtId="2">
      <sharedItems containsString="0" containsBlank="1" containsNumber="1" minValue="3.27868852459016" maxValue="99.988305461349498"/>
    </cacheField>
    <cacheField name="%fine" numFmtId="2">
      <sharedItems containsString="0" containsBlank="1" containsNumber="1" minValue="1.1694538650450699E-2" maxValue="96.721311475409806"/>
    </cacheField>
    <cacheField name="Total_gm2d" numFmtId="2">
      <sharedItems containsString="0" containsBlank="1" containsNumber="1" minValue="2.0000000000000002E-5" maxValue="39.465940000000003" count="89">
        <n v="11.46482"/>
        <n v="3.5292300000000001"/>
        <n v="2.8210199999999999"/>
        <n v="6.8421500000000002"/>
        <n v="3.0000000000000001E-5"/>
        <n v="5.28348"/>
        <n v="7.3682699999999999"/>
        <n v="0.18002000000000001"/>
        <n v="6.7745800000000003"/>
        <n v="0.82393000000000005"/>
        <n v="5.0264100000000003"/>
        <n v="0.56286999999999998"/>
        <n v="4.9340000000000002E-2"/>
        <n v="14.25324"/>
        <n v="2.5080200000000001"/>
        <n v="3.57701"/>
        <n v="6.3317300000000003"/>
        <n v="0.28781000000000001"/>
        <n v="0.54820000000000002"/>
        <n v="1.65831"/>
        <n v="4.1250000000000002E-2"/>
        <n v="2.7E-4"/>
        <n v="14.94867"/>
        <m/>
        <n v="3.4548999999999999"/>
        <n v="11.92193"/>
        <n v="0.52012000000000003"/>
        <n v="3.2033999999999998"/>
        <n v="1.4482600000000001"/>
        <n v="2.2270000000000002E-2"/>
        <n v="9.5670000000000005E-2"/>
        <n v="30.454139999999999"/>
        <n v="4.6762600000000001"/>
        <n v="8.3709299999999995"/>
        <n v="2.0000000000000002E-5"/>
        <n v="0.67749000000000004"/>
        <n v="5.28E-3"/>
        <n v="13.73949"/>
        <n v="1.5114700000000001"/>
        <n v="5.64961"/>
        <n v="11.71428"/>
        <n v="0.14879999999999999"/>
        <n v="9.6138899999999996"/>
        <n v="1.6962900000000001"/>
        <n v="8.301E-2"/>
        <n v="3.3577300000000001"/>
        <n v="39.465940000000003"/>
        <n v="9.2394800000000004"/>
        <n v="15.27426"/>
        <n v="6.5281700000000003"/>
        <n v="9.5798199999999998"/>
        <n v="1.47329"/>
        <n v="0.23299"/>
        <n v="5.0000000000000002E-5"/>
        <n v="4.3136599999999996"/>
        <n v="1.10154"/>
        <n v="20.819659999999999"/>
        <n v="15.53809"/>
        <n v="4.8140000000000002E-2"/>
        <n v="8.0602699999999992"/>
        <n v="0.26382"/>
        <n v="6.5100000000000005E-2"/>
        <n v="1.9000000000000001E-4"/>
        <n v="16.219909999999999"/>
        <n v="3.5958600000000001"/>
        <n v="8.2144600000000008"/>
        <n v="18.028980000000001"/>
        <n v="3.4000000000000002E-4"/>
        <n v="6.6809999999999994E-2"/>
        <n v="0.34433999999999998"/>
        <n v="0.20899999999999999"/>
        <n v="1.7299999999999999E-2"/>
        <n v="12.111929999999999"/>
        <n v="5.8341900000000004"/>
        <n v="13.55054"/>
        <n v="2.6579999999999999E-2"/>
        <n v="2.4037799999999998"/>
        <n v="0.79737999999999998"/>
        <n v="0.13289999999999999"/>
        <n v="7.9740000000000005E-2"/>
        <n v="7.4098600000000001"/>
        <n v="9.3596299999999992"/>
        <n v="9.4692699999999999"/>
        <n v="32.528449999999999"/>
        <n v="0.36912"/>
        <n v="2.2987899999999999"/>
        <n v="0.76200000000000001"/>
        <n v="0.47510999999999998"/>
        <n v="4.02E-2"/>
      </sharedItems>
    </cacheField>
    <cacheField name="Total_Carb_gm2d" numFmtId="2">
      <sharedItems containsString="0" containsBlank="1" containsNumber="1" minValue="0" maxValue="20.317337211905901"/>
    </cacheField>
    <cacheField name="Total_Org_gm2d" numFmtId="2">
      <sharedItems containsString="0" containsBlank="1" containsNumber="1" minValue="0" maxValue="3.87890189455995"/>
    </cacheField>
    <cacheField name="Total_TerrOrg_gm2d" numFmtId="2">
      <sharedItems containsString="0" containsBlank="1" containsNumber="1" minValue="-0.53418436146853399" maxValue="24.999325377474499"/>
    </cacheField>
    <cacheField name="Total_Terr_gm2d" numFmtId="2">
      <sharedItems containsString="0" containsBlank="1" containsNumber="1" minValue="-1.1950915523450101" maxValue="21.1204234829146"/>
    </cacheField>
    <cacheField name="Total(%carb)" numFmtId="166">
      <sharedItems containsString="0" containsBlank="1" containsNumber="1" minValue="0" maxValue="212.43382826472401"/>
    </cacheField>
    <cacheField name="Total(%organic)" numFmtId="166">
      <sharedItems containsString="0" containsBlank="1" containsNumber="1" minValue="0" maxValue="139.10614192007799"/>
    </cacheField>
    <cacheField name="Total(%terr)" numFmtId="166">
      <sharedItems containsString="0" containsBlank="1" containsNumber="1" minValue="-251.539970184803" maxValue="73.965073193002098"/>
    </cacheField>
    <cacheField name="Coarse(gm2d)" numFmtId="2">
      <sharedItems containsString="0" containsBlank="1" containsNumber="1" minValue="1.0000000000000001E-5" maxValue="38.063450000000003"/>
    </cacheField>
    <cacheField name="Coarse Carb(gm2d)" numFmtId="164">
      <sharedItems containsString="0" containsBlank="1" containsNumber="1" minValue="0" maxValue="19.145391860933"/>
    </cacheField>
    <cacheField name="Coarse Org(gm2d)" numFmtId="164">
      <sharedItems containsString="0" containsBlank="1" containsNumber="1" minValue="0" maxValue="1.8680421549956101"/>
    </cacheField>
    <cacheField name="Coarse Terr(gm2d)" numFmtId="164">
      <sharedItems containsString="0" containsBlank="1" containsNumber="1" minValue="-1.06313475903524E-2" maxValue="18.236761538144599"/>
    </cacheField>
    <cacheField name="Coarse Terr+Org(gm2d)" numFmtId="164">
      <sharedItems containsString="0" containsBlank="1" containsNumber="1" minValue="0" maxValue="20.104803693140202"/>
    </cacheField>
    <cacheField name="Coarse(%carb)" numFmtId="166">
      <sharedItems containsString="0" containsBlank="1" containsNumber="1" minValue="0" maxValue="99.825301204802898"/>
    </cacheField>
    <cacheField name="Coarse(%organic)" numFmtId="166">
      <sharedItems containsString="0" containsBlank="1" containsNumber="1" minValue="0" maxValue="36.681087762669797"/>
    </cacheField>
    <cacheField name="Coarse(%terr)" numFmtId="166">
      <sharedItems containsString="0" containsBlank="1" containsNumber="1" minValue="-17.2951807228768" maxValue="73.522471910120402"/>
    </cacheField>
    <cacheField name="Fine_gm2d" numFmtId="2">
      <sharedItems containsString="0" containsBlank="1" containsNumber="1" minValue="1.0000000000000001E-5" maxValue="17.454730000000001"/>
    </cacheField>
    <cacheField name="Fine_Carb_gm2d" numFmtId="2">
      <sharedItems containsString="0" containsBlank="1" containsNumber="1" minValue="0" maxValue="8.4470104633870804"/>
    </cacheField>
    <cacheField name="Fine Org(gm2d)" numFmtId="2">
      <sharedItems containsString="0" containsBlank="1" containsNumber="1" minValue="0" maxValue="2.3546472089955999"/>
    </cacheField>
    <cacheField name="Fine_Terr_gm2d" numFmtId="2">
      <sharedItems containsString="0" containsBlank="1" containsNumber="1" minValue="-1.23119333333309" maxValue="12.449667336699299"/>
    </cacheField>
    <cacheField name="Fine_TerrOrg_gm2d" numFmtId="2">
      <sharedItems containsString="0" containsBlank="1" containsNumber="1" minValue="-0.57919333333318701" maxValue="14.804314545694901"/>
    </cacheField>
    <cacheField name="Fine(%carb)" numFmtId="166">
      <sharedItems containsString="0" containsBlank="1" containsNumber="1" minValue="0" maxValue="242.133333333297"/>
    </cacheField>
    <cacheField name="Fine(%organic)" numFmtId="166">
      <sharedItems containsString="0" containsBlank="1" containsNumber="1" minValue="0" maxValue="159.99999999997601"/>
    </cacheField>
    <cacheField name="Fine(%terr)" numFmtId="166">
      <sharedItems containsString="0" containsBlank="1" containsNumber="1" minValue="-302.13333333327301" maxValue="76.576752755600097"/>
    </cacheField>
    <cacheField name="Mass Beaker" numFmtId="0">
      <sharedItems containsBlank="1" containsMixedTypes="1" containsNumber="1" minValue="1.0000000000000001E-5" maxValue="114.633"/>
    </cacheField>
    <cacheField name="Mass Beaker + Sed" numFmtId="0">
      <sharedItems containsBlank="1" containsMixedTypes="1" containsNumber="1" minValue="1.0000000000000001E-5" maxValue="129.57"/>
    </cacheField>
    <cacheField name="Mass Filter" numFmtId="0">
      <sharedItems containsBlank="1" containsMixedTypes="1" containsNumber="1" minValue="1.0000000000000001E-5" maxValue="5.1909999999999998"/>
    </cacheField>
    <cacheField name="Mass Filter + Sed" numFmtId="0">
      <sharedItems containsBlank="1" containsMixedTypes="1" containsNumber="1" minValue="1.0000000000000001E-5" maxValue="10.414999999999999"/>
    </cacheField>
    <cacheField name="Mass Fine Fraction" numFmtId="0">
      <sharedItems containsString="0" containsBlank="1" containsNumber="1" minValue="1.0000000000000001E-5" maxValue="9.5519999999999996"/>
    </cacheField>
    <cacheField name="Mass Sand Fraction" numFmtId="0">
      <sharedItems containsString="0" containsBlank="1" containsNumber="1" minValue="1.0000000000000001E-5" maxValue="26.405000000000001"/>
    </cacheField>
    <cacheField name="Precip (mm)" numFmtId="1">
      <sharedItems containsSemiMixedTypes="0" containsString="0" containsNumber="1" minValue="169.41800000000001" maxValue="979.42399999999998"/>
    </cacheField>
    <cacheField name="SSY (tons)" numFmtId="2">
      <sharedItems containsSemiMixedTypes="0" containsString="0" containsNumber="1" minValue="5.8892132300347502" maxValue="236.71081286673399"/>
    </cacheField>
    <cacheField name="Waves (m) Mean monthly ht" numFmtId="2">
      <sharedItems containsSemiMixedTypes="0" containsString="0" containsNumber="1" minValue="0.90479795952948405" maxValue="2.0051749512553201"/>
    </cacheField>
  </cacheFields>
  <extLst>
    <ext xmlns:x14="http://schemas.microsoft.com/office/spreadsheetml/2009/9/main" uri="{725AE2AE-9491-48be-B2B4-4EB974FC3084}">
      <x14:pivotCacheDefinition pivotCacheId="593814438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essina, Alex" refreshedDate="44172.619103124998" createdVersion="6" refreshedVersion="6" minRefreshableVersion="3" recordCount="99" xr:uid="{00000000-000A-0000-FFFF-FFFF0D000000}">
  <cacheSource type="worksheet">
    <worksheetSource ref="B2:AS101" sheet="SedTubes"/>
  </cacheSource>
  <cacheFields count="44">
    <cacheField name="Pod(P)/Tube(T)" numFmtId="0">
      <sharedItems count="9">
        <s v="T1A"/>
        <s v="T1B"/>
        <s v="T1C"/>
        <s v="T2A"/>
        <s v="T2B"/>
        <s v="T2C"/>
        <s v="T3A"/>
        <s v="T3B"/>
        <s v="T3C"/>
      </sharedItems>
    </cacheField>
    <cacheField name="Lat" numFmtId="0">
      <sharedItems containsSemiMixedTypes="0" containsString="0" containsNumber="1" minValue="-14.293839999999999" maxValue="-14.28833"/>
    </cacheField>
    <cacheField name="Lon" numFmtId="0">
      <sharedItems containsSemiMixedTypes="0" containsString="0" containsNumber="1" minValue="-170.68219999999999" maxValue="-170.6754"/>
    </cacheField>
    <cacheField name="Month" numFmtId="0">
      <sharedItems/>
    </cacheField>
    <cacheField name="start" numFmtId="14">
      <sharedItems containsSemiMixedTypes="0" containsNonDate="0" containsDate="1" containsString="0" minDate="2014-03-05T00:00:00" maxDate="2015-03-12T00:00:00"/>
    </cacheField>
    <cacheField name="end" numFmtId="14">
      <sharedItems containsSemiMixedTypes="0" containsNonDate="0" containsDate="1" containsString="0" minDate="2014-04-11T00:00:00" maxDate="2015-04-11T00:00:00"/>
    </cacheField>
    <cacheField name="Days deployed:" numFmtId="0">
      <sharedItems containsSemiMixedTypes="0" containsString="0" containsNumber="1" containsInteger="1" minValue="24" maxValue="53"/>
    </cacheField>
    <cacheField name="Area(m2)" numFmtId="167">
      <sharedItems containsSemiMixedTypes="0" containsString="0" containsNumber="1" minValue="2.0268299163899899E-3" maxValue="2.0268299163899899E-3"/>
    </cacheField>
    <cacheField name="Total(g)" numFmtId="2">
      <sharedItems containsString="0" containsBlank="1" containsNumber="1" minValue="2.0000000000000002E-5" maxValue="52.5878399999999"/>
    </cacheField>
    <cacheField name="%coarse" numFmtId="166">
      <sharedItems containsString="0" containsBlank="1" containsNumber="1" minValue="0" maxValue="97.491999702314502"/>
    </cacheField>
    <cacheField name="%fine" numFmtId="166">
      <sharedItems containsString="0" containsBlank="1" containsNumber="1" minValue="2.50800029768549" maxValue="100"/>
    </cacheField>
    <cacheField name="Total_gm2d" numFmtId="2">
      <sharedItems containsString="0" containsBlank="1" containsNumber="1" minValue="3.1E-4" maxValue="622.88724000000002" count="96">
        <n v="142.46718999999999"/>
        <n v="622.88724000000002"/>
        <n v="338.49957999999998"/>
        <n v="241.45015000000001"/>
        <n v="89.714060000000003"/>
        <n v="283.62758000000002"/>
        <n v="537.53227000000004"/>
        <n v="409.74651"/>
        <n v="32.709850000000003"/>
        <n v="35.654130000000002"/>
        <n v="208.71896000000001"/>
        <n v="92.751689999999996"/>
        <n v="51.431669999999997"/>
        <n v="7.4633900000000004"/>
        <n v="104.66750999999999"/>
        <n v="23.548960000000001"/>
        <n v="26.51858"/>
        <n v="4.15374"/>
        <n v="70.923559999999995"/>
        <n v="210.30377999999999"/>
        <n v="125.68889"/>
        <n v="30.4663"/>
        <n v="2.5902500000000002"/>
        <n v="121.86518"/>
        <n v="28.86281"/>
        <n v="34.413350000000001"/>
        <n v="4.8104699999999996"/>
        <n v="170.51057"/>
        <m/>
        <n v="231.87411"/>
        <n v="529.50729000000001"/>
        <n v="67.567059999999998"/>
        <n v="183.40694999999999"/>
        <n v="174.33376999999999"/>
        <n v="121.12712999999999"/>
        <n v="0.84982000000000002"/>
        <n v="101.91582"/>
        <n v="138.00712999999999"/>
        <n v="94.775760000000005"/>
        <n v="2.23427"/>
        <n v="126.24045"/>
        <n v="52.168089999999999"/>
        <n v="68.924440000000004"/>
        <n v="22.723469999999999"/>
        <n v="62.250619999999998"/>
        <n v="360.50668000000002"/>
        <n v="125.88272000000001"/>
        <n v="28.33418"/>
        <n v="0.90359"/>
        <n v="142.02332999999999"/>
        <n v="40.372689999999999"/>
        <n v="47.731119999999997"/>
        <n v="59.50179"/>
        <n v="48.598059999999997"/>
        <n v="87.53407"/>
        <n v="78.159819999999996"/>
        <n v="74.911730000000006"/>
        <n v="4.0999999999999999E-4"/>
        <n v="70.12182"/>
        <n v="7.1540299999999997"/>
        <n v="9.5181500000000003"/>
        <n v="3.6181299999999998"/>
        <n v="201.59252000000001"/>
        <n v="355.06493999999998"/>
        <n v="137.93091000000001"/>
        <n v="79.6965"/>
        <n v="3.1E-4"/>
        <n v="169.38397000000001"/>
        <n v="48.860169999999997"/>
        <n v="54.256529999999998"/>
        <n v="13.213369999999999"/>
        <n v="126.50605"/>
        <n v="166.34658999999999"/>
        <n v="45.869039999999998"/>
        <n v="176.19880000000001"/>
        <n v="1.6959999999999999E-2"/>
        <n v="71.293599999999998"/>
        <n v="15.34108"/>
        <n v="28.199829999999999"/>
        <n v="3.1144699999999998"/>
        <n v="145.697"/>
        <n v="21.20045"/>
        <n v="144.54577"/>
        <n v="1.43529"/>
        <n v="41.743049999999997"/>
        <n v="9.1200799999999997"/>
        <n v="14.35291"/>
        <n v="2.1678899999999999"/>
        <n v="380.52856000000003"/>
        <n v="73.316460000000006"/>
        <n v="190.47808000000001"/>
        <n v="29.158840000000001"/>
        <n v="85.371409999999997"/>
        <n v="46.476520000000001"/>
        <n v="46.558750000000003"/>
        <n v="8.1901299999999999"/>
      </sharedItems>
    </cacheField>
    <cacheField name="Total_Carb_gm2d" numFmtId="2">
      <sharedItems containsString="0" containsBlank="1" containsNumber="1" minValue="0" maxValue="483.60414960581801"/>
    </cacheField>
    <cacheField name="Total_Org_gm2d" numFmtId="2">
      <sharedItems containsString="0" containsBlank="1" containsNumber="1" minValue="0" maxValue="74.553975268935602"/>
    </cacheField>
    <cacheField name="Total_TerrOrg_gm2d" numFmtId="2">
      <sharedItems containsString="0" containsBlank="1" containsNumber="1" minValue="0" maxValue="455.08823634373198"/>
    </cacheField>
    <cacheField name="Total_Terr_gm2d" numFmtId="2">
      <sharedItems containsString="0" containsBlank="1" containsNumber="1" minValue="0" maxValue="380.53426107479697"/>
    </cacheField>
    <cacheField name="Total(%carb)" numFmtId="166">
      <sharedItems containsString="0" containsBlank="1" containsNumber="1" minValue="0" maxValue="90.875658957941297"/>
    </cacheField>
    <cacheField name="Total(%organic)" numFmtId="166">
      <sharedItems containsString="0" containsBlank="1" containsNumber="1" minValue="0" maxValue="19.216523417193301"/>
    </cacheField>
    <cacheField name="Total(%terr)" numFmtId="166">
      <sharedItems containsString="0" containsBlank="1" containsNumber="1" minValue="0" maxValue="71.865726546427098"/>
    </cacheField>
    <cacheField name="Coarse(gm2d)" numFmtId="2">
      <sharedItems containsString="0" containsBlank="1" containsNumber="1" minValue="0" maxValue="587.81715999999994"/>
    </cacheField>
    <cacheField name="Coarse Carb(gm2d)" numFmtId="2">
      <sharedItems containsString="0" containsBlank="1" containsNumber="1" minValue="0" maxValue="472.28488038033299"/>
    </cacheField>
    <cacheField name="Coarse Org(gm2d)" numFmtId="2">
      <sharedItems containsString="0" containsBlank="1" containsNumber="1" minValue="0" maxValue="62.165155276410097"/>
    </cacheField>
    <cacheField name="Coarse Terr(gm2d)" numFmtId="2">
      <sharedItems containsString="0" containsBlank="1" containsNumber="1" minValue="-1.2690237002329199E-2" maxValue="279.02032191559999"/>
    </cacheField>
    <cacheField name="Coarse Terr+Org(gm2d)" numFmtId="2">
      <sharedItems containsString="0" containsBlank="1" containsNumber="1" minValue="-9.2238201405106194E-3" maxValue="341.18547719201001"/>
    </cacheField>
    <cacheField name="Coarse(%carb)" numFmtId="166">
      <sharedItems containsString="0" containsBlank="1" containsNumber="1" minValue="0" maxValue="106.85480093676399"/>
    </cacheField>
    <cacheField name="Coarse(%organic)" numFmtId="166">
      <sharedItems containsString="0" containsBlank="1" containsNumber="1" minValue="0" maxValue="23.5395932496758"/>
    </cacheField>
    <cacheField name="Coarse(%terr)" numFmtId="166">
      <sharedItems containsString="0" containsBlank="1" containsNumber="1" minValue="-9.4309133489367092" maxValue="69.715290476860304"/>
    </cacheField>
    <cacheField name="Fine_gm2d" numFmtId="2">
      <sharedItems containsString="0" containsBlank="1" containsNumber="1" minValue="1.4999999999999999E-4" maxValue="181.99191999999999"/>
    </cacheField>
    <cacheField name="Fine_Carb_gm2d" numFmtId="2">
      <sharedItems containsString="0" containsBlank="1" containsNumber="1" minValue="0" maxValue="82.973246209472407"/>
    </cacheField>
    <cacheField name="Fine Org(gm2d)" numFmtId="2">
      <sharedItems containsString="0" containsBlank="1" containsNumber="1" minValue="0" maxValue="34.744883884863903"/>
    </cacheField>
    <cacheField name="Fine_TerrOrg_gm2d" numFmtId="2">
      <sharedItems containsString="0" containsBlank="1" containsNumber="1" minValue="0" maxValue="155.95586035147201"/>
    </cacheField>
    <cacheField name="Fine_Terr_gm2d" numFmtId="2">
      <sharedItems containsString="0" containsBlank="1" containsNumber="1" minValue="-6.0271218749713397E-2" maxValue="121.210976466608"/>
    </cacheField>
    <cacheField name="Fine(%carb)" numFmtId="166">
      <sharedItems containsString="0" containsBlank="1" containsNumber="1" minValue="0" maxValue="99.3124999999811"/>
    </cacheField>
    <cacheField name="Fine(%organic)" numFmtId="166">
      <sharedItems containsString="0" containsBlank="1" containsNumber="1" minValue="0" maxValue="19.091443117290002"/>
    </cacheField>
    <cacheField name="Fine(%terr)" numFmtId="166">
      <sharedItems containsString="0" containsBlank="1" containsNumber="1" minValue="-8.0624999999616698" maxValue="78.523152895886895"/>
    </cacheField>
    <cacheField name="Mass Beaker" numFmtId="0">
      <sharedItems containsBlank="1" containsMixedTypes="1" containsNumber="1" minValue="1.0000000000000001E-5" maxValue="115.11"/>
    </cacheField>
    <cacheField name="Mass Beaker + Sed" numFmtId="0">
      <sharedItems containsBlank="1" containsMixedTypes="1" containsNumber="1" minValue="1.0000000000000001E-5" maxValue="128.59200000000001"/>
    </cacheField>
    <cacheField name="Mass Filter" numFmtId="0">
      <sharedItems containsBlank="1" containsMixedTypes="1" containsNumber="1" minValue="1.0000000000000001E-5" maxValue="1.84"/>
    </cacheField>
    <cacheField name="Mass Filter + Sed" numFmtId="0">
      <sharedItems containsBlank="1" containsMixedTypes="1" containsNumber="1" minValue="1.0000000000000001E-5" maxValue="16.518000000000001"/>
    </cacheField>
    <cacheField name="Mass Fine Fraction" numFmtId="0">
      <sharedItems containsString="0" containsBlank="1" containsNumber="1" minValue="1.0000000000000001E-5" maxValue="14.789"/>
    </cacheField>
    <cacheField name="Mass Sand Fraction" numFmtId="0">
      <sharedItems containsString="0" containsBlank="1" containsNumber="1" minValue="0" maxValue="44.081999999999901"/>
    </cacheField>
    <cacheField name="Precip (mm)" numFmtId="1">
      <sharedItems containsSemiMixedTypes="0" containsString="0" containsNumber="1" minValue="169.41800000000001" maxValue="979.42399999999998"/>
    </cacheField>
    <cacheField name="SSY (tons)" numFmtId="2">
      <sharedItems containsSemiMixedTypes="0" containsString="0" containsNumber="1" minValue="5.8892132300347502" maxValue="236.71081286673399"/>
    </cacheField>
    <cacheField name="Waves (m) Mean monthly ht" numFmtId="2">
      <sharedItems containsSemiMixedTypes="0" containsString="0" containsNumber="1" minValue="0.90479795952948405" maxValue="2.00517495125532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essina, Alex" refreshedDate="44244.483846643518" createdVersion="6" refreshedVersion="6" minRefreshableVersion="3" recordCount="99" xr:uid="{C0A3E182-8811-4960-89F8-5A01B4770606}">
  <cacheSource type="worksheet">
    <worksheetSource ref="A3:H102" sheet="ttest"/>
  </cacheSource>
  <cacheFields count="8">
    <cacheField name="Pod(P)/Tube(T)" numFmtId="0">
      <sharedItems count="9">
        <s v="P1A"/>
        <s v="P1B"/>
        <s v="P1C"/>
        <s v="P2A"/>
        <s v="P2B"/>
        <s v="P2C"/>
        <s v="P3A"/>
        <s v="P3B"/>
        <s v="P3C"/>
      </sharedItems>
    </cacheField>
    <cacheField name="Month" numFmtId="0">
      <sharedItems/>
    </cacheField>
    <cacheField name="Tubes_Total(%carb)" numFmtId="166">
      <sharedItems containsString="0" containsBlank="1" containsNumber="1" minValue="0" maxValue="90.875658957941297" count="91">
        <n v="65.270268889043294"/>
        <n v="71.749577360060101"/>
        <n v="77.543736450779704"/>
        <n v="33.096034182341299"/>
        <n v="85.913315411067501"/>
        <n v="77.385532147696907"/>
        <n v="89.967463647497596"/>
        <n v="90.875658957941297"/>
        <n v="79.977661499534307"/>
        <n v="57.719864384733299"/>
        <n v="74.249246236599006"/>
        <n v="75.303215174862601"/>
        <n v="24.619402446976"/>
        <n v="83.432827411799394"/>
        <n v="49.515412797935802"/>
        <n v="82.436982744802506"/>
        <n v="85.029695222626302"/>
        <n v="74.722832208292004"/>
        <n v="41.517592857293899"/>
        <n v="56.165401480206199"/>
        <n v="55.231008133777102"/>
        <n v="27.958708979814698"/>
        <n v="51.874614836639303"/>
        <n v="58.317898086388297"/>
        <n v="58.228619996024797"/>
        <n v="56.713614785723898"/>
        <n v="49.732211498894699"/>
        <n v="56.613064786514698"/>
        <m/>
        <n v="73.488756712359105"/>
        <n v="14.0543964288513"/>
        <n v="84.894158278949305"/>
        <n v="76.155700394175994"/>
        <n v="88.242800824017195"/>
        <n v="87.975411991641394"/>
        <n v="89.556383161185195"/>
        <n v="50.410330274455099"/>
        <n v="60.271727485034297"/>
        <n v="23.634517081216899"/>
        <n v="0"/>
        <n v="60.602560112219798"/>
        <n v="68.151712918353496"/>
        <n v="72.884271877392905"/>
        <n v="56.992339699741699"/>
        <n v="35.754923659687798"/>
        <n v="48.909598395400899"/>
        <n v="47.980487405378597"/>
        <n v="20.412928277713998"/>
        <n v="48.915330114734303"/>
        <n v="46.537813214088501"/>
        <n v="54.144013550619597"/>
        <n v="45.293059216701302"/>
        <n v="34.934130975759302"/>
        <n v="45.116838358085602"/>
        <n v="42.407404980632599"/>
        <n v="21.765359406497801"/>
        <n v="43.520828460362601"/>
        <n v="35.762062397717202"/>
        <n v="36.730517549076097"/>
        <n v="37.1170395869161"/>
        <n v="75.336431679925894"/>
        <n v="71.418946984383794"/>
        <n v="69.133804119781004"/>
        <n v="36.040300225586499"/>
        <n v="71.960258868367902"/>
        <n v="81.375814920527702"/>
        <n v="82.147574607792194"/>
        <n v="75.795045424209604"/>
        <n v="35.152692267696501"/>
        <n v="34.824560692755597"/>
        <n v="30.704674173832199"/>
        <n v="14.333289659890699"/>
        <n v="37.410941671534303"/>
        <n v="28.723673842418801"/>
        <n v="32.3857982731436"/>
        <n v="31.211076939526802"/>
        <n v="65.931863403312505"/>
        <n v="72.6128282427686"/>
        <n v="44.583705916568"/>
        <n v="87.062883726807399"/>
        <n v="75.148010498504405"/>
        <n v="74.822698708222006"/>
        <n v="80.984395177580097"/>
        <n v="86.559705827674506"/>
        <n v="49.235423252500397"/>
        <n v="48.470666408178197"/>
        <n v="14.7407942983476"/>
        <n v="43.6593533137099"/>
        <n v="48.331330260277298"/>
        <n v="40.920664418491498"/>
        <n v="44.583152373673599"/>
      </sharedItems>
    </cacheField>
    <cacheField name="Tubes_Total(%organic)" numFmtId="166">
      <sharedItems containsString="0" containsBlank="1" containsNumber="1" minValue="0" maxValue="19.216523417193301"/>
    </cacheField>
    <cacheField name="Tubes_Total(%terr)" numFmtId="166">
      <sharedItems containsString="0" containsBlank="1" containsNumber="1" minValue="0" maxValue="71.865726546427098"/>
    </cacheField>
    <cacheField name="Pods_Total(%carb)" numFmtId="166">
      <sharedItems containsString="0" containsBlank="1" containsNumber="1" minValue="0" maxValue="97.475079137248798"/>
    </cacheField>
    <cacheField name="Pods_Total(%organic)" numFmtId="166">
      <sharedItems containsString="0" containsBlank="1" containsNumber="1" minValue="0" maxValue="34.975633556895403"/>
    </cacheField>
    <cacheField name="Pods_Total(%terr)" numFmtId="166">
      <sharedItems containsString="0" containsBlank="1" containsNumber="1" minValue="-7.9990210843305496" maxValue="73.9650731930020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9">
  <r>
    <x v="0"/>
    <n v="-14.290179999999999"/>
    <n v="-170.6814"/>
    <x v="0"/>
    <x v="0"/>
    <d v="2014-04-11T00:00:00"/>
    <n v="37"/>
    <n v="1.8241469247509901E-2"/>
    <n v="7.7379999999999898"/>
    <n v="93.2669940553114"/>
    <n v="6.73300594468855"/>
    <x v="0"/>
    <n v="8.4087925305495599"/>
    <n v="0.622037490480431"/>
    <n v="3.0560274694504299"/>
    <n v="2.4339899789699899"/>
    <n v="73.344304843421597"/>
    <n v="5.4256193335824801"/>
    <n v="21.230075822995801"/>
    <n v="10.69289"/>
    <n v="8.0243940553126496"/>
    <n v="0.55700451071262203"/>
    <n v="2.1114914339747202"/>
    <n v="2.66849594468734"/>
    <n v="75.044202786268698"/>
    <n v="5.2091110140721701"/>
    <n v="19.746686199658999"/>
    <n v="0.77193000000000001"/>
    <n v="0.38439772088681201"/>
    <n v="6.5033075845973204E-2"/>
    <n v="0.32249920326721399"/>
    <n v="0.38753227911318699"/>
    <n v="49.796966161026504"/>
    <n v="8.4247374562425605"/>
    <n v="41.778296382730801"/>
    <n v="69.311999999999998"/>
    <n v="76.528999999999996"/>
    <n v="1.7410000000000001"/>
    <n v="2.262"/>
    <n v="0.52099999999999902"/>
    <n v="7.2169999999999899"/>
    <n v="374.39600000000002"/>
    <n v="66.121280056571294"/>
    <n v="1.82872802548502"/>
  </r>
  <r>
    <x v="1"/>
    <n v="-14.28941"/>
    <n v="-170.67959999999999"/>
    <x v="0"/>
    <x v="0"/>
    <d v="2014-04-11T00:00:00"/>
    <n v="37"/>
    <n v="1.8241469247509901E-2"/>
    <n v="2.3820000000000001"/>
    <n v="94.122586062132598"/>
    <n v="5.8774139378673196"/>
    <x v="1"/>
    <n v="2.4661012625814198"/>
    <n v="0.37584509853652298"/>
    <n v="1.0631287374185701"/>
    <n v="0.68728363888205302"/>
    <n v="69.876467744562504"/>
    <n v="10.6494929074195"/>
    <n v="19.4740393480179"/>
    <n v="3.3218000000000001"/>
    <n v="2.3482224639480802"/>
    <n v="0.34560094068952402"/>
    <n v="0.62797659536239403"/>
    <n v="0.97357753605191799"/>
    <n v="70.691265697756606"/>
    <n v="10.404026151168701"/>
    <n v="18.904708151074502"/>
    <n v="0.20743"/>
    <n v="0.117878445942227"/>
    <n v="3.0244264099037101E-2"/>
    <n v="5.9307289958734799E-2"/>
    <n v="8.9551554057772001E-2"/>
    <n v="56.8280605226958"/>
    <n v="14.5804676753782"/>
    <n v="28.591471801925898"/>
    <n v="70.331999999999994"/>
    <n v="72.573999999999998"/>
    <n v="1.7450000000000001"/>
    <n v="1.885"/>
    <n v="0.13999999999999899"/>
    <n v="2.242"/>
    <n v="374.39600000000002"/>
    <n v="66.121280056571294"/>
    <n v="1.82872802548502"/>
  </r>
  <r>
    <x v="2"/>
    <n v="-14.28833"/>
    <n v="-170.67789999999999"/>
    <x v="0"/>
    <x v="0"/>
    <d v="2014-04-11T00:00:00"/>
    <n v="37"/>
    <n v="1.8241469247509901E-2"/>
    <n v="1.9039999999999899"/>
    <n v="88.4453781512604"/>
    <n v="11.554621848739499"/>
    <x v="2"/>
    <n v="2.1035561574730202"/>
    <n v="0.30666912878737401"/>
    <n v="0.71746384252697204"/>
    <n v="0.41079471373959697"/>
    <n v="74.567218859597801"/>
    <n v="10.870859787855901"/>
    <n v="14.561921352546101"/>
    <n v="2.4950600000000001"/>
    <n v="1.87775605870047"/>
    <n v="0.26381997337559399"/>
    <n v="0.353483967923931"/>
    <n v="0.61730394129952604"/>
    <n v="75.258954041204305"/>
    <n v="10.5736925515055"/>
    <n v="14.167353407289999"/>
    <n v="0.32596000000000003"/>
    <n v="0.22579999061032499"/>
    <n v="4.2849201877929302E-2"/>
    <n v="5.7310807511744701E-2"/>
    <n v="0.100160009389674"/>
    <n v="69.272300469482701"/>
    <n v="13.1455399061017"/>
    <n v="17.5821596244154"/>
    <n v="68.287000000000006"/>
    <n v="69.971000000000004"/>
    <n v="1.76"/>
    <n v="1.98"/>
    <n v="0.219999999999999"/>
    <n v="1.6839999999999899"/>
    <n v="374.39600000000002"/>
    <n v="66.121280056571294"/>
    <n v="1.82872802548502"/>
  </r>
  <r>
    <x v="3"/>
    <n v="-14.29177"/>
    <n v="-170.68219999999999"/>
    <x v="0"/>
    <x v="0"/>
    <d v="2014-04-11T00:00:00"/>
    <n v="37"/>
    <n v="1.8241469247509901E-2"/>
    <n v="4.6179999999999897"/>
    <n v="76.266782156777694"/>
    <n v="23.733217843222199"/>
    <x v="3"/>
    <n v="2.6960813247493598"/>
    <n v="0.62410856226690303"/>
    <n v="4.1460686752506399"/>
    <n v="3.5219601129837299"/>
    <n v="39.404007873977598"/>
    <n v="9.1215270385317897"/>
    <n v="51.474465087490501"/>
    <n v="5.2182899999999997"/>
    <n v="2.3031099589954001"/>
    <n v="0.49113317647059102"/>
    <n v="2.4240468645340001"/>
    <n v="2.9151800410045898"/>
    <n v="44.135338568676701"/>
    <n v="9.4117647058824101"/>
    <n v="46.452896725440802"/>
    <n v="1.6238600000000001"/>
    <n v="0.39297183716026601"/>
    <n v="0.132975414714152"/>
    <n v="1.0979127481255799"/>
    <n v="1.2308881628397299"/>
    <n v="24.199859418931801"/>
    <n v="8.1888472352390291"/>
    <n v="67.611293345829097"/>
    <n v="70.462000000000003"/>
    <n v="73.983999999999995"/>
    <n v="1.704"/>
    <n v="2.8"/>
    <n v="1.0959999999999901"/>
    <n v="3.52199999999999"/>
    <n v="374.39600000000002"/>
    <n v="66.121280056571294"/>
    <n v="1.82872802548502"/>
  </r>
  <r>
    <x v="4"/>
    <n v="-14.29142"/>
    <n v="-170.67930000000001"/>
    <x v="0"/>
    <x v="0"/>
    <d v="2014-04-11T00:00:00"/>
    <n v="37"/>
    <n v="1.8241469247509901E-2"/>
    <n v="2.0000000000000002E-5"/>
    <n v="50"/>
    <n v="50"/>
    <x v="4"/>
    <n v="0"/>
    <n v="0"/>
    <n v="0"/>
    <n v="0"/>
    <n v="0"/>
    <n v="0"/>
    <n v="0"/>
    <n v="1.0000000000000001E-5"/>
    <n v="0"/>
    <n v="0"/>
    <n v="0"/>
    <n v="0"/>
    <n v="0"/>
    <n v="0"/>
    <n v="0"/>
    <n v="1.0000000000000001E-5"/>
    <n v="0"/>
    <n v="0"/>
    <n v="0"/>
    <n v="0"/>
    <n v="0"/>
    <n v="0"/>
    <n v="0"/>
    <n v="1.0000000000000001E-5"/>
    <n v="1.0000000000000001E-5"/>
    <n v="1.0000000000000001E-5"/>
    <n v="1.0000000000000001E-5"/>
    <n v="1.0000000000000001E-5"/>
    <n v="1.0000000000000001E-5"/>
    <n v="374.39600000000002"/>
    <n v="66.121280056571294"/>
    <n v="1.82872802548502"/>
  </r>
  <r>
    <x v="5"/>
    <n v="-14.290330000000001"/>
    <n v="-170.67670000000001"/>
    <x v="0"/>
    <x v="0"/>
    <d v="2014-04-11T00:00:00"/>
    <n v="37"/>
    <n v="1.8241469247509901E-2"/>
    <n v="3.5659999999999998"/>
    <n v="95.288839035333694"/>
    <n v="4.7111609646662798"/>
    <x v="5"/>
    <n v="4.2372425507214402"/>
    <n v="0.40462859842327797"/>
    <n v="1.04623744927855"/>
    <n v="0.64160885085527197"/>
    <n v="80.197948146324904"/>
    <n v="7.6583728607523502"/>
    <n v="12.1436789929227"/>
    <n v="5.0345599999999999"/>
    <n v="4.0207343869204397"/>
    <n v="0.38146190336749602"/>
    <n v="0.63236370971205902"/>
    <n v="1.01382561307955"/>
    <n v="79.8626769155684"/>
    <n v="7.5768667642752598"/>
    <n v="12.560456320156201"/>
    <n v="0.24890999999999999"/>
    <n v="0.21649994643564299"/>
    <n v="2.3165881188117101E-2"/>
    <n v="9.2441723762389204E-3"/>
    <n v="3.2410053564356001E-2"/>
    <n v="86.979207920792206"/>
    <n v="9.3069306930686402"/>
    <n v="3.7138613861391301"/>
    <n v="49.908999999999999"/>
    <n v="53.307000000000002"/>
    <n v="1.7290000000000001"/>
    <n v="1.897"/>
    <n v="0.16799999999999901"/>
    <n v="3.3980000000000001"/>
    <n v="374.39600000000002"/>
    <n v="66.121280056571294"/>
    <n v="1.82872802548502"/>
  </r>
  <r>
    <x v="6"/>
    <n v="-14.292730000000001"/>
    <n v="-170.67939999999999"/>
    <x v="0"/>
    <x v="0"/>
    <d v="2014-04-11T00:00:00"/>
    <n v="37"/>
    <n v="1.8241469247509901E-2"/>
    <n v="2.0000000000000002E-5"/>
    <n v="50"/>
    <n v="50"/>
    <x v="4"/>
    <n v="0"/>
    <n v="0"/>
    <n v="0"/>
    <n v="0"/>
    <n v="0"/>
    <n v="0"/>
    <n v="0"/>
    <n v="1.0000000000000001E-5"/>
    <n v="0"/>
    <n v="0"/>
    <n v="0"/>
    <n v="0"/>
    <n v="0"/>
    <n v="0"/>
    <n v="0"/>
    <n v="1.0000000000000001E-5"/>
    <n v="0"/>
    <n v="0"/>
    <n v="0"/>
    <n v="0"/>
    <n v="0"/>
    <n v="0"/>
    <n v="0"/>
    <n v="1.0000000000000001E-5"/>
    <n v="1.0000000000000001E-5"/>
    <n v="1.0000000000000001E-5"/>
    <n v="1.0000000000000001E-5"/>
    <n v="1.0000000000000001E-5"/>
    <n v="1.0000000000000001E-5"/>
    <n v="374.39600000000002"/>
    <n v="66.121280056571294"/>
    <n v="1.82872802548502"/>
  </r>
  <r>
    <x v="7"/>
    <n v="-14.293839999999999"/>
    <n v="-170.6773"/>
    <x v="0"/>
    <x v="0"/>
    <d v="2014-04-11T00:00:00"/>
    <n v="37"/>
    <n v="1.8241469247509901E-2"/>
    <n v="2.0000000000000002E-5"/>
    <n v="50"/>
    <n v="50"/>
    <x v="4"/>
    <n v="0"/>
    <n v="0"/>
    <n v="0"/>
    <n v="0"/>
    <n v="0"/>
    <n v="0"/>
    <n v="0"/>
    <n v="1.0000000000000001E-5"/>
    <n v="0"/>
    <n v="0"/>
    <n v="0"/>
    <n v="0"/>
    <n v="0"/>
    <n v="0"/>
    <n v="0"/>
    <n v="1.0000000000000001E-5"/>
    <n v="0"/>
    <n v="0"/>
    <n v="0"/>
    <n v="0"/>
    <n v="0"/>
    <n v="0"/>
    <n v="0"/>
    <n v="1.0000000000000001E-5"/>
    <n v="1.0000000000000001E-5"/>
    <n v="1.0000000000000001E-5"/>
    <n v="1.0000000000000001E-5"/>
    <n v="1.0000000000000001E-5"/>
    <n v="1.0000000000000001E-5"/>
    <n v="374.39600000000002"/>
    <n v="66.121280056571294"/>
    <n v="1.82872802548502"/>
  </r>
  <r>
    <x v="8"/>
    <n v="-14.293369999999999"/>
    <n v="-170.6754"/>
    <x v="0"/>
    <x v="0"/>
    <d v="2014-04-11T00:00:00"/>
    <n v="37"/>
    <n v="1.8241469247509901E-2"/>
    <n v="2.0000000000000002E-5"/>
    <n v="50"/>
    <n v="50"/>
    <x v="4"/>
    <n v="0"/>
    <n v="0"/>
    <n v="0"/>
    <n v="0"/>
    <n v="0"/>
    <n v="0"/>
    <n v="0"/>
    <n v="1.0000000000000001E-5"/>
    <n v="0"/>
    <n v="0"/>
    <n v="0"/>
    <n v="0"/>
    <n v="0"/>
    <n v="0"/>
    <n v="0"/>
    <n v="1.0000000000000001E-5"/>
    <n v="0"/>
    <n v="0"/>
    <n v="0"/>
    <n v="0"/>
    <n v="0"/>
    <n v="0"/>
    <n v="0"/>
    <n v="1.0000000000000001E-5"/>
    <n v="1.0000000000000001E-5"/>
    <n v="1.0000000000000001E-5"/>
    <n v="1.0000000000000001E-5"/>
    <n v="1.0000000000000001E-5"/>
    <n v="1.0000000000000001E-5"/>
    <n v="374.39600000000002"/>
    <n v="66.121280056571294"/>
    <n v="1.82872802548502"/>
  </r>
  <r>
    <x v="0"/>
    <n v="-14.290179999999999"/>
    <n v="-170.6814"/>
    <x v="1"/>
    <x v="1"/>
    <d v="2014-05-18T00:00:00"/>
    <n v="37"/>
    <n v="1.8241469247509901E-2"/>
    <n v="4.9730999999999899"/>
    <n v="97.456314974563099"/>
    <n v="2.5436850254368499"/>
    <x v="6"/>
    <n v="5.5918224974444302"/>
    <n v="0.43297808506667701"/>
    <n v="1.7764475025555599"/>
    <n v="1.3434694174888899"/>
    <n v="75.890575364969393"/>
    <n v="5.8762516176344901"/>
    <n v="18.233173017395998"/>
    <n v="7.1808500000000004"/>
    <n v="5.4777816151154202"/>
    <n v="0.400861406037818"/>
    <n v="1.3022069788467501"/>
    <n v="1.70306838488457"/>
    <n v="76.283192311709897"/>
    <n v="5.5823670740625202"/>
    <n v="18.134440614227401"/>
    <n v="0.18743000000000001"/>
    <n v="0.114047828518968"/>
    <n v="3.2117747858016403E-2"/>
    <n v="4.1264423623015502E-2"/>
    <n v="7.3382171481031905E-2"/>
    <n v="60.848225214196198"/>
    <n v="17.1358629130963"/>
    <n v="22.015911872707399"/>
    <n v="68.096800000000002"/>
    <n v="72.943399999999997"/>
    <n v="1.7818000000000001"/>
    <n v="1.9083000000000001"/>
    <n v="0.1265"/>
    <n v="4.8465999999999898"/>
    <n v="347.98"/>
    <n v="42.749976841641903"/>
    <n v="1.4684429511166399"/>
  </r>
  <r>
    <x v="1"/>
    <n v="-14.28941"/>
    <n v="-170.67959999999999"/>
    <x v="1"/>
    <x v="1"/>
    <d v="2014-05-18T00:00:00"/>
    <n v="37"/>
    <n v="1.8241469247509901E-2"/>
    <n v="2.0000000000000002E-5"/>
    <n v="50"/>
    <n v="50"/>
    <x v="4"/>
    <n v="0"/>
    <n v="0"/>
    <n v="0"/>
    <n v="0"/>
    <n v="0"/>
    <n v="0"/>
    <n v="0"/>
    <n v="1.0000000000000001E-5"/>
    <n v="0"/>
    <n v="0"/>
    <n v="0"/>
    <n v="0"/>
    <n v="0"/>
    <n v="0"/>
    <n v="0"/>
    <n v="1.0000000000000001E-5"/>
    <n v="0"/>
    <n v="0"/>
    <n v="0"/>
    <n v="0"/>
    <n v="0"/>
    <n v="0"/>
    <n v="0"/>
    <n v="1.0000000000000001E-5"/>
    <n v="1.0000000000000001E-5"/>
    <n v="1.0000000000000001E-5"/>
    <n v="1.0000000000000001E-5"/>
    <n v="1.0000000000000001E-5"/>
    <n v="1.0000000000000001E-5"/>
    <n v="347.98"/>
    <n v="42.749976841641903"/>
    <n v="1.4684429511166399"/>
  </r>
  <r>
    <x v="2"/>
    <n v="-14.28833"/>
    <n v="-170.67789999999999"/>
    <x v="1"/>
    <x v="1"/>
    <d v="2014-05-18T00:00:00"/>
    <n v="37"/>
    <n v="1.8241469247509901E-2"/>
    <n v="0.121500000000008"/>
    <n v="99.917695473251001"/>
    <n v="8.2304526748965504E-2"/>
    <x v="7"/>
    <n v="0.13856856831786599"/>
    <n v="1.9244608305958401E-2"/>
    <n v="4.1451431682133603E-2"/>
    <n v="2.2206823376175199E-2"/>
    <n v="76.973985289338003"/>
    <n v="10.6902612520599"/>
    <n v="12.3357534586019"/>
    <n v="0.17987"/>
    <n v="0.13844244766584199"/>
    <n v="1.9224434889436599E-2"/>
    <n v="2.2203117444721102E-2"/>
    <n v="4.1427552334157798E-2"/>
    <n v="76.9680589680559"/>
    <n v="10.687960687961599"/>
    <n v="12.3439803439824"/>
    <n v="1.4999999999999999E-4"/>
    <n v="1.2625280898876699E-4"/>
    <n v="2.0224719101120001E-5"/>
    <n v="3.52247191011247E-6"/>
    <n v="2.3747191011232501E-5"/>
    <n v="84.168539325844904"/>
    <n v="13.483146067413299"/>
    <n v="2.3483146067416398"/>
    <n v="67.465699999999998"/>
    <n v="67.587100000000007"/>
    <n v="1.7614000000000001"/>
    <n v="1.744"/>
    <n v="1E-4"/>
    <n v="0.121400000000008"/>
    <n v="347.98"/>
    <n v="42.749976841641903"/>
    <n v="1.4684429511166399"/>
  </r>
  <r>
    <x v="3"/>
    <n v="-14.29177"/>
    <n v="-170.68219999999999"/>
    <x v="1"/>
    <x v="1"/>
    <d v="2014-05-18T00:00:00"/>
    <n v="37"/>
    <n v="1.8241469247509901E-2"/>
    <n v="4.5724"/>
    <n v="88.465576065086097"/>
    <n v="11.5344239349138"/>
    <x v="8"/>
    <n v="2.0623872781763799"/>
    <n v="0.76593718060969695"/>
    <n v="4.7121927218236097"/>
    <n v="3.94625554121391"/>
    <n v="30.443027880346499"/>
    <n v="11.3060467307153"/>
    <n v="58.250925388938001"/>
    <n v="5.9931799999999997"/>
    <n v="1.8838266835258199"/>
    <n v="0.68772930236155505"/>
    <n v="3.4216240141126102"/>
    <n v="4.10935331647417"/>
    <n v="31.432840053624702"/>
    <n v="11.4751985150046"/>
    <n v="57.0919614313705"/>
    <n v="0.78141000000000005"/>
    <n v="0.17856363298519001"/>
    <n v="7.8209007832901203E-2"/>
    <n v="0.52463735918190801"/>
    <n v="0.60284636701480898"/>
    <n v="22.851465042063801"/>
    <n v="10.0087032201918"/>
    <n v="67.139831737744302"/>
    <n v="70.368399999999994"/>
    <n v="74.413399999999996"/>
    <n v="1.7715000000000001"/>
    <n v="2.2989000000000002"/>
    <n v="0.52739999999999998"/>
    <n v="4.0449999999999999"/>
    <n v="347.98"/>
    <n v="42.749976841641903"/>
    <n v="1.4684429511166399"/>
  </r>
  <r>
    <x v="4"/>
    <n v="-14.29142"/>
    <n v="-170.67930000000001"/>
    <x v="1"/>
    <x v="1"/>
    <d v="2014-05-18T00:00:00"/>
    <n v="37"/>
    <n v="1.8241469247509901E-2"/>
    <n v="0.55609999999999604"/>
    <n v="98.129832763891301"/>
    <n v="1.8701672361086099"/>
    <x v="9"/>
    <n v="0.59790052731118304"/>
    <n v="0.19524607384809201"/>
    <n v="0.22602947268881601"/>
    <n v="3.0783398840724299E-2"/>
    <n v="72.566908270263596"/>
    <n v="23.696924963054101"/>
    <n v="3.7361667666821599"/>
    <n v="0.80852000000000002"/>
    <n v="0.58896552978622196"/>
    <n v="0.191087268408552"/>
    <n v="2.84672018052247E-2"/>
    <n v="0.219554470213777"/>
    <n v="72.844893111638797"/>
    <n v="23.6342042755346"/>
    <n v="3.5209026128264802"/>
    <n v="1.541E-2"/>
    <n v="8.9348293975906705E-3"/>
    <n v="4.15884337349359E-3"/>
    <n v="2.3163272289157201E-3"/>
    <n v="6.4751706024093201E-3"/>
    <n v="57.980722891568199"/>
    <n v="26.987951807226398"/>
    <n v="15.0313253012052"/>
    <n v="69.902000000000001"/>
    <n v="70.447699999999998"/>
    <n v="1.7643"/>
    <n v="1.7746999999999999"/>
    <n v="1.0399999999999901E-2"/>
    <n v="0.54569999999999597"/>
    <n v="347.98"/>
    <n v="42.749976841641903"/>
    <n v="1.4684429511166399"/>
  </r>
  <r>
    <x v="5"/>
    <n v="-14.290330000000001"/>
    <n v="-170.67670000000001"/>
    <x v="1"/>
    <x v="1"/>
    <d v="2014-05-18T00:00:00"/>
    <n v="37"/>
    <n v="1.8241469247509901E-2"/>
    <n v="3.3924999999999899"/>
    <n v="92.586588061901196"/>
    <n v="7.4134119380987604"/>
    <x v="10"/>
    <n v="4.1893328761669997"/>
    <n v="0.34517469416837399"/>
    <n v="0.83707712383299904"/>
    <n v="0.491902429664624"/>
    <n v="83.346421723794904"/>
    <n v="6.8672212208788102"/>
    <n v="9.7863570553262509"/>
    <n v="4.6537899999999999"/>
    <n v="3.8722184338495098"/>
    <n v="0.31308550693937798"/>
    <n v="0.46848605921110598"/>
    <n v="0.78157156615048395"/>
    <n v="83.205697589481105"/>
    <n v="6.7275383491601097"/>
    <n v="10.0667640613587"/>
    <n v="0.37263000000000002"/>
    <n v="0.317122791759472"/>
    <n v="3.2089888641424098E-2"/>
    <n v="2.3417319599103099E-2"/>
    <n v="5.5507208240527302E-2"/>
    <n v="85.103934669638093"/>
    <n v="8.6117297698586199"/>
    <n v="6.2843355605032096"/>
    <n v="68.098600000000005"/>
    <n v="71.239599999999996"/>
    <n v="1.7568999999999999"/>
    <n v="2.0084"/>
    <n v="0.2515"/>
    <n v="3.1409999999999898"/>
    <n v="347.98"/>
    <n v="42.749976841641903"/>
    <n v="1.4684429511166399"/>
  </r>
  <r>
    <x v="6"/>
    <n v="-14.292730000000001"/>
    <n v="-170.67939999999999"/>
    <x v="1"/>
    <x v="1"/>
    <d v="2014-05-18T00:00:00"/>
    <n v="37"/>
    <n v="1.8241469247509901E-2"/>
    <n v="0.37990000000000002"/>
    <n v="98.262700710713304"/>
    <n v="1.7372992892866299"/>
    <x v="11"/>
    <n v="0.44099041858521898"/>
    <n v="8.1963267113861496E-2"/>
    <n v="0.12187958141478"/>
    <n v="3.9916314300918902E-2"/>
    <n v="78.346761878447793"/>
    <n v="14.561669144538"/>
    <n v="7.09156897701404"/>
    <n v="0.55308999999999997"/>
    <n v="0.43861999577419403"/>
    <n v="7.9930425806449407E-2"/>
    <n v="3.4539578419355697E-2"/>
    <n v="0.114470004225805"/>
    <n v="79.303548387096995"/>
    <n v="14.451612903225399"/>
    <n v="6.2448387096775804"/>
    <n v="9.7800000000000005E-3"/>
    <n v="2.36972696629112E-3"/>
    <n v="2.0329213483148202E-3"/>
    <n v="5.3773516853940504E-3"/>
    <n v="7.4102730337088701E-3"/>
    <n v="24.230337078641298"/>
    <n v="20.7865168539347"/>
    <n v="54.983146067423803"/>
    <n v="69.352199999999996"/>
    <n v="69.725499999999997"/>
    <n v="1.7564"/>
    <n v="1.7629999999999999"/>
    <n v="6.5999999999999297E-3"/>
    <n v="0.37330000000000002"/>
    <n v="347.98"/>
    <n v="42.749976841641903"/>
    <n v="1.4684429511166399"/>
  </r>
  <r>
    <x v="7"/>
    <n v="-14.293839999999999"/>
    <n v="-170.6773"/>
    <x v="1"/>
    <x v="1"/>
    <d v="2014-05-18T00:00:00"/>
    <n v="37"/>
    <n v="1.8241469247509901E-2"/>
    <n v="3.3300000000005797E-2"/>
    <n v="60.960960960968102"/>
    <n v="39.039039039031799"/>
    <x v="12"/>
    <n v="0"/>
    <n v="0"/>
    <n v="0"/>
    <n v="0"/>
    <n v="0"/>
    <n v="0"/>
    <n v="0"/>
    <n v="3.0079999999999999E-2"/>
    <n v="0"/>
    <n v="0"/>
    <n v="0"/>
    <n v="0"/>
    <n v="0"/>
    <n v="0"/>
    <n v="0"/>
    <n v="1.9259999999999999E-2"/>
    <n v="0"/>
    <n v="0"/>
    <n v="0"/>
    <n v="0"/>
    <n v="0"/>
    <n v="0"/>
    <n v="0"/>
    <n v="68.3232"/>
    <n v="68.343500000000006"/>
    <n v="1.7056"/>
    <n v="1.7185999999999999"/>
    <n v="1.2999999999999901E-2"/>
    <n v="2.03000000000059E-2"/>
    <n v="347.98"/>
    <n v="42.749976841641903"/>
    <n v="1.4684429511166399"/>
  </r>
  <r>
    <x v="8"/>
    <n v="-14.293369999999999"/>
    <n v="-170.6754"/>
    <x v="1"/>
    <x v="1"/>
    <d v="2014-05-18T00:00:00"/>
    <n v="37"/>
    <n v="1.8241469247509901E-2"/>
    <n v="2.0000000000000002E-5"/>
    <n v="50"/>
    <n v="50"/>
    <x v="4"/>
    <n v="0"/>
    <n v="0"/>
    <n v="0"/>
    <n v="0"/>
    <n v="0"/>
    <n v="0"/>
    <n v="0"/>
    <n v="1.0000000000000001E-5"/>
    <n v="0"/>
    <n v="0"/>
    <n v="0"/>
    <n v="0"/>
    <n v="0"/>
    <n v="0"/>
    <n v="0"/>
    <n v="1.0000000000000001E-5"/>
    <n v="0"/>
    <n v="0"/>
    <n v="0"/>
    <n v="0"/>
    <n v="0"/>
    <n v="0"/>
    <n v="0"/>
    <n v="1.0000000000000001E-5"/>
    <n v="1.0000000000000001E-5"/>
    <n v="1.0000000000000001E-5"/>
    <n v="1.0000000000000001E-5"/>
    <n v="1.0000000000000001E-5"/>
    <n v="1.0000000000000001E-5"/>
    <n v="347.98"/>
    <n v="42.749976841641903"/>
    <n v="1.4684429511166399"/>
  </r>
  <r>
    <x v="0"/>
    <n v="-14.290179999999999"/>
    <n v="-170.6814"/>
    <x v="2"/>
    <x v="2"/>
    <d v="2014-06-26T00:00:00"/>
    <n v="40"/>
    <n v="1.8241469247509901E-2"/>
    <n v="10.4"/>
    <n v="95.288461538461505"/>
    <n v="4.7115384615384501"/>
    <x v="13"/>
    <n v="7.6276035661559201"/>
    <n v="0.82701421696946598"/>
    <n v="6.6256364338440701"/>
    <n v="5.7986222168746"/>
    <n v="53.514874976888898"/>
    <n v="5.8022892827838897"/>
    <n v="40.6828357403271"/>
    <n v="13.58169"/>
    <n v="7.3975351675974297"/>
    <n v="0.76218036825622604"/>
    <n v="5.4219744641463299"/>
    <n v="6.1841548324025597"/>
    <n v="54.466971102988097"/>
    <n v="5.6118227426500402"/>
    <n v="39.921206154361698"/>
    <n v="0.67154999999999998"/>
    <n v="0.23006776900921599"/>
    <n v="6.4833974654380497E-2"/>
    <n v="0.37664825633640298"/>
    <n v="0.44148223099078299"/>
    <n v="34.259216589861701"/>
    <n v="9.65437788018472"/>
    <n v="56.086405529953502"/>
    <n v="69.349999999999994"/>
    <n v="79.260000000000005"/>
    <n v="1.77"/>
    <n v="2.2599999999999998"/>
    <n v="0.48999999999999899"/>
    <n v="9.9100000000000108"/>
    <n v="387.858"/>
    <n v="38.332970064673198"/>
    <n v="1.6031300425472601"/>
  </r>
  <r>
    <x v="1"/>
    <n v="-14.28941"/>
    <n v="-170.67959999999999"/>
    <x v="2"/>
    <x v="2"/>
    <d v="2014-06-26T00:00:00"/>
    <n v="40"/>
    <n v="1.8241469247509901E-2"/>
    <n v="1.83"/>
    <n v="99.453551912568301"/>
    <n v="0.54644808743169204"/>
    <x v="14"/>
    <n v="1.15819870719993"/>
    <n v="0.219086106112243"/>
    <n v="1.3498212928000599"/>
    <n v="1.1307351866878199"/>
    <n v="46.179803478438401"/>
    <n v="8.7354210138772306"/>
    <n v="45.084775507684299"/>
    <n v="2.4943200000000001"/>
    <n v="1.1515439272685899"/>
    <n v="0.217692813281784"/>
    <n v="1.1250832594496101"/>
    <n v="1.3427760727314"/>
    <n v="46.166647714350802"/>
    <n v="8.7275415055720291"/>
    <n v="45.1058107800771"/>
    <n v="1.371E-2"/>
    <n v="6.6595163135601803E-3"/>
    <n v="1.39423728813543E-3"/>
    <n v="5.6562463983043801E-3"/>
    <n v="7.0504836864398101E-3"/>
    <n v="48.574152542379103"/>
    <n v="10.169491525422499"/>
    <n v="41.256355932198197"/>
    <n v="67.459999999999994"/>
    <n v="69.28"/>
    <n v="1.75"/>
    <n v="1.76"/>
    <n v="0.01"/>
    <n v="1.82"/>
    <n v="387.858"/>
    <n v="38.332970064673198"/>
    <n v="1.6031300425472601"/>
  </r>
  <r>
    <x v="2"/>
    <n v="-14.28833"/>
    <n v="-170.67789999999999"/>
    <x v="2"/>
    <x v="2"/>
    <d v="2014-06-26T00:00:00"/>
    <n v="40"/>
    <n v="1.8241469247509901E-2"/>
    <n v="2.6100000000000101"/>
    <n v="92.337164750957797"/>
    <n v="7.6628352490421099"/>
    <x v="15"/>
    <n v="1.8219240569810999"/>
    <n v="0.26169233283350102"/>
    <n v="1.7550859430188901"/>
    <n v="1.49339361018539"/>
    <n v="50.934273512825001"/>
    <n v="7.3159519496311596"/>
    <n v="41.749774537543701"/>
    <n v="3.3029099999999998"/>
    <n v="1.6900844757575599"/>
    <n v="0.240382727272729"/>
    <n v="1.3724427969697"/>
    <n v="1.6128255242424301"/>
    <n v="51.169558836225299"/>
    <n v="7.2779072779073397"/>
    <n v="41.552533885867298"/>
    <n v="0.27410000000000001"/>
    <n v="0.13183959298780101"/>
    <n v="2.13096036585389E-2"/>
    <n v="0.120950803353659"/>
    <n v="0.142260407012198"/>
    <n v="48.099085365852197"/>
    <n v="7.7743902439032899"/>
    <n v="44.126524390244398"/>
    <n v="68.319999999999993"/>
    <n v="70.73"/>
    <n v="1.79"/>
    <n v="1.99"/>
    <n v="0.19999999999999901"/>
    <n v="2.4100000000000099"/>
    <n v="387.858"/>
    <n v="38.332970064673198"/>
    <n v="1.6031300425472601"/>
  </r>
  <r>
    <x v="3"/>
    <n v="-14.29177"/>
    <n v="-170.68219999999999"/>
    <x v="2"/>
    <x v="2"/>
    <d v="2014-06-26T00:00:00"/>
    <n v="40"/>
    <n v="1.8241469247509901E-2"/>
    <n v="4.6199999999999903"/>
    <n v="91.125541125541105"/>
    <n v="8.8744588744588793"/>
    <x v="16"/>
    <n v="0.124941075309233"/>
    <n v="4.6955131714803498E-2"/>
    <n v="0.436965699582542"/>
    <n v="0.39001056786773802"/>
    <n v="1.9732533653398501"/>
    <n v="0.74158455453412497"/>
    <n v="6.1596209545849003"/>
    <n v="5.7698200000000002"/>
    <n v="0"/>
    <n v="0"/>
    <n v="0"/>
    <n v="0"/>
    <n v="0"/>
    <n v="0"/>
    <n v="0"/>
    <n v="0.56191000000000002"/>
    <n v="0.12494179241838201"/>
    <n v="4.6955401217483102E-2"/>
    <n v="0.39001280636413399"/>
    <n v="0.43696820758161697"/>
    <n v="22.235196458219701"/>
    <n v="8.3563918096284198"/>
    <n v="69.408411732151706"/>
    <n v="67.040000000000006"/>
    <n v="71.25"/>
    <n v="1.74"/>
    <n v="2.15"/>
    <n v="0.40999999999999898"/>
    <n v="4.2099999999999902"/>
    <n v="387.858"/>
    <n v="38.332970064673198"/>
    <n v="1.6031300425472601"/>
  </r>
  <r>
    <x v="4"/>
    <n v="-14.29142"/>
    <n v="-170.67930000000001"/>
    <x v="2"/>
    <x v="2"/>
    <d v="2014-06-26T00:00:00"/>
    <n v="40"/>
    <n v="1.8241469247509901E-2"/>
    <n v="0.21000000000000199"/>
    <n v="95.238095238095298"/>
    <n v="4.7619047619046997"/>
    <x v="17"/>
    <n v="0.12522079442186199"/>
    <n v="3.7473031294405899E-2"/>
    <n v="0.148883967482899"/>
    <n v="0.111410936188493"/>
    <n v="43.508145798222003"/>
    <n v="13.0200588215857"/>
    <n v="38.709890618287403"/>
    <n v="0.27410000000000001"/>
    <n v="0.12521861901457201"/>
    <n v="3.7472380291464803E-2"/>
    <n v="0.11140900069396199"/>
    <n v="0.148881380985427"/>
    <n v="45.683553088133102"/>
    <n v="13.671061762665"/>
    <n v="40.6453851492018"/>
    <n v="1.371E-2"/>
    <n v="0"/>
    <n v="0"/>
    <n v="0"/>
    <n v="0"/>
    <n v="0"/>
    <n v="0"/>
    <n v="0"/>
    <n v="70.5"/>
    <n v="70.7"/>
    <n v="1.79"/>
    <n v="1.8"/>
    <n v="0.01"/>
    <n v="0.20000000000000201"/>
    <n v="387.858"/>
    <n v="38.332970064673198"/>
    <n v="1.6031300425472601"/>
  </r>
  <r>
    <x v="5"/>
    <n v="-14.290330000000001"/>
    <n v="-170.67670000000001"/>
    <x v="2"/>
    <x v="2"/>
    <d v="2014-06-26T00:00:00"/>
    <n v="40"/>
    <n v="1.8241469247509901E-2"/>
    <n v="0.39999999999998997"/>
    <n v="92.499999999999801"/>
    <n v="7.5000000000001803"/>
    <x v="18"/>
    <n v="0.22427691799627"/>
    <n v="0.19173642315890099"/>
    <n v="0.32392308200372899"/>
    <n v="0.132186658844828"/>
    <n v="40.911513680457901"/>
    <n v="34.975633556895403"/>
    <n v="24.112852762646501"/>
    <n v="0.50709000000000004"/>
    <n v="0.19955621208281901"/>
    <n v="0.18600612793572199"/>
    <n v="0.12152765998145799"/>
    <n v="0.30753378791718"/>
    <n v="39.353213844252302"/>
    <n v="36.681087762669797"/>
    <n v="23.965698393077801"/>
    <n v="4.1119999999999997E-2"/>
    <n v="2.4725680101393002E-2"/>
    <n v="5.7328263624846099E-3"/>
    <n v="1.06614935361223E-2"/>
    <n v="1.6394319898606902E-2"/>
    <n v="60.130544993660003"/>
    <n v="13.941698352345799"/>
    <n v="25.927756653993999"/>
    <n v="69.900000000000006"/>
    <n v="70.27"/>
    <n v="1.77"/>
    <n v="1.8"/>
    <n v="0.03"/>
    <n v="0.36999999999999"/>
    <n v="387.858"/>
    <n v="38.332970064673198"/>
    <n v="1.6031300425472601"/>
  </r>
  <r>
    <x v="6"/>
    <n v="-14.292730000000001"/>
    <n v="-170.67939999999999"/>
    <x v="2"/>
    <x v="2"/>
    <d v="2014-06-26T00:00:00"/>
    <n v="40"/>
    <n v="1.8241469247509901E-2"/>
    <n v="1.20999999999999"/>
    <n v="80.165289256198307"/>
    <n v="19.834710743801601"/>
    <x v="19"/>
    <n v="0.89083494087558701"/>
    <n v="0.26800797699960199"/>
    <n v="0.76747505912441205"/>
    <n v="0.499467082124809"/>
    <n v="53.719445753543503"/>
    <n v="16.161512443367201"/>
    <n v="30.1190418030892"/>
    <n v="1.3293900000000001"/>
    <n v="0.72962682184717798"/>
    <n v="0.23810624628916499"/>
    <n v="0.36165693186365599"/>
    <n v="0.59976317815282199"/>
    <n v="54.884332050577903"/>
    <n v="17.910940076965002"/>
    <n v="27.204727872456999"/>
    <n v="0.32891999999999999"/>
    <n v="0.16120817727272399"/>
    <n v="2.99018181818188E-2"/>
    <n v="0.137810004545456"/>
    <n v="0.167711822727275"/>
    <n v="49.011363636362702"/>
    <n v="9.0909090909092996"/>
    <n v="41.897727272727899"/>
    <n v="70.37"/>
    <n v="71.34"/>
    <n v="1.73"/>
    <n v="1.97"/>
    <n v="0.24"/>
    <n v="0.96999999999999797"/>
    <n v="387.858"/>
    <n v="38.332970064673198"/>
    <n v="1.6031300425472601"/>
  </r>
  <r>
    <x v="7"/>
    <n v="-14.293839999999999"/>
    <n v="-170.6773"/>
    <x v="2"/>
    <x v="2"/>
    <d v="2014-06-26T00:00:00"/>
    <n v="40"/>
    <n v="1.8241469247509901E-2"/>
    <n v="3.0100000000001102E-2"/>
    <n v="99.667774086378699"/>
    <n v="0.33222591362124898"/>
    <x v="20"/>
    <n v="1.8665282392023801E-2"/>
    <n v="5.4817275747500198E-3"/>
    <n v="2.24476744186074E-2"/>
    <n v="1.6965946843857299E-2"/>
    <n v="45.249169435209197"/>
    <n v="13.2890365448485"/>
    <n v="41.129568106320903"/>
    <n v="4.1119999999999997E-2"/>
    <n v="1.8668479999997201E-2"/>
    <n v="5.4826666666658499E-3"/>
    <n v="1.6968853333336899E-2"/>
    <n v="2.2451520000002698E-2"/>
    <n v="45.399999999993199"/>
    <n v="13.3333333333313"/>
    <n v="41.266666666675299"/>
    <n v="1.3999999999999999E-4"/>
    <n v="0"/>
    <n v="0"/>
    <n v="0"/>
    <n v="0"/>
    <n v="0"/>
    <n v="0"/>
    <n v="0"/>
    <n v="68.099999999999994"/>
    <n v="68.13"/>
    <n v="1.75"/>
    <n v="1.68"/>
    <n v="1E-4"/>
    <n v="3.0000000000001099E-2"/>
    <n v="387.858"/>
    <n v="38.332970064673198"/>
    <n v="1.6031300425472601"/>
  </r>
  <r>
    <x v="8"/>
    <n v="-14.293369999999999"/>
    <n v="-170.6754"/>
    <x v="2"/>
    <x v="2"/>
    <d v="2014-06-26T00:00:00"/>
    <n v="40"/>
    <n v="1.8241469247509901E-2"/>
    <n v="2.0000000000000001E-4"/>
    <n v="50"/>
    <n v="50"/>
    <x v="21"/>
    <n v="3.2710955056162502E-5"/>
    <n v="3.0337078651747398E-6"/>
    <n v="1.0228904494383701E-4"/>
    <n v="9.9255337078662601E-5"/>
    <n v="12.1151685393194"/>
    <n v="1.12359550562027"/>
    <n v="36.761235955060201"/>
    <n v="1.3999999999999999E-4"/>
    <n v="3.3922471910094503E-5"/>
    <n v="3.1460674157367699E-6"/>
    <n v="1.02931460674168E-4"/>
    <n v="1.06077528089905E-4"/>
    <n v="24.2303370786389"/>
    <n v="2.2471910112405502"/>
    <n v="73.522471910120402"/>
    <n v="1.3999999999999999E-4"/>
    <n v="0"/>
    <n v="0"/>
    <n v="0"/>
    <n v="0"/>
    <n v="0"/>
    <n v="0"/>
    <n v="0"/>
    <n v="67.459999999999994"/>
    <n v="66.39"/>
    <n v="1.68"/>
    <n v="1.6"/>
    <n v="1E-4"/>
    <n v="1E-4"/>
    <n v="387.858"/>
    <n v="38.332970064673198"/>
    <n v="1.6031300425472601"/>
  </r>
  <r>
    <x v="0"/>
    <n v="-14.290179999999999"/>
    <n v="-170.6814"/>
    <x v="3"/>
    <x v="3"/>
    <d v="2014-08-14T00:00:00"/>
    <n v="49"/>
    <n v="1.8241469247509901E-2"/>
    <n v="13.361599999999999"/>
    <n v="96.519877858938997"/>
    <n v="3.48012214106094"/>
    <x v="22"/>
    <n v="10.582052077230999"/>
    <n v="0.64029441316150104"/>
    <n v="4.3666179227689703"/>
    <n v="3.7263235096074698"/>
    <n v="70.789254677713899"/>
    <n v="4.2832868286041599"/>
    <n v="24.927458493681801"/>
    <n v="14.42844"/>
    <n v="10.365751812336701"/>
    <n v="0.59274959255261905"/>
    <n v="3.4699385951106199"/>
    <n v="4.0626881876632401"/>
    <n v="71.842498650836404"/>
    <n v="4.1082029141932104"/>
    <n v="24.049298434970201"/>
    <n v="0.52022999999999997"/>
    <n v="0.21630086245733399"/>
    <n v="4.7544721274176499E-2"/>
    <n v="0.25638441626848801"/>
    <n v="0.30392913754266498"/>
    <n v="41.577929465300898"/>
    <n v="9.1391733029960793"/>
    <n v="49.282897231702997"/>
    <n v="70.497399999999999"/>
    <n v="83.394000000000005"/>
    <n v="1.7928999999999999"/>
    <n v="2.2578999999999998"/>
    <n v="0.46499999999999903"/>
    <n v="12.896599999999999"/>
    <n v="797.81399999999996"/>
    <n v="236.71081286673399"/>
    <n v="2.0051749512553201"/>
  </r>
  <r>
    <x v="1"/>
    <n v="-14.28941"/>
    <n v="-170.67959999999999"/>
    <x v="3"/>
    <x v="3"/>
    <d v="2014-08-14T00:00:00"/>
    <n v="49"/>
    <n v="1.8241469247509901E-2"/>
    <m/>
    <m/>
    <m/>
    <x v="23"/>
    <m/>
    <m/>
    <m/>
    <m/>
    <m/>
    <m/>
    <m/>
    <m/>
    <m/>
    <m/>
    <m/>
    <m/>
    <m/>
    <m/>
    <m/>
    <m/>
    <m/>
    <m/>
    <m/>
    <m/>
    <m/>
    <m/>
    <m/>
    <m/>
    <m/>
    <m/>
    <m/>
    <m/>
    <m/>
    <n v="797.81399999999996"/>
    <n v="236.71081286673399"/>
    <n v="2.0051749512553201"/>
  </r>
  <r>
    <x v="2"/>
    <n v="-14.28833"/>
    <n v="-170.67789999999999"/>
    <x v="3"/>
    <x v="3"/>
    <d v="2014-08-14T00:00:00"/>
    <n v="49"/>
    <n v="1.8241469247509901E-2"/>
    <n v="3.0881000000000101"/>
    <n v="83.766717399048005"/>
    <n v="16.233282600951899"/>
    <x v="24"/>
    <n v="2.5578735080590498"/>
    <n v="0.24660468766496199"/>
    <n v="0.89702649194094697"/>
    <n v="0.65042180427598395"/>
    <n v="74.036108369534603"/>
    <n v="7.1378241820302204"/>
    <n v="18.826067448435101"/>
    <n v="2.8940600000000001"/>
    <n v="2.2001742553785602"/>
    <n v="0.19475857069812999"/>
    <n v="0.49912717392330103"/>
    <n v="0.69388574462143204"/>
    <n v="76.0237954768929"/>
    <n v="6.7295968534906203"/>
    <n v="17.246607669616399"/>
    <n v="0.56084000000000001"/>
    <n v="0.35769970334977802"/>
    <n v="5.1846024409244899E-2"/>
    <n v="0.151294272240976"/>
    <n v="0.20314029665022099"/>
    <n v="63.779278109581703"/>
    <n v="9.2443521163335198"/>
    <n v="26.976369774084699"/>
    <n v="68.365799999999993"/>
    <n v="70.952600000000004"/>
    <n v="1.7181"/>
    <n v="2.2193999999999998"/>
    <n v="0.50129999999999897"/>
    <n v="2.58680000000001"/>
    <n v="797.81399999999996"/>
    <n v="236.71081286673399"/>
    <n v="2.0051749512553201"/>
  </r>
  <r>
    <x v="3"/>
    <n v="-14.29177"/>
    <n v="-170.68219999999999"/>
    <x v="3"/>
    <x v="3"/>
    <d v="2014-08-14T00:00:00"/>
    <n v="49"/>
    <n v="1.8241469247509901E-2"/>
    <n v="10.6562"/>
    <n v="84.355586419173804"/>
    <n v="15.6444135808261"/>
    <x v="25"/>
    <n v="3.41651677427248"/>
    <n v="1.07969261908332"/>
    <n v="8.5054132257275104"/>
    <n v="7.4257206066441901"/>
    <n v="28.6574134747686"/>
    <n v="9.0563576458117101"/>
    <n v="62.286228879419603"/>
    <n v="10.05681"/>
    <n v="3.0112250696137801"/>
    <n v="0.93154557239742797"/>
    <n v="6.11403935798878"/>
    <n v="7.0455849303862097"/>
    <n v="29.942149345704902"/>
    <n v="9.2628335664830903"/>
    <n v="60.7950170878119"/>
    <n v="1.8651199999999999"/>
    <n v="0.40529137913216501"/>
    <n v="0.148146994368997"/>
    <n v="1.31168162649883"/>
    <n v="1.4598286208678299"/>
    <n v="21.7300430606162"/>
    <n v="7.9430274925472801"/>
    <n v="70.326929446836402"/>
    <n v="69.883799999999994"/>
    <n v="78.872900000000001"/>
    <n v="1.7484"/>
    <n v="3.4155000000000002"/>
    <n v="1.6671"/>
    <n v="8.9891000000000005"/>
    <n v="797.81399999999996"/>
    <n v="236.71081286673399"/>
    <n v="2.0051749512553201"/>
  </r>
  <r>
    <x v="4"/>
    <n v="-14.29142"/>
    <n v="-170.67930000000001"/>
    <x v="3"/>
    <x v="3"/>
    <d v="2014-08-14T00:00:00"/>
    <n v="49"/>
    <n v="1.8241469247509901E-2"/>
    <n v="0.46490000000000897"/>
    <n v="69.670896967090201"/>
    <n v="30.3291030329097"/>
    <x v="26"/>
    <n v="0.42273962622919897"/>
    <n v="8.43586586858837E-2"/>
    <n v="9.7380373770800999E-2"/>
    <n v="1.30217150849172E-2"/>
    <n v="81.277325661231799"/>
    <n v="16.219076114335799"/>
    <n v="2.5035982244322899"/>
    <n v="0.36237000000000003"/>
    <n v="0.274563831486488"/>
    <n v="6.7699530405404301E-2"/>
    <n v="2.01066381081067E-2"/>
    <n v="8.7806168513511001E-2"/>
    <n v="75.768918918919596"/>
    <n v="18.682432432432101"/>
    <n v="5.5486486486482596"/>
    <n v="0.15775"/>
    <n v="0.14817620689654801"/>
    <n v="1.66589439655206E-2"/>
    <n v="-7.0851508620690404E-3"/>
    <n v="9.5737931034515708E-3"/>
    <n v="93.931034482756502"/>
    <n v="10.560344827588301"/>
    <n v="-4.49137931034487"/>
    <n v="68.125699999999995"/>
    <n v="68.449600000000004"/>
    <n v="1.7084999999999999"/>
    <n v="1.8494999999999999"/>
    <n v="0.14099999999999999"/>
    <n v="0.32390000000000801"/>
    <n v="797.81399999999996"/>
    <n v="236.71081286673399"/>
    <n v="2.0051749512553201"/>
  </r>
  <r>
    <x v="5"/>
    <n v="-14.290330000000001"/>
    <n v="-170.67670000000001"/>
    <x v="3"/>
    <x v="3"/>
    <d v="2014-08-14T00:00:00"/>
    <n v="49"/>
    <n v="1.8241469247509901E-2"/>
    <n v="2.8633000000000002"/>
    <n v="91.5307512310969"/>
    <n v="8.4692487689030092"/>
    <x v="27"/>
    <n v="2.4953622494724099"/>
    <n v="0.22651410812402201"/>
    <n v="0.708037750527582"/>
    <n v="0.48152364240355899"/>
    <n v="77.897304410077297"/>
    <n v="7.0710528851851802"/>
    <n v="15.031642704737401"/>
    <n v="2.9320900000000001"/>
    <n v="2.2823605879207198"/>
    <n v="0.19955313279387099"/>
    <n v="0.45017627928540599"/>
    <n v="0.64972941207927803"/>
    <n v="77.840741175090798"/>
    <n v="6.80583245377432"/>
    <n v="15.3534263711348"/>
    <n v="0.27129999999999999"/>
    <n v="0.21299385133020199"/>
    <n v="2.6960172143976099E-2"/>
    <n v="3.1345976525821301E-2"/>
    <n v="5.83061486697974E-2"/>
    <n v="78.508607198747697"/>
    <n v="9.9374021909237396"/>
    <n v="11.553990610328499"/>
    <n v="67.0227"/>
    <n v="69.643500000000003"/>
    <n v="1.6861999999999999"/>
    <n v="1.9287000000000001"/>
    <n v="0.24249999999999999"/>
    <n v="2.6208"/>
    <n v="797.81399999999996"/>
    <n v="236.71081286673399"/>
    <n v="2.0051749512553201"/>
  </r>
  <r>
    <x v="6"/>
    <n v="-14.292730000000001"/>
    <n v="-170.67939999999999"/>
    <x v="3"/>
    <x v="3"/>
    <d v="2014-08-14T00:00:00"/>
    <n v="49"/>
    <n v="1.8241469247509901E-2"/>
    <n v="1.29449999999999"/>
    <n v="88.041714947856207"/>
    <n v="11.958285052143699"/>
    <x v="28"/>
    <n v="1.2017597436804801"/>
    <n v="0.12992059222999"/>
    <n v="0.24650025631951"/>
    <n v="0.116579664089519"/>
    <n v="82.979557792142899"/>
    <n v="8.9708058104201207"/>
    <n v="8.0496363974369203"/>
    <n v="1.2750699999999999"/>
    <n v="1.0648163446197101"/>
    <n v="0.10930881784037499"/>
    <n v="0.100944837539907"/>
    <n v="0.21025365538028301"/>
    <n v="83.510422535211106"/>
    <n v="8.5727699530516599"/>
    <n v="7.9168075117371597"/>
    <n v="0.17319000000000001"/>
    <n v="0.13694326850508201"/>
    <n v="2.06118722786654E-2"/>
    <n v="1.5634859216251601E-2"/>
    <n v="3.6246731494917098E-2"/>
    <n v="79.071117561685298"/>
    <n v="11.9013062409293"/>
    <n v="9.0275761973853097"/>
    <n v="69.337100000000007"/>
    <n v="70.476799999999997"/>
    <n v="1.7007000000000001"/>
    <n v="1.8554999999999999"/>
    <n v="0.15479999999999899"/>
    <n v="1.1396999999999899"/>
    <n v="797.81399999999996"/>
    <n v="236.71081286673399"/>
    <n v="2.0051749512553201"/>
  </r>
  <r>
    <x v="7"/>
    <n v="-14.293839999999999"/>
    <n v="-170.6773"/>
    <x v="3"/>
    <x v="3"/>
    <d v="2014-08-14T00:00:00"/>
    <n v="49"/>
    <n v="1.8241469247509901E-2"/>
    <n v="1.9909999999992701E-2"/>
    <n v="99.949773982923105"/>
    <n v="5.02260170768642E-2"/>
    <x v="29"/>
    <n v="0"/>
    <n v="0"/>
    <n v="0"/>
    <n v="0"/>
    <n v="0"/>
    <n v="0"/>
    <n v="0"/>
    <n v="2.2259999999999999E-2"/>
    <n v="0"/>
    <n v="0"/>
    <n v="0"/>
    <n v="0"/>
    <n v="0"/>
    <n v="0"/>
    <n v="0"/>
    <n v="1.0000000000000001E-5"/>
    <n v="0"/>
    <n v="0"/>
    <n v="0"/>
    <n v="0"/>
    <n v="0"/>
    <n v="0"/>
    <n v="0"/>
    <n v="70.260000000000005"/>
    <n v="70.279899999999998"/>
    <n v="1.7060999999999999"/>
    <n v="1.0000000000000001E-5"/>
    <n v="1.0000000000000001E-5"/>
    <n v="1.9899999999992701E-2"/>
    <n v="797.81399999999996"/>
    <n v="236.71081286673399"/>
    <n v="2.0051749512553201"/>
  </r>
  <r>
    <x v="8"/>
    <n v="-14.293369999999999"/>
    <n v="-170.6754"/>
    <x v="3"/>
    <x v="3"/>
    <d v="2014-08-14T00:00:00"/>
    <n v="49"/>
    <n v="1.8241469247509901E-2"/>
    <n v="8.5509999999996103E-2"/>
    <n v="99.988305461349498"/>
    <n v="1.1694538650450699E-2"/>
    <x v="30"/>
    <n v="0"/>
    <n v="0"/>
    <n v="0"/>
    <n v="0"/>
    <n v="0"/>
    <n v="0"/>
    <n v="0"/>
    <n v="9.5659999999999995E-2"/>
    <n v="0"/>
    <n v="0"/>
    <n v="0"/>
    <n v="0"/>
    <n v="0"/>
    <n v="0"/>
    <n v="0"/>
    <n v="1.0000000000000001E-5"/>
    <n v="0"/>
    <n v="0"/>
    <n v="0"/>
    <n v="0"/>
    <n v="0"/>
    <n v="0"/>
    <n v="0"/>
    <n v="67.492500000000007"/>
    <n v="67.578000000000003"/>
    <n v="1.7403"/>
    <n v="1.0000000000000001E-5"/>
    <n v="1.0000000000000001E-5"/>
    <n v="8.5499999999996107E-2"/>
    <n v="797.81399999999996"/>
    <n v="236.71081286673399"/>
    <n v="2.0051749512553201"/>
  </r>
  <r>
    <x v="0"/>
    <n v="-14.290179999999999"/>
    <n v="-170.6814"/>
    <x v="4"/>
    <x v="4"/>
    <d v="2014-10-06T00:00:00"/>
    <n v="53"/>
    <n v="1.8241469247509901E-2"/>
    <n v="29.443000000000001"/>
    <n v="89.681757973032603"/>
    <n v="10.318242026967299"/>
    <x v="31"/>
    <n v="20.317337211905901"/>
    <n v="1.4173686820184199"/>
    <n v="10.136802788094"/>
    <n v="8.7194341060756599"/>
    <n v="66.7145327758587"/>
    <n v="4.6541083807273003"/>
    <n v="28.631358843413899"/>
    <n v="27.311810000000001"/>
    <n v="19.145391860933"/>
    <n v="1.13135228713596"/>
    <n v="7.0350658519309901"/>
    <n v="8.1664181390669608"/>
    <n v="70.099315500997605"/>
    <n v="4.1423555858654799"/>
    <n v="25.758328913136801"/>
    <n v="3.1423299999999998"/>
    <n v="1.1719459652028601"/>
    <n v="0.28601630201566502"/>
    <n v="1.6843677327814699"/>
    <n v="1.97038403479713"/>
    <n v="37.2954452652287"/>
    <n v="9.10204536174321"/>
    <n v="53.602509373027999"/>
    <n v="70.239999999999995"/>
    <n v="96.644999999999996"/>
    <n v="1.754"/>
    <n v="4.7919999999999998"/>
    <n v="3.0379999999999998"/>
    <n v="26.405000000000001"/>
    <n v="169.41800000000001"/>
    <n v="8.6420521447483303"/>
    <n v="1.80564810442565"/>
  </r>
  <r>
    <x v="1"/>
    <n v="-14.28941"/>
    <n v="-170.67959999999999"/>
    <x v="4"/>
    <x v="4"/>
    <d v="2014-10-06T00:00:00"/>
    <n v="53"/>
    <n v="1.8241469247509901E-2"/>
    <m/>
    <m/>
    <m/>
    <x v="23"/>
    <m/>
    <m/>
    <m/>
    <m/>
    <m/>
    <m/>
    <m/>
    <m/>
    <m/>
    <m/>
    <m/>
    <m/>
    <m/>
    <m/>
    <m/>
    <m/>
    <m/>
    <m/>
    <m/>
    <m/>
    <m/>
    <m/>
    <m/>
    <m/>
    <m/>
    <m/>
    <m/>
    <m/>
    <m/>
    <n v="169.41800000000001"/>
    <n v="8.6420521447483303"/>
    <n v="1.80564810442565"/>
  </r>
  <r>
    <x v="2"/>
    <n v="-14.28833"/>
    <n v="-170.67789999999999"/>
    <x v="4"/>
    <x v="4"/>
    <d v="2014-10-06T00:00:00"/>
    <n v="53"/>
    <n v="1.8241469247509901E-2"/>
    <n v="4.5209999999999901"/>
    <n v="78.190665781906603"/>
    <n v="21.809334218093301"/>
    <x v="32"/>
    <n v="2.7722205214272302"/>
    <n v="0.37984043129950401"/>
    <n v="1.9040394785727599"/>
    <n v="1.5241990472732601"/>
    <n v="59.282856843443902"/>
    <n v="8.1227397813531308"/>
    <n v="32.594403375202901"/>
    <n v="3.6564000000000001"/>
    <n v="2.2437521964582401"/>
    <n v="0.27408855521806502"/>
    <n v="1.1385592483236799"/>
    <n v="1.41264780354175"/>
    <n v="61.365063900510002"/>
    <n v="7.4961315834718603"/>
    <n v="31.138804516017998"/>
    <n v="1.01986"/>
    <n v="0.52846843689289003"/>
    <n v="0.105751842399659"/>
    <n v="0.38563972070744901"/>
    <n v="0.49139156310710902"/>
    <n v="51.817743307207898"/>
    <n v="10.3692509167591"/>
    <n v="37.813005776032902"/>
    <n v="68.073999999999998"/>
    <n v="71.608999999999995"/>
    <n v="5.1909999999999998"/>
    <n v="6.1769999999999996"/>
    <n v="0.98599999999999899"/>
    <n v="3.5349999999999899"/>
    <n v="169.41800000000001"/>
    <n v="8.6420521447483303"/>
    <n v="1.80564810442565"/>
  </r>
  <r>
    <x v="3"/>
    <n v="-14.29177"/>
    <n v="-170.68219999999999"/>
    <x v="4"/>
    <x v="4"/>
    <d v="2014-10-06T00:00:00"/>
    <n v="53"/>
    <n v="1.8241469247509901E-2"/>
    <n v="8.0929999999999893"/>
    <n v="35.030273075497298"/>
    <n v="64.969726924502694"/>
    <x v="33"/>
    <n v="1.8108355225451001"/>
    <n v="0.96468102658265298"/>
    <n v="6.5600944774548902"/>
    <n v="5.5954134508722397"/>
    <n v="21.632429402050899"/>
    <n v="11.524179829274001"/>
    <n v="66.843390768674894"/>
    <n v="2.9323600000000001"/>
    <n v="0.90973487935281105"/>
    <n v="0.39310166809850799"/>
    <n v="1.6295234525486699"/>
    <n v="2.0226251206471799"/>
    <n v="31.023983390607199"/>
    <n v="13.405641466208399"/>
    <n v="55.5703751431843"/>
    <n v="5.4385700000000003"/>
    <n v="0.90110069552636396"/>
    <n v="0.57157936896851602"/>
    <n v="3.96588993550511"/>
    <n v="4.5374693044736301"/>
    <n v="16.568706397570701"/>
    <n v="10.5097363639434"/>
    <n v="72.921557238485804"/>
    <n v="69.646000000000001"/>
    <n v="72.480999999999995"/>
    <n v="5.157"/>
    <n v="10.414999999999999"/>
    <n v="5.258"/>
    <n v="2.8349999999999902"/>
    <n v="169.41800000000001"/>
    <n v="8.6420521447483303"/>
    <n v="1.80564810442565"/>
  </r>
  <r>
    <x v="4"/>
    <n v="-14.29142"/>
    <n v="-170.67930000000001"/>
    <x v="4"/>
    <x v="4"/>
    <d v="2014-10-06T00:00:00"/>
    <n v="53"/>
    <n v="1.8241469247509901E-2"/>
    <n v="2.0000000000000002E-5"/>
    <n v="50"/>
    <n v="50"/>
    <x v="34"/>
    <n v="0"/>
    <n v="0"/>
    <n v="0"/>
    <n v="0"/>
    <n v="0"/>
    <n v="0"/>
    <n v="0"/>
    <n v="1.0000000000000001E-5"/>
    <n v="0"/>
    <n v="0"/>
    <n v="0"/>
    <n v="0"/>
    <n v="0"/>
    <n v="0"/>
    <n v="0"/>
    <n v="1.0000000000000001E-5"/>
    <n v="0"/>
    <n v="0"/>
    <n v="0"/>
    <n v="0"/>
    <n v="0"/>
    <n v="0"/>
    <n v="0"/>
    <n v="1.0000000000000001E-5"/>
    <n v="1.0000000000000001E-5"/>
    <n v="1.0000000000000001E-5"/>
    <n v="1.0000000000000001E-5"/>
    <n v="1.0000000000000001E-5"/>
    <n v="1.0000000000000001E-5"/>
    <n v="169.41800000000001"/>
    <n v="8.6420521447483303"/>
    <n v="1.80564810442565"/>
  </r>
  <r>
    <x v="5"/>
    <n v="-14.290330000000001"/>
    <n v="-170.67670000000001"/>
    <x v="4"/>
    <x v="4"/>
    <d v="2014-10-06T00:00:00"/>
    <n v="53"/>
    <n v="1.8241469247509901E-2"/>
    <n v="0.65499999999999703"/>
    <n v="66.259541984732707"/>
    <n v="33.740458015267201"/>
    <x v="35"/>
    <n v="0.37918451058798303"/>
    <n v="5.92261649533029E-2"/>
    <n v="0.29830548941201601"/>
    <n v="0.23907932445871299"/>
    <n v="55.969019555710503"/>
    <n v="8.7419983989878691"/>
    <n v="35.288982045301502"/>
    <n v="0.44890000000000002"/>
    <n v="0.25119135828343298"/>
    <n v="3.3488298403194901E-2"/>
    <n v="0.16422034331337099"/>
    <n v="0.19770864171656599"/>
    <n v="55.957085828343402"/>
    <n v="7.4600798403196604"/>
    <n v="36.582834331336898"/>
    <n v="0.22858999999999999"/>
    <n v="0.12799315293093499"/>
    <n v="2.5737933836330901E-2"/>
    <n v="7.4858913232733207E-2"/>
    <n v="0.10059684706906399"/>
    <n v="55.992455020313997"/>
    <n v="11.259431224607701"/>
    <n v="32.748113755078201"/>
    <n v="66.789000000000001"/>
    <n v="67.222999999999999"/>
    <n v="1.7490000000000001"/>
    <n v="1.97"/>
    <n v="0.220999999999999"/>
    <n v="0.433999999999997"/>
    <n v="169.41800000000001"/>
    <n v="8.6420521447483303"/>
    <n v="1.80564810442565"/>
  </r>
  <r>
    <x v="6"/>
    <n v="-14.292730000000001"/>
    <n v="-170.67939999999999"/>
    <x v="4"/>
    <x v="4"/>
    <d v="2014-10-06T00:00:00"/>
    <n v="53"/>
    <n v="1.8241469247509901E-2"/>
    <n v="2.0000000000000002E-5"/>
    <n v="50"/>
    <n v="50"/>
    <x v="34"/>
    <n v="0"/>
    <n v="0"/>
    <n v="0"/>
    <n v="0"/>
    <n v="0"/>
    <n v="0"/>
    <n v="0"/>
    <n v="1.0000000000000001E-5"/>
    <n v="0"/>
    <n v="0"/>
    <n v="0"/>
    <n v="0"/>
    <n v="0"/>
    <n v="0"/>
    <n v="0"/>
    <n v="1.0000000000000001E-5"/>
    <n v="0"/>
    <n v="0"/>
    <n v="0"/>
    <n v="0"/>
    <n v="0"/>
    <n v="0"/>
    <n v="0"/>
    <n v="1.0000000000000001E-5"/>
    <n v="1.0000000000000001E-5"/>
    <n v="1.0000000000000001E-5"/>
    <n v="1.0000000000000001E-5"/>
    <n v="1.0000000000000001E-5"/>
    <n v="1.0000000000000001E-5"/>
    <n v="169.41800000000001"/>
    <n v="8.6420521447483303"/>
    <n v="1.80564810442565"/>
  </r>
  <r>
    <x v="7"/>
    <n v="-14.293839999999999"/>
    <n v="-170.6773"/>
    <x v="4"/>
    <x v="4"/>
    <d v="2014-10-06T00:00:00"/>
    <n v="53"/>
    <n v="1.8241469247509901E-2"/>
    <n v="2.0000000000000002E-5"/>
    <n v="50"/>
    <n v="50"/>
    <x v="34"/>
    <n v="0"/>
    <n v="0"/>
    <n v="0"/>
    <n v="0"/>
    <n v="0"/>
    <n v="0"/>
    <n v="0"/>
    <n v="1.0000000000000001E-5"/>
    <n v="0"/>
    <n v="0"/>
    <n v="0"/>
    <n v="0"/>
    <n v="0"/>
    <n v="0"/>
    <n v="0"/>
    <n v="1.0000000000000001E-5"/>
    <n v="0"/>
    <n v="0"/>
    <n v="0"/>
    <n v="0"/>
    <n v="0"/>
    <n v="0"/>
    <n v="0"/>
    <n v="1.0000000000000001E-5"/>
    <n v="1.0000000000000001E-5"/>
    <n v="1.0000000000000001E-5"/>
    <n v="1.0000000000000001E-5"/>
    <n v="1.0000000000000001E-5"/>
    <n v="1.0000000000000001E-5"/>
    <n v="169.41800000000001"/>
    <n v="8.6420521447483303"/>
    <n v="1.80564810442565"/>
  </r>
  <r>
    <x v="8"/>
    <n v="-14.293369999999999"/>
    <n v="-170.6754"/>
    <x v="4"/>
    <x v="4"/>
    <d v="2014-10-06T00:00:00"/>
    <n v="53"/>
    <n v="1.8241469247509901E-2"/>
    <n v="5.1000000000096602E-3"/>
    <n v="98.039215686278197"/>
    <n v="1.96078431372177"/>
    <x v="36"/>
    <n v="0"/>
    <n v="0"/>
    <n v="0"/>
    <n v="0"/>
    <n v="0"/>
    <n v="0"/>
    <n v="0"/>
    <n v="5.1700000000000001E-3"/>
    <n v="0"/>
    <n v="0"/>
    <n v="0"/>
    <n v="0"/>
    <n v="0"/>
    <n v="0"/>
    <n v="0"/>
    <n v="1E-4"/>
    <n v="0"/>
    <n v="0"/>
    <n v="0"/>
    <n v="0"/>
    <n v="0"/>
    <n v="0"/>
    <n v="0"/>
    <n v="67.215999999999994"/>
    <n v="67.221000000000004"/>
    <n v="1.746"/>
    <n v="1.7250000000000001"/>
    <n v="1E-4"/>
    <n v="5.0000000000096599E-3"/>
    <n v="169.41800000000001"/>
    <n v="8.6420521447483303"/>
    <n v="1.80564810442565"/>
  </r>
  <r>
    <x v="0"/>
    <n v="-14.290179999999999"/>
    <n v="-170.6814"/>
    <x v="5"/>
    <x v="5"/>
    <d v="2014-11-10T00:00:00"/>
    <n v="35"/>
    <n v="1.8241469247509901E-2"/>
    <n v="8.7719999999999896"/>
    <n v="87.209302325581305"/>
    <n v="12.790697674418601"/>
    <x v="37"/>
    <n v="7.0667050473094397"/>
    <n v="0.74069653791188195"/>
    <n v="6.6727849526905603"/>
    <n v="5.9320884147786703"/>
    <n v="51.433532447779598"/>
    <n v="5.3910045999660996"/>
    <n v="43.1754629522542"/>
    <n v="11.98212"/>
    <n v="6.3739462929397099"/>
    <n v="0.53199955430736001"/>
    <n v="5.0761741527529196"/>
    <n v="5.6081737070602804"/>
    <n v="53.1954803735876"/>
    <n v="4.4399451374828498"/>
    <n v="42.364574488929499"/>
    <n v="1.7573799999999999"/>
    <n v="0.692763609404214"/>
    <n v="0.20869767833289299"/>
    <n v="0.85591871226289196"/>
    <n v="1.0646163905957799"/>
    <n v="39.420251135452403"/>
    <n v="11.875500935079099"/>
    <n v="48.704247929468401"/>
    <n v="70.239000000000004"/>
    <n v="77.888999999999996"/>
    <n v="1.742"/>
    <n v="2.8639999999999999"/>
    <n v="1.1219999999999899"/>
    <n v="7.6499999999999897"/>
    <n v="203.2"/>
    <n v="5.8892132300347502"/>
    <n v="1.6818865308607001"/>
  </r>
  <r>
    <x v="1"/>
    <n v="-14.28941"/>
    <n v="-170.67959999999999"/>
    <x v="5"/>
    <x v="5"/>
    <d v="2014-11-10T00:00:00"/>
    <n v="35"/>
    <n v="1.8241469247509901E-2"/>
    <n v="0.96500000000000796"/>
    <n v="50.155440414508199"/>
    <n v="49.844559585491702"/>
    <x v="38"/>
    <n v="0.69988777615011499"/>
    <n v="0.189585675199091"/>
    <n v="0.81158222384988399"/>
    <n v="0.62199654865079301"/>
    <n v="46.305105370937902"/>
    <n v="12.5431318649454"/>
    <n v="41.151762764116498"/>
    <n v="0.75807999999999998"/>
    <n v="0.31756085433500802"/>
    <n v="3.7912277789910298E-2"/>
    <n v="0.40260686787508099"/>
    <n v="0.44051914566499101"/>
    <n v="41.890150687923203"/>
    <n v="5.0010919414719099"/>
    <n v="53.108757370604799"/>
    <n v="0.75339"/>
    <n v="0.38232731466346598"/>
    <n v="0.15167406850961601"/>
    <n v="0.21938861682691699"/>
    <n v="0.37106268533653303"/>
    <n v="50.7475961538467"/>
    <n v="20.1322115384616"/>
    <n v="29.1201923076915"/>
    <n v="109.636"/>
    <n v="110.12"/>
    <n v="1.7170000000000001"/>
    <n v="2.198"/>
    <n v="0.48099999999999898"/>
    <n v="0.48400000000000798"/>
    <n v="203.2"/>
    <n v="5.8892132300347502"/>
    <n v="1.6818865308607001"/>
  </r>
  <r>
    <x v="2"/>
    <n v="-14.28833"/>
    <n v="-170.67789999999999"/>
    <x v="5"/>
    <x v="5"/>
    <d v="2014-11-10T00:00:00"/>
    <n v="35"/>
    <n v="1.8241469247509901E-2"/>
    <n v="3.6070000000000002"/>
    <n v="35.930135846964298"/>
    <n v="64.069864153035596"/>
    <x v="39"/>
    <n v="3.30059090940295"/>
    <n v="0.44142384985299199"/>
    <n v="2.3490190905970398"/>
    <n v="1.90759524074405"/>
    <n v="58.421570858925698"/>
    <n v="7.8133508304642696"/>
    <n v="33.765078310609901"/>
    <n v="2.0299100000000001"/>
    <n v="0.96744310964230196"/>
    <n v="0.11301831726283"/>
    <n v="0.94944857309486697"/>
    <n v="1.0624668903576899"/>
    <n v="47.659409020217701"/>
    <n v="5.5676516329704597"/>
    <n v="46.772939346811697"/>
    <n v="3.6196999999999999"/>
    <n v="2.3331482277323801"/>
    <n v="0.32840562189338801"/>
    <n v="0.95814615037422501"/>
    <n v="1.2865517722676101"/>
    <n v="64.456950237102106"/>
    <n v="9.07273038907611"/>
    <n v="26.470319373821699"/>
    <n v="68.070999999999998"/>
    <n v="69.367000000000004"/>
    <n v="1.8"/>
    <n v="4.1109999999999998"/>
    <n v="2.3109999999999999"/>
    <n v="1.296"/>
    <n v="203.2"/>
    <n v="5.8892132300347502"/>
    <n v="1.6818865308607001"/>
  </r>
  <r>
    <x v="3"/>
    <n v="-14.29177"/>
    <n v="-170.68219999999999"/>
    <x v="5"/>
    <x v="5"/>
    <d v="2014-11-10T00:00:00"/>
    <n v="35"/>
    <n v="1.8241469247509901E-2"/>
    <n v="7.4789999999999903"/>
    <n v="24.254579489236399"/>
    <n v="75.745420510763495"/>
    <x v="40"/>
    <n v="2.5003523702602299"/>
    <n v="1.3332023149432599"/>
    <n v="9.2139276297397608"/>
    <n v="7.8807253147964902"/>
    <n v="21.344481865383401"/>
    <n v="11.3810009231746"/>
    <n v="67.274517211441804"/>
    <n v="2.8412500000000001"/>
    <n v="0.84195939752596005"/>
    <n v="0.35389790775809199"/>
    <n v="1.6453926947159401"/>
    <n v="1.99929060247403"/>
    <n v="29.633414783139798"/>
    <n v="12.4557116676847"/>
    <n v="57.910873549175399"/>
    <n v="8.87303"/>
    <n v="1.6583930434060199"/>
    <n v="0.97930441634819798"/>
    <n v="6.2353325402457704"/>
    <n v="7.2146369565939699"/>
    <n v="18.690267511842301"/>
    <n v="11.036865832169999"/>
    <n v="70.272866655987499"/>
    <n v="69.646000000000001"/>
    <n v="71.459999999999994"/>
    <n v="1.7130000000000001"/>
    <n v="7.3780000000000001"/>
    <n v="5.665"/>
    <n v="1.8139999999999901"/>
    <n v="203.2"/>
    <n v="5.8892132300347502"/>
    <n v="1.6818865308607001"/>
  </r>
  <r>
    <x v="4"/>
    <n v="-14.29142"/>
    <n v="-170.67930000000001"/>
    <x v="5"/>
    <x v="5"/>
    <d v="2014-11-10T00:00:00"/>
    <n v="35"/>
    <n v="1.8241469247509901E-2"/>
    <n v="9.5000000000000806E-2"/>
    <n v="28.421052631579698"/>
    <n v="71.578947368420202"/>
    <x v="41"/>
    <n v="2.29462206932016E-2"/>
    <n v="2.0629525032044699E-4"/>
    <n v="1.9344305622589E-2"/>
    <n v="1.9138010372268598E-2"/>
    <n v="15.420847240054799"/>
    <n v="0.13863928112933299"/>
    <n v="12.861566110395501"/>
    <n v="4.2290000000000001E-2"/>
    <n v="2.29459351219557E-2"/>
    <n v="2.0629268292634599E-4"/>
    <n v="1.9137772195117801E-2"/>
    <n v="1.9344064878044201E-2"/>
    <n v="54.258536585376604"/>
    <n v="0.487804878047639"/>
    <n v="45.253658536575699"/>
    <n v="0.10650999999999999"/>
    <n v="0"/>
    <n v="0"/>
    <n v="0"/>
    <n v="0"/>
    <n v="0"/>
    <n v="0"/>
    <n v="0"/>
    <n v="112.90600000000001"/>
    <n v="112.93300000000001"/>
    <n v="1.7330000000000001"/>
    <n v="1.8009999999999999"/>
    <n v="6.7999999999999797E-2"/>
    <n v="2.7000000000000999E-2"/>
    <n v="203.2"/>
    <n v="5.8892132300347502"/>
    <n v="1.6818865308607001"/>
  </r>
  <r>
    <x v="5"/>
    <n v="-14.290330000000001"/>
    <n v="-170.67670000000001"/>
    <x v="5"/>
    <x v="5"/>
    <d v="2014-11-10T00:00:00"/>
    <n v="35"/>
    <n v="1.8241469247509901E-2"/>
    <n v="6.1379999999999999"/>
    <n v="34.343434343434303"/>
    <n v="65.656565656565604"/>
    <x v="42"/>
    <n v="6.2997279924069502"/>
    <n v="0.748120375619857"/>
    <n v="3.31416200759304"/>
    <n v="2.5660416319731798"/>
    <n v="65.527356693356694"/>
    <n v="7.78166148790819"/>
    <n v="26.690981818735001"/>
    <n v="3.3017400000000001"/>
    <n v="1.91893491555555"/>
    <n v="0.21039577777777699"/>
    <n v="1.1724093066666601"/>
    <n v="1.3828050844444399"/>
    <n v="58.118898385565103"/>
    <n v="6.3722697056030198"/>
    <n v="35.508831908831802"/>
    <n v="6.3121499999999999"/>
    <n v="4.3807930768513996"/>
    <n v="0.53772459784208004"/>
    <n v="1.3936323253065199"/>
    <n v="1.9313569231486001"/>
    <n v="69.402550269740104"/>
    <n v="8.5188818048062807"/>
    <n v="22.078567925453601"/>
    <n v="66.784999999999997"/>
    <n v="68.893000000000001"/>
    <n v="1.7869999999999999"/>
    <n v="5.8170000000000002"/>
    <n v="4.03"/>
    <n v="2.1080000000000001"/>
    <n v="203.2"/>
    <n v="5.8892132300347502"/>
    <n v="1.6818865308607001"/>
  </r>
  <r>
    <x v="6"/>
    <n v="-14.292730000000001"/>
    <n v="-170.67939999999999"/>
    <x v="5"/>
    <x v="5"/>
    <d v="2014-11-10T00:00:00"/>
    <n v="35"/>
    <n v="1.8241469247509901E-2"/>
    <n v="1.083"/>
    <n v="34.4413665743308"/>
    <n v="65.5586334256691"/>
    <x v="43"/>
    <n v="1.04969869390992"/>
    <n v="0.35236271712227502"/>
    <n v="0.64659130609007798"/>
    <n v="0.29422858896780202"/>
    <n v="61.882030425807002"/>
    <n v="20.7725516935356"/>
    <n v="17.345417880657301"/>
    <n v="0.58423000000000003"/>
    <n v="0.277289548586032"/>
    <n v="0.116881152226235"/>
    <n v="0.19005929918773101"/>
    <n v="0.30694045141396697"/>
    <n v="47.462394705172997"/>
    <n v="20.0060168471724"/>
    <n v="32.5315884476544"/>
    <n v="1.1120699999999999"/>
    <n v="0.772415091845714"/>
    <n v="0.23548362930365299"/>
    <n v="0.104171278850632"/>
    <n v="0.33965490815428501"/>
    <n v="69.457416515661194"/>
    <n v="21.175252394512299"/>
    <n v="9.36733108982639"/>
    <n v="114.151"/>
    <n v="114.524"/>
    <n v="1.7410000000000001"/>
    <n v="2.4510000000000001"/>
    <n v="0.71"/>
    <n v="0.373000000000004"/>
    <n v="203.2"/>
    <n v="5.8892132300347502"/>
    <n v="1.6818865308607001"/>
  </r>
  <r>
    <x v="7"/>
    <n v="-14.293839999999999"/>
    <n v="-170.6773"/>
    <x v="5"/>
    <x v="5"/>
    <d v="2014-11-10T00:00:00"/>
    <n v="35"/>
    <n v="1.8241469247509901E-2"/>
    <m/>
    <m/>
    <m/>
    <x v="23"/>
    <m/>
    <m/>
    <m/>
    <m/>
    <m/>
    <m/>
    <m/>
    <m/>
    <m/>
    <m/>
    <m/>
    <m/>
    <m/>
    <m/>
    <m/>
    <m/>
    <m/>
    <m/>
    <m/>
    <m/>
    <m/>
    <m/>
    <m/>
    <m/>
    <m/>
    <m/>
    <m/>
    <m/>
    <m/>
    <n v="203.2"/>
    <n v="5.8892132300347502"/>
    <n v="1.6818865308607001"/>
  </r>
  <r>
    <x v="8"/>
    <n v="-14.293369999999999"/>
    <n v="-170.6754"/>
    <x v="5"/>
    <x v="5"/>
    <d v="2014-11-10T00:00:00"/>
    <n v="35"/>
    <n v="1.8241469247509901E-2"/>
    <n v="5.3000000000005203E-2"/>
    <n v="18.867924528309601"/>
    <n v="81.1320754716903"/>
    <x v="44"/>
    <n v="0"/>
    <n v="0"/>
    <n v="0"/>
    <n v="0"/>
    <n v="0"/>
    <n v="0"/>
    <n v="0"/>
    <n v="1.566E-2"/>
    <n v="0"/>
    <n v="0"/>
    <n v="0"/>
    <n v="0"/>
    <n v="0"/>
    <n v="0"/>
    <n v="0"/>
    <n v="6.7349999999999993E-2"/>
    <n v="0"/>
    <n v="0"/>
    <n v="0"/>
    <n v="0"/>
    <n v="0"/>
    <n v="0"/>
    <n v="0"/>
    <n v="67.215999999999994"/>
    <n v="67.225999999999999"/>
    <n v="1.7529999999999999"/>
    <n v="1.796"/>
    <n v="4.3000000000000101E-2"/>
    <n v="1.00000000000051E-2"/>
    <n v="203.2"/>
    <n v="5.8892132300347502"/>
    <n v="1.6818865308607001"/>
  </r>
  <r>
    <x v="0"/>
    <n v="-14.290179999999999"/>
    <n v="-170.6814"/>
    <x v="6"/>
    <x v="6"/>
    <d v="2014-12-04T00:00:00"/>
    <n v="24"/>
    <n v="1.8241469247509901E-2"/>
    <n v="1.46999999999999"/>
    <n v="55.442176870748199"/>
    <n v="44.557823129251702"/>
    <x v="45"/>
    <n v="1.0907729562955599"/>
    <n v="0.29402029600938501"/>
    <n v="2.26695704370443"/>
    <n v="1.9729367476950499"/>
    <n v="32.485427842487702"/>
    <n v="8.7565199110525498"/>
    <n v="58.758052246459599"/>
    <n v="1.8615999999999999"/>
    <n v="0.75101273086049902"/>
    <n v="0.117410765580116"/>
    <n v="0.99317650355938403"/>
    <n v="1.1105872691395"/>
    <n v="40.342325465218003"/>
    <n v="6.3069813912825596"/>
    <n v="53.350693143499399"/>
    <n v="1.49613"/>
    <n v="0.339760471337968"/>
    <n v="0.17660945376432199"/>
    <n v="0.979760074897708"/>
    <n v="1.1563695286620299"/>
    <n v="22.709288052373001"/>
    <n v="11.8044189852701"/>
    <n v="65.4862929623567"/>
    <n v="70.239000000000004"/>
    <n v="71.054000000000002"/>
    <n v="1.69"/>
    <n v="2.3450000000000002"/>
    <n v="0.65500000000000003"/>
    <n v="0.81499999999999695"/>
    <n v="270.76400000000001"/>
    <n v="10.973070131246599"/>
    <n v="1.1844499737024301"/>
  </r>
  <r>
    <x v="1"/>
    <n v="-14.28941"/>
    <n v="-170.67959999999999"/>
    <x v="6"/>
    <x v="6"/>
    <d v="2014-12-04T00:00:00"/>
    <n v="24"/>
    <n v="1.8241469247509901E-2"/>
    <n v="17.277999999999899"/>
    <n v="96.446347956939405"/>
    <n v="3.5536520430605401"/>
    <x v="46"/>
    <n v="18.412466654754901"/>
    <n v="1.9948205890767401"/>
    <n v="21.053473345244999"/>
    <n v="19.0586527561683"/>
    <n v="46.654068431551103"/>
    <n v="5.0545371251178697"/>
    <n v="48.291394443330901"/>
    <n v="38.063450000000003"/>
    <n v="17.958646306859698"/>
    <n v="1.8680421549956101"/>
    <n v="18.236761538144599"/>
    <n v="20.104803693140202"/>
    <n v="47.180815997655898"/>
    <n v="4.9077058306475303"/>
    <n v="47.911478171696501"/>
    <n v="1.4024799999999999"/>
    <n v="0.453815953411558"/>
    <n v="0.12677785310735201"/>
    <n v="0.82188619348108805"/>
    <n v="0.94866404658844095"/>
    <n v="32.358105171664398"/>
    <n v="9.0395480225994103"/>
    <n v="58.602346805736097"/>
    <n v="112.90600000000001"/>
    <n v="129.57"/>
    <n v="1.8049999999999999"/>
    <n v="2.419"/>
    <n v="0.61399999999999999"/>
    <n v="16.663999999999898"/>
    <n v="270.76400000000001"/>
    <n v="10.973070131246599"/>
    <n v="1.1844499737024301"/>
  </r>
  <r>
    <x v="2"/>
    <n v="-14.28833"/>
    <n v="-170.67789999999999"/>
    <x v="6"/>
    <x v="6"/>
    <d v="2014-12-04T00:00:00"/>
    <n v="24"/>
    <n v="1.8241469247509901E-2"/>
    <n v="4.0449999999999999"/>
    <n v="39.085290482076601"/>
    <n v="60.914709517923299"/>
    <x v="47"/>
    <n v="4.0828221710985897"/>
    <n v="0.69838495670645195"/>
    <n v="5.1566578289014"/>
    <n v="4.4582728721949501"/>
    <n v="44.188873952847899"/>
    <n v="7.5587041338522498"/>
    <n v="48.252421913299699"/>
    <n v="3.6112799999999998"/>
    <n v="1.8167029589213699"/>
    <n v="0.221209746081721"/>
    <n v="1.5733672949969"/>
    <n v="1.7945770410786199"/>
    <n v="50.306344534939697"/>
    <n v="6.1255218670865004"/>
    <n v="43.568133597973798"/>
    <n v="5.6281999999999996"/>
    <n v="2.2661194534995199"/>
    <n v="0.47717515408848199"/>
    <n v="2.8849053924119898"/>
    <n v="3.3620805465004699"/>
    <n v="40.263662511984698"/>
    <n v="8.4782906451171307"/>
    <n v="51.258046842898104"/>
    <n v="68.070999999999998"/>
    <n v="69.652000000000001"/>
    <n v="1.802"/>
    <n v="4.266"/>
    <n v="2.464"/>
    <n v="1.581"/>
    <n v="270.76400000000001"/>
    <n v="10.973070131246599"/>
    <n v="1.1844499737024301"/>
  </r>
  <r>
    <x v="3"/>
    <n v="-14.29177"/>
    <n v="-170.68219999999999"/>
    <x v="6"/>
    <x v="6"/>
    <d v="2014-12-04T00:00:00"/>
    <n v="24"/>
    <n v="1.8241469247509901E-2"/>
    <n v="6.6869999999999896"/>
    <n v="23.298938238372799"/>
    <n v="76.701061761627102"/>
    <x v="48"/>
    <n v="2.9608694094196601"/>
    <n v="1.5948683671622199"/>
    <n v="12.313390590580299"/>
    <n v="10.7185222234181"/>
    <n v="19.3846995495668"/>
    <n v="10.4415426158925"/>
    <n v="70.173757834540595"/>
    <n v="3.5587399999999998"/>
    <n v="1.09397105225237"/>
    <n v="0.37595629069202502"/>
    <n v="2.0888126570555898"/>
    <n v="2.4647689477476198"/>
    <n v="30.7404039702921"/>
    <n v="10.5643090164503"/>
    <n v="58.695287013257399"/>
    <n v="11.71552"/>
    <n v="1.86689829738877"/>
    <n v="1.21891207582393"/>
    <n v="8.6297096267872799"/>
    <n v="9.8486217026112204"/>
    <n v="15.9352576530002"/>
    <n v="10.4042507359804"/>
    <n v="73.660491611019197"/>
    <n v="69.646000000000001"/>
    <n v="71.203999999999994"/>
    <n v="1.736"/>
    <n v="6.8650000000000002"/>
    <n v="5.1289999999999996"/>
    <n v="1.5579999999999901"/>
    <n v="270.76400000000001"/>
    <n v="10.973070131246599"/>
    <n v="1.1844499737024301"/>
  </r>
  <r>
    <x v="4"/>
    <n v="-14.29142"/>
    <n v="-170.67930000000001"/>
    <x v="6"/>
    <x v="6"/>
    <d v="2014-12-04T00:00:00"/>
    <n v="24"/>
    <n v="1.8241469247509901E-2"/>
    <n v="2.8580000000000001"/>
    <n v="96.431070678796303"/>
    <n v="3.5689293212036302"/>
    <x v="49"/>
    <n v="2.15327993370154"/>
    <n v="0.61107827307688101"/>
    <n v="4.37489006629845"/>
    <n v="3.7638117932215698"/>
    <n v="32.984434132406903"/>
    <n v="9.3606366420739793"/>
    <n v="57.654929225519098"/>
    <n v="6.2951800000000002"/>
    <n v="2.0846673722357898"/>
    <n v="0.60729971764695301"/>
    <n v="3.6032129101172501"/>
    <n v="4.21051262776421"/>
    <n v="33.115294117654898"/>
    <n v="9.6470588235277308"/>
    <n v="57.237647058817302"/>
    <n v="0.23299"/>
    <n v="6.8612406486480704E-2"/>
    <n v="3.7782162162074999E-3"/>
    <n v="0.160599377297311"/>
    <n v="0.16437759351351899"/>
    <n v="29.448648648646099"/>
    <n v="1.62162162161788"/>
    <n v="68.929729729735897"/>
    <n v="109.636"/>
    <n v="112.392"/>
    <n v="1.7270000000000001"/>
    <n v="1.829"/>
    <n v="0.10199999999999899"/>
    <n v="2.7559999999999998"/>
    <n v="270.76400000000001"/>
    <n v="10.973070131246599"/>
    <n v="1.1844499737024301"/>
  </r>
  <r>
    <x v="5"/>
    <n v="-14.290330000000001"/>
    <n v="-170.67670000000001"/>
    <x v="6"/>
    <x v="6"/>
    <d v="2014-12-04T00:00:00"/>
    <n v="24"/>
    <n v="1.8241469247509901E-2"/>
    <n v="4.1939999999999902"/>
    <n v="35.4077253218884"/>
    <n v="64.592274678111593"/>
    <x v="50"/>
    <n v="4.4101824059031403"/>
    <n v="0.67872896355877099"/>
    <n v="5.1696375940968498"/>
    <n v="4.4909086305380796"/>
    <n v="46.036171931238101"/>
    <n v="7.0849866026581996"/>
    <n v="46.878841466103601"/>
    <n v="3.3919999999999999"/>
    <n v="1.7843565460845401"/>
    <n v="0.21555537075536901"/>
    <n v="1.3920880831600799"/>
    <n v="1.60764345391545"/>
    <n v="52.604851004850801"/>
    <n v="6.3548163548163199"/>
    <n v="41.0403326403327"/>
    <n v="6.1878200000000003"/>
    <n v="2.6258262308071099"/>
    <n v="0.46317355156454998"/>
    <n v="3.0988202176283299"/>
    <n v="3.5619937691928798"/>
    <n v="42.435401010486999"/>
    <n v="7.4852460408439496"/>
    <n v="50.079352948668998"/>
    <n v="66.784999999999997"/>
    <n v="68.27"/>
    <n v="1.742"/>
    <n v="4.4509999999999996"/>
    <n v="2.7089999999999899"/>
    <n v="1.4849999999999901"/>
    <n v="270.76400000000001"/>
    <n v="10.973070131246599"/>
    <n v="1.1844499737024301"/>
  </r>
  <r>
    <x v="6"/>
    <n v="-14.292730000000001"/>
    <n v="-170.67939999999999"/>
    <x v="6"/>
    <x v="6"/>
    <d v="2014-12-04T00:00:00"/>
    <n v="24"/>
    <n v="1.8241469247509901E-2"/>
    <n v="0.64500000000000401"/>
    <n v="36.589147286822097"/>
    <n v="63.410852713177803"/>
    <x v="51"/>
    <n v="0.58512375487417201"/>
    <n v="0.19893760560238899"/>
    <n v="0.88816624512582698"/>
    <n v="0.68922863952343805"/>
    <n v="39.715450106508001"/>
    <n v="13.5029495620271"/>
    <n v="46.781600331464801"/>
    <n v="0.53905999999999998"/>
    <n v="0.26039723840262702"/>
    <n v="8.2274474835883696E-2"/>
    <n v="0.19638828676148801"/>
    <n v="0.27866276159737202"/>
    <n v="48.305798687089997"/>
    <n v="15.262582056892301"/>
    <n v="36.431619256017598"/>
    <n v="0.93423"/>
    <n v="0.324725940981198"/>
    <n v="0.11666301288403499"/>
    <n v="0.49284104613476498"/>
    <n v="0.609504059018801"/>
    <n v="34.7586719524312"/>
    <n v="12.487611496530301"/>
    <n v="52.753716551038302"/>
    <n v="114.151"/>
    <n v="114.387"/>
    <n v="1.7390000000000001"/>
    <n v="2.1480000000000001"/>
    <n v="0.40899999999999997"/>
    <n v="0.23600000000000401"/>
    <n v="270.76400000000001"/>
    <n v="10.973070131246599"/>
    <n v="1.1844499737024301"/>
  </r>
  <r>
    <x v="7"/>
    <n v="-14.293839999999999"/>
    <n v="-170.6773"/>
    <x v="6"/>
    <x v="6"/>
    <d v="2014-12-04T00:00:00"/>
    <n v="24"/>
    <n v="1.8241469247509901E-2"/>
    <n v="0.101999999999996"/>
    <n v="31.372549019605401"/>
    <n v="68.627450980394499"/>
    <x v="52"/>
    <n v="2.79649596827494E-2"/>
    <n v="1.4372593082178999E-2"/>
    <n v="4.51299422780293E-2"/>
    <n v="3.07573491958502E-2"/>
    <n v="12.0026437541308"/>
    <n v="6.16875963868796"/>
    <n v="13.2011456267866"/>
    <n v="7.3090000000000002E-2"/>
    <n v="2.7963084269664901E-2"/>
    <n v="1.43716292134866E-2"/>
    <n v="3.0755286516848401E-2"/>
    <n v="4.5126915730334997E-2"/>
    <n v="38.258426966294898"/>
    <n v="19.662921348319301"/>
    <n v="42.078651685385601"/>
    <n v="0.15989"/>
    <n v="0"/>
    <n v="0"/>
    <n v="0"/>
    <n v="0"/>
    <n v="0"/>
    <n v="0"/>
    <n v="0"/>
    <n v="67.213999999999999"/>
    <n v="67.245999999999995"/>
    <n v="1.744"/>
    <n v="1.8140000000000001"/>
    <n v="7.0000000000000007E-2"/>
    <n v="3.1999999999996399E-2"/>
    <n v="270.76400000000001"/>
    <n v="10.973070131246599"/>
    <n v="1.1844499737024301"/>
  </r>
  <r>
    <x v="8"/>
    <n v="-14.293369999999999"/>
    <n v="-170.6754"/>
    <x v="6"/>
    <x v="6"/>
    <d v="2014-12-04T00:00:00"/>
    <n v="24"/>
    <n v="1.8241469247509901E-2"/>
    <n v="2.0000000000000002E-5"/>
    <n v="50"/>
    <n v="50"/>
    <x v="53"/>
    <n v="0"/>
    <n v="0"/>
    <n v="0"/>
    <n v="0"/>
    <n v="0"/>
    <n v="0"/>
    <n v="0"/>
    <n v="2.0000000000000002E-5"/>
    <n v="0"/>
    <n v="0"/>
    <n v="0"/>
    <n v="0"/>
    <n v="0"/>
    <n v="0"/>
    <n v="0"/>
    <n v="2.0000000000000002E-5"/>
    <n v="0"/>
    <n v="0"/>
    <n v="0"/>
    <n v="0"/>
    <n v="0"/>
    <n v="0"/>
    <n v="0"/>
    <s v="No Sed"/>
    <s v="No Sed"/>
    <s v="No Sed"/>
    <s v="No Sed"/>
    <n v="1.0000000000000001E-5"/>
    <n v="1.0000000000000001E-5"/>
    <n v="270.76400000000001"/>
    <n v="10.973070131246599"/>
    <n v="1.1844499737024301"/>
  </r>
  <r>
    <x v="0"/>
    <n v="-14.290179999999999"/>
    <n v="-170.6814"/>
    <x v="7"/>
    <x v="7"/>
    <d v="2015-01-05T00:00:00"/>
    <n v="32"/>
    <n v="1.8241469247509901E-2"/>
    <n v="2.5179999999999998"/>
    <n v="64.535345512311295"/>
    <n v="35.464654487688598"/>
    <x v="54"/>
    <n v="2.5586320394172501"/>
    <n v="0.40989748966704298"/>
    <n v="1.7550279605827399"/>
    <n v="1.3451304709156999"/>
    <n v="59.314643236074502"/>
    <n v="9.5023133410385405"/>
    <n v="31.1830434228869"/>
    <n v="2.7838400000000001"/>
    <n v="2.0585056284289198"/>
    <n v="0.18240747132169499"/>
    <n v="0.54292690024937595"/>
    <n v="0.72533437157107195"/>
    <n v="73.944825436408905"/>
    <n v="6.5523690773067296"/>
    <n v="19.502805486284199"/>
    <n v="1.52982"/>
    <n v="0.50012831471416097"/>
    <n v="0.227489634489218"/>
    <n v="0.80220205079661999"/>
    <n v="1.02969168528583"/>
    <n v="32.6919712589822"/>
    <n v="14.8703530146826"/>
    <n v="52.437675726335101"/>
    <n v="70.244"/>
    <n v="71.869"/>
    <n v="1.752"/>
    <n v="2.645"/>
    <n v="0.89300000000000002"/>
    <n v="1.625"/>
    <n v="979.42399999999998"/>
    <n v="31.186461482957998"/>
    <n v="1.73390147052328"/>
  </r>
  <r>
    <x v="1"/>
    <n v="-14.28941"/>
    <n v="-170.67959999999999"/>
    <x v="7"/>
    <x v="7"/>
    <d v="2015-01-05T00:00:00"/>
    <n v="32"/>
    <n v="1.8241469247509901E-2"/>
    <n v="0.64300000000000002"/>
    <n v="75.738724727838203"/>
    <n v="24.261275272161701"/>
    <x v="55"/>
    <n v="0.712921075320744"/>
    <n v="9.0146310507219801E-2"/>
    <n v="0.38861892467925502"/>
    <n v="0.29847261417203502"/>
    <n v="64.720398289734703"/>
    <n v="8.1836620102056994"/>
    <n v="27.0959397000595"/>
    <n v="0.83428999999999998"/>
    <n v="0.585641422724272"/>
    <n v="5.6085177430019603E-2"/>
    <n v="0.192563399845708"/>
    <n v="0.24864857727572701"/>
    <n v="70.196385276615104"/>
    <n v="6.7225038571743099"/>
    <n v="23.081110866210501"/>
    <n v="0.26724999999999999"/>
    <n v="0.127279122549013"/>
    <n v="3.4061274509816303E-2"/>
    <n v="0.105909602941169"/>
    <n v="0.13997087745098599"/>
    <n v="47.625490196076299"/>
    <n v="12.7450980392203"/>
    <n v="39.629411764703299"/>
    <n v="109.645"/>
    <n v="110.13200000000001"/>
    <n v="1.744"/>
    <n v="1.9"/>
    <n v="0.156"/>
    <n v="0.48699999999999999"/>
    <n v="979.42399999999998"/>
    <n v="31.186461482957998"/>
    <n v="1.73390147052328"/>
  </r>
  <r>
    <x v="2"/>
    <n v="-14.28833"/>
    <n v="-170.67789999999999"/>
    <x v="7"/>
    <x v="7"/>
    <d v="2015-01-05T00:00:00"/>
    <n v="32"/>
    <n v="1.8241469247509901E-2"/>
    <n v="12.153"/>
    <n v="38.081132230724897"/>
    <n v="61.918867769275003"/>
    <x v="56"/>
    <n v="15.0333615631786"/>
    <n v="1.5196875556162199"/>
    <n v="5.7862984368213102"/>
    <n v="4.2666108812050902"/>
    <n v="72.207526747212398"/>
    <n v="7.2992909375860098"/>
    <n v="20.493182315201501"/>
    <n v="7.9283599999999996"/>
    <n v="6.5863507041472902"/>
    <n v="0.437442193077693"/>
    <n v="0.90456710277500796"/>
    <n v="1.3420092958526999"/>
    <n v="83.073305250358104"/>
    <n v="5.5174360533287201"/>
    <n v="11.409258696313"/>
    <n v="12.891299999999999"/>
    <n v="8.4470104633870804"/>
    <n v="1.08224542741935"/>
    <n v="3.3620441091935498"/>
    <n v="4.44428953661291"/>
    <n v="65.5248924731182"/>
    <n v="8.3951612903225907"/>
    <n v="26.079946236559099"/>
    <n v="68.072999999999993"/>
    <n v="72.700999999999993"/>
    <n v="1.748"/>
    <n v="9.2729999999999997"/>
    <n v="7.5250000000000004"/>
    <n v="4.6280000000000001"/>
    <n v="979.42399999999998"/>
    <n v="31.186461482957998"/>
    <n v="1.73390147052328"/>
  </r>
  <r>
    <x v="3"/>
    <n v="-14.29177"/>
    <n v="-170.68219999999999"/>
    <x v="7"/>
    <x v="7"/>
    <d v="2015-01-05T00:00:00"/>
    <n v="32"/>
    <n v="1.8241469247509901E-2"/>
    <n v="9.07"/>
    <n v="20.904079382579901"/>
    <n v="79.095920617420006"/>
    <x v="57"/>
    <n v="3.6298313469153598"/>
    <n v="1.86986747152843"/>
    <n v="11.9082586530846"/>
    <n v="10.0383911815562"/>
    <n v="23.360859326438199"/>
    <n v="12.0340883051162"/>
    <n v="64.605052368445499"/>
    <n v="3.2480899999999999"/>
    <n v="1.5927249282373499"/>
    <n v="0.40654708282742602"/>
    <n v="1.24881798893522"/>
    <n v="1.65536507176264"/>
    <n v="49.0357387953336"/>
    <n v="12.5164968589979"/>
    <n v="38.447764345668404"/>
    <n v="12.28999"/>
    <n v="2.0371032458501199"/>
    <n v="1.4633191695705201"/>
    <n v="8.7895675845793502"/>
    <n v="10.252886754149801"/>
    <n v="16.5753043399557"/>
    <n v="11.9065936552472"/>
    <n v="71.518102004797001"/>
    <n v="69.647000000000006"/>
    <n v="71.543000000000006"/>
    <n v="1.7729999999999999"/>
    <n v="8.9469999999999992"/>
    <n v="7.1740000000000004"/>
    <n v="1.8959999999999999"/>
    <n v="979.42399999999998"/>
    <n v="31.186461482957998"/>
    <n v="1.73390147052328"/>
  </r>
  <r>
    <x v="4"/>
    <n v="-14.29142"/>
    <n v="-170.67930000000001"/>
    <x v="7"/>
    <x v="7"/>
    <d v="2015-01-05T00:00:00"/>
    <n v="32"/>
    <n v="1.8241469247509901E-2"/>
    <n v="2.81E-2"/>
    <n v="99.644128113879006"/>
    <n v="0.35587188612099602"/>
    <x v="58"/>
    <n v="4.6924503096671601E-2"/>
    <n v="3.1802441949646599E-3"/>
    <n v="1.0441801773497499E-3"/>
    <n v="-2.1360640176149E-3"/>
    <n v="97.475079137248798"/>
    <n v="6.6062405379407201"/>
    <n v="-4.4371915613105601"/>
    <n v="4.7969999999999999E-2"/>
    <n v="4.6925791160217299E-2"/>
    <n v="3.1803314917146302E-3"/>
    <n v="-2.1361226519319601E-3"/>
    <n v="1.0442088397826601E-3"/>
    <n v="97.823204419881804"/>
    <n v="6.6298342541476503"/>
    <n v="-4.4530386740295302"/>
    <n v="1.7000000000000001E-4"/>
    <n v="0"/>
    <n v="0"/>
    <n v="0"/>
    <n v="0"/>
    <n v="0"/>
    <n v="0"/>
    <n v="0"/>
    <n v="112.90900000000001"/>
    <n v="112.937"/>
    <n v="1.7809999999999999"/>
    <n v="1.7589999999999999"/>
    <n v="1E-4"/>
    <n v="2.8000000000000001E-2"/>
    <n v="979.42399999999998"/>
    <n v="31.186461482957998"/>
    <n v="1.73390147052328"/>
  </r>
  <r>
    <x v="5"/>
    <n v="-14.290330000000001"/>
    <n v="-170.67670000000001"/>
    <x v="7"/>
    <x v="7"/>
    <d v="2015-01-05T00:00:00"/>
    <n v="32"/>
    <n v="1.8241469247509901E-2"/>
    <n v="4.7050000000000001"/>
    <n v="28.4590860786397"/>
    <n v="71.5409139213602"/>
    <x v="59"/>
    <n v="6.0241394550577301"/>
    <n v="0.58118083206406101"/>
    <n v="2.0361305449422602"/>
    <n v="1.4549497128782001"/>
    <n v="74.738680652853205"/>
    <n v="7.2104387578091202"/>
    <n v="18.050880589337599"/>
    <n v="2.2938800000000001"/>
    <n v="1.9614004516490999"/>
    <n v="0.13235595420426099"/>
    <n v="0.200123594146634"/>
    <n v="0.33247954835089599"/>
    <n v="85.505800288118905"/>
    <n v="5.7699598149973701"/>
    <n v="8.7242398968836508"/>
    <n v="5.7663900000000003"/>
    <n v="4.0627391272017102"/>
    <n v="0.44882486129814297"/>
    <n v="1.25482601150013"/>
    <n v="1.70365087279828"/>
    <n v="70.455503828248098"/>
    <n v="7.7834635065984701"/>
    <n v="21.761032665153301"/>
    <n v="66.784999999999997"/>
    <n v="68.123999999999995"/>
    <n v="1.74"/>
    <n v="5.1059999999999999"/>
    <n v="3.3660000000000001"/>
    <n v="1.339"/>
    <n v="979.42399999999998"/>
    <n v="31.186461482957998"/>
    <n v="1.73390147052328"/>
  </r>
  <r>
    <x v="6"/>
    <n v="-14.292730000000001"/>
    <n v="-170.67939999999999"/>
    <x v="7"/>
    <x v="7"/>
    <d v="2015-01-05T00:00:00"/>
    <n v="32"/>
    <n v="1.8241469247509901E-2"/>
    <n v="0.154"/>
    <n v="50.649350649350602"/>
    <n v="49.350649350649299"/>
    <x v="60"/>
    <n v="0.24502272169880701"/>
    <n v="2.2840334130756701E-2"/>
    <n v="1.87972783011922E-2"/>
    <n v="-4.0430558295644304E-3"/>
    <n v="92.874960844063196"/>
    <n v="8.6575445875053898"/>
    <n v="-1.5325054315686499"/>
    <n v="0.13361999999999999"/>
    <n v="7.1769402072536806E-2"/>
    <n v="1.98468393782406E-2"/>
    <n v="4.2003758549222503E-2"/>
    <n v="6.18505979274631E-2"/>
    <n v="53.711571675300704"/>
    <n v="14.8531951640777"/>
    <n v="31.4352331606215"/>
    <n v="0.13020000000000001"/>
    <n v="0.17325579310348099"/>
    <n v="2.9931034482691301E-3"/>
    <n v="-4.60488965517507E-2"/>
    <n v="-4.3055793103481503E-2"/>
    <n v="133.06896551726601"/>
    <n v="2.2988505747074801"/>
    <n v="-35.367816091974397"/>
    <n v="114.15600000000001"/>
    <n v="114.23399999999999"/>
    <n v="1.6950000000000001"/>
    <n v="1.7709999999999999"/>
    <n v="7.5999999999999998E-2"/>
    <n v="7.8E-2"/>
    <n v="979.42399999999998"/>
    <n v="31.186461482957998"/>
    <n v="1.73390147052328"/>
  </r>
  <r>
    <x v="7"/>
    <n v="-14.293839999999999"/>
    <n v="-170.6773"/>
    <x v="7"/>
    <x v="7"/>
    <d v="2015-01-05T00:00:00"/>
    <n v="32"/>
    <n v="1.8241469247509901E-2"/>
    <n v="3.7999999999999999E-2"/>
    <n v="71.052631578947299"/>
    <n v="28.947368421052602"/>
    <x v="61"/>
    <n v="5.72939921506175E-2"/>
    <n v="5.5568205272493402E-3"/>
    <n v="7.80600784938245E-3"/>
    <n v="2.2491873221330999E-3"/>
    <n v="88.009204532438602"/>
    <n v="8.5358226225028293"/>
    <n v="3.45497284505853"/>
    <n v="4.6249999999999999E-2"/>
    <n v="3.9861564171121799E-2"/>
    <n v="3.4625668449206701E-3"/>
    <n v="2.9258689839574501E-3"/>
    <n v="6.3884358288781203E-3"/>
    <n v="86.187165775398597"/>
    <n v="7.4866310160447096"/>
    <n v="6.3262032085566497"/>
    <n v="1.8839999999999999E-2"/>
    <n v="1.74235111111215E-2"/>
    <n v="2.0933333333278199E-3"/>
    <n v="-6.7684444444935505E-4"/>
    <n v="1.41648888887846E-3"/>
    <n v="92.481481481536704"/>
    <n v="11.111111111081801"/>
    <n v="-3.5925925926186499"/>
    <n v="67.221000000000004"/>
    <n v="67.248000000000005"/>
    <n v="1.6859999999999999"/>
    <n v="1.6970000000000001"/>
    <n v="1.0999999999999999E-2"/>
    <n v="2.7E-2"/>
    <n v="979.42399999999998"/>
    <n v="31.186461482957998"/>
    <n v="1.73390147052328"/>
  </r>
  <r>
    <x v="8"/>
    <n v="-14.293369999999999"/>
    <n v="-170.6754"/>
    <x v="7"/>
    <x v="7"/>
    <d v="2015-01-05T00:00:00"/>
    <n v="32"/>
    <n v="1.8241469247509901E-2"/>
    <n v="1.1E-4"/>
    <n v="9.0909090909090899"/>
    <n v="90.909090909090907"/>
    <x v="62"/>
    <n v="0"/>
    <n v="0"/>
    <n v="0"/>
    <n v="0"/>
    <n v="0"/>
    <n v="0"/>
    <n v="0"/>
    <n v="2.0000000000000002E-5"/>
    <n v="0"/>
    <n v="0"/>
    <n v="0"/>
    <n v="0"/>
    <n v="0"/>
    <n v="0"/>
    <n v="0"/>
    <n v="1.7000000000000001E-4"/>
    <n v="0"/>
    <n v="0"/>
    <n v="0"/>
    <n v="0"/>
    <n v="0"/>
    <n v="0"/>
    <n v="0"/>
    <n v="100.636"/>
    <n v="100.636"/>
    <n v="1.6839999999999999"/>
    <n v="1.6679999999999999"/>
    <n v="1E-4"/>
    <n v="1.0000000000000001E-5"/>
    <n v="979.42399999999998"/>
    <n v="31.186461482957998"/>
    <n v="1.73390147052328"/>
  </r>
  <r>
    <x v="0"/>
    <n v="-14.290179999999999"/>
    <n v="-170.6814"/>
    <x v="8"/>
    <x v="8"/>
    <d v="2015-02-06T00:00:00"/>
    <n v="32"/>
    <n v="1.8241469247509901E-2"/>
    <n v="9.468"/>
    <n v="81.896915927334106"/>
    <n v="18.103084072665801"/>
    <x v="63"/>
    <n v="5.5628847741452701"/>
    <n v="1.1667816172012999"/>
    <n v="10.657025225854699"/>
    <n v="9.4902436086534099"/>
    <n v="34.296643903358699"/>
    <n v="7.1935147433080697"/>
    <n v="58.509841353333101"/>
    <n v="13.283609999999999"/>
    <n v="4.9028066659399903"/>
    <n v="0.76065173409734899"/>
    <n v="7.6201515999626599"/>
    <n v="8.3808033340599994"/>
    <n v="36.908691733195901"/>
    <n v="5.7262425959309899"/>
    <n v="57.365065670873001"/>
    <n v="2.9363000000000001"/>
    <n v="0.66007867724767899"/>
    <n v="0.40612956345434797"/>
    <n v="1.87009175929797"/>
    <n v="2.27622132275232"/>
    <n v="22.479946778179301"/>
    <n v="13.8313375150478"/>
    <n v="63.688715706772797"/>
    <n v="100.639"/>
    <n v="108.393"/>
    <n v="1.752"/>
    <n v="3.4660000000000002"/>
    <n v="1.714"/>
    <n v="7.7539999999999996"/>
    <n v="919.73399999999901"/>
    <n v="51.571332363452399"/>
    <n v="0.90479795952948405"/>
  </r>
  <r>
    <x v="1"/>
    <n v="-14.28941"/>
    <n v="-170.67959999999999"/>
    <x v="8"/>
    <x v="8"/>
    <d v="2015-02-06T00:00:00"/>
    <n v="32"/>
    <n v="1.8241469247509901E-2"/>
    <n v="2.0990000000000002"/>
    <n v="57.979990471653103"/>
    <n v="42.020009528346797"/>
    <x v="64"/>
    <n v="0.98258152382943598"/>
    <n v="0.32211110276107002"/>
    <n v="2.6132784761705601"/>
    <n v="2.2911673734094902"/>
    <n v="27.3253553761669"/>
    <n v="8.9578321392120301"/>
    <n v="63.716812484621002"/>
    <n v="2.0848800000000001"/>
    <n v="0.52690241177351105"/>
    <n v="0.109730526315789"/>
    <n v="1.44824706191069"/>
    <n v="1.5579775882264799"/>
    <n v="25.272553421468398"/>
    <n v="5.26315789473683"/>
    <n v="69.464288683794607"/>
    <n v="1.51098"/>
    <n v="0.45567907714432698"/>
    <n v="0.212380513610684"/>
    <n v="0.84292040924498801"/>
    <n v="1.05530092285567"/>
    <n v="30.157849683273501"/>
    <n v="14.0558123608972"/>
    <n v="55.786337955829197"/>
    <n v="109.652"/>
    <n v="110.869"/>
    <n v="1.67"/>
    <n v="2.552"/>
    <n v="0.88200000000000001"/>
    <n v="1.2170000000000001"/>
    <n v="919.73399999999901"/>
    <n v="51.571332363452399"/>
    <n v="0.90479795952948405"/>
  </r>
  <r>
    <x v="2"/>
    <n v="-14.28833"/>
    <n v="-170.67789999999999"/>
    <x v="8"/>
    <x v="8"/>
    <d v="2015-02-06T00:00:00"/>
    <n v="32"/>
    <n v="1.8241469247509901E-2"/>
    <n v="4.7949999999999999"/>
    <n v="33.806047966631901"/>
    <n v="66.193952033368006"/>
    <x v="65"/>
    <n v="2.7923950107208699"/>
    <n v="0.60927244876284903"/>
    <n v="5.4220649892791197"/>
    <n v="4.8127925405162699"/>
    <n v="33.993652786925402"/>
    <n v="7.41707244009769"/>
    <n v="58.5892747729768"/>
    <n v="2.77698"/>
    <n v="0.876688326652457"/>
    <n v="0.14993667377398301"/>
    <n v="1.7503549995735499"/>
    <n v="1.9002916733475399"/>
    <n v="31.569846619437499"/>
    <n v="5.3992709264734904"/>
    <n v="63.030882454088903"/>
    <n v="5.4374700000000002"/>
    <n v="1.9157033179216501"/>
    <n v="0.45933506093580101"/>
    <n v="3.0624316211425402"/>
    <n v="3.52176668207834"/>
    <n v="35.231519767863603"/>
    <n v="8.4475879579253004"/>
    <n v="56.320892274210998"/>
    <n v="111.696"/>
    <n v="113.31699999999999"/>
    <n v="1.7350000000000001"/>
    <n v="4.9089999999999998"/>
    <n v="3.1739999999999999"/>
    <n v="1.621"/>
    <n v="919.73399999999901"/>
    <n v="51.571332363452399"/>
    <n v="0.90479795952948405"/>
  </r>
  <r>
    <x v="3"/>
    <n v="-14.29177"/>
    <n v="-170.68219999999999"/>
    <x v="8"/>
    <x v="8"/>
    <d v="2015-02-06T00:00:00"/>
    <n v="32"/>
    <n v="1.8241469247509901E-2"/>
    <n v="10.523999999999999"/>
    <n v="52.527556062333701"/>
    <n v="47.472443937666199"/>
    <x v="66"/>
    <n v="2.2337926488027202"/>
    <n v="2.46003909824555"/>
    <n v="15.7951873511972"/>
    <n v="13.335148252951701"/>
    <n v="12.3900112419156"/>
    <n v="13.644915565082099"/>
    <n v="73.965073193002098"/>
    <n v="9.4701799999999992"/>
    <n v="1.26981060883624"/>
    <n v="1.41927212493107"/>
    <n v="6.7810972662326803"/>
    <n v="8.2003693911637505"/>
    <n v="13.4085160877221"/>
    <n v="14.9867491951691"/>
    <n v="71.604734717108599"/>
    <n v="8.5587999999999997"/>
    <n v="0.96398198467854701"/>
    <n v="1.0407669004751501"/>
    <n v="6.5540511148462999"/>
    <n v="7.59481801532145"/>
    <n v="11.2630507159712"/>
    <n v="12.1601965284286"/>
    <n v="76.576752755600097"/>
    <n v="106.29600000000001"/>
    <n v="111.824"/>
    <n v="1.6559999999999999"/>
    <n v="6.6520000000000001"/>
    <n v="4.9960000000000004"/>
    <n v="5.5279999999999996"/>
    <n v="919.73399999999901"/>
    <n v="51.571332363452399"/>
    <n v="0.90479795952948405"/>
  </r>
  <r>
    <x v="4"/>
    <n v="-14.29142"/>
    <n v="-170.67930000000001"/>
    <x v="8"/>
    <x v="8"/>
    <d v="2015-02-06T00:00:00"/>
    <n v="32"/>
    <n v="1.8241469247509901E-2"/>
    <n v="2.0000000000000001E-4"/>
    <n v="50"/>
    <n v="50"/>
    <x v="67"/>
    <n v="9.3718571428576996E-5"/>
    <n v="3.6428571428583702E-5"/>
    <n v="7.6281428571422895E-5"/>
    <n v="3.9852857142839199E-5"/>
    <n v="27.564285714287301"/>
    <n v="10.7142857142893"/>
    <n v="11.7214285714232"/>
    <n v="1.7000000000000001E-4"/>
    <n v="9.3718571428576996E-5"/>
    <n v="3.6428571428583702E-5"/>
    <n v="3.9852857142839199E-5"/>
    <n v="7.6281428571422895E-5"/>
    <n v="55.128571428574702"/>
    <n v="21.4285714285786"/>
    <n v="23.442857142846599"/>
    <n v="1.7000000000000001E-4"/>
    <n v="0"/>
    <n v="0"/>
    <n v="0"/>
    <n v="0"/>
    <n v="0"/>
    <n v="0"/>
    <n v="0"/>
    <n v="112.938"/>
    <n v="112.934"/>
    <n v="1.7370000000000001"/>
    <n v="1.7130000000000001"/>
    <n v="1E-4"/>
    <n v="1E-4"/>
    <n v="919.73399999999901"/>
    <n v="51.571332363452399"/>
    <n v="0.90479795952948405"/>
  </r>
  <r>
    <x v="5"/>
    <n v="-14.290330000000001"/>
    <n v="-170.67670000000001"/>
    <x v="8"/>
    <x v="8"/>
    <d v="2015-02-06T00:00:00"/>
    <n v="32"/>
    <n v="1.8241469247509901E-2"/>
    <n v="3.9E-2"/>
    <n v="76.923076923076906"/>
    <n v="23.076923076922998"/>
    <x v="68"/>
    <n v="4.30264136476355E-2"/>
    <n v="8.8517347168991598E-3"/>
    <n v="2.50154443943226E-2"/>
    <n v="1.61637096774234E-2"/>
    <n v="64.401157981792394"/>
    <n v="13.2491164749276"/>
    <n v="24.193548387102801"/>
    <n v="5.1389999999999998E-2"/>
    <n v="3.1358951612898103E-2"/>
    <n v="3.86806451612998E-3"/>
    <n v="1.61629838709718E-2"/>
    <n v="2.0031048387101801E-2"/>
    <n v="61.021505376334197"/>
    <n v="7.52688172043195"/>
    <n v="31.451612903233698"/>
    <n v="1.542E-2"/>
    <n v="1.16677999999979E-2"/>
    <n v="4.9842424242446297E-3"/>
    <n v="0"/>
    <n v="4.9842424242446297E-3"/>
    <n v="75.666666666653001"/>
    <n v="32.3232323232466"/>
    <n v="0"/>
    <n v="66.795000000000002"/>
    <n v="66.825000000000003"/>
    <n v="1.712"/>
    <n v="1.7210000000000001"/>
    <n v="8.9999999999999993E-3"/>
    <n v="0.03"/>
    <n v="919.73399999999901"/>
    <n v="51.571332363452399"/>
    <n v="0.90479795952948405"/>
  </r>
  <r>
    <x v="6"/>
    <n v="-14.292730000000001"/>
    <n v="-170.67939999999999"/>
    <x v="8"/>
    <x v="8"/>
    <d v="2015-02-06T00:00:00"/>
    <n v="32"/>
    <n v="1.8241469247509901E-2"/>
    <n v="0.20100000000000001"/>
    <n v="62.189054726368099"/>
    <n v="37.810945273631802"/>
    <x v="69"/>
    <n v="0.101668724391558"/>
    <n v="0.110171493925597"/>
    <n v="0.24267127560844101"/>
    <n v="0.13249978168284299"/>
    <n v="29.525679384201101"/>
    <n v="31.994974131845701"/>
    <n v="38.479346483953002"/>
    <n v="0.21414"/>
    <n v="6.2551298146124507E-2"/>
    <n v="6.4218647764449299E-2"/>
    <n v="8.7370054089426094E-2"/>
    <n v="0.15158870185387499"/>
    <n v="29.2104689203906"/>
    <n v="29.989094874591"/>
    <n v="40.800436205018201"/>
    <n v="0.13020000000000001"/>
    <n v="3.9117441176455797E-2"/>
    <n v="4.5952941176481597E-2"/>
    <n v="4.5129617647062498E-2"/>
    <n v="9.1082558823544102E-2"/>
    <n v="30.044117647047401"/>
    <n v="35.294117647067203"/>
    <n v="34.661764705885197"/>
    <n v="114.15600000000001"/>
    <n v="114.28100000000001"/>
    <n v="1.716"/>
    <n v="1.792"/>
    <n v="7.5999999999999998E-2"/>
    <n v="0.125"/>
    <n v="919.73399999999901"/>
    <n v="51.571332363452399"/>
    <n v="0.90479795952948405"/>
  </r>
  <r>
    <x v="7"/>
    <n v="-14.293839999999999"/>
    <n v="-170.6773"/>
    <x v="8"/>
    <x v="8"/>
    <d v="2015-02-06T00:00:00"/>
    <n v="32"/>
    <n v="1.8241469247509901E-2"/>
    <n v="0.122"/>
    <n v="3.27868852459016"/>
    <n v="96.721311475409806"/>
    <x v="70"/>
    <n v="0"/>
    <n v="0"/>
    <n v="0"/>
    <n v="0"/>
    <n v="0"/>
    <n v="0"/>
    <n v="0"/>
    <n v="6.8500000000000002E-3"/>
    <n v="0"/>
    <n v="0"/>
    <n v="0"/>
    <n v="0"/>
    <n v="0"/>
    <n v="0"/>
    <n v="0"/>
    <n v="0.20215"/>
    <n v="0"/>
    <n v="0"/>
    <n v="0"/>
    <n v="0"/>
    <n v="0"/>
    <n v="0"/>
    <n v="0"/>
    <n v="67.224999999999994"/>
    <n v="67.228999999999999"/>
    <n v="1.758"/>
    <n v="1.8759999999999999"/>
    <n v="0.11799999999999999"/>
    <n v="4.0000000000000001E-3"/>
    <n v="919.73399999999901"/>
    <n v="51.571332363452399"/>
    <n v="0.90479795952948405"/>
  </r>
  <r>
    <x v="8"/>
    <n v="-14.293369999999999"/>
    <n v="-170.6754"/>
    <x v="8"/>
    <x v="8"/>
    <d v="2015-02-06T00:00:00"/>
    <n v="32"/>
    <n v="1.8241469247509901E-2"/>
    <n v="1.01E-2"/>
    <n v="99.009900990098998"/>
    <n v="0.99009900990098998"/>
    <x v="71"/>
    <n v="0"/>
    <n v="0"/>
    <n v="0"/>
    <n v="0"/>
    <n v="0"/>
    <n v="0"/>
    <n v="0"/>
    <n v="1.7129999999999999E-2"/>
    <n v="0"/>
    <n v="0"/>
    <n v="0"/>
    <n v="0"/>
    <n v="0"/>
    <n v="0"/>
    <n v="0"/>
    <n v="1.7000000000000001E-4"/>
    <n v="0"/>
    <n v="0"/>
    <n v="0"/>
    <n v="0"/>
    <n v="0"/>
    <n v="0"/>
    <n v="0"/>
    <n v="68.069000000000003"/>
    <n v="68.078999999999994"/>
    <n v="1.7310000000000001"/>
    <n v="1.716"/>
    <n v="1E-4"/>
    <n v="0.01"/>
    <n v="919.73399999999901"/>
    <n v="51.571332363452399"/>
    <n v="0.90479795952948405"/>
  </r>
  <r>
    <x v="0"/>
    <n v="-14.290179999999999"/>
    <n v="-170.6814"/>
    <x v="9"/>
    <x v="9"/>
    <d v="2015-03-11T00:00:00"/>
    <n v="33"/>
    <n v="1.8241469247509901E-2"/>
    <m/>
    <m/>
    <m/>
    <x v="23"/>
    <m/>
    <m/>
    <m/>
    <m/>
    <m/>
    <m/>
    <m/>
    <m/>
    <m/>
    <m/>
    <m/>
    <m/>
    <m/>
    <m/>
    <m/>
    <m/>
    <m/>
    <m/>
    <m/>
    <m/>
    <m/>
    <m/>
    <m/>
    <m/>
    <m/>
    <m/>
    <m/>
    <m/>
    <m/>
    <n v="350.77399999999898"/>
    <n v="24.159987428583101"/>
    <n v="1.1058333130831799"/>
  </r>
  <r>
    <x v="1"/>
    <n v="-14.28941"/>
    <n v="-170.67959999999999"/>
    <x v="9"/>
    <x v="9"/>
    <d v="2015-03-11T00:00:00"/>
    <n v="33"/>
    <n v="1.8241469247509901E-2"/>
    <n v="7.2910000000000004"/>
    <n v="87.5600054862158"/>
    <n v="12.4399945137841"/>
    <x v="72"/>
    <n v="8.6184077954692402"/>
    <n v="0.86904716969524198"/>
    <n v="3.4935222045307501"/>
    <n v="2.6244750348355099"/>
    <n v="71.156354069658903"/>
    <n v="7.17513368798567"/>
    <n v="21.668512242355298"/>
    <n v="10.60521"/>
    <n v="7.8513144941206798"/>
    <n v="0.69419307036578204"/>
    <n v="2.0597024355135298"/>
    <n v="2.75389550587931"/>
    <n v="74.032616931872894"/>
    <n v="6.5457739202314897"/>
    <n v="19.421609147895499"/>
    <n v="1.5067200000000001"/>
    <n v="0.76709409382716298"/>
    <n v="0.174853925925925"/>
    <n v="0.56477198024691"/>
    <n v="0.73962590617283597"/>
    <n v="50.911522633745001"/>
    <n v="11.604938271604899"/>
    <n v="37.483539094649998"/>
    <n v="110.10599999999999"/>
    <n v="116.49"/>
    <n v="1.667"/>
    <n v="2.5739999999999998"/>
    <n v="0.90700000000000003"/>
    <n v="6.3840000000000003"/>
    <n v="350.77399999999898"/>
    <n v="24.159987428583101"/>
    <n v="1.1058333130831799"/>
  </r>
  <r>
    <x v="2"/>
    <n v="-14.28833"/>
    <n v="-170.67789999999999"/>
    <x v="9"/>
    <x v="9"/>
    <d v="2015-03-11T00:00:00"/>
    <n v="33"/>
    <n v="1.8241469247509901E-2"/>
    <n v="3.512"/>
    <n v="24.202733485193601"/>
    <n v="75.797266514806296"/>
    <x v="73"/>
    <n v="4.0384727172015999"/>
    <n v="0.57671120135489295"/>
    <n v="1.79571728279839"/>
    <n v="1.2190060814435"/>
    <n v="69.220795298089399"/>
    <n v="9.8850260508295502"/>
    <n v="20.8941786510809"/>
    <n v="1.4120299999999999"/>
    <n v="1.1555701158954801"/>
    <n v="0.119464874862657"/>
    <n v="0.136995009241861"/>
    <n v="0.25645988410451798"/>
    <n v="81.837504578194597"/>
    <n v="8.4605054327922904"/>
    <n v="9.7019899890130592"/>
    <n v="4.4221599999999999"/>
    <n v="2.8829020259235101"/>
    <n v="0.45724639145722501"/>
    <n v="1.08201158261926"/>
    <n v="1.53925797407648"/>
    <n v="65.192169119242905"/>
    <n v="10.3398880062509"/>
    <n v="24.4679428745061"/>
    <n v="112.16200000000001"/>
    <n v="113.012"/>
    <n v="1.738"/>
    <n v="4.4000000000000004"/>
    <n v="2.6619999999999999"/>
    <n v="0.85"/>
    <n v="350.77399999999898"/>
    <n v="24.159987428583101"/>
    <n v="1.1058333130831799"/>
  </r>
  <r>
    <x v="3"/>
    <n v="-14.29177"/>
    <n v="-170.68219999999999"/>
    <x v="9"/>
    <x v="9"/>
    <d v="2015-03-11T00:00:00"/>
    <n v="33"/>
    <n v="1.8241469247509901E-2"/>
    <n v="8.157"/>
    <n v="42.417555473826098"/>
    <n v="57.582444526173802"/>
    <x v="74"/>
    <n v="4.6054025715486997"/>
    <n v="1.57132272090896"/>
    <n v="8.9451374284513001"/>
    <n v="7.3738147075423299"/>
    <n v="33.986856402392"/>
    <n v="11.596015516052899"/>
    <n v="54.4171280815549"/>
    <n v="5.7478100000000003"/>
    <n v="3.2826303196667799"/>
    <n v="0.65493595589422104"/>
    <n v="1.81024372443899"/>
    <n v="2.4651796803332102"/>
    <n v="57.110974782861298"/>
    <n v="11.3945303671175"/>
    <n v="31.494494850020999"/>
    <n v="7.8027300000000004"/>
    <n v="1.3227731267288001"/>
    <n v="0.91638675739202802"/>
    <n v="5.5635701158791599"/>
    <n v="6.4799568732711901"/>
    <n v="16.9526963861213"/>
    <n v="11.744437618526099"/>
    <n v="71.302865995352505"/>
    <n v="69.935000000000002"/>
    <n v="73.394999999999996"/>
    <n v="1.615"/>
    <n v="6.3120000000000003"/>
    <n v="4.6970000000000001"/>
    <n v="3.46"/>
    <n v="350.77399999999898"/>
    <n v="24.159987428583101"/>
    <n v="1.1058333130831799"/>
  </r>
  <r>
    <x v="4"/>
    <n v="-14.29142"/>
    <n v="-170.67930000000001"/>
    <x v="9"/>
    <x v="9"/>
    <d v="2015-03-11T00:00:00"/>
    <n v="33"/>
    <n v="1.8241469247509901E-2"/>
    <n v="1.6E-2"/>
    <n v="75"/>
    <n v="25"/>
    <x v="75"/>
    <n v="0"/>
    <n v="0"/>
    <n v="0"/>
    <n v="0"/>
    <n v="0"/>
    <n v="0"/>
    <n v="0"/>
    <n v="1.993E-2"/>
    <n v="0"/>
    <n v="0"/>
    <n v="0"/>
    <n v="0"/>
    <n v="0"/>
    <n v="0"/>
    <n v="0"/>
    <n v="6.6400000000000001E-3"/>
    <n v="0"/>
    <n v="0"/>
    <n v="0"/>
    <n v="0"/>
    <n v="0"/>
    <n v="0"/>
    <n v="0"/>
    <n v="113.377"/>
    <n v="113.389"/>
    <n v="1.74"/>
    <n v="1.744"/>
    <n v="4.0000000000000001E-3"/>
    <n v="1.2E-2"/>
    <n v="350.77399999999898"/>
    <n v="24.159987428583101"/>
    <n v="1.1058333130831799"/>
  </r>
  <r>
    <x v="5"/>
    <n v="-14.290330000000001"/>
    <n v="-170.67670000000001"/>
    <x v="9"/>
    <x v="9"/>
    <d v="2015-03-11T00:00:00"/>
    <n v="33"/>
    <n v="1.8241469247509901E-2"/>
    <n v="1.4469999999999901"/>
    <n v="29.578438147892101"/>
    <n v="70.4215618521078"/>
    <x v="76"/>
    <n v="1.8330809202598799"/>
    <n v="0.194959947489"/>
    <n v="0.57069907974011103"/>
    <n v="0.375739132251111"/>
    <n v="76.258264910261602"/>
    <n v="8.1105570180715407"/>
    <n v="15.631178071666699"/>
    <n v="0.71099999999999997"/>
    <n v="0.59310049014522104"/>
    <n v="4.5912603734444099E-2"/>
    <n v="7.1986906120334496E-2"/>
    <n v="0.117899509854778"/>
    <n v="83.417790456430495"/>
    <n v="6.4574688796686601"/>
    <n v="10.124740663900701"/>
    <n v="1.69278"/>
    <n v="1.239980371096"/>
    <n v="0.14904735738158201"/>
    <n v="0.30375227152241002"/>
    <n v="0.452799628903993"/>
    <n v="73.251123660251594"/>
    <n v="8.8048864815027805"/>
    <n v="17.943989858245601"/>
    <n v="67.063000000000002"/>
    <n v="67.491"/>
    <n v="1.768"/>
    <n v="2.7869999999999999"/>
    <n v="1.0189999999999999"/>
    <n v="0.42799999999999999"/>
    <n v="350.77399999999898"/>
    <n v="24.159987428583101"/>
    <n v="1.1058333130831799"/>
  </r>
  <r>
    <x v="6"/>
    <n v="-14.292730000000001"/>
    <n v="-170.67939999999999"/>
    <x v="9"/>
    <x v="9"/>
    <d v="2015-03-11T00:00:00"/>
    <n v="33"/>
    <n v="1.8241469247509901E-2"/>
    <n v="0.48"/>
    <n v="68.9583333333333"/>
    <n v="31.0416666666666"/>
    <x v="77"/>
    <n v="0.53120894234680804"/>
    <n v="0.198873474456049"/>
    <n v="0.26617105765319099"/>
    <n v="6.7297583197142602E-2"/>
    <n v="66.6192959877107"/>
    <n v="24.940865641983599"/>
    <n v="8.4398383703055799"/>
    <n v="0.54986000000000002"/>
    <n v="0.354705148937286"/>
    <n v="0.153516410390974"/>
    <n v="4.1638440671739101E-2"/>
    <n v="0.19515485106271299"/>
    <n v="64.508265547100393"/>
    <n v="27.919181317239701"/>
    <n v="7.5725531356598301"/>
    <n v="0.24751999999999999"/>
    <n v="0.176503790575923"/>
    <n v="4.5357068062813803E-2"/>
    <n v="2.5659141361262201E-2"/>
    <n v="7.1016209424075993E-2"/>
    <n v="71.308900523563295"/>
    <n v="18.324607329837502"/>
    <n v="10.3664921465991"/>
    <n v="114.633"/>
    <n v="114.964"/>
    <n v="1.6679999999999999"/>
    <n v="1.8169999999999999"/>
    <n v="0.14899999999999999"/>
    <n v="0.33100000000000002"/>
    <n v="350.77399999999898"/>
    <n v="24.159987428583101"/>
    <n v="1.1058333130831799"/>
  </r>
  <r>
    <x v="7"/>
    <n v="-14.293839999999999"/>
    <n v="-170.6773"/>
    <x v="9"/>
    <x v="9"/>
    <d v="2015-03-11T00:00:00"/>
    <n v="33"/>
    <n v="1.8241469247509901E-2"/>
    <n v="7.9999999999999905E-2"/>
    <n v="46.25"/>
    <n v="53.75"/>
    <x v="78"/>
    <n v="6.1358869201797103E-2"/>
    <n v="1.07380798192781E-2"/>
    <n v="1.0738079820283899E-4"/>
    <n v="-1.06306990210753E-2"/>
    <n v="46.169201807221299"/>
    <n v="8.0798192771092001"/>
    <n v="-7.9990210843305496"/>
    <n v="6.1469999999999997E-2"/>
    <n v="6.1362612650592299E-2"/>
    <n v="1.0738734939760001E-2"/>
    <n v="-1.06313475903524E-2"/>
    <n v="1.07387349407657E-4"/>
    <n v="99.825301204802898"/>
    <n v="17.469879518073899"/>
    <n v="-17.2951807228768"/>
    <n v="7.1429999999999993E-2"/>
    <n v="0"/>
    <n v="0"/>
    <n v="0"/>
    <n v="0"/>
    <n v="0"/>
    <n v="0"/>
    <n v="0"/>
    <n v="67.495000000000005"/>
    <n v="67.531999999999996"/>
    <n v="1.681"/>
    <n v="1.724"/>
    <n v="4.2999999999999997E-2"/>
    <n v="3.6999999999999998E-2"/>
    <n v="350.77399999999898"/>
    <n v="24.159987428583101"/>
    <n v="1.1058333130831799"/>
  </r>
  <r>
    <x v="8"/>
    <n v="-14.293369999999999"/>
    <n v="-170.6754"/>
    <x v="9"/>
    <x v="9"/>
    <d v="2015-03-11T00:00:00"/>
    <n v="33"/>
    <n v="1.8241469247509901E-2"/>
    <n v="4.8000000000000001E-2"/>
    <n v="66.6666666666666"/>
    <n v="33.3333333333333"/>
    <x v="79"/>
    <n v="3.2634890566041998E-2"/>
    <n v="1.20362264150957E-2"/>
    <n v="2.0525109433957901E-2"/>
    <n v="8.4888830188621298E-3"/>
    <n v="40.926624737950902"/>
    <n v="15.0943396226433"/>
    <n v="10.645702306072399"/>
    <n v="5.3159999999999999E-2"/>
    <n v="3.2634890566041998E-2"/>
    <n v="1.20362264150957E-2"/>
    <n v="8.4888830188621298E-3"/>
    <n v="2.0525109433957901E-2"/>
    <n v="61.389937106926297"/>
    <n v="22.641509433964998"/>
    <n v="15.9685534591086"/>
    <n v="2.6579999999999999E-2"/>
    <n v="0"/>
    <n v="0"/>
    <n v="0"/>
    <n v="0"/>
    <n v="0"/>
    <n v="0"/>
    <n v="0"/>
    <n v="68.353999999999999"/>
    <n v="68.385999999999996"/>
    <n v="1.6910000000000001"/>
    <n v="1.7070000000000001"/>
    <n v="1.6E-2"/>
    <n v="3.2000000000000001E-2"/>
    <n v="350.77399999999898"/>
    <n v="24.159987428583101"/>
    <n v="1.1058333130831799"/>
  </r>
  <r>
    <x v="0"/>
    <n v="-14.290179999999999"/>
    <n v="-170.6814"/>
    <x v="10"/>
    <x v="10"/>
    <d v="2015-04-10T00:00:00"/>
    <n v="30"/>
    <n v="1.8241469247509901E-2"/>
    <n v="4.0549999999999997"/>
    <n v="55.289765721331698"/>
    <n v="44.710234278668302"/>
    <x v="80"/>
    <n v="2.7718460050913998"/>
    <n v="0.68115637110199301"/>
    <n v="4.6380139949085901"/>
    <n v="3.9568576238065898"/>
    <n v="37.407535433751796"/>
    <n v="9.1925673508270496"/>
    <n v="53.399897215420999"/>
    <n v="4.0968900000000001"/>
    <n v="1.7966572105263099"/>
    <n v="0.20193157894736799"/>
    <n v="2.0983012105263099"/>
    <n v="2.30023278947368"/>
    <n v="43.854172568126401"/>
    <n v="4.9288992125091902"/>
    <n v="51.216928219364398"/>
    <n v="3.3129599999999999"/>
    <n v="0.97518524049023203"/>
    <n v="0.47922374943259699"/>
    <n v="1.8585510100771701"/>
    <n v="2.33777475950976"/>
    <n v="29.435466787713398"/>
    <n v="14.4651233166895"/>
    <n v="56.099409895596999"/>
    <n v="2.4860000000000002"/>
    <n v="4.7279999999999998"/>
    <n v="1.653"/>
    <n v="3.4660000000000002"/>
    <n v="1.8129999999999999"/>
    <n v="2.242"/>
    <n v="307.08599999999899"/>
    <n v="19.969785067291198"/>
    <n v="1.4253628716193201"/>
  </r>
  <r>
    <x v="1"/>
    <n v="-14.28941"/>
    <n v="-170.67959999999999"/>
    <x v="10"/>
    <x v="10"/>
    <d v="2015-04-10T00:00:00"/>
    <n v="30"/>
    <n v="1.8241469247509901E-2"/>
    <n v="5.1219999999999999"/>
    <n v="84.146817649355697"/>
    <n v="15.8531823506442"/>
    <x v="81"/>
    <n v="4.5884396503951601"/>
    <n v="0.71828139739824504"/>
    <n v="4.7711903496048302"/>
    <n v="4.0529089522065798"/>
    <n v="49.023729040519399"/>
    <n v="7.6742499158433102"/>
    <n v="43.302021043637197"/>
    <n v="7.8758299999999997"/>
    <n v="3.8457026446904399"/>
    <n v="0.37974841530460801"/>
    <n v="3.65037894000494"/>
    <n v="4.03012735530955"/>
    <n v="48.829172857850402"/>
    <n v="4.8216939078751997"/>
    <n v="46.349133234274298"/>
    <n v="1.4838"/>
    <n v="0.74273701538461201"/>
    <n v="0.33853312401883801"/>
    <n v="0.40252986059654899"/>
    <n v="0.741062984615387"/>
    <n v="50.056410256409997"/>
    <n v="22.815279958137001"/>
    <n v="27.128309785452799"/>
    <n v="2.4809999999999999"/>
    <n v="6.7910000000000004"/>
    <n v="1.74"/>
    <n v="2.552"/>
    <n v="0.81200000000000006"/>
    <n v="4.3099999999999996"/>
    <n v="307.08599999999899"/>
    <n v="19.969785067291198"/>
    <n v="1.4253628716193201"/>
  </r>
  <r>
    <x v="2"/>
    <n v="-14.28833"/>
    <n v="-170.67789999999999"/>
    <x v="10"/>
    <x v="10"/>
    <d v="2015-04-10T00:00:00"/>
    <n v="30"/>
    <n v="1.8241469247509901E-2"/>
    <n v="5.1820000000000004"/>
    <n v="38.672327286761799"/>
    <n v="61.327672713238101"/>
    <x v="82"/>
    <n v="4.6519562393078999"/>
    <n v="0.88987649175089001"/>
    <n v="4.8173137606920902"/>
    <n v="3.9274372689411998"/>
    <n v="49.126872919537597"/>
    <n v="9.3975194682471894"/>
    <n v="41.4756076122151"/>
    <n v="3.6619899999999999"/>
    <n v="1.86816404957807"/>
    <n v="0.243487338348923"/>
    <n v="1.5503386120729901"/>
    <n v="1.7938259504219201"/>
    <n v="51.014995933306103"/>
    <n v="6.6490443269622004"/>
    <n v="42.335959739731599"/>
    <n v="5.8072800000000004"/>
    <n v="2.7837922794423999"/>
    <n v="0.64638902281048005"/>
    <n v="2.37709869774711"/>
    <n v="3.0234877205575899"/>
    <n v="47.936250352013303"/>
    <n v="11.130667417628899"/>
    <n v="40.933082230357698"/>
    <n v="2.476"/>
    <n v="4.4800000000000004"/>
    <n v="1.7310000000000001"/>
    <n v="4.9089999999999998"/>
    <n v="3.1779999999999999"/>
    <n v="2.004"/>
    <n v="307.08599999999899"/>
    <n v="19.969785067291198"/>
    <n v="1.4253628716193201"/>
  </r>
  <r>
    <x v="3"/>
    <n v="-14.29177"/>
    <n v="-170.68219999999999"/>
    <x v="10"/>
    <x v="10"/>
    <d v="2015-04-10T00:00:00"/>
    <n v="30"/>
    <n v="1.8241469247509901E-2"/>
    <n v="17.800999999999998"/>
    <n v="46.340093253188002"/>
    <n v="53.659906746811899"/>
    <x v="83"/>
    <n v="7.52912462252542"/>
    <n v="3.87890189455995"/>
    <n v="24.999325377474499"/>
    <n v="21.1204234829146"/>
    <n v="23.146275406683699"/>
    <n v="11.9246441025008"/>
    <n v="64.929080490815295"/>
    <n v="15.07371"/>
    <n v="4.87870695155853"/>
    <n v="1.5242534738386799"/>
    <n v="8.6707495746027696"/>
    <n v="10.1950030484414"/>
    <n v="32.365668117261997"/>
    <n v="10.111999460243601"/>
    <n v="57.522332422494301"/>
    <n v="17.454730000000001"/>
    <n v="2.65041545430504"/>
    <n v="2.3546472089955999"/>
    <n v="12.449667336699299"/>
    <n v="14.804314545694901"/>
    <n v="15.1845113290497"/>
    <n v="13.4900236726412"/>
    <n v="71.325464998309002"/>
    <n v="2.5070000000000001"/>
    <n v="10.756"/>
    <m/>
    <m/>
    <n v="9.5519999999999996"/>
    <n v="8.2490000000000006"/>
    <n v="307.08599999999899"/>
    <n v="19.969785067291198"/>
    <n v="1.4253628716193201"/>
  </r>
  <r>
    <x v="4"/>
    <n v="-14.29142"/>
    <n v="-170.67930000000001"/>
    <x v="10"/>
    <x v="10"/>
    <d v="2015-04-10T00:00:00"/>
    <n v="30"/>
    <n v="1.8241469247509901E-2"/>
    <n v="0.20200000000000001"/>
    <n v="84.158415841584102"/>
    <n v="15.841584158415801"/>
    <x v="84"/>
    <n v="0.16240598623931399"/>
    <n v="4.2503862188722798E-2"/>
    <n v="0.20671401376068499"/>
    <n v="0.164210151571962"/>
    <n v="43.998154052696798"/>
    <n v="11.5149171512578"/>
    <n v="44.486928796045298"/>
    <n v="0.31064999999999998"/>
    <n v="0.133552029108329"/>
    <n v="1.73982313927783E-2"/>
    <n v="0.15969973949889099"/>
    <n v="0.17709797089167001"/>
    <n v="42.991156963891797"/>
    <n v="5.6005895357406397"/>
    <n v="51.408253500367501"/>
    <n v="5.8470000000000001E-2"/>
    <n v="2.8853673913053501E-2"/>
    <n v="2.5103967391302599E-2"/>
    <n v="4.5123586956438604E-3"/>
    <n v="2.96163260869464E-2"/>
    <n v="49.347826086973598"/>
    <n v="42.9347826086927"/>
    <n v="7.71739130433361"/>
    <n v="2.5009999999999999"/>
    <n v="2.6709999999999998"/>
    <n v="1.681"/>
    <n v="1.7130000000000001"/>
    <n v="3.2000000000000001E-2"/>
    <n v="0.17"/>
    <n v="307.08599999999899"/>
    <n v="19.969785067291198"/>
    <n v="1.4253628716193201"/>
  </r>
  <r>
    <x v="5"/>
    <n v="-14.290330000000001"/>
    <n v="-170.67670000000001"/>
    <x v="10"/>
    <x v="10"/>
    <d v="2015-04-10T00:00:00"/>
    <n v="30"/>
    <n v="1.8241469247509901E-2"/>
    <n v="1.258"/>
    <n v="97.933227344992005"/>
    <n v="2.0667726550079402"/>
    <x v="85"/>
    <n v="1.1489724234907901"/>
    <n v="0.14051560759301199"/>
    <n v="1.1498175765092"/>
    <n v="1.00930196891619"/>
    <n v="49.981617437468898"/>
    <n v="6.11258999704246"/>
    <n v="43.905792565488497"/>
    <n v="2.2512799999999999"/>
    <n v="1.1329860971116299"/>
    <n v="0.13981407580883001"/>
    <n v="0.97847982707953396"/>
    <n v="1.1182939028883601"/>
    <n v="50.326307572209402"/>
    <n v="6.21042588255703"/>
    <n v="43.463266545233502"/>
    <n v="4.7509999999999997E-2"/>
    <n v="1.5986453649360601E-2"/>
    <n v="7.0156790820160696E-4"/>
    <n v="3.0821978442437701E-2"/>
    <n v="3.1523546350639302E-2"/>
    <n v="33.648607975922197"/>
    <n v="1.4766741911210399"/>
    <n v="64.874717832956705"/>
    <n v="2.476"/>
    <n v="3.7080000000000002"/>
    <n v="1.6950000000000001"/>
    <n v="1.7210000000000001"/>
    <n v="2.5999999999999999E-2"/>
    <n v="1.232"/>
    <n v="307.08599999999899"/>
    <n v="19.969785067291198"/>
    <n v="1.4253628716193201"/>
  </r>
  <r>
    <x v="6"/>
    <n v="-14.292730000000001"/>
    <n v="-170.67939999999999"/>
    <x v="10"/>
    <x v="10"/>
    <d v="2015-04-10T00:00:00"/>
    <n v="30"/>
    <n v="1.8241469247509901E-2"/>
    <n v="0.41699999999999998"/>
    <n v="61.390887290167797"/>
    <n v="38.609112709832097"/>
    <x v="86"/>
    <n v="0.31664869174315602"/>
    <n v="9.8778227360773602E-2"/>
    <n v="0.44535130825684299"/>
    <n v="0.34657308089606897"/>
    <n v="41.554946422986397"/>
    <n v="12.9630219633561"/>
    <n v="45.482031613657398"/>
    <n v="0.46779999999999999"/>
    <n v="0.210661514170041"/>
    <n v="4.22977058029749E-2"/>
    <n v="0.21484078002698301"/>
    <n v="0.25713848582995802"/>
    <n v="45.032388663967701"/>
    <n v="9.0418353576261001"/>
    <n v="45.925775978406101"/>
    <n v="0.29420000000000002"/>
    <n v="0.10598730716723601"/>
    <n v="5.6480375426620801E-2"/>
    <n v="0.131732317406143"/>
    <n v="0.18821269283276301"/>
    <n v="36.025597269624697"/>
    <n v="19.197952218429901"/>
    <n v="44.7764505119452"/>
    <n v="2.52"/>
    <n v="2.7759999999999998"/>
    <n v="1.631"/>
    <n v="1.792"/>
    <n v="0.161"/>
    <n v="0.25600000000000001"/>
    <n v="307.08599999999899"/>
    <n v="19.969785067291198"/>
    <n v="1.4253628716193201"/>
  </r>
  <r>
    <x v="7"/>
    <n v="-14.293839999999999"/>
    <n v="-170.6773"/>
    <x v="10"/>
    <x v="10"/>
    <d v="2015-04-10T00:00:00"/>
    <n v="30"/>
    <n v="1.8241469247509901E-2"/>
    <n v="0.26"/>
    <n v="14.2307692307692"/>
    <n v="85.769230769230703"/>
    <x v="87"/>
    <n v="1.0092943614685299"/>
    <n v="0.66090719087648298"/>
    <n v="-0.53418436146853399"/>
    <n v="-1.1950915523450101"/>
    <n v="212.43382826472401"/>
    <n v="139.10614192007799"/>
    <n v="-251.539970184803"/>
    <n v="6.7610000000000003E-2"/>
    <n v="2.2604800775180001E-2"/>
    <n v="8.9098449612554607E-3"/>
    <n v="3.60953542635645E-2"/>
    <n v="4.5005199224819901E-2"/>
    <n v="33.434108527111398"/>
    <n v="13.1782945736658"/>
    <n v="53.3875968992227"/>
    <n v="0.40749999999999997"/>
    <n v="0.98669333333318698"/>
    <n v="0.65199999999990299"/>
    <n v="-1.23119333333309"/>
    <n v="-0.57919333333318701"/>
    <n v="242.133333333297"/>
    <n v="159.99999999997601"/>
    <n v="-302.13333333327301"/>
    <n v="2.5259999999999998"/>
    <n v="2.5630000000000002"/>
    <n v="1.653"/>
    <n v="1.8759999999999999"/>
    <n v="0.223"/>
    <n v="3.6999999999999998E-2"/>
    <n v="307.08599999999899"/>
    <n v="19.969785067291198"/>
    <n v="1.4253628716193201"/>
  </r>
  <r>
    <x v="8"/>
    <n v="-14.293369999999999"/>
    <n v="-170.6754"/>
    <x v="10"/>
    <x v="10"/>
    <d v="2015-04-10T00:00:00"/>
    <n v="30"/>
    <n v="1.8241469247509901E-2"/>
    <n v="2.1999999999999999E-2"/>
    <n v="77.272727272727195"/>
    <n v="22.727272727272702"/>
    <x v="88"/>
    <n v="0"/>
    <n v="0"/>
    <n v="0"/>
    <n v="0"/>
    <n v="0"/>
    <n v="0"/>
    <n v="0"/>
    <n v="3.1060000000000001E-2"/>
    <n v="0"/>
    <n v="0"/>
    <n v="0"/>
    <n v="0"/>
    <n v="0"/>
    <n v="0"/>
    <n v="0"/>
    <n v="9.1400000000000006E-3"/>
    <n v="0"/>
    <n v="0"/>
    <n v="0"/>
    <n v="0"/>
    <n v="0"/>
    <n v="0"/>
    <n v="0"/>
    <n v="2.5230000000000001"/>
    <n v="2.54"/>
    <n v="1.7110000000000001"/>
    <n v="1.716"/>
    <n v="5.0000000000000001E-3"/>
    <n v="1.7000000000000001E-2"/>
    <n v="307.08599999999899"/>
    <n v="19.969785067291198"/>
    <n v="1.425362871619320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99">
  <r>
    <x v="0"/>
    <n v="-14.290179999999999"/>
    <n v="-170.6814"/>
    <s v="Mar_2014"/>
    <d v="2014-03-05T00:00:00"/>
    <d v="2014-04-11T00:00:00"/>
    <n v="37"/>
    <n v="2.0268299163899899E-3"/>
    <n v="10.6839999999999"/>
    <n v="84.902658180456697"/>
    <n v="15.0973418195432"/>
    <x v="0"/>
    <n v="92.988717991664302"/>
    <n v="11.252458425264599"/>
    <n v="49.478472008335601"/>
    <n v="38.226013583071001"/>
    <n v="65.270268889043294"/>
    <n v="7.8982805972832404"/>
    <n v="26.8314505136733"/>
    <n v="120.95843000000001"/>
    <n v="82.024080401967197"/>
    <n v="9.2919505977748607"/>
    <n v="29.6423990002578"/>
    <n v="38.934349598032703"/>
    <n v="67.811793193717193"/>
    <n v="7.6819371727748598"/>
    <n v="24.506269633507799"/>
    <n v="21.508759999999999"/>
    <n v="10.964637363275999"/>
    <n v="1.96050784676353"/>
    <n v="10.5441226367239"/>
    <n v="8.5836147899603699"/>
    <n v="50.977542932628801"/>
    <n v="9.1149273447820196"/>
    <n v="39.907529722589103"/>
    <n v="69.686999999999998"/>
    <n v="78.757999999999996"/>
    <n v="1.728"/>
    <n v="3.3410000000000002"/>
    <n v="1.613"/>
    <n v="9.0709999999999908"/>
    <n v="374.39600000000002"/>
    <n v="66.121280056571294"/>
    <n v="1.82872802548502"/>
  </r>
  <r>
    <x v="1"/>
    <n v="-14.28941"/>
    <n v="-170.67959999999999"/>
    <s v="Mar_2014"/>
    <d v="2014-03-05T00:00:00"/>
    <d v="2014-04-11T00:00:00"/>
    <n v="37"/>
    <n v="2.0268299163899899E-3"/>
    <n v="46.711999999999897"/>
    <n v="94.369755095050493"/>
    <n v="5.6302449049494703"/>
    <x v="1"/>
    <n v="446.91896212974302"/>
    <n v="38.622668019797402"/>
    <n v="175.968277870256"/>
    <n v="137.345609850458"/>
    <n v="71.749577360060101"/>
    <n v="6.2005874481868402"/>
    <n v="22.049835191752901"/>
    <n v="587.81715999999994"/>
    <n v="428.84119198735101"/>
    <n v="35.338926482213601"/>
    <n v="123.637041530434"/>
    <n v="158.975968012648"/>
    <n v="72.954860995781601"/>
    <n v="6.0118909223768799"/>
    <n v="21.0332480818414"/>
    <n v="35.070079999999997"/>
    <n v="18.0777695202272"/>
    <n v="3.2837416349885702"/>
    <n v="16.992310479772701"/>
    <n v="13.7085688447841"/>
    <n v="51.547557120563297"/>
    <n v="9.3633708134927893"/>
    <n v="39.089072065943803"/>
    <n v="66.864000000000004"/>
    <n v="110.946"/>
    <n v="1.6850000000000001"/>
    <n v="4.3150000000000004"/>
    <n v="2.63"/>
    <n v="44.081999999999901"/>
    <n v="374.39600000000002"/>
    <n v="66.121280056571294"/>
    <n v="1.82872802548502"/>
  </r>
  <r>
    <x v="2"/>
    <n v="-14.28833"/>
    <n v="-170.67789999999999"/>
    <s v="Mar_2014"/>
    <d v="2014-03-05T00:00:00"/>
    <d v="2014-04-11T00:00:00"/>
    <n v="37"/>
    <n v="2.0268299163899899E-3"/>
    <n v="25.385000000000002"/>
    <n v="92.613748276541202"/>
    <n v="7.3862517234587299"/>
    <x v="2"/>
    <n v="262.48522220219598"/>
    <n v="23.875397280150899"/>
    <n v="76.014357797803498"/>
    <n v="52.1389605176525"/>
    <n v="77.543736450779704"/>
    <n v="7.0533018918814996"/>
    <n v="15.4029616573387"/>
    <n v="313.49714999999998"/>
    <n v="246.07358995653101"/>
    <n v="21.411026158550001"/>
    <n v="46.012533884918298"/>
    <n v="67.423560043468399"/>
    <n v="78.493086765392107"/>
    <n v="6.8297355043100296"/>
    <n v="14.677177730297799"/>
    <n v="25.00243"/>
    <n v="16.411632382118199"/>
    <n v="2.4643710894669302"/>
    <n v="8.5907976178817602"/>
    <n v="6.1264265284148198"/>
    <n v="65.640149305960406"/>
    <n v="9.8565263035110409"/>
    <n v="24.503324390528501"/>
    <n v="82.994"/>
    <n v="106.504"/>
    <n v="1.722"/>
    <n v="3.597"/>
    <n v="1.875"/>
    <n v="23.51"/>
    <n v="374.39600000000002"/>
    <n v="66.121280056571294"/>
    <n v="1.82872802548502"/>
  </r>
  <r>
    <x v="3"/>
    <n v="-14.29177"/>
    <n v="-170.68219999999999"/>
    <s v="Mar_2014"/>
    <d v="2014-03-05T00:00:00"/>
    <d v="2014-04-11T00:00:00"/>
    <n v="37"/>
    <n v="2.0268299163899899E-3"/>
    <n v="18.106999999999999"/>
    <n v="85.679571436461003"/>
    <n v="14.320428563538901"/>
    <x v="3"/>
    <n v="79.910424177314297"/>
    <n v="26.8711898235861"/>
    <n v="161.539725822685"/>
    <n v="134.66853599909899"/>
    <n v="33.096034182341299"/>
    <n v="11.1290839221206"/>
    <n v="55.774881895538002"/>
    <n v="206.87344999999999"/>
    <n v="70.184303867046594"/>
    <n v="23.5902983739239"/>
    <n v="113.098847759029"/>
    <n v="136.689146132953"/>
    <n v="33.926201678874897"/>
    <n v="11.4032508153772"/>
    <n v="54.670547505747699"/>
    <n v="34.576700000000002"/>
    <n v="9.7261200927209295"/>
    <n v="3.2808913778162898"/>
    <n v="24.850579907278998"/>
    <n v="21.569688529462699"/>
    <n v="28.129116117850799"/>
    <n v="9.4887348353552792"/>
    <n v="62.382149046793799"/>
    <n v="70.200999999999993"/>
    <n v="85.715000000000003"/>
    <n v="1.7809999999999999"/>
    <n v="4.3739999999999997"/>
    <n v="2.593"/>
    <n v="15.513999999999999"/>
    <n v="374.39600000000002"/>
    <n v="66.121280056571294"/>
    <n v="1.82872802548502"/>
  </r>
  <r>
    <x v="4"/>
    <n v="-14.29142"/>
    <n v="-170.67930000000001"/>
    <s v="Mar_2014"/>
    <d v="2014-03-05T00:00:00"/>
    <d v="2014-04-11T00:00:00"/>
    <n v="37"/>
    <n v="2.0268299163899899E-3"/>
    <n v="6.7278999999999902"/>
    <n v="76.160466118699702"/>
    <n v="23.839533881300198"/>
    <x v="4"/>
    <n v="77.076323335874406"/>
    <n v="6.2353402335586399"/>
    <n v="12.6377366641255"/>
    <n v="6.4023964305669301"/>
    <n v="85.913315411067501"/>
    <n v="6.9502374918253"/>
    <n v="7.1364470971071103"/>
    <n v="68.326639999999998"/>
    <n v="59.880184151242602"/>
    <n v="4.3385241000459196"/>
    <n v="4.1079317487114597"/>
    <n v="8.44645584875739"/>
    <n v="87.638122043236095"/>
    <n v="6.3496816176617497"/>
    <n v="6.0121963391020801"/>
    <n v="21.387409999999999"/>
    <n v="17.1961306906869"/>
    <n v="1.89681540458016"/>
    <n v="4.1912793093130603"/>
    <n v="2.2944639047329001"/>
    <n v="80.403053435114103"/>
    <n v="8.8688410825815804"/>
    <n v="10.728105482304301"/>
    <n v="68.066000000000003"/>
    <n v="73.19"/>
    <n v="1.7330000000000001"/>
    <n v="3.3369"/>
    <n v="1.6038999999999899"/>
    <n v="5.1239999999999899"/>
    <n v="374.39600000000002"/>
    <n v="66.121280056571294"/>
    <n v="1.82872802548502"/>
  </r>
  <r>
    <x v="5"/>
    <n v="-14.290330000000001"/>
    <n v="-170.67670000000001"/>
    <s v="Mar_2014"/>
    <d v="2014-03-05T00:00:00"/>
    <d v="2014-04-11T00:00:00"/>
    <n v="37"/>
    <n v="2.0268299163899899E-3"/>
    <n v="21.27"/>
    <n v="94.405265632346001"/>
    <n v="5.5947343676539703"/>
    <x v="5"/>
    <n v="219.486712100635"/>
    <n v="21.4605550041152"/>
    <n v="64.140867899364906"/>
    <n v="42.680312895249699"/>
    <n v="77.385532147696907"/>
    <n v="7.5664556331634696"/>
    <n v="15.048012219139499"/>
    <n v="267.75936999999999"/>
    <n v="207.87872954134301"/>
    <n v="19.943657316056601"/>
    <n v="39.936983142599502"/>
    <n v="59.880640458656103"/>
    <n v="77.636397763164595"/>
    <n v="7.4483508517579002"/>
    <n v="14.915251385077401"/>
    <n v="15.868209999999999"/>
    <n v="11.607982545588399"/>
    <n v="1.5168976945097401"/>
    <n v="4.2602274544115497"/>
    <n v="2.7433297599017998"/>
    <n v="73.152438400981794"/>
    <n v="9.5593497597381596"/>
    <n v="17.288211839279899"/>
    <n v="69.863"/>
    <n v="89.942999999999998"/>
    <n v="1.734"/>
    <n v="2.9239999999999999"/>
    <n v="1.19"/>
    <n v="20.079999999999998"/>
    <n v="374.39600000000002"/>
    <n v="66.121280056571294"/>
    <n v="1.82872802548502"/>
  </r>
  <r>
    <x v="6"/>
    <n v="-14.292730000000001"/>
    <n v="-170.67939999999999"/>
    <s v="Mar_2014"/>
    <d v="2014-03-05T00:00:00"/>
    <d v="2014-04-11T00:00:00"/>
    <n v="37"/>
    <n v="2.0268299163899899E-3"/>
    <n v="40.311"/>
    <n v="97.491999702314502"/>
    <n v="2.50800029768549"/>
    <x v="6"/>
    <n v="483.60414960581801"/>
    <n v="27.957058720322099"/>
    <n v="53.9281203941811"/>
    <n v="25.971061673858902"/>
    <n v="89.967463647497596"/>
    <n v="5.2010009967070596"/>
    <n v="4.83153535579528"/>
    <n v="524.05096000000003"/>
    <n v="472.28488038033299"/>
    <n v="26.886829932978799"/>
    <n v="24.879249686687999"/>
    <n v="51.766079619666897"/>
    <n v="90.121937832216304"/>
    <n v="5.1305754564363104"/>
    <n v="4.74748671134732"/>
    <n v="13.481310000000001"/>
    <n v="11.319269282875"/>
    <n v="1.0702287611792101"/>
    <n v="2.1620407171249201"/>
    <n v="1.0918119559457"/>
    <n v="83.962680799381303"/>
    <n v="7.9386110191013604"/>
    <n v="8.0987081815172797"/>
    <n v="67.430999999999997"/>
    <n v="106.73099999999999"/>
    <n v="1.758"/>
    <n v="2.7690000000000001"/>
    <n v="1.0109999999999999"/>
    <n v="39.299999999999997"/>
    <n v="374.39600000000002"/>
    <n v="66.121280056571294"/>
    <n v="1.82872802548502"/>
  </r>
  <r>
    <x v="7"/>
    <n v="-14.293839999999999"/>
    <n v="-170.6773"/>
    <s v="Mar_2014"/>
    <d v="2014-03-05T00:00:00"/>
    <d v="2014-04-11T00:00:00"/>
    <n v="37"/>
    <n v="2.0268299163899899E-3"/>
    <n v="30.728000000000002"/>
    <n v="96.166362926321199"/>
    <n v="3.83363707367872"/>
    <x v="7"/>
    <n v="372.35984101966699"/>
    <n v="19.439046637931"/>
    <n v="37.3866689803329"/>
    <n v="17.9476223424019"/>
    <n v="90.875658957941297"/>
    <n v="4.7441640535098104"/>
    <n v="4.3801769885488202"/>
    <n v="394.03832"/>
    <n v="359.221723197237"/>
    <n v="18.1978252154383"/>
    <n v="16.618771587324598"/>
    <n v="34.816596802762902"/>
    <n v="91.164159667830504"/>
    <n v="4.6182881947721004"/>
    <n v="4.2175521373973597"/>
    <n v="15.70819"/>
    <n v="13.1381181321397"/>
    <n v="1.2412212873631201"/>
    <n v="2.5700718678602499"/>
    <n v="1.32885058049713"/>
    <n v="83.638650488310503"/>
    <n v="7.9017460787214899"/>
    <n v="8.4596034329679703"/>
    <n v="70.215999999999994"/>
    <n v="99.766000000000005"/>
    <n v="1.6950000000000001"/>
    <n v="2.8730000000000002"/>
    <n v="1.1779999999999999"/>
    <n v="29.55"/>
    <n v="374.39600000000002"/>
    <n v="66.121280056571294"/>
    <n v="1.82872802548502"/>
  </r>
  <r>
    <x v="8"/>
    <n v="-14.293369999999999"/>
    <n v="-170.6754"/>
    <s v="Mar_2014"/>
    <d v="2014-03-05T00:00:00"/>
    <d v="2014-04-11T00:00:00"/>
    <n v="37"/>
    <n v="2.0268299163899899E-3"/>
    <n v="2.4529999999999901"/>
    <n v="50.224215246636703"/>
    <n v="49.775784753363197"/>
    <x v="8"/>
    <n v="26.160573110005402"/>
    <n v="3.0161475060456602"/>
    <n v="6.5492768899945704"/>
    <n v="3.5331293839489"/>
    <n v="79.977661499534307"/>
    <n v="9.2209151250943293"/>
    <n v="10.8014233753713"/>
    <n v="16.428260000000002"/>
    <n v="13.239128601069"/>
    <n v="1.70063591269489"/>
    <n v="1.48849548623606"/>
    <n v="3.1891313989309502"/>
    <n v="80.587527839643599"/>
    <n v="10.3518930957684"/>
    <n v="9.0605790645878699"/>
    <n v="16.281580000000002"/>
    <n v="12.921436505675899"/>
    <n v="1.31551066107027"/>
    <n v="3.3601434943240598"/>
    <n v="2.04463283325379"/>
    <n v="79.362300868072595"/>
    <n v="8.0797481636934094"/>
    <n v="12.5579509682339"/>
    <n v="66.338999999999999"/>
    <n v="67.570999999999998"/>
    <n v="1.746"/>
    <n v="2.9670000000000001"/>
    <n v="1.2210000000000001"/>
    <n v="1.23199999999999"/>
    <n v="374.39600000000002"/>
    <n v="66.121280056571294"/>
    <n v="1.82872802548502"/>
  </r>
  <r>
    <x v="0"/>
    <n v="-14.290179999999999"/>
    <n v="-170.6814"/>
    <s v="Apr_2014"/>
    <d v="2014-04-11T00:00:00"/>
    <d v="2014-05-18T00:00:00"/>
    <n v="37"/>
    <n v="2.0268299163899899E-3"/>
    <n v="2.6738"/>
    <n v="78.005086393896306"/>
    <n v="21.994913606103601"/>
    <x v="9"/>
    <n v="20.579515483556499"/>
    <n v="3.3685610440379898"/>
    <n v="15.0746145164434"/>
    <n v="11.706053472405401"/>
    <n v="57.719864384733299"/>
    <n v="9.4478845621474807"/>
    <n v="32.832251053119101"/>
    <n v="27.81204"/>
    <n v="17.394458802168"/>
    <n v="2.4385306758643299"/>
    <n v="7.9790505219675998"/>
    <n v="10.4175811978319"/>
    <n v="62.542908762421099"/>
    <n v="8.7678957597656595"/>
    <n v="28.6891954778132"/>
    <n v="7.8421000000000003"/>
    <n v="3.1850618591259701"/>
    <n v="0.93003139674377"/>
    <n v="4.65703814087402"/>
    <n v="3.7270067441302501"/>
    <n v="40.614910025706997"/>
    <n v="11.859468723221701"/>
    <n v="47.5256212510712"/>
    <n v="67.470699999999994"/>
    <n v="69.556399999999996"/>
    <n v="1.7116"/>
    <n v="2.2997000000000001"/>
    <n v="0.58809999999999996"/>
    <n v="2.0857000000000001"/>
    <n v="347.98"/>
    <n v="42.749976841641903"/>
    <n v="1.4684429511166399"/>
  </r>
  <r>
    <x v="1"/>
    <n v="-14.28941"/>
    <n v="-170.67959999999999"/>
    <s v="Apr_2014"/>
    <d v="2014-04-11T00:00:00"/>
    <d v="2014-05-18T00:00:00"/>
    <n v="37"/>
    <n v="2.0268299163899899E-3"/>
    <n v="15.6524"/>
    <n v="94.678132426976006"/>
    <n v="5.3218675730239404"/>
    <x v="10"/>
    <n v="154.97225455286801"/>
    <n v="12.8541450176195"/>
    <n v="53.746705447131298"/>
    <n v="40.892560429511803"/>
    <n v="74.249246236599006"/>
    <n v="6.1585900090818404"/>
    <n v="19.592163754319099"/>
    <n v="197.61122"/>
    <n v="148.77025726213299"/>
    <n v="11.7445850409639"/>
    <n v="37.096377696902401"/>
    <n v="48.840962737866398"/>
    <n v="75.284316984700297"/>
    <n v="5.94327844388794"/>
    <n v="18.772404571411698"/>
    <n v="11.107749999999999"/>
    <n v="6.2020041678053799"/>
    <n v="1.10956070647717"/>
    <n v="4.9057458321946097"/>
    <n v="3.7961851257174302"/>
    <n v="55.834927575840098"/>
    <n v="9.9890680513801602"/>
    <n v="34.176004372779602"/>
    <n v="70.500699999999995"/>
    <n v="85.320099999999996"/>
    <n v="1.7724"/>
    <n v="2.6053999999999999"/>
    <n v="0.83299999999999996"/>
    <n v="14.8194"/>
    <n v="347.98"/>
    <n v="42.749976841641903"/>
    <n v="1.4684429511166399"/>
  </r>
  <r>
    <x v="2"/>
    <n v="-14.28833"/>
    <n v="-170.67789999999999"/>
    <s v="Apr_2014"/>
    <d v="2014-04-11T00:00:00"/>
    <d v="2014-05-18T00:00:00"/>
    <n v="37"/>
    <n v="2.0268299163899899E-3"/>
    <n v="6.9557000000000002"/>
    <n v="79.564961111031195"/>
    <n v="20.435038888968698"/>
    <x v="11"/>
    <n v="69.845004699021501"/>
    <n v="7.0577624466407602"/>
    <n v="22.906685300978399"/>
    <n v="15.8489228543376"/>
    <n v="75.303215174862601"/>
    <n v="7.6093087324239201"/>
    <n v="17.087476092713398"/>
    <n v="73.797839999999994"/>
    <n v="56.580448736517098"/>
    <n v="5.5039547746337298"/>
    <n v="11.713436488849"/>
    <n v="17.217391263482799"/>
    <n v="76.669518696640907"/>
    <n v="7.4581515863251999"/>
    <n v="15.8723297170338"/>
    <n v="18.95384"/>
    <n v="13.2645485577589"/>
    <n v="1.55380689718339"/>
    <n v="5.6892914422410197"/>
    <n v="4.1354845450576301"/>
    <n v="69.983436378902397"/>
    <n v="8.1978474925577007"/>
    <n v="21.818716128539801"/>
    <n v="69.354299999999995"/>
    <n v="74.888599999999997"/>
    <n v="1.7591000000000001"/>
    <n v="3.1804999999999999"/>
    <n v="1.42139999999999"/>
    <n v="5.5343"/>
    <n v="347.98"/>
    <n v="42.749976841641903"/>
    <n v="1.4684429511166399"/>
  </r>
  <r>
    <x v="3"/>
    <n v="-14.29177"/>
    <n v="-170.68219999999999"/>
    <s v="Apr_2014"/>
    <d v="2014-04-11T00:00:00"/>
    <d v="2014-05-18T00:00:00"/>
    <n v="37"/>
    <n v="2.0268299163899899E-3"/>
    <n v="3.85699999999999"/>
    <n v="63.549390718174699"/>
    <n v="36.450609281825201"/>
    <x v="12"/>
    <n v="12.6621698225006"/>
    <n v="7.3483837990720602"/>
    <n v="38.769500177499303"/>
    <n v="31.4211163784272"/>
    <n v="24.619402446976"/>
    <n v="14.2876632220421"/>
    <n v="61.092934330981798"/>
    <n v="32.684510000000003"/>
    <n v="8.5009835265876905"/>
    <n v="5.4543559521990197"/>
    <n v="18.729170521213199"/>
    <n v="24.1835264734123"/>
    <n v="26.009212090337801"/>
    <n v="16.6878926812701"/>
    <n v="57.302895228391897"/>
    <n v="18.747160000000001"/>
    <n v="4.1611861845324301"/>
    <n v="1.8940276545166499"/>
    <n v="14.585973815467501"/>
    <n v="12.6919461609509"/>
    <n v="22.196354992075701"/>
    <n v="10.103011093502399"/>
    <n v="67.700633914421701"/>
    <n v="70.499899999999997"/>
    <n v="72.950999999999993"/>
    <n v="1.6861999999999999"/>
    <n v="3.0920999999999998"/>
    <n v="1.4058999999999999"/>
    <n v="2.4510999999999901"/>
    <n v="347.98"/>
    <n v="42.749976841641903"/>
    <n v="1.4684429511166399"/>
  </r>
  <r>
    <x v="4"/>
    <n v="-14.29142"/>
    <n v="-170.67930000000001"/>
    <s v="Apr_2014"/>
    <d v="2014-04-11T00:00:00"/>
    <d v="2014-05-18T00:00:00"/>
    <n v="37"/>
    <n v="2.0268299163899899E-3"/>
    <n v="0.55969999999999398"/>
    <n v="71.484723959263604"/>
    <n v="28.5152760407363"/>
    <x v="13"/>
    <n v="6.2269172977695"/>
    <n v="0.71429085114931901"/>
    <n v="1.2364727022305"/>
    <n v="0.52218185108118098"/>
    <n v="83.432827411799394"/>
    <n v="9.5705952810896804"/>
    <n v="6.9965773071108597"/>
    <n v="5.3351899999999999"/>
    <n v="4.4968517528784604"/>
    <n v="0.53628166311299696"/>
    <n v="0.30205658400854002"/>
    <n v="0.83833824712153704"/>
    <n v="84.286628084069406"/>
    <n v="10.0517819067923"/>
    <n v="5.6615900091381999"/>
    <n v="2.1282100000000002"/>
    <n v="1.73007386158612"/>
    <n v="0.17801013011153"/>
    <n v="0.39813613841387402"/>
    <n v="0.220126008302344"/>
    <n v="81.292441140024906"/>
    <n v="8.3643122676582795"/>
    <n v="10.343246592316699"/>
    <n v="70.368600000000001"/>
    <n v="70.768699999999995"/>
    <n v="1.7655000000000001"/>
    <n v="1.9251"/>
    <n v="0.15959999999999899"/>
    <n v="0.40009999999999402"/>
    <n v="347.98"/>
    <n v="42.749976841641903"/>
    <n v="1.4684429511166399"/>
  </r>
  <r>
    <x v="5"/>
    <n v="-14.290330000000001"/>
    <n v="-170.67670000000001"/>
    <s v="Apr_2014"/>
    <d v="2014-04-11T00:00:00"/>
    <d v="2014-05-18T00:00:00"/>
    <n v="37"/>
    <n v="2.0268299163899899E-3"/>
    <n v="7.8492999999999897"/>
    <n v="90.232250009554903"/>
    <n v="9.7677499904449991"/>
    <x v="14"/>
    <n v="51.826549641820698"/>
    <n v="7.7596820615100199"/>
    <n v="52.840960358179203"/>
    <n v="45.081278296669197"/>
    <n v="49.515412797935802"/>
    <n v="7.4136492417847997"/>
    <n v="43.070937960279302"/>
    <n v="94.443849999999998"/>
    <n v="44.4933585794926"/>
    <n v="6.7611391479157801"/>
    <n v="43.189352272591499"/>
    <n v="49.950491420507298"/>
    <n v="47.1109114881409"/>
    <n v="7.1588982743881999"/>
    <n v="45.730190237470801"/>
    <n v="10.223660000000001"/>
    <n v="7.3331908904973702"/>
    <n v="0.99854289538920504"/>
    <n v="2.8904691095026198"/>
    <n v="1.8919262141134101"/>
    <n v="71.727648322590696"/>
    <n v="9.7669806643531292"/>
    <n v="18.505371013056099"/>
    <n v="67.041200000000003"/>
    <n v="74.123800000000003"/>
    <n v="1.6868000000000001"/>
    <n v="2.4535"/>
    <n v="0.76669999999999905"/>
    <n v="7.0825999999999896"/>
    <n v="347.98"/>
    <n v="42.749976841641903"/>
    <n v="1.4684429511166399"/>
  </r>
  <r>
    <x v="6"/>
    <n v="-14.292730000000001"/>
    <n v="-170.67939999999999"/>
    <s v="Apr_2014"/>
    <d v="2014-04-11T00:00:00"/>
    <d v="2014-05-18T00:00:00"/>
    <n v="37"/>
    <n v="2.0268299163899899E-3"/>
    <n v="1.76599999999999"/>
    <n v="70.849377123442693"/>
    <n v="29.1506228765572"/>
    <x v="15"/>
    <n v="19.413052091780401"/>
    <n v="2.4402687236396199"/>
    <n v="4.13590790821954"/>
    <n v="1.6956391845799199"/>
    <n v="82.436982744802506"/>
    <n v="10.3625328831491"/>
    <n v="7.2004843720483596"/>
    <n v="16.684290000000001"/>
    <n v="13.704882160637"/>
    <n v="1.81454868240603"/>
    <n v="1.16485915695691"/>
    <n v="2.9794078393629402"/>
    <n v="82.142435552469095"/>
    <n v="10.8757920319416"/>
    <n v="6.9817724155892398"/>
    <n v="6.8646700000000003"/>
    <n v="5.7081699460881703"/>
    <n v="0.625720015191775"/>
    <n v="1.15650005391182"/>
    <n v="0.53078003872004598"/>
    <n v="83.152867451577094"/>
    <n v="9.1150778579564005"/>
    <n v="7.7320546904664802"/>
    <n v="68.324200000000005"/>
    <n v="69.575400000000002"/>
    <n v="1.7601"/>
    <n v="2.2749000000000001"/>
    <n v="0.51480000000000004"/>
    <n v="1.2511999999999901"/>
    <n v="347.98"/>
    <n v="42.749976841641903"/>
    <n v="1.4684429511166399"/>
  </r>
  <r>
    <x v="7"/>
    <n v="-14.293839999999999"/>
    <n v="-170.6773"/>
    <s v="Apr_2014"/>
    <d v="2014-04-11T00:00:00"/>
    <d v="2014-05-18T00:00:00"/>
    <n v="37"/>
    <n v="2.0268299163899899E-3"/>
    <n v="1.9886999999999999"/>
    <n v="76.768743400211207"/>
    <n v="23.231256599788701"/>
    <x v="16"/>
    <n v="22.548667751368299"/>
    <n v="2.29792818660682"/>
    <n v="3.96991224863166"/>
    <n v="1.6719840620248301"/>
    <n v="85.029695222626302"/>
    <n v="8.6653515633447409"/>
    <n v="6.3049532140289202"/>
    <n v="20.357980000000001"/>
    <n v="17.256918190535799"/>
    <n v="1.7833481529469399"/>
    <n v="1.3177136565171499"/>
    <n v="3.1010618094640998"/>
    <n v="84.767340328145906"/>
    <n v="8.7599464826419098"/>
    <n v="6.4727131892120902"/>
    <n v="6.1605999999999996"/>
    <n v="5.2917495679875701"/>
    <n v="0.51458003108002104"/>
    <n v="0.86885043201242096"/>
    <n v="0.35427040093239998"/>
    <n v="85.896658896659005"/>
    <n v="8.3527583527581903"/>
    <n v="5.7505827505827396"/>
    <n v="68.100099999999998"/>
    <n v="69.626800000000003"/>
    <n v="1.7219"/>
    <n v="2.1839"/>
    <n v="0.46199999999999902"/>
    <n v="1.5266999999999999"/>
    <n v="347.98"/>
    <n v="42.749976841641903"/>
    <n v="1.4684429511166399"/>
  </r>
  <r>
    <x v="8"/>
    <n v="-14.293369999999999"/>
    <n v="-170.6754"/>
    <s v="Apr_2014"/>
    <d v="2014-04-11T00:00:00"/>
    <d v="2014-05-18T00:00:00"/>
    <n v="37"/>
    <n v="2.0268299163899899E-3"/>
    <n v="0.311499999999993"/>
    <n v="94.349919743178006"/>
    <n v="5.6500802568219601"/>
    <x v="17"/>
    <n v="3.1037921705687102"/>
    <n v="0.49735876742040902"/>
    <n v="0.81525818577157205"/>
    <n v="0.31789941835116198"/>
    <n v="74.722832208292004"/>
    <n v="11.973757804301901"/>
    <n v="7.6533297305840602"/>
    <n v="3.9190499999999999"/>
    <n v="3.1037918883559001"/>
    <n v="0.49735872219798299"/>
    <n v="0.31789938944610602"/>
    <n v="0.81525811164409001"/>
    <n v="79.197557784562804"/>
    <n v="12.6907980811161"/>
    <n v="8.11164413432099"/>
    <n v="0.23469000000000001"/>
    <n v="0"/>
    <n v="0"/>
    <n v="0"/>
    <n v="0"/>
    <n v="0"/>
    <n v="0"/>
    <n v="0"/>
    <n v="69.903800000000004"/>
    <n v="70.197699999999998"/>
    <n v="1.7804"/>
    <n v="1.798"/>
    <n v="1.7600000000000001E-2"/>
    <n v="0.293899999999993"/>
    <n v="347.98"/>
    <n v="42.749976841641903"/>
    <n v="1.4684429511166399"/>
  </r>
  <r>
    <x v="0"/>
    <n v="-14.290179999999999"/>
    <n v="-170.6814"/>
    <s v="May_2014"/>
    <d v="2014-05-17T00:00:00"/>
    <d v="2014-06-26T00:00:00"/>
    <n v="40"/>
    <n v="2.0268299163899899E-3"/>
    <n v="5.7499999999999796"/>
    <n v="94.260869565217305"/>
    <n v="5.73913043478262"/>
    <x v="18"/>
    <n v="29.445754880698502"/>
    <n v="7.4993079953371602"/>
    <n v="41.477805119301301"/>
    <n v="33.978497123964203"/>
    <n v="41.517592857293899"/>
    <n v="10.573789577591899"/>
    <n v="47.908617565114099"/>
    <n v="66.853170000000006"/>
    <n v="28.263783089260102"/>
    <n v="7.0235480587883403"/>
    <n v="31.565838851951401"/>
    <n v="38.589386910739798"/>
    <n v="42.2774014893537"/>
    <n v="10.5059312202971"/>
    <n v="47.216667290349001"/>
    <n v="4.0704000000000002"/>
    <n v="1.18197543896105"/>
    <n v="0.47576103896105698"/>
    <n v="2.8884245610389399"/>
    <n v="2.4126635220778798"/>
    <n v="29.038311688312099"/>
    <n v="11.688311688312099"/>
    <n v="59.273376623375697"/>
    <n v="66.400000000000006"/>
    <n v="71.819999999999993"/>
    <n v="1.71"/>
    <n v="2.04"/>
    <n v="0.33"/>
    <n v="5.4199999999999804"/>
    <n v="387.858"/>
    <n v="38.332970064673198"/>
    <n v="1.6031300425472601"/>
  </r>
  <r>
    <x v="1"/>
    <n v="-14.28941"/>
    <n v="-170.67959999999999"/>
    <s v="May_2014"/>
    <d v="2014-05-17T00:00:00"/>
    <d v="2014-06-26T00:00:00"/>
    <n v="40"/>
    <n v="2.0268299163899899E-3"/>
    <n v="17.05"/>
    <n v="96.656891495601101"/>
    <n v="3.34310850439882"/>
    <x v="19"/>
    <n v="118.117962365049"/>
    <n v="12.427814207003101"/>
    <n v="92.185817634950297"/>
    <n v="79.758003427947202"/>
    <n v="56.165401480206199"/>
    <n v="5.9094583116875699"/>
    <n v="37.9251402081062"/>
    <n v="203.2731"/>
    <n v="114.571375108753"/>
    <n v="11.6847340356593"/>
    <n v="77.016990855587494"/>
    <n v="88.701724891246897"/>
    <n v="56.363274387389701"/>
    <n v="5.7482933234448303"/>
    <n v="37.888432289165401"/>
    <n v="7.0306800000000003"/>
    <n v="3.5465874666666601"/>
    <n v="0.74307999999998398"/>
    <n v="3.4840925333333299"/>
    <n v="2.7410125333333402"/>
    <n v="50.4444444444444"/>
    <n v="10.569105691056601"/>
    <n v="38.986449864498802"/>
    <n v="69.349999999999994"/>
    <n v="85.83"/>
    <n v="1.81"/>
    <n v="2.38"/>
    <n v="0.56999999999999895"/>
    <n v="16.48"/>
    <n v="387.858"/>
    <n v="38.332970064673198"/>
    <n v="1.6031300425472601"/>
  </r>
  <r>
    <x v="2"/>
    <n v="-14.28833"/>
    <n v="-170.67789999999999"/>
    <s v="May_2014"/>
    <d v="2014-05-17T00:00:00"/>
    <d v="2014-06-26T00:00:00"/>
    <n v="40"/>
    <n v="2.0268299163899899E-3"/>
    <n v="10.19"/>
    <n v="87.733071638861603"/>
    <n v="12.2669283611383"/>
    <x v="20"/>
    <n v="69.419241059154203"/>
    <n v="9.2585495225515402"/>
    <n v="56.269648940845698"/>
    <n v="47.011099418294201"/>
    <n v="55.231008133777102"/>
    <n v="7.3662433668970602"/>
    <n v="37.402748499325703"/>
    <n v="110.27072"/>
    <n v="61.379485839477603"/>
    <n v="7.7816722397923099"/>
    <n v="41.109561920729902"/>
    <n v="48.891234160522302"/>
    <n v="55.662542005237299"/>
    <n v="7.0568798678310101"/>
    <n v="37.280578126931601"/>
    <n v="15.41817"/>
    <n v="8.0397550822761605"/>
    <n v="1.47687738126057"/>
    <n v="7.3784149177238296"/>
    <n v="5.9015375364632598"/>
    <n v="52.144677885093699"/>
    <n v="9.5788111122174193"/>
    <n v="38.2765110026887"/>
    <n v="70.569999999999993"/>
    <n v="79.510000000000005"/>
    <n v="1.77"/>
    <n v="3.02"/>
    <n v="1.25"/>
    <n v="8.9400000000000102"/>
    <n v="387.858"/>
    <n v="38.332970064673198"/>
    <n v="1.6031300425472601"/>
  </r>
  <r>
    <x v="3"/>
    <n v="-14.29177"/>
    <n v="-170.68219999999999"/>
    <s v="May_2014"/>
    <d v="2014-05-17T00:00:00"/>
    <d v="2014-06-26T00:00:00"/>
    <n v="40"/>
    <n v="2.0268299163899899E-3"/>
    <n v="2.4700000000000002"/>
    <n v="61.943319838056603"/>
    <n v="38.056680161943298"/>
    <x v="21"/>
    <n v="8.5179841539172898"/>
    <n v="3.6254945278310999"/>
    <n v="21.9483158460827"/>
    <n v="18.322821318251499"/>
    <n v="27.958708979814698"/>
    <n v="11.9000158464634"/>
    <n v="60.141275173721702"/>
    <n v="18.871839999999999"/>
    <n v="6.15702106203591"/>
    <n v="2.5498165861922599"/>
    <n v="10.1650023517718"/>
    <n v="12.714818937964001"/>
    <n v="32.625441197233002"/>
    <n v="13.511224057602499"/>
    <n v="53.863334745164302"/>
    <n v="11.59446"/>
    <n v="2.3609633798286902"/>
    <n v="1.07567804105381"/>
    <n v="9.2334966201712998"/>
    <n v="8.1578185791174906"/>
    <n v="20.362857604655002"/>
    <n v="9.2775173751413504"/>
    <n v="70.359625020203495"/>
    <n v="68.319999999999993"/>
    <n v="69.849999999999994"/>
    <n v="1.79"/>
    <n v="2.73"/>
    <n v="0.94"/>
    <n v="1.53"/>
    <n v="387.858"/>
    <n v="38.332970064673198"/>
    <n v="1.6031300425472601"/>
  </r>
  <r>
    <x v="4"/>
    <n v="-14.29142"/>
    <n v="-170.67930000000001"/>
    <s v="May_2014"/>
    <d v="2014-05-17T00:00:00"/>
    <d v="2014-06-26T00:00:00"/>
    <n v="40"/>
    <n v="2.0268299163899899E-3"/>
    <n v="0.21"/>
    <n v="66.666666666666799"/>
    <n v="33.333333333333101"/>
    <x v="22"/>
    <n v="1.34368221080605"/>
    <n v="0.20570277823442901"/>
    <n v="1.24656778919394"/>
    <n v="1.0408650109595099"/>
    <n v="51.874614836639303"/>
    <n v="7.9414256629448801"/>
    <n v="40.183959500415703"/>
    <n v="1.7268300000000001"/>
    <n v="0.92858487721516703"/>
    <n v="0.13583563291140799"/>
    <n v="0.66240948987342296"/>
    <n v="0.79824512278483195"/>
    <n v="53.773960216996898"/>
    <n v="7.8661844484638799"/>
    <n v="38.359855334539198"/>
    <n v="0.86341999999999997"/>
    <n v="0.41509714365634498"/>
    <n v="6.98671528471424E-2"/>
    <n v="0.44832285634365399"/>
    <n v="0.37845570349651197"/>
    <n v="48.075924075924199"/>
    <n v="8.0919080919068804"/>
    <n v="43.8321678321688"/>
    <n v="70.37"/>
    <n v="70.510000000000005"/>
    <n v="1.82"/>
    <n v="1.89"/>
    <n v="6.9999999999999798E-2"/>
    <n v="0.14000000000000001"/>
    <n v="387.858"/>
    <n v="38.332970064673198"/>
    <n v="1.6031300425472601"/>
  </r>
  <r>
    <x v="5"/>
    <n v="-14.290330000000001"/>
    <n v="-170.67670000000001"/>
    <s v="May_2014"/>
    <d v="2014-05-17T00:00:00"/>
    <d v="2014-06-26T00:00:00"/>
    <n v="40"/>
    <n v="2.0268299163899899E-3"/>
    <n v="9.8800000000000097"/>
    <n v="94.939271255060703"/>
    <n v="5.0607287449392597"/>
    <x v="23"/>
    <n v="71.069211475193597"/>
    <n v="8.9672376922736508"/>
    <n v="50.795968524806298"/>
    <n v="41.828730832532599"/>
    <n v="58.317898086388297"/>
    <n v="7.3583263835277997"/>
    <n v="34.3237755300838"/>
    <n v="115.69792"/>
    <n v="68.080810455506395"/>
    <n v="8.4771624591398709"/>
    <n v="39.139947085353597"/>
    <n v="47.617109544493502"/>
    <n v="58.843590667409103"/>
    <n v="7.3269791359601601"/>
    <n v="33.829430196630703"/>
    <n v="6.1672700000000003"/>
    <n v="2.9884065087254599"/>
    <n v="0.490075989404817"/>
    <n v="3.1788634912745302"/>
    <n v="2.6887875018697098"/>
    <n v="48.4559052664383"/>
    <n v="7.9464007478968401"/>
    <n v="43.597693985664797"/>
    <n v="68.099999999999994"/>
    <n v="77.48"/>
    <n v="1.8"/>
    <n v="2.2999999999999998"/>
    <n v="0.499999999999999"/>
    <n v="9.3800000000000097"/>
    <n v="387.858"/>
    <n v="38.332970064673198"/>
    <n v="1.6031300425472601"/>
  </r>
  <r>
    <x v="6"/>
    <n v="-14.292730000000001"/>
    <n v="-170.67939999999999"/>
    <s v="May_2014"/>
    <d v="2014-05-17T00:00:00"/>
    <d v="2014-06-26T00:00:00"/>
    <n v="40"/>
    <n v="2.0268299163899899E-3"/>
    <n v="2.3399999999999901"/>
    <n v="83.760683760683705"/>
    <n v="16.239316239316199"/>
    <x v="24"/>
    <n v="16.806415955074598"/>
    <n v="1.9811060573392101"/>
    <n v="12.0563940449253"/>
    <n v="10.075287987586099"/>
    <n v="58.228619996024797"/>
    <n v="6.8638710414516702"/>
    <n v="34.907508962523501"/>
    <n v="24.17568"/>
    <n v="14.0797074836928"/>
    <n v="1.7747152746202"/>
    <n v="8.3212572416869808"/>
    <n v="10.0959725163071"/>
    <n v="58.239137363221197"/>
    <n v="7.3409115053649101"/>
    <n v="34.419951131413796"/>
    <n v="4.6871200000000002"/>
    <n v="2.7267026494055102"/>
    <n v="0.206390136503738"/>
    <n v="1.96041735059448"/>
    <n v="1.75402721409074"/>
    <n v="58.174372523116901"/>
    <n v="4.4033465433728596"/>
    <n v="37.422280933510201"/>
    <n v="70.900000000000006"/>
    <n v="72.86"/>
    <n v="1.84"/>
    <n v="2.2200000000000002"/>
    <n v="0.38"/>
    <n v="1.95999999999999"/>
    <n v="387.858"/>
    <n v="38.332970064673198"/>
    <n v="1.6031300425472601"/>
  </r>
  <r>
    <x v="7"/>
    <n v="-14.293839999999999"/>
    <n v="-170.6773"/>
    <s v="May_2014"/>
    <d v="2014-05-17T00:00:00"/>
    <d v="2014-06-26T00:00:00"/>
    <n v="40"/>
    <n v="2.0268299163899899E-3"/>
    <n v="2.79"/>
    <n v="83.870967741935502"/>
    <n v="16.129032258064399"/>
    <x v="25"/>
    <n v="19.517054753862901"/>
    <n v="2.2697058797193601"/>
    <n v="14.896295246137001"/>
    <n v="12.626589366417599"/>
    <n v="56.713614785723898"/>
    <n v="6.59542264766249"/>
    <n v="36.6909625666135"/>
    <n v="28.86281"/>
    <n v="16.7696704817766"/>
    <n v="1.9172554573412099"/>
    <n v="10.175884060882099"/>
    <n v="12.0931395182233"/>
    <n v="58.101309199543003"/>
    <n v="6.6426500307531304"/>
    <n v="35.256040769703802"/>
    <n v="5.5505399999999998"/>
    <n v="2.7473842998402001"/>
    <n v="0.35245042332269"/>
    <n v="2.80315570015979"/>
    <n v="2.4507052768371"/>
    <n v="49.4976038338649"/>
    <n v="6.3498402555911699"/>
    <n v="44.152555910543803"/>
    <n v="67.03"/>
    <n v="69.37"/>
    <n v="1.76"/>
    <n v="2.21"/>
    <n v="0.44999999999999901"/>
    <n v="2.34"/>
    <n v="387.858"/>
    <n v="38.332970064673198"/>
    <n v="1.6031300425472601"/>
  </r>
  <r>
    <x v="8"/>
    <n v="-14.293369999999999"/>
    <n v="-170.6754"/>
    <s v="May_2014"/>
    <d v="2014-05-17T00:00:00"/>
    <d v="2014-06-26T00:00:00"/>
    <n v="40"/>
    <n v="2.0268299163899899E-3"/>
    <n v="0.39000000000000101"/>
    <n v="71.794871794871895"/>
    <n v="28.205128205127998"/>
    <x v="26"/>
    <n v="2.3923531144908701"/>
    <n v="0.41703074278776098"/>
    <n v="2.41811688550911"/>
    <n v="2.0010861427213502"/>
    <n v="49.732211498894699"/>
    <n v="8.6692307152473802"/>
    <n v="41.598557785857899"/>
    <n v="3.4536699999999998"/>
    <n v="1.7661793173634699"/>
    <n v="0.307483654697495"/>
    <n v="1.38000702793902"/>
    <n v="1.6874906826365199"/>
    <n v="51.139203148056303"/>
    <n v="8.9030988686671098"/>
    <n v="39.957697983276503"/>
    <n v="1.3568"/>
    <n v="0.626173758754904"/>
    <n v="0.109547081712043"/>
    <n v="0.73062624124509601"/>
    <n v="0.62107915953305204"/>
    <n v="46.150778210119697"/>
    <n v="8.0739299610880799"/>
    <n v="45.775291828792199"/>
    <n v="67.459999999999994"/>
    <n v="67.739999999999995"/>
    <n v="1.79"/>
    <n v="1.9"/>
    <n v="0.109999999999999"/>
    <n v="0.28000000000000103"/>
    <n v="387.858"/>
    <n v="38.332970064673198"/>
    <n v="1.6031300425472601"/>
  </r>
  <r>
    <x v="0"/>
    <n v="-14.290179999999999"/>
    <n v="-170.6814"/>
    <s v="Jun_Jul_2014"/>
    <d v="2014-06-26T00:00:00"/>
    <d v="2014-08-14T00:00:00"/>
    <n v="49"/>
    <n v="2.0268299163899899E-3"/>
    <n v="16.934200000000001"/>
    <n v="91.296311606098897"/>
    <n v="8.7036883939010892"/>
    <x v="27"/>
    <n v="96.531259461955599"/>
    <n v="15.2899089253731"/>
    <n v="73.979310538044302"/>
    <n v="58.689401612671197"/>
    <n v="56.613064786514698"/>
    <n v="8.9671326096517792"/>
    <n v="34.419802603833404"/>
    <n v="155.66986"/>
    <n v="92.659392583203797"/>
    <n v="13.5434633468951"/>
    <n v="49.467004069900902"/>
    <n v="63.010467416796097"/>
    <n v="59.523014013890503"/>
    <n v="8.7001191797148092"/>
    <n v="31.776866806394501"/>
    <n v="14.84071"/>
    <n v="3.8718664412623598"/>
    <n v="1.7464456186214301"/>
    <n v="10.9688435587376"/>
    <n v="9.2223979401161902"/>
    <n v="26.089495996231701"/>
    <n v="11.7679384518762"/>
    <n v="62.142565551891998"/>
    <n v="70.354900000000001"/>
    <n v="85.815200000000004"/>
    <n v="1.7838000000000001"/>
    <n v="3.2576999999999998"/>
    <n v="1.47389999999999"/>
    <n v="15.4603"/>
    <n v="797.81399999999996"/>
    <n v="236.71081286673399"/>
    <n v="2.0051749512553201"/>
  </r>
  <r>
    <x v="1"/>
    <n v="-14.28941"/>
    <n v="-170.67959999999999"/>
    <s v="Jun_Jul_2014"/>
    <d v="2014-06-26T00:00:00"/>
    <d v="2014-08-14T00:00:00"/>
    <n v="49"/>
    <n v="2.0268299163899899E-3"/>
    <m/>
    <m/>
    <m/>
    <x v="28"/>
    <m/>
    <m/>
    <m/>
    <m/>
    <m/>
    <m/>
    <m/>
    <m/>
    <m/>
    <m/>
    <m/>
    <m/>
    <n v="70.541832669321096"/>
    <n v="8.1673306772897405"/>
    <n v="21.2908366533891"/>
    <m/>
    <m/>
    <m/>
    <m/>
    <m/>
    <n v="0"/>
    <n v="0"/>
    <n v="0"/>
    <m/>
    <m/>
    <m/>
    <m/>
    <m/>
    <m/>
    <n v="797.81399999999996"/>
    <n v="236.71081286673399"/>
    <n v="2.0051749512553201"/>
  </r>
  <r>
    <x v="2"/>
    <n v="-14.28833"/>
    <n v="-170.67789999999999"/>
    <s v="Jun_Jul_2014"/>
    <d v="2014-06-26T00:00:00"/>
    <d v="2014-08-14T00:00:00"/>
    <n v="49"/>
    <n v="2.0268299163899899E-3"/>
    <n v="23.028499999999902"/>
    <n v="90.602948520311699"/>
    <n v="9.3970514796882103"/>
    <x v="29"/>
    <n v="170.401400576848"/>
    <n v="15.9184300109197"/>
    <n v="61.472709423151898"/>
    <n v="45.554279412232198"/>
    <n v="73.488756712359105"/>
    <n v="6.8651174600388503"/>
    <n v="19.6461258276019"/>
    <n v="210.08477999999999"/>
    <n v="157.01705337284699"/>
    <n v="14.0134689508696"/>
    <n v="39.054257676282504"/>
    <n v="53.067726627152098"/>
    <n v="74.739851869729804"/>
    <n v="6.6703875220611497"/>
    <n v="18.589760608208898"/>
    <n v="21.78933"/>
    <n v="13.3843471354038"/>
    <n v="1.90496107072694"/>
    <n v="8.4049828645961302"/>
    <n v="6.5000217938691902"/>
    <n v="61.426152779382598"/>
    <n v="8.7426326129667409"/>
    <n v="29.831214607650502"/>
    <n v="68.179500000000004"/>
    <n v="89.043999999999997"/>
    <n v="1.732"/>
    <n v="3.8959999999999999"/>
    <n v="2.1639999999999899"/>
    <n v="20.8644999999999"/>
    <n v="797.81399999999996"/>
    <n v="236.71081286673399"/>
    <n v="2.0051749512553201"/>
  </r>
  <r>
    <x v="3"/>
    <n v="-14.29177"/>
    <n v="-170.68219999999999"/>
    <s v="Jun_Jul_2014"/>
    <d v="2014-06-26T00:00:00"/>
    <d v="2014-08-14T00:00:00"/>
    <n v="49"/>
    <n v="2.0268299163899899E-3"/>
    <n v="52.5878399999999"/>
    <n v="75.585040191800999"/>
    <n v="24.414959808199001"/>
    <x v="30"/>
    <n v="74.419053656267394"/>
    <n v="74.553975268935602"/>
    <n v="455.08823634373198"/>
    <n v="380.53426107479697"/>
    <n v="14.0543964288513"/>
    <n v="14.079877024721499"/>
    <n v="71.865726546427098"/>
    <n v="400.22829999999999"/>
    <n v="59.042822807989801"/>
    <n v="62.165155276410097"/>
    <n v="279.02032191559999"/>
    <n v="341.18547719201001"/>
    <n v="14.752285834857201"/>
    <n v="15.5324236882824"/>
    <n v="69.715290476860304"/>
    <n v="129.27898999999999"/>
    <n v="15.3762309064465"/>
    <n v="12.388820113594999"/>
    <n v="113.902759093553"/>
    <n v="101.513938979958"/>
    <n v="11.8938358865942"/>
    <n v="9.5830112175188606"/>
    <n v="78.523152895886895"/>
    <m/>
    <m/>
    <m/>
    <m/>
    <n v="12.8392999999999"/>
    <n v="39.748539999999899"/>
    <n v="797.81399999999996"/>
    <n v="236.71081286673399"/>
    <n v="2.0051749512553201"/>
  </r>
  <r>
    <x v="4"/>
    <n v="-14.29142"/>
    <n v="-170.67930000000001"/>
    <s v="Jun_Jul_2014"/>
    <d v="2014-06-26T00:00:00"/>
    <d v="2014-08-14T00:00:00"/>
    <n v="49"/>
    <n v="2.0268299163899899E-3"/>
    <n v="6.7103999999999902"/>
    <n v="76.950703385789097"/>
    <n v="23.0492966142108"/>
    <x v="31"/>
    <n v="57.360486860832602"/>
    <n v="4.3442269048710802"/>
    <n v="10.2065731391673"/>
    <n v="5.8623462342962203"/>
    <n v="84.894158278949305"/>
    <n v="6.4295041176441297"/>
    <n v="8.6763376034064894"/>
    <n v="51.99333"/>
    <n v="44.843445312250303"/>
    <n v="3.1467948292308101"/>
    <n v="4.0030898585188002"/>
    <n v="7.14988468774962"/>
    <n v="86.248457854594704"/>
    <n v="6.0523048422380601"/>
    <n v="7.6992373031671697"/>
    <n v="15.573729999999999"/>
    <n v="12.517041670378999"/>
    <n v="1.19743204171744"/>
    <n v="3.0566883296209002"/>
    <n v="1.85925628790346"/>
    <n v="80.372792326430996"/>
    <n v="7.6887941534715702"/>
    <n v="11.938413520097299"/>
    <n v="70.367900000000006"/>
    <n v="75.531599999999997"/>
    <n v="1.7428999999999999"/>
    <n v="3.2896000000000001"/>
    <n v="1.5467"/>
    <n v="5.1636999999999897"/>
    <n v="797.81399999999996"/>
    <n v="236.71081286673399"/>
    <n v="2.0051749512553201"/>
  </r>
  <r>
    <x v="5"/>
    <n v="-14.290330000000001"/>
    <n v="-170.67670000000001"/>
    <s v="Jun_Jul_2014"/>
    <d v="2014-06-26T00:00:00"/>
    <d v="2014-08-14T00:00:00"/>
    <n v="49"/>
    <n v="2.0268299163899899E-3"/>
    <n v="18.215"/>
    <n v="90.113642602250906"/>
    <n v="9.8863573977490997"/>
    <x v="32"/>
    <n v="139.67484734409601"/>
    <n v="13.216690107868899"/>
    <n v="43.732102655903702"/>
    <n v="30.515412548034799"/>
    <n v="76.155700394175994"/>
    <n v="7.2062100743014099"/>
    <n v="16.6380895315225"/>
    <n v="165.27467999999999"/>
    <n v="126.407710428393"/>
    <n v="11.9052039516229"/>
    <n v="26.961765619983701"/>
    <n v="38.866969571606603"/>
    <n v="76.483409575134701"/>
    <n v="7.2032836195011498"/>
    <n v="16.313306805364"/>
    <n v="18.132269999999998"/>
    <n v="13.2671368019837"/>
    <n v="1.31148615726151"/>
    <n v="4.8651331980162498"/>
    <n v="3.55364704075473"/>
    <n v="73.168647951876594"/>
    <n v="7.2328845602978404"/>
    <n v="19.598467487825399"/>
    <n v="68.117999999999995"/>
    <n v="84.532200000000003"/>
    <n v="1.7764"/>
    <n v="3.5771999999999999"/>
    <n v="1.8008"/>
    <n v="16.414200000000001"/>
    <n v="797.81399999999996"/>
    <n v="236.71081286673399"/>
    <n v="2.0051749512553201"/>
  </r>
  <r>
    <x v="6"/>
    <n v="-14.292730000000001"/>
    <n v="-170.67939999999999"/>
    <s v="Jun_Jul_2014"/>
    <d v="2014-06-26T00:00:00"/>
    <d v="2014-08-14T00:00:00"/>
    <n v="49"/>
    <n v="2.0268299163899899E-3"/>
    <n v="17.3139"/>
    <n v="90.930408515701203"/>
    <n v="9.0695914842987406"/>
    <x v="33"/>
    <n v="153.8370014301"/>
    <n v="8.92882026460879"/>
    <n v="20.496768569899601"/>
    <n v="11.5679483052908"/>
    <n v="88.242800824017195"/>
    <n v="5.12168139575527"/>
    <n v="6.6355177802274898"/>
    <n v="158.52241000000001"/>
    <n v="141.17915757181399"/>
    <n v="7.6661234642760299"/>
    <n v="9.6771289639089897"/>
    <n v="17.343252428185"/>
    <n v="89.0594317685524"/>
    <n v="4.8359872047592702"/>
    <n v="6.1045810266882699"/>
    <n v="15.811360000000001"/>
    <n v="12.6578439265519"/>
    <n v="1.2626967764500101"/>
    <n v="3.1535160734480101"/>
    <n v="1.89081929699799"/>
    <n v="80.055377440979001"/>
    <n v="7.9860099096473602"/>
    <n v="11.958612649373499"/>
    <n v="69.351600000000005"/>
    <n v="85.095200000000006"/>
    <n v="1.7115"/>
    <n v="3.2818000000000001"/>
    <n v="1.5703"/>
    <n v="15.743600000000001"/>
    <n v="797.81399999999996"/>
    <n v="236.71081286673399"/>
    <n v="2.0051749512553201"/>
  </r>
  <r>
    <x v="7"/>
    <n v="-14.293839999999999"/>
    <n v="-170.6773"/>
    <s v="Jun_Jul_2014"/>
    <d v="2014-06-26T00:00:00"/>
    <d v="2014-08-14T00:00:00"/>
    <n v="49"/>
    <n v="2.0268299163899899E-3"/>
    <n v="12.0297"/>
    <n v="91.358886755280594"/>
    <n v="8.6411132447193193"/>
    <x v="34"/>
    <n v="106.56209165115099"/>
    <n v="6.4287590605125704"/>
    <n v="14.565038348848899"/>
    <n v="8.1362792883363593"/>
    <n v="87.975411991641394"/>
    <n v="5.3074476878240002"/>
    <n v="6.7171403205346003"/>
    <n v="110.66039000000001"/>
    <n v="98.097998070479207"/>
    <n v="5.69334572907648"/>
    <n v="6.8690462004442203"/>
    <n v="12.5623919295207"/>
    <n v="88.647797166157901"/>
    <n v="5.1448813157774698"/>
    <n v="6.2073215180646102"/>
    <n v="10.46673"/>
    <n v="8.4640849083513796"/>
    <n v="0.73541277041597497"/>
    <n v="2.0026450916486098"/>
    <n v="1.26723232123263"/>
    <n v="80.866563944530697"/>
    <n v="7.0261941448377403"/>
    <n v="12.1072419106314"/>
    <n v="67.060699999999997"/>
    <n v="78.050899999999999"/>
    <n v="1.6805000000000001"/>
    <n v="2.72"/>
    <n v="1.0395000000000001"/>
    <n v="10.9902"/>
    <n v="797.81399999999996"/>
    <n v="236.71081286673399"/>
    <n v="2.0051749512553201"/>
  </r>
  <r>
    <x v="8"/>
    <n v="-14.293369999999999"/>
    <n v="-170.6754"/>
    <s v="Jun_Jul_2014"/>
    <d v="2014-06-26T00:00:00"/>
    <d v="2014-08-14T00:00:00"/>
    <n v="49"/>
    <n v="2.0268299163899899E-3"/>
    <n v="8.4400000000003098E-2"/>
    <n v="50.829383886257602"/>
    <n v="49.170616113742298"/>
    <x v="35"/>
    <n v="0.76106805538038402"/>
    <n v="7.2634084912821403E-2"/>
    <n v="8.8751944619615705E-2"/>
    <n v="1.6117859706794201E-2"/>
    <n v="89.556383161185195"/>
    <n v="8.5469964125133995"/>
    <n v="1.89662042630136"/>
    <n v="0.43196000000000001"/>
    <n v="0.394142325490208"/>
    <n v="2.96443137254957E-2"/>
    <n v="8.1733607842956503E-3"/>
    <n v="3.7817674509791302E-2"/>
    <n v="91.245098039218504"/>
    <n v="6.8627450980404898"/>
    <n v="1.89215686274091"/>
    <n v="0.41786000000000001"/>
    <n v="0.366925789300385"/>
    <n v="4.2989711934147398E-2"/>
    <n v="5.0934210699614603E-2"/>
    <n v="7.9444987654672203E-3"/>
    <n v="87.810699588471095"/>
    <n v="10.288065843619201"/>
    <n v="1.9012345679096401"/>
    <n v="67.47"/>
    <n v="67.512900000000002"/>
    <n v="1.73"/>
    <n v="1.7715000000000001"/>
    <n v="4.1500000000000002E-2"/>
    <n v="4.2900000000002998E-2"/>
    <n v="797.81399999999996"/>
    <n v="236.71081286673399"/>
    <n v="2.0051749512553201"/>
  </r>
  <r>
    <x v="0"/>
    <n v="-14.290179999999999"/>
    <n v="-170.6814"/>
    <s v="Aug_Sept_2014"/>
    <d v="2014-08-14T00:00:00"/>
    <d v="2014-10-06T00:00:00"/>
    <n v="53"/>
    <n v="2.0268299163899899E-3"/>
    <n v="10.948"/>
    <n v="46.830471318962402"/>
    <n v="53.169528681037498"/>
    <x v="36"/>
    <n v="51.376101463919099"/>
    <n v="8.9940093492237505"/>
    <n v="50.539718536080798"/>
    <n v="41.545709186857003"/>
    <n v="50.410330274455099"/>
    <n v="8.8249393953006994"/>
    <n v="40.764730330244099"/>
    <n v="47.72766"/>
    <n v="30.665810876979599"/>
    <n v="3.2722040353074702"/>
    <n v="13.789645087712801"/>
    <n v="17.061849123020298"/>
    <n v="64.251653814537704"/>
    <n v="6.8559909186988799"/>
    <n v="28.8923552667633"/>
    <n v="54.188160000000003"/>
    <n v="20.710290885118798"/>
    <n v="5.7218052714998304"/>
    <n v="33.477869114881102"/>
    <n v="27.756063843381199"/>
    <n v="38.219217786909297"/>
    <n v="10.559142941003699"/>
    <n v="51.221639272086897"/>
    <n v="67.849999999999994"/>
    <n v="72.977000000000004"/>
    <n v="1.7809999999999999"/>
    <n v="7.6020000000000003"/>
    <n v="5.8209999999999997"/>
    <n v="5.1269999999999998"/>
    <n v="169.41800000000001"/>
    <n v="8.6420521447483303"/>
    <n v="1.80564810442565"/>
  </r>
  <r>
    <x v="1"/>
    <n v="-14.28941"/>
    <n v="-170.67959999999999"/>
    <s v="Aug_Sept_2014"/>
    <d v="2014-08-14T00:00:00"/>
    <d v="2014-10-06T00:00:00"/>
    <n v="53"/>
    <n v="2.0268299163899899E-3"/>
    <m/>
    <m/>
    <m/>
    <x v="28"/>
    <m/>
    <m/>
    <m/>
    <m/>
    <m/>
    <m/>
    <m/>
    <m/>
    <m/>
    <m/>
    <m/>
    <m/>
    <m/>
    <m/>
    <m/>
    <m/>
    <m/>
    <m/>
    <m/>
    <m/>
    <m/>
    <m/>
    <m/>
    <m/>
    <m/>
    <m/>
    <m/>
    <m/>
    <m/>
    <n v="169.41800000000001"/>
    <n v="8.6420521447483303"/>
    <n v="1.80564810442565"/>
  </r>
  <r>
    <x v="2"/>
    <n v="-14.28833"/>
    <n v="-170.67789999999999"/>
    <s v="Aug_Sept_2014"/>
    <d v="2014-08-14T00:00:00"/>
    <d v="2014-10-06T00:00:00"/>
    <n v="53"/>
    <n v="2.0268299163899899E-3"/>
    <n v="14.824999999999999"/>
    <n v="0.24283305227656901"/>
    <n v="99.757166947723405"/>
    <x v="37"/>
    <n v="83.179281303517001"/>
    <n v="10.6906881001808"/>
    <n v="54.827848696482903"/>
    <n v="44.137160596302103"/>
    <n v="60.271727485034297"/>
    <n v="7.7464752003616297"/>
    <n v="31.981797314604002"/>
    <n v="0.33512999999999998"/>
    <n v="0.20603513124992601"/>
    <n v="7.6800625000001205E-2"/>
    <n v="5.2294243750072002E-2"/>
    <n v="0.12909486875007301"/>
    <n v="61.479166666644701"/>
    <n v="22.916666666666998"/>
    <n v="15.6041666666881"/>
    <n v="137.672"/>
    <n v="82.973246209472407"/>
    <n v="10.613887942626601"/>
    <n v="54.698753790527498"/>
    <n v="44.084865847900801"/>
    <n v="60.2687882862691"/>
    <n v="7.7095472882115796"/>
    <n v="32.021664425519198"/>
    <n v="66.135000000000005"/>
    <n v="66.171000000000006"/>
    <n v="1.7290000000000001"/>
    <n v="16.518000000000001"/>
    <n v="14.789"/>
    <n v="3.6000000000001302E-2"/>
    <n v="169.41800000000001"/>
    <n v="8.6420521447483303"/>
    <n v="1.80564810442565"/>
  </r>
  <r>
    <x v="3"/>
    <n v="-14.29177"/>
    <n v="-170.68219999999999"/>
    <s v="Aug_Sept_2014"/>
    <d v="2014-08-14T00:00:00"/>
    <d v="2014-10-06T00:00:00"/>
    <n v="53"/>
    <n v="2.0268299163899899E-3"/>
    <n v="10.180999999999999"/>
    <n v="6.2272861212061699"/>
    <n v="93.772713878793795"/>
    <x v="38"/>
    <n v="22.399793186053198"/>
    <n v="12.0021152187868"/>
    <n v="72.375966813946803"/>
    <n v="60.373851595159898"/>
    <n v="23.634517081216899"/>
    <n v="12.663697150818701"/>
    <n v="63.701785767964203"/>
    <n v="5.9019599999999999"/>
    <n v="1.91309313543916"/>
    <n v="1.38929737775857"/>
    <n v="2.5995694868022499"/>
    <n v="3.9888668645608298"/>
    <n v="32.414539160535902"/>
    <n v="23.5395932496758"/>
    <n v="44.045867589788102"/>
    <n v="88.873800000000003"/>
    <n v="20.486700261400699"/>
    <n v="10.612818102131699"/>
    <n v="68.387099738599204"/>
    <n v="57.7742816364674"/>
    <n v="23.0514507778454"/>
    <n v="11.9414474255987"/>
    <n v="65.007101796555801"/>
    <n v="70.003"/>
    <n v="70.637"/>
    <n v="1.7470000000000001"/>
    <n v="11.294"/>
    <n v="9.5470000000000006"/>
    <n v="0.63400000000000001"/>
    <n v="169.41800000000001"/>
    <n v="8.6420521447483303"/>
    <n v="1.80564810442565"/>
  </r>
  <r>
    <x v="4"/>
    <n v="-14.29142"/>
    <n v="-170.67930000000001"/>
    <s v="Aug_Sept_2014"/>
    <d v="2014-08-14T00:00:00"/>
    <d v="2014-10-06T00:00:00"/>
    <n v="53"/>
    <n v="2.0268299163899899E-3"/>
    <n v="0.24001"/>
    <n v="4.1664930627890503E-3"/>
    <n v="99.995833506937203"/>
    <x v="39"/>
    <n v="0"/>
    <n v="0"/>
    <n v="0"/>
    <n v="0"/>
    <n v="0"/>
    <n v="0"/>
    <n v="0"/>
    <n v="9.0000000000000006E-5"/>
    <n v="0"/>
    <n v="0"/>
    <n v="0"/>
    <n v="0"/>
    <n v="0"/>
    <n v="0"/>
    <n v="0"/>
    <n v="2.2341799999999998"/>
    <n v="0"/>
    <n v="0"/>
    <n v="0"/>
    <n v="0"/>
    <n v="0"/>
    <n v="0"/>
    <n v="0"/>
    <n v="1.0000000000000001E-5"/>
    <n v="1.0000000000000001E-5"/>
    <n v="1.736"/>
    <n v="1.976"/>
    <n v="0.24"/>
    <n v="1.0000000000000001E-5"/>
    <n v="169.41800000000001"/>
    <n v="8.6420521447483303"/>
    <n v="1.80564810442565"/>
  </r>
  <r>
    <x v="5"/>
    <n v="-14.290330000000001"/>
    <n v="-170.67670000000001"/>
    <s v="Aug_Sept_2014"/>
    <d v="2014-08-14T00:00:00"/>
    <d v="2014-10-06T00:00:00"/>
    <n v="53"/>
    <n v="2.0268299163899899E-3"/>
    <n v="13.561"/>
    <n v="28.707322468844399"/>
    <n v="71.292677531155505"/>
    <x v="40"/>
    <n v="76.504944597186807"/>
    <n v="10.5093997204948"/>
    <n v="49.735505402813097"/>
    <n v="39.226105682318199"/>
    <n v="60.602560112219798"/>
    <n v="8.3249067319507102"/>
    <n v="31.072533155829401"/>
    <n v="36.240250000000003"/>
    <n v="26.217540547256799"/>
    <n v="2.2954042901715801"/>
    <n v="7.7273051625715299"/>
    <n v="10.022709452743101"/>
    <n v="72.343707748309896"/>
    <n v="6.3338533541340896"/>
    <n v="21.322438897555902"/>
    <n v="90.000200000000007"/>
    <n v="50.2874035447254"/>
    <n v="8.2139955159954301"/>
    <n v="39.7127964552745"/>
    <n v="31.4988009392791"/>
    <n v="55.874768661320097"/>
    <n v="9.1266414030140197"/>
    <n v="34.998589935665798"/>
    <n v="69.093999999999994"/>
    <n v="72.986999999999995"/>
    <n v="1.677"/>
    <n v="11.345000000000001"/>
    <n v="9.6679999999999993"/>
    <n v="3.8929999999999998"/>
    <n v="169.41800000000001"/>
    <n v="8.6420521447483303"/>
    <n v="1.80564810442565"/>
  </r>
  <r>
    <x v="6"/>
    <n v="-14.292730000000001"/>
    <n v="-170.67939999999999"/>
    <s v="Aug_Sept_2014"/>
    <d v="2014-08-14T00:00:00"/>
    <d v="2014-10-06T00:00:00"/>
    <n v="53"/>
    <n v="2.0268299163899899E-3"/>
    <n v="5.6039999999999903"/>
    <n v="37.919343326195502"/>
    <n v="62.080656673804398"/>
    <x v="41"/>
    <n v="35.553446931788301"/>
    <n v="4.0648130391862196"/>
    <n v="16.614643068211599"/>
    <n v="12.549830029025401"/>
    <n v="68.151712918353496"/>
    <n v="7.7917612839309003"/>
    <n v="24.056525797715501"/>
    <n v="19.7818"/>
    <n v="14.567460402241499"/>
    <n v="1.3407053836574401"/>
    <n v="3.8736342141009898"/>
    <n v="5.2143395977584399"/>
    <n v="73.640722291407002"/>
    <n v="6.77746910623625"/>
    <n v="19.581808602356698"/>
    <n v="32.386290000000002"/>
    <n v="20.985986781198601"/>
    <n v="2.7241076090270302"/>
    <n v="11.4003032188013"/>
    <n v="8.6761956097742896"/>
    <n v="64.7989837094606"/>
    <n v="8.4112987595276607"/>
    <n v="26.7897175310117"/>
    <n v="112.001"/>
    <n v="114.126"/>
    <n v="1.6930000000000001"/>
    <n v="5.1719999999999997"/>
    <n v="3.4789999999999899"/>
    <n v="2.125"/>
    <n v="169.41800000000001"/>
    <n v="8.6420521447483303"/>
    <n v="1.80564810442565"/>
  </r>
  <r>
    <x v="7"/>
    <n v="-14.293839999999999"/>
    <n v="-170.6773"/>
    <s v="Aug_Sept_2014"/>
    <d v="2014-08-14T00:00:00"/>
    <d v="2014-10-06T00:00:00"/>
    <n v="53"/>
    <n v="2.0268299163899899E-3"/>
    <n v="7.4039999999999999"/>
    <n v="74.0815775256618"/>
    <n v="25.9184224743382"/>
    <x v="42"/>
    <n v="50.235076239570503"/>
    <n v="4.5396649852561204"/>
    <n v="18.689363760429401"/>
    <n v="14.149698775173301"/>
    <n v="72.884271877392905"/>
    <n v="6.5864372423716704"/>
    <n v="20.529290880235401"/>
    <n v="51.060310000000001"/>
    <n v="38.489372489369998"/>
    <n v="3.08606795011152"/>
    <n v="9.4848695605184101"/>
    <n v="12.5709375106299"/>
    <n v="75.380217020558703"/>
    <n v="6.0439663411983204"/>
    <n v="18.575816638242902"/>
    <n v="17.864129999999999"/>
    <n v="11.745703514002599"/>
    <n v="1.45359708648004"/>
    <n v="6.1184264859973503"/>
    <n v="4.6648293995173002"/>
    <n v="65.750212935097593"/>
    <n v="8.1369598546363093"/>
    <n v="26.112827210266001"/>
    <n v="112.91800000000001"/>
    <n v="118.40300000000001"/>
    <n v="1.774"/>
    <n v="3.6930000000000001"/>
    <n v="1.919"/>
    <n v="5.4849999999999897"/>
    <n v="169.41800000000001"/>
    <n v="8.6420521447483303"/>
    <n v="1.80564810442565"/>
  </r>
  <r>
    <x v="8"/>
    <n v="-14.293369999999999"/>
    <n v="-170.6754"/>
    <s v="Aug_Sept_2014"/>
    <d v="2014-08-14T00:00:00"/>
    <d v="2014-10-06T00:00:00"/>
    <n v="53"/>
    <n v="2.0268299163899899E-3"/>
    <n v="2.4409999999999901"/>
    <n v="34.3301925440391"/>
    <n v="65.669807455960793"/>
    <x v="43"/>
    <n v="12.9506372139688"/>
    <n v="2.7081458047290998"/>
    <n v="9.7728327860311008"/>
    <n v="7.0646869813019997"/>
    <n v="56.992339699741699"/>
    <n v="11.917835633066099"/>
    <n v="31.089824667192101"/>
    <n v="7.8010099999999998"/>
    <n v="4.7715531331138701"/>
    <n v="0.86596348071495099"/>
    <n v="2.16349338617117"/>
    <n v="3.0294568668861199"/>
    <n v="61.165837925010599"/>
    <n v="11.1006585136405"/>
    <n v="27.733503561348801"/>
    <n v="14.922459999999999"/>
    <n v="8.1790840170679306"/>
    <n v="1.84218233650375"/>
    <n v="6.7433759829320596"/>
    <n v="4.9011936464283004"/>
    <n v="54.810560839619797"/>
    <n v="12.3450311577565"/>
    <n v="32.844408002623602"/>
    <n v="70.108000000000004"/>
    <n v="70.945999999999998"/>
    <n v="1.7390000000000001"/>
    <n v="3.3420000000000001"/>
    <n v="1.603"/>
    <n v="0.83799999999999297"/>
    <n v="169.41800000000001"/>
    <n v="8.6420521447483303"/>
    <n v="1.80564810442565"/>
  </r>
  <r>
    <x v="0"/>
    <n v="-14.290179999999999"/>
    <n v="-170.6814"/>
    <s v="Oct_2014"/>
    <d v="2014-10-06T00:00:00"/>
    <d v="2014-11-10T00:00:00"/>
    <n v="35"/>
    <n v="2.0268299163899899E-3"/>
    <n v="4.4160000000000004"/>
    <n v="39.990942028985501"/>
    <n v="60.0090579710144"/>
    <x v="44"/>
    <n v="22.257661658682299"/>
    <n v="5.8613928465972798"/>
    <n v="39.992958341317603"/>
    <n v="34.131565494720299"/>
    <n v="35.754923659687798"/>
    <n v="9.4157983432089196"/>
    <n v="54.829277997103198"/>
    <n v="24.89461"/>
    <n v="12.4813145656298"/>
    <n v="1.4239492896513"/>
    <n v="10.9893461447188"/>
    <n v="12.413295434370101"/>
    <n v="50.136614173228097"/>
    <n v="5.7199100112486496"/>
    <n v="44.143475815523203"/>
    <n v="37.356009999999998"/>
    <n v="9.7763472471807802"/>
    <n v="4.4374435173372104"/>
    <n v="27.5796627528192"/>
    <n v="23.142219235481999"/>
    <n v="26.170748019343499"/>
    <n v="11.8787941146209"/>
    <n v="61.9504578660354"/>
    <n v="67.875"/>
    <n v="69.641000000000005"/>
    <n v="1.7410000000000001"/>
    <n v="4.391"/>
    <n v="2.65"/>
    <n v="1.766"/>
    <n v="203.2"/>
    <n v="5.8892132300347502"/>
    <n v="1.6818865308607001"/>
  </r>
  <r>
    <x v="1"/>
    <n v="-14.28941"/>
    <n v="-170.67959999999999"/>
    <s v="Oct_2014"/>
    <d v="2014-10-06T00:00:00"/>
    <d v="2014-11-10T00:00:00"/>
    <n v="35"/>
    <n v="2.0268299163899899E-3"/>
    <n v="25.574000000000002"/>
    <n v="64.890122780949397"/>
    <n v="35.109877219050503"/>
    <x v="45"/>
    <n v="176.322369376593"/>
    <n v="25.2798321115338"/>
    <n v="184.18431062340599"/>
    <n v="158.90447851187199"/>
    <n v="48.909598395400899"/>
    <n v="7.0123061551963097"/>
    <n v="44.078095449402703"/>
    <n v="233.93322000000001"/>
    <n v="128.17122583709099"/>
    <n v="12.9435203842191"/>
    <n v="92.818473778689096"/>
    <n v="105.761994162908"/>
    <n v="54.7896642627719"/>
    <n v="5.5329980001212196"/>
    <n v="39.677337737106797"/>
    <n v="126.57344999999999"/>
    <n v="48.151138515145"/>
    <n v="12.336311059644"/>
    <n v="78.422311484854902"/>
    <n v="66.086000425210798"/>
    <n v="38.042052669927997"/>
    <n v="9.7463654973804097"/>
    <n v="52.211581832691401"/>
    <n v="111.997"/>
    <n v="128.59200000000001"/>
    <n v="1.704"/>
    <n v="10.683"/>
    <n v="8.9789999999999992"/>
    <n v="16.594999999999999"/>
    <n v="203.2"/>
    <n v="5.8892132300347502"/>
    <n v="1.6818865308607001"/>
  </r>
  <r>
    <x v="2"/>
    <n v="-14.28833"/>
    <n v="-170.67789999999999"/>
    <s v="Oct_2014"/>
    <d v="2014-10-06T00:00:00"/>
    <d v="2014-11-10T00:00:00"/>
    <n v="35"/>
    <n v="2.0268299163899899E-3"/>
    <n v="8.9299999999999908"/>
    <n v="33.3146696528555"/>
    <n v="66.6853303471445"/>
    <x v="46"/>
    <n v="60.399142615148001"/>
    <n v="9.8197577155233393"/>
    <n v="65.483577384851898"/>
    <n v="55.663819669328603"/>
    <n v="47.980487405378597"/>
    <n v="7.80071936443965"/>
    <n v="44.218793230181703"/>
    <n v="41.93741"/>
    <n v="24.062387001666998"/>
    <n v="2.3008231473124101"/>
    <n v="15.5741998510205"/>
    <n v="17.875022998332899"/>
    <n v="57.376902869459599"/>
    <n v="5.4863262831739297"/>
    <n v="37.1367708473663"/>
    <n v="83.945310000000006"/>
    <n v="36.336755286854903"/>
    <n v="7.5189346486608599"/>
    <n v="47.608554713144997"/>
    <n v="40.089620064484102"/>
    <n v="43.2862244321391"/>
    <n v="8.95694428749011"/>
    <n v="47.756831280370697"/>
    <n v="66.126000000000005"/>
    <n v="69.100999999999999"/>
    <n v="1.754"/>
    <n v="7.7089999999999996"/>
    <n v="5.9550000000000001"/>
    <n v="2.9749999999999899"/>
    <n v="203.2"/>
    <n v="5.8892132300347502"/>
    <n v="1.6818865308607001"/>
  </r>
  <r>
    <x v="3"/>
    <n v="-14.29177"/>
    <n v="-170.68219999999999"/>
    <s v="Oct_2014"/>
    <d v="2014-10-06T00:00:00"/>
    <d v="2014-11-10T00:00:00"/>
    <n v="35"/>
    <n v="2.0268299163899899E-3"/>
    <n v="2.00999999999999"/>
    <n v="30.149253731342998"/>
    <n v="69.850746268656906"/>
    <x v="47"/>
    <n v="5.7838358414783997"/>
    <n v="4.1060390176332797"/>
    <n v="22.550344158521501"/>
    <n v="18.4443051408883"/>
    <n v="20.412928277713998"/>
    <n v="14.491469375973701"/>
    <n v="65.095602346312106"/>
    <n v="8.5425400000000007"/>
    <n v="2.66066410196012"/>
    <n v="1.61219141717257"/>
    <n v="4.2696844808672996"/>
    <n v="5.8818758980398798"/>
    <n v="31.146053772766798"/>
    <n v="18.872506504769898"/>
    <n v="49.981439722463101"/>
    <n v="19.791640000000001"/>
    <n v="3.1231711524071502"/>
    <n v="2.4938473608142302"/>
    <n v="16.668468847592798"/>
    <n v="14.1746214867786"/>
    <n v="15.7802544529263"/>
    <n v="12.600508905852299"/>
    <n v="71.619236641221207"/>
    <n v="70.001000000000005"/>
    <n v="70.606999999999999"/>
    <n v="1.81"/>
    <n v="3.214"/>
    <n v="1.4039999999999999"/>
    <n v="0.60599999999999399"/>
    <n v="203.2"/>
    <n v="5.8892132300347502"/>
    <n v="1.6818865308607001"/>
  </r>
  <r>
    <x v="4"/>
    <n v="-14.29142"/>
    <n v="-170.67930000000001"/>
    <s v="Oct_2014"/>
    <d v="2014-10-06T00:00:00"/>
    <d v="2014-11-10T00:00:00"/>
    <n v="35"/>
    <n v="2.0268299163899899E-3"/>
    <n v="6.4099999999999796E-2"/>
    <n v="0.15600624024960999"/>
    <n v="99.843993759750305"/>
    <x v="48"/>
    <n v="0"/>
    <n v="0"/>
    <n v="0"/>
    <n v="0"/>
    <n v="0"/>
    <n v="0"/>
    <n v="0"/>
    <n v="1.41E-3"/>
    <n v="0"/>
    <n v="0"/>
    <n v="0"/>
    <n v="0"/>
    <n v="0"/>
    <n v="0"/>
    <n v="0"/>
    <n v="0.90217999999999998"/>
    <n v="0"/>
    <n v="0"/>
    <n v="0"/>
    <n v="0"/>
    <n v="0"/>
    <n v="0"/>
    <n v="0"/>
    <n v="114.664"/>
    <n v="114.64100000000001"/>
    <n v="1.7370000000000001"/>
    <n v="1.8009999999999999"/>
    <n v="6.3999999999999793E-2"/>
    <n v="1E-4"/>
    <n v="203.2"/>
    <n v="5.8892132300347502"/>
    <n v="1.6818865308607001"/>
  </r>
  <r>
    <x v="5"/>
    <n v="-14.290330000000001"/>
    <n v="-170.67670000000001"/>
    <s v="Oct_2014"/>
    <d v="2014-10-06T00:00:00"/>
    <d v="2014-11-10T00:00:00"/>
    <n v="35"/>
    <n v="2.0268299163899899E-3"/>
    <n v="10.074999999999999"/>
    <n v="21.985111662531001"/>
    <n v="78.014888337468904"/>
    <x v="49"/>
    <n v="69.471180709438499"/>
    <n v="11.6737515060703"/>
    <n v="72.552149290561502"/>
    <n v="60.878397784491099"/>
    <n v="48.915330114734303"/>
    <n v="8.2196013190722699"/>
    <n v="42.865068566193401"/>
    <n v="31.223990000000001"/>
    <n v="17.6262206934231"/>
    <n v="1.98342958614052"/>
    <n v="11.6143397204363"/>
    <n v="13.597769306576801"/>
    <n v="56.450891424904903"/>
    <n v="6.3522617901828697"/>
    <n v="37.196846784912204"/>
    <n v="110.79935"/>
    <n v="51.844964918573602"/>
    <n v="9.6903227391578604"/>
    <n v="58.954385081426302"/>
    <n v="49.264062342268403"/>
    <n v="46.791759083941898"/>
    <n v="8.7458299522134908"/>
    <n v="44.462410963844498"/>
    <n v="69.096000000000004"/>
    <n v="71.311000000000007"/>
    <n v="1.7190000000000001"/>
    <n v="9.5790000000000006"/>
    <n v="7.86"/>
    <n v="2.2149999999999999"/>
    <n v="203.2"/>
    <n v="5.8892132300347502"/>
    <n v="1.6818865308607001"/>
  </r>
  <r>
    <x v="6"/>
    <n v="-14.292730000000001"/>
    <n v="-170.67939999999999"/>
    <s v="Oct_2014"/>
    <d v="2014-10-06T00:00:00"/>
    <d v="2014-11-10T00:00:00"/>
    <n v="35"/>
    <n v="2.0268299163899899E-3"/>
    <n v="2.8639999999999999"/>
    <n v="48.638268156424502"/>
    <n v="51.361731843575399"/>
    <x v="50"/>
    <n v="18.788567061702999"/>
    <n v="3.1147284293528399"/>
    <n v="21.5841229382969"/>
    <n v="18.469394508944099"/>
    <n v="46.537813214088501"/>
    <n v="7.7149390574490901"/>
    <n v="45.747247728462298"/>
    <n v="19.636579999999999"/>
    <n v="10.6798385609279"/>
    <n v="1.38375726366001"/>
    <n v="7.5729841754120102"/>
    <n v="8.9567414390720295"/>
    <n v="54.387467476148899"/>
    <n v="7.0468343451864799"/>
    <n v="38.565698178664597"/>
    <n v="20.73611"/>
    <n v="8.1087289250085703"/>
    <n v="1.7309711295851899"/>
    <n v="12.6273810749914"/>
    <n v="10.8964099454062"/>
    <n v="39.104388069934799"/>
    <n v="8.3476174151525697"/>
    <n v="52.547994514912503"/>
    <n v="112.929"/>
    <n v="114.322"/>
    <n v="1.796"/>
    <n v="3.2669999999999999"/>
    <n v="1.4709999999999901"/>
    <n v="1.393"/>
    <n v="203.2"/>
    <n v="5.8892132300347502"/>
    <n v="1.6818865308607001"/>
  </r>
  <r>
    <x v="7"/>
    <n v="-14.293839999999999"/>
    <n v="-170.6773"/>
    <s v="Oct_2014"/>
    <d v="2014-10-06T00:00:00"/>
    <d v="2014-11-10T00:00:00"/>
    <n v="35"/>
    <n v="2.0268299163899899E-3"/>
    <n v="3.3860000000000001"/>
    <n v="69.905493207324298"/>
    <n v="30.094506792675599"/>
    <x v="51"/>
    <n v="25.8435440806625"/>
    <n v="2.6032357284457301"/>
    <n v="21.887575919337401"/>
    <n v="19.284340190891701"/>
    <n v="54.144013550619597"/>
    <n v="5.4539590280842702"/>
    <n v="40.402027421295998"/>
    <n v="33.366669999999999"/>
    <n v="20.386514455742699"/>
    <n v="1.4515205388185299"/>
    <n v="11.5286350054387"/>
    <n v="12.980155544257199"/>
    <n v="61.098438818565597"/>
    <n v="4.3502109704640404"/>
    <n v="34.551350210970298"/>
    <n v="14.36444"/>
    <n v="5.45702470531318"/>
    <n v="1.1517145657016301"/>
    <n v="8.9074152946868104"/>
    <n v="7.7557007289851798"/>
    <n v="37.989818644605599"/>
    <n v="8.0178173719381398"/>
    <n v="53.992363983456201"/>
    <n v="112.92"/>
    <n v="115.28700000000001"/>
    <n v="1.8109999999999999"/>
    <n v="2.83"/>
    <n v="1.0189999999999999"/>
    <n v="2.367"/>
    <n v="203.2"/>
    <n v="5.8892132300347502"/>
    <n v="1.6818865308607001"/>
  </r>
  <r>
    <x v="8"/>
    <n v="-14.293369999999999"/>
    <n v="-170.6754"/>
    <s v="Oct_2014"/>
    <d v="2014-10-06T00:00:00"/>
    <d v="2014-11-10T00:00:00"/>
    <n v="35"/>
    <n v="2.0268299163899899E-3"/>
    <n v="4.2210000000000001"/>
    <n v="26.2497038616442"/>
    <n v="73.750296138355694"/>
    <x v="52"/>
    <n v="26.950180979697201"/>
    <n v="5.8907901178429896"/>
    <n v="32.551609020302699"/>
    <n v="26.660818902459699"/>
    <n v="45.293059216701302"/>
    <n v="9.9001897553720397"/>
    <n v="44.806751027926602"/>
    <n v="15.61904"/>
    <n v="8.3338906915358795"/>
    <n v="1.2483329619885799"/>
    <n v="6.03681634647553"/>
    <n v="7.2851493084641099"/>
    <n v="53.357253016420202"/>
    <n v="7.9923795699900904"/>
    <n v="38.650367413589599"/>
    <n v="43.882739999999998"/>
    <n v="18.616285644873901"/>
    <n v="4.6424561928009398"/>
    <n v="25.266454355126001"/>
    <n v="20.623998162325101"/>
    <n v="42.4227968556063"/>
    <n v="10.5792304509721"/>
    <n v="46.997972693421403"/>
    <n v="70.11"/>
    <n v="71.218000000000004"/>
    <n v="1.7989999999999999"/>
    <n v="4.9119999999999999"/>
    <n v="3.113"/>
    <n v="1.1080000000000001"/>
    <n v="203.2"/>
    <n v="5.8892132300347502"/>
    <n v="1.6818865308607001"/>
  </r>
  <r>
    <x v="0"/>
    <n v="-14.290179999999999"/>
    <n v="-170.6814"/>
    <s v="Nov_2014"/>
    <d v="2014-11-10T00:00:00"/>
    <d v="2014-12-04T00:00:00"/>
    <n v="24"/>
    <n v="2.0268299163899899E-3"/>
    <n v="2.3639999999999999"/>
    <n v="86.928934010152304"/>
    <n v="13.0710659898476"/>
    <x v="53"/>
    <n v="16.9773099320781"/>
    <n v="6.0238215969329696"/>
    <n v="31.620750067921801"/>
    <n v="25.5969284709889"/>
    <n v="34.934130975759302"/>
    <n v="12.395189431292"/>
    <n v="52.670679592948503"/>
    <n v="42.24577"/>
    <n v="15.7741248501097"/>
    <n v="5.1920712175696204"/>
    <n v="21.279573932320599"/>
    <n v="26.4716451498902"/>
    <n v="37.338945059137799"/>
    <n v="12.2901564288439"/>
    <n v="50.370898512018201"/>
    <n v="6.3522800000000004"/>
    <n v="1.20318217458279"/>
    <n v="0.83174911424898501"/>
    <n v="5.1490978254171997"/>
    <n v="4.3173487111682096"/>
    <n v="18.940949935814999"/>
    <n v="13.093709884466399"/>
    <n v="67.965340179718396"/>
    <n v="67.875"/>
    <n v="69.930000000000007"/>
    <n v="1.718"/>
    <n v="2.0270000000000001"/>
    <n v="0.309"/>
    <n v="2.0550000000000002"/>
    <n v="270.76400000000001"/>
    <n v="10.973070131246599"/>
    <n v="1.1844499737024301"/>
  </r>
  <r>
    <x v="1"/>
    <n v="-14.28941"/>
    <n v="-170.67959999999999"/>
    <s v="Nov_2014"/>
    <d v="2014-11-10T00:00:00"/>
    <d v="2014-12-04T00:00:00"/>
    <n v="24"/>
    <n v="2.0268299163899899E-3"/>
    <n v="4.2579999999999902"/>
    <n v="66.2987317989666"/>
    <n v="33.7012682010334"/>
    <x v="54"/>
    <n v="39.4926048701535"/>
    <n v="6.6198771064046298"/>
    <n v="48.0414651298465"/>
    <n v="41.421588023441799"/>
    <n v="45.116838358085602"/>
    <n v="7.5626291641696"/>
    <n v="47.320532477744798"/>
    <n v="58.03398"/>
    <n v="30.606826191131599"/>
    <n v="4.0888748388701197"/>
    <n v="23.3382789699982"/>
    <n v="27.427153808868301"/>
    <n v="52.739491916859102"/>
    <n v="7.0456564220998201"/>
    <n v="40.214851661041003"/>
    <n v="29.50009"/>
    <n v="8.8857790630761198"/>
    <n v="2.53100224148772"/>
    <n v="20.6143109369238"/>
    <n v="18.083308695436099"/>
    <n v="30.121193064414701"/>
    <n v="8.5796424400323001"/>
    <n v="61.299164495552901"/>
    <n v="111.997"/>
    <n v="114.82"/>
    <n v="1.766"/>
    <n v="3.2010000000000001"/>
    <n v="1.4350000000000001"/>
    <n v="2.8229999999999902"/>
    <n v="270.76400000000001"/>
    <n v="10.973070131246599"/>
    <n v="1.1844499737024301"/>
  </r>
  <r>
    <x v="2"/>
    <n v="-14.28833"/>
    <n v="-170.67789999999999"/>
    <s v="Nov_2014"/>
    <d v="2014-11-10T00:00:00"/>
    <d v="2014-12-04T00:00:00"/>
    <n v="24"/>
    <n v="2.0268299163899899E-3"/>
    <n v="3.8019999999999898"/>
    <n v="26.012624934244901"/>
    <n v="73.987375065755003"/>
    <x v="55"/>
    <n v="33.145551399533502"/>
    <n v="6.4491229562183001"/>
    <n v="45.014268600466401"/>
    <n v="38.565145644248098"/>
    <n v="42.407404980632599"/>
    <n v="8.2511998571878706"/>
    <n v="49.341395162179403"/>
    <n v="20.331420000000001"/>
    <n v="9.6614334538823208"/>
    <n v="1.3937865570085799"/>
    <n v="9.2761999891090898"/>
    <n v="10.669986546117601"/>
    <n v="47.519718022067899"/>
    <n v="6.8553330608908798"/>
    <n v="45.624948917041102"/>
    <n v="57.828400000000002"/>
    <n v="23.4841178885852"/>
    <n v="5.0553364147910198"/>
    <n v="34.344282111414699"/>
    <n v="29.288945696623699"/>
    <n v="40.6100080385852"/>
    <n v="8.7419614147910405"/>
    <n v="50.648030546623701"/>
    <n v="66.126000000000005"/>
    <n v="67.114999999999995"/>
    <n v="1.806"/>
    <n v="4.6189999999999998"/>
    <n v="2.81299999999999"/>
    <n v="0.98899999999999"/>
    <n v="270.76400000000001"/>
    <n v="10.973070131246599"/>
    <n v="1.1844499737024301"/>
  </r>
  <r>
    <x v="3"/>
    <n v="-14.29177"/>
    <n v="-170.68219999999999"/>
    <s v="Nov_2014"/>
    <d v="2014-11-10T00:00:00"/>
    <d v="2014-12-04T00:00:00"/>
    <n v="24"/>
    <n v="2.0268299163899899E-3"/>
    <n v="3.6439999999999899"/>
    <n v="36.416026344676098"/>
    <n v="63.583973655323803"/>
    <x v="56"/>
    <n v="16.304807272125199"/>
    <n v="12.3153357867398"/>
    <n v="58.606922727874696"/>
    <n v="46.291586941134803"/>
    <n v="21.765359406497801"/>
    <n v="16.4397962598646"/>
    <n v="61.794844333637499"/>
    <n v="27.279869999999999"/>
    <n v="8.8732572988948206"/>
    <n v="5.4906649254409103"/>
    <n v="12.9159477756642"/>
    <n v="18.4066127011051"/>
    <n v="32.526758004692901"/>
    <n v="20.127166754976901"/>
    <n v="47.346075240330102"/>
    <n v="47.63185"/>
    <n v="7.4315475105908497"/>
    <n v="6.8246691192865203"/>
    <n v="40.200302489409097"/>
    <n v="33.3756333701226"/>
    <n v="15.602055159711099"/>
    <n v="14.327953080316"/>
    <n v="70.069991759972794"/>
    <n v="70.001000000000005"/>
    <n v="71.328000000000003"/>
    <n v="1.81"/>
    <n v="4.1269999999999998"/>
    <n v="2.31699999999999"/>
    <n v="1.32699999999999"/>
    <n v="270.76400000000001"/>
    <n v="10.973070131246599"/>
    <n v="1.1844499737024301"/>
  </r>
  <r>
    <x v="4"/>
    <n v="-14.29142"/>
    <n v="-170.67930000000001"/>
    <s v="Nov_2014"/>
    <d v="2014-11-10T00:00:00"/>
    <d v="2014-12-04T00:00:00"/>
    <n v="24"/>
    <n v="2.0268299163899899E-3"/>
    <n v="2.0000000000000002E-5"/>
    <n v="50"/>
    <n v="50"/>
    <x v="57"/>
    <n v="0"/>
    <n v="0"/>
    <n v="0"/>
    <n v="0"/>
    <n v="0"/>
    <n v="0"/>
    <n v="0"/>
    <n v="2.1000000000000001E-4"/>
    <n v="0"/>
    <n v="0"/>
    <n v="0"/>
    <n v="0"/>
    <n v="0"/>
    <n v="0"/>
    <n v="0"/>
    <n v="2.1000000000000001E-4"/>
    <n v="0"/>
    <n v="0"/>
    <n v="0"/>
    <n v="0"/>
    <n v="0"/>
    <n v="0"/>
    <n v="0"/>
    <s v="No Sed"/>
    <s v="No Sed"/>
    <s v="No Sed"/>
    <s v="No Sed"/>
    <n v="1.0000000000000001E-5"/>
    <n v="1.0000000000000001E-5"/>
    <n v="270.76400000000001"/>
    <n v="10.973070131246599"/>
    <n v="1.1844499737024301"/>
  </r>
  <r>
    <x v="5"/>
    <n v="-14.290330000000001"/>
    <n v="-170.67670000000001"/>
    <s v="Nov_2014"/>
    <d v="2014-11-10T00:00:00"/>
    <d v="2014-12-04T00:00:00"/>
    <n v="24"/>
    <n v="2.0268299163899899E-3"/>
    <n v="3.411"/>
    <n v="18.5869246555262"/>
    <n v="81.413075344473697"/>
    <x v="58"/>
    <n v="30.517596995484201"/>
    <n v="5.9758544244436296"/>
    <n v="39.604223004515703"/>
    <n v="33.628368580072099"/>
    <n v="43.520828460362601"/>
    <n v="8.5221039962220502"/>
    <n v="47.957067543415299"/>
    <n v="13.03349"/>
    <n v="6.5714644653333796"/>
    <n v="1.08082600000003"/>
    <n v="5.38119953466658"/>
    <n v="6.46202553466662"/>
    <n v="50.419837398374298"/>
    <n v="8.2926829268295492"/>
    <n v="41.287479674796103"/>
    <n v="57.088329999999999"/>
    <n v="23.946132542821001"/>
    <n v="4.8950284240222599"/>
    <n v="33.142197457178902"/>
    <n v="28.247169033156698"/>
    <n v="41.945757640521201"/>
    <n v="8.5744817268647697"/>
    <n v="49.479760632613903"/>
    <n v="69.096000000000004"/>
    <n v="69.73"/>
    <n v="1.7569999999999999"/>
    <n v="4.5339999999999998"/>
    <n v="2.7770000000000001"/>
    <n v="0.63400000000000001"/>
    <n v="270.76400000000001"/>
    <n v="10.973070131246599"/>
    <n v="1.1844499737024301"/>
  </r>
  <r>
    <x v="6"/>
    <n v="-14.292730000000001"/>
    <n v="-170.67939999999999"/>
    <s v="Nov_2014"/>
    <d v="2014-11-10T00:00:00"/>
    <d v="2014-12-04T00:00:00"/>
    <n v="24"/>
    <n v="2.0268299163899899E-3"/>
    <n v="0.34800000000000297"/>
    <n v="25.862068965517899"/>
    <n v="74.137931034481994"/>
    <x v="59"/>
    <n v="2.5584286725514001"/>
    <n v="0.80428128908890995"/>
    <n v="4.5956013274485903"/>
    <n v="3.7913200383596801"/>
    <n v="35.762062397717202"/>
    <n v="11.242352759058999"/>
    <n v="52.995584843223703"/>
    <n v="1.8501799999999999"/>
    <n v="0.92008306958769104"/>
    <n v="0.28611030927831699"/>
    <n v="0.64398662113398997"/>
    <n v="0.93009693041230801"/>
    <n v="49.729381443302302"/>
    <n v="15.4639175257714"/>
    <n v="34.806701030926199"/>
    <n v="5.3038499999999997"/>
    <n v="1.6383455704815599"/>
    <n v="0.51817096999299705"/>
    <n v="3.66550442951843"/>
    <n v="3.1473334595254299"/>
    <n v="30.889741800419799"/>
    <n v="9.7697138869499902"/>
    <n v="59.340544312630101"/>
    <n v="112.929"/>
    <n v="113.01900000000001"/>
    <n v="1.7969999999999999"/>
    <n v="2.0550000000000002"/>
    <n v="0.25800000000000001"/>
    <n v="9.0000000000003397E-2"/>
    <n v="270.76400000000001"/>
    <n v="10.973070131246599"/>
    <n v="1.1844499737024301"/>
  </r>
  <r>
    <x v="7"/>
    <n v="-14.293839999999999"/>
    <n v="-170.6773"/>
    <s v="Nov_2014"/>
    <d v="2014-11-10T00:00:00"/>
    <d v="2014-12-04T00:00:00"/>
    <n v="24"/>
    <n v="2.0268299163899899E-3"/>
    <n v="0.46299999999999902"/>
    <n v="0"/>
    <n v="100"/>
    <x v="60"/>
    <n v="3.49606575609738"/>
    <n v="0.88613353658540805"/>
    <n v="6.0220842439026097"/>
    <n v="5.1359507073171997"/>
    <n v="36.730517549076097"/>
    <n v="9.3099345627607093"/>
    <n v="53.959547888163101"/>
    <n v="0"/>
    <n v="0"/>
    <n v="0"/>
    <n v="0"/>
    <n v="0"/>
    <n v="38.3956945156323"/>
    <n v="9.5848282931833992"/>
    <n v="52.019477191184201"/>
    <n v="9.5181500000000003"/>
    <n v="3.49606575609738"/>
    <n v="0.88613353658540805"/>
    <n v="6.0220842439026097"/>
    <n v="5.1359507073171997"/>
    <n v="36.730517549076097"/>
    <n v="9.3099345627607093"/>
    <n v="53.959547888163101"/>
    <n v="112.92"/>
    <n v="112.92"/>
    <n v="1.74"/>
    <n v="2.2029999999999998"/>
    <n v="0.46299999999999902"/>
    <n v="0"/>
    <n v="270.76400000000001"/>
    <n v="10.973070131246599"/>
    <n v="1.1844499737024301"/>
  </r>
  <r>
    <x v="8"/>
    <n v="-14.293369999999999"/>
    <n v="-170.6754"/>
    <s v="Nov_2014"/>
    <d v="2014-11-10T00:00:00"/>
    <d v="2014-12-04T00:00:00"/>
    <n v="24"/>
    <n v="2.0268299163899899E-3"/>
    <n v="0.17599999999999899"/>
    <n v="0"/>
    <n v="100"/>
    <x v="61"/>
    <n v="1.34294274440608"/>
    <n v="0.373645094664388"/>
    <n v="2.2751872555939099"/>
    <n v="1.90154216092952"/>
    <n v="37.1170395869161"/>
    <n v="10.3270223752156"/>
    <n v="52.555938037868202"/>
    <n v="0"/>
    <n v="0"/>
    <n v="0"/>
    <n v="0"/>
    <n v="0"/>
    <n v="32.072702331964699"/>
    <n v="15.500685871054401"/>
    <n v="52.426611796980701"/>
    <n v="3.6181299999999998"/>
    <n v="1.34294274440608"/>
    <n v="0.373645094664388"/>
    <n v="2.2751872555939099"/>
    <n v="1.90154216092952"/>
    <n v="37.1170395869161"/>
    <n v="10.3270223752156"/>
    <n v="52.555938037868202"/>
    <n v="70.11"/>
    <n v="70.11"/>
    <n v="1.75"/>
    <n v="1.9259999999999999"/>
    <n v="0.17599999999999899"/>
    <n v="0"/>
    <n v="270.76400000000001"/>
    <n v="10.973070131246599"/>
    <n v="1.1844499737024301"/>
  </r>
  <r>
    <x v="0"/>
    <n v="-14.290179999999999"/>
    <n v="-170.6814"/>
    <s v="Dec_2014"/>
    <d v="2014-12-04T00:00:00"/>
    <d v="2015-01-05T00:00:00"/>
    <n v="32"/>
    <n v="2.0268299163899899E-3"/>
    <n v="13.074999999999999"/>
    <n v="92.565965583174005"/>
    <n v="7.434034416826"/>
    <x v="62"/>
    <n v="151.87261110164101"/>
    <n v="12.849621426197601"/>
    <n v="49.719908898358902"/>
    <n v="36.870287472161301"/>
    <n v="75.336431679925894"/>
    <n v="6.3740566496205302"/>
    <n v="18.2895116704535"/>
    <n v="186.60606000000001"/>
    <n v="146.46641020411101"/>
    <n v="10.5343098231853"/>
    <n v="29.605339972703"/>
    <n v="40.139649795888303"/>
    <n v="78.489632225294102"/>
    <n v="5.6452131421590996"/>
    <n v="15.8651546325467"/>
    <n v="14.986459999999999"/>
    <n v="5.4061997601711802"/>
    <n v="2.3153118659058398"/>
    <n v="9.5802602398288101"/>
    <n v="7.2649483739229597"/>
    <n v="36.073894436519197"/>
    <n v="15.449358059914401"/>
    <n v="48.476747503566301"/>
    <n v="67.849000000000004"/>
    <n v="79.951999999999998"/>
    <n v="1.734"/>
    <n v="2.706"/>
    <n v="0.97199999999999998"/>
    <n v="12.103"/>
    <n v="979.42399999999998"/>
    <n v="31.186461482957998"/>
    <n v="1.73390147052328"/>
  </r>
  <r>
    <x v="1"/>
    <n v="-14.28941"/>
    <n v="-170.67959999999999"/>
    <s v="Dec_2014"/>
    <d v="2014-12-04T00:00:00"/>
    <d v="2015-01-05T00:00:00"/>
    <n v="32"/>
    <n v="2.0268299163899899E-3"/>
    <n v="23.029"/>
    <n v="69.742498588735899"/>
    <n v="30.257501411263998"/>
    <x v="63"/>
    <n v="253.58364125873399"/>
    <n v="23.672479962917599"/>
    <n v="101.48129874126499"/>
    <n v="77.808818778347998"/>
    <n v="71.418946984383794"/>
    <n v="6.6670846079361299"/>
    <n v="21.913968407679999"/>
    <n v="247.63115999999999"/>
    <n v="196.294954056753"/>
    <n v="12.9506681581019"/>
    <n v="38.385537785144898"/>
    <n v="51.336205943246803"/>
    <n v="79.269084737459096"/>
    <n v="5.2298217066470603"/>
    <n v="15.5010935558937"/>
    <n v="107.43378"/>
    <n v="57.288687002573099"/>
    <n v="10.721811841324801"/>
    <n v="50.145092997426801"/>
    <n v="39.423281156101901"/>
    <n v="53.324649847164601"/>
    <n v="9.9799260915187702"/>
    <n v="36.695424061316501"/>
    <n v="112.002"/>
    <n v="128.06299999999999"/>
    <n v="1.76"/>
    <n v="8.7279999999999998"/>
    <n v="6.968"/>
    <n v="16.061"/>
    <n v="979.42399999999998"/>
    <n v="31.186461482957998"/>
    <n v="1.73390147052328"/>
  </r>
  <r>
    <x v="2"/>
    <n v="-14.28833"/>
    <n v="-170.67789999999999"/>
    <s v="Dec_2014"/>
    <d v="2014-12-04T00:00:00"/>
    <d v="2015-01-05T00:00:00"/>
    <n v="32"/>
    <n v="2.0268299163899899E-3"/>
    <n v="8.9459999999999997"/>
    <n v="31.846635367762101"/>
    <n v="68.153364632237796"/>
    <x v="64"/>
    <n v="95.356885140031395"/>
    <n v="11.0946069296764"/>
    <n v="42.574024859968503"/>
    <n v="31.479417930292001"/>
    <n v="69.133804119781004"/>
    <n v="8.0435972833619793"/>
    <n v="22.822598596856899"/>
    <n v="43.926349999999999"/>
    <n v="35.5157555716697"/>
    <n v="2.7000127679619101"/>
    <n v="5.7105816603683301"/>
    <n v="8.4105944283302492"/>
    <n v="80.852963134131898"/>
    <n v="6.1466813608731803"/>
    <n v="13.0003555049949"/>
    <n v="94.004559999999998"/>
    <n v="59.841128886201702"/>
    <n v="8.3945942721320392"/>
    <n v="34.163431113798197"/>
    <n v="25.7688368416662"/>
    <n v="63.657687335807601"/>
    <n v="8.9299862391058902"/>
    <n v="27.412326425086398"/>
    <n v="66.128"/>
    <n v="68.977000000000004"/>
    <n v="1.798"/>
    <n v="7.8949999999999996"/>
    <n v="6.0970000000000004"/>
    <n v="2.8490000000000002"/>
    <n v="979.42399999999998"/>
    <n v="31.186461482957998"/>
    <n v="1.73390147052328"/>
  </r>
  <r>
    <x v="3"/>
    <n v="-14.29177"/>
    <n v="-170.68219999999999"/>
    <s v="Dec_2014"/>
    <d v="2014-12-04T00:00:00"/>
    <d v="2015-01-05T00:00:00"/>
    <n v="32"/>
    <n v="2.0268299163899899E-3"/>
    <n v="5.1689999999999996"/>
    <n v="43.702843876958703"/>
    <n v="56.297156123041198"/>
    <x v="65"/>
    <n v="28.722857869284599"/>
    <n v="12.6757075571477"/>
    <n v="50.973642130715298"/>
    <n v="38.297934573567602"/>
    <n v="36.040300225586499"/>
    <n v="15.904973941324499"/>
    <n v="48.054725833088803"/>
    <n v="34.829639999999998"/>
    <n v="20.9125103964601"/>
    <n v="5.94504313757042"/>
    <n v="7.9720864659694097"/>
    <n v="13.9171296035398"/>
    <n v="60.042281219272297"/>
    <n v="17.068919281308698"/>
    <n v="22.888799499418901"/>
    <n v="44.866860000000003"/>
    <n v="7.8103487644774496"/>
    <n v="6.7306644822143804"/>
    <n v="37.0565112355225"/>
    <n v="30.325846753308099"/>
    <n v="17.407834567601601"/>
    <n v="15.001416373274999"/>
    <n v="67.590749059123297"/>
    <n v="70.003"/>
    <n v="72.262"/>
    <n v="1.7709999999999999"/>
    <n v="4.681"/>
    <n v="2.91"/>
    <n v="2.2589999999999999"/>
    <n v="979.42399999999998"/>
    <n v="31.186461482957998"/>
    <n v="1.73390147052328"/>
  </r>
  <r>
    <x v="4"/>
    <n v="-14.29142"/>
    <n v="-170.67930000000001"/>
    <s v="Dec_2014"/>
    <d v="2014-12-04T00:00:00"/>
    <d v="2015-01-05T00:00:00"/>
    <n v="32"/>
    <n v="2.0268299163899899E-3"/>
    <n v="2.0000000000000002E-5"/>
    <n v="50"/>
    <n v="50"/>
    <x v="66"/>
    <n v="0"/>
    <n v="0"/>
    <n v="0"/>
    <n v="0"/>
    <n v="0"/>
    <n v="0"/>
    <n v="0"/>
    <n v="1.4999999999999999E-4"/>
    <n v="0"/>
    <n v="0"/>
    <n v="0"/>
    <n v="0"/>
    <n v="0"/>
    <n v="0"/>
    <n v="0"/>
    <n v="1.4999999999999999E-4"/>
    <n v="0"/>
    <n v="0"/>
    <n v="0"/>
    <n v="0"/>
    <n v="0"/>
    <n v="0"/>
    <n v="0"/>
    <n v="1.0000000000000001E-5"/>
    <n v="1.0000000000000001E-5"/>
    <n v="1.0000000000000001E-5"/>
    <n v="1.0000000000000001E-5"/>
    <n v="1.0000000000000001E-5"/>
    <n v="1.0000000000000001E-5"/>
    <n v="979.42399999999998"/>
    <n v="31.186461482957998"/>
    <n v="1.73390147052328"/>
  </r>
  <r>
    <x v="5"/>
    <n v="-14.290330000000001"/>
    <n v="-170.67670000000001"/>
    <s v="Dec_2014"/>
    <d v="2014-12-04T00:00:00"/>
    <d v="2015-01-05T00:00:00"/>
    <n v="32"/>
    <n v="2.0268299163899899E-3"/>
    <n v="10.986000000000001"/>
    <n v="28.245039140724501"/>
    <n v="71.7549608592754"/>
    <x v="67"/>
    <n v="121.889143293518"/>
    <n v="13.8841583092701"/>
    <n v="47.494826706481199"/>
    <n v="33.6106683972111"/>
    <n v="71.960258868367902"/>
    <n v="8.1968549380854299"/>
    <n v="19.842886193546601"/>
    <n v="47.842570000000002"/>
    <n v="39.688670196013298"/>
    <n v="3.1087853283173801"/>
    <n v="5.0451144756693198"/>
    <n v="8.1538998039867003"/>
    <n v="82.956810631229203"/>
    <n v="6.4979480164158803"/>
    <n v="10.5452413523548"/>
    <n v="121.5414"/>
    <n v="82.200473308285396"/>
    <n v="10.7753729483884"/>
    <n v="39.3409266917145"/>
    <n v="28.565553743326099"/>
    <n v="67.631665677938003"/>
    <n v="8.8655988398919199"/>
    <n v="23.5027354821699"/>
    <n v="69.097999999999999"/>
    <n v="72.200999999999993"/>
    <n v="1.6839999999999999"/>
    <n v="9.5670000000000002"/>
    <n v="7.883"/>
    <n v="3.1030000000000002"/>
    <n v="979.42399999999998"/>
    <n v="31.186461482957998"/>
    <n v="1.73390147052328"/>
  </r>
  <r>
    <x v="6"/>
    <n v="-14.292730000000001"/>
    <n v="-170.67939999999999"/>
    <s v="Dec_2014"/>
    <d v="2014-12-04T00:00:00"/>
    <d v="2015-01-05T00:00:00"/>
    <n v="32"/>
    <n v="2.0268299163899899E-3"/>
    <n v="3.169"/>
    <n v="36.1312716945408"/>
    <n v="63.868728305459101"/>
    <x v="68"/>
    <n v="39.760361509055201"/>
    <n v="3.8880598888842401"/>
    <n v="9.0998084909447705"/>
    <n v="5.2117486020605304"/>
    <n v="81.375814920527702"/>
    <n v="7.9575242756712496"/>
    <n v="10.6666608038009"/>
    <n v="17.6538"/>
    <n v="15.1461263622048"/>
    <n v="1.18313316034358"/>
    <n v="1.3245404774515901"/>
    <n v="2.5076736377951701"/>
    <n v="85.795275590551697"/>
    <n v="6.7018611309949296"/>
    <n v="7.5028632784533196"/>
    <n v="31.20637"/>
    <n v="24.614235093353901"/>
    <n v="2.7049267437401401"/>
    <n v="6.5921349066460397"/>
    <n v="3.8872081629058899"/>
    <n v="78.875675361645506"/>
    <n v="8.6678673095914096"/>
    <n v="12.4564573287629"/>
    <n v="112.934"/>
    <n v="114.07899999999999"/>
    <n v="1.7869999999999999"/>
    <n v="3.8109999999999999"/>
    <n v="2.024"/>
    <n v="1.145"/>
    <n v="979.42399999999998"/>
    <n v="31.186461482957998"/>
    <n v="1.73390147052328"/>
  </r>
  <r>
    <x v="7"/>
    <n v="-14.293839999999999"/>
    <n v="-170.6773"/>
    <s v="Dec_2014"/>
    <d v="2014-12-04T00:00:00"/>
    <d v="2015-01-05T00:00:00"/>
    <n v="32"/>
    <n v="2.0268299163899899E-3"/>
    <n v="3.5190000000000001"/>
    <n v="43.734015345268503"/>
    <n v="56.265984654731398"/>
    <x v="69"/>
    <n v="44.570423461349201"/>
    <n v="4.2374951247635604"/>
    <n v="9.6861065386507992"/>
    <n v="5.4486114138872299"/>
    <n v="82.147574607792194"/>
    <n v="7.8101108286201901"/>
    <n v="10.0423145635875"/>
    <n v="23.728560000000002"/>
    <n v="20.473884415289401"/>
    <n v="1.5301381328199799"/>
    <n v="1.7245374518905301"/>
    <n v="3.2546755847105202"/>
    <n v="86.283720610477303"/>
    <n v="6.4485081809430804"/>
    <n v="7.2677712085795898"/>
    <n v="30.52797"/>
    <n v="24.096539108101901"/>
    <n v="2.70735697151953"/>
    <n v="6.4314308918980796"/>
    <n v="3.72407392037855"/>
    <n v="78.932661123887002"/>
    <n v="8.8684474320419504"/>
    <n v="12.198891444070901"/>
    <n v="112.919"/>
    <n v="114.458"/>
    <n v="1.7330000000000001"/>
    <n v="3.7130000000000001"/>
    <n v="1.98"/>
    <n v="1.5389999999999999"/>
    <n v="979.42399999999998"/>
    <n v="31.186461482957998"/>
    <n v="1.73390147052328"/>
  </r>
  <r>
    <x v="8"/>
    <n v="-14.293369999999999"/>
    <n v="-170.6754"/>
    <s v="Dec_2014"/>
    <d v="2014-12-04T00:00:00"/>
    <d v="2015-01-05T00:00:00"/>
    <n v="32"/>
    <n v="2.0268299163899899E-3"/>
    <n v="0.85699999999999998"/>
    <n v="30.1050175029171"/>
    <n v="69.894982497082793"/>
    <x v="70"/>
    <n v="10.0150797935688"/>
    <n v="1.1514613158473399"/>
    <n v="3.1982902064311101"/>
    <n v="2.0468288905837602"/>
    <n v="75.795045424209604"/>
    <n v="8.7143651910704705"/>
    <n v="15.4905893847199"/>
    <n v="3.9778899999999999"/>
    <n v="3.42342302956233"/>
    <n v="0.27055009427603699"/>
    <n v="0.28391687616162398"/>
    <n v="0.55446697043766202"/>
    <n v="86.061279461280606"/>
    <n v="6.8013468013453702"/>
    <n v="7.1373737373739496"/>
    <n v="9.2354800000000008"/>
    <n v="6.5916571530608197"/>
    <n v="0.88091114907462098"/>
    <n v="2.64382284693917"/>
    <n v="1.76291169786455"/>
    <n v="71.373195037624697"/>
    <n v="9.53833638397378"/>
    <n v="19.0884685784014"/>
    <n v="70.114000000000004"/>
    <n v="70.372"/>
    <n v="1.6990000000000001"/>
    <n v="2.298"/>
    <n v="0.59899999999999998"/>
    <n v="0.25800000000000001"/>
    <n v="979.42399999999998"/>
    <n v="31.186461482957998"/>
    <n v="1.73390147052328"/>
  </r>
  <r>
    <x v="0"/>
    <n v="-14.290179999999999"/>
    <n v="-170.6814"/>
    <s v="Jan_2015"/>
    <d v="2015-01-05T00:00:00"/>
    <d v="2015-02-06T00:00:00"/>
    <n v="32"/>
    <n v="2.0268299163899899E-3"/>
    <n v="8.2050000000000001"/>
    <n v="84.850700792199802"/>
    <n v="15.1492992078001"/>
    <x v="71"/>
    <n v="44.470282456518198"/>
    <n v="8.49483540991673"/>
    <n v="82.035767543481697"/>
    <n v="73.540932133564894"/>
    <n v="35.152692267696501"/>
    <n v="6.7149637585844602"/>
    <n v="58.132343973719003"/>
    <n v="107.34126999999999"/>
    <n v="40.678170769097498"/>
    <n v="5.7491089906157198"/>
    <n v="60.913990240286701"/>
    <n v="66.663099230902404"/>
    <n v="37.896114671549498"/>
    <n v="5.3559166857404596"/>
    <n v="56.747968642709999"/>
    <n v="19.16478"/>
    <n v="3.7921116929384699"/>
    <n v="2.7457264165676101"/>
    <n v="15.372668307061501"/>
    <n v="12.626941890493899"/>
    <n v="19.786878288915702"/>
    <n v="14.3269393990831"/>
    <n v="65.886182312000997"/>
    <n v="67.872"/>
    <n v="74.834000000000003"/>
    <n v="1.6930000000000001"/>
    <n v="2.9359999999999999"/>
    <n v="1.2430000000000001"/>
    <n v="6.9619999999999997"/>
    <n v="919.73399999999901"/>
    <n v="51.571332363452399"/>
    <n v="0.90479795952948405"/>
  </r>
  <r>
    <x v="1"/>
    <n v="-14.28941"/>
    <n v="-170.67959999999999"/>
    <s v="Jan_2015"/>
    <d v="2015-01-05T00:00:00"/>
    <d v="2015-02-06T00:00:00"/>
    <n v="32"/>
    <n v="2.0268299163899899E-3"/>
    <n v="10.789"/>
    <n v="75.567707850588505"/>
    <n v="24.432292149411399"/>
    <x v="72"/>
    <n v="57.929469194879402"/>
    <n v="12.2868638199968"/>
    <n v="108.41712080512001"/>
    <n v="96.130256985123694"/>
    <n v="34.824560692755597"/>
    <n v="7.38630339221071"/>
    <n v="57.789135915033597"/>
    <n v="125.70431000000001"/>
    <n v="44.265180834080198"/>
    <n v="7.8992545219009802"/>
    <n v="73.539874644018695"/>
    <n v="81.439129165919695"/>
    <n v="35.213733589628099"/>
    <n v="6.2839965645577101"/>
    <n v="58.502269845814098"/>
    <n v="40.642290000000003"/>
    <n v="13.664291800130201"/>
    <n v="4.38761015887484"/>
    <n v="26.977998199869699"/>
    <n v="22.590388040994899"/>
    <n v="33.620870773104201"/>
    <n v="10.7956765203802"/>
    <n v="55.583452706515502"/>
    <n v="112.03"/>
    <n v="120.18300000000001"/>
    <n v="1.6819999999999999"/>
    <n v="4.3179999999999996"/>
    <n v="2.6360000000000001"/>
    <n v="8.1530000000000005"/>
    <n v="919.73399999999901"/>
    <n v="51.571332363452399"/>
    <n v="0.90479795952948405"/>
  </r>
  <r>
    <x v="2"/>
    <n v="-14.28833"/>
    <n v="-170.67789999999999"/>
    <s v="Jan_2015"/>
    <d v="2015-01-05T00:00:00"/>
    <d v="2015-02-06T00:00:00"/>
    <n v="32"/>
    <n v="2.0268299163899899E-3"/>
    <n v="2.9750000000000001"/>
    <n v="42.151260504201602"/>
    <n v="57.848739495798299"/>
    <x v="73"/>
    <n v="14.083939278664699"/>
    <n v="3.6683968273541501"/>
    <n v="31.785100721335201"/>
    <n v="28.116703893981001"/>
    <n v="30.704674173832199"/>
    <n v="7.9975443727493696"/>
    <n v="61.297781453418303"/>
    <n v="19.334379999999999"/>
    <n v="5.6585275054205004"/>
    <n v="1.3182176847887299"/>
    <n v="12.357634809790699"/>
    <n v="13.6758524945794"/>
    <n v="29.2666612812022"/>
    <n v="6.8179982227965601"/>
    <n v="63.9153404960012"/>
    <n v="26.534659999999999"/>
    <n v="8.4254117369806103"/>
    <n v="2.3501791128197498"/>
    <n v="18.1092482630193"/>
    <n v="15.759069150199601"/>
    <n v="31.752476711518501"/>
    <n v="8.8570161171077704"/>
    <n v="59.390507171373699"/>
    <n v="66.147000000000006"/>
    <n v="67.400999999999996"/>
    <n v="1.7529999999999999"/>
    <n v="3.4740000000000002"/>
    <n v="1.7210000000000001"/>
    <n v="1.254"/>
    <n v="919.73399999999901"/>
    <n v="51.571332363452399"/>
    <n v="0.90479795952948405"/>
  </r>
  <r>
    <x v="3"/>
    <n v="-14.29177"/>
    <n v="-170.68219999999999"/>
    <s v="Jan_2015"/>
    <d v="2015-01-05T00:00:00"/>
    <d v="2015-02-06T00:00:00"/>
    <n v="32"/>
    <n v="2.0268299163899899E-3"/>
    <n v="11.428000000000001"/>
    <n v="53.010150507525303"/>
    <n v="46.989849492474598"/>
    <x v="74"/>
    <n v="25.255084381251599"/>
    <n v="30.300716226720699"/>
    <n v="150.943715618748"/>
    <n v="120.64299939202699"/>
    <n v="14.333289659890699"/>
    <n v="17.1968913674331"/>
    <n v="68.469818972676094"/>
    <n v="93.40325"/>
    <n v="15.807964989135399"/>
    <n v="17.580981981600601"/>
    <n v="60.0143030292638"/>
    <n v="77.595285010864501"/>
    <n v="16.924427136245701"/>
    <n v="18.822666215148399"/>
    <n v="64.252906648605702"/>
    <n v="82.795550000000006"/>
    <n v="9.4471194432633592"/>
    <n v="12.7197342772117"/>
    <n v="73.348430556736602"/>
    <n v="60.628696279524902"/>
    <n v="11.410177773157301"/>
    <n v="15.3628235783344"/>
    <n v="73.226998648508101"/>
    <n v="70.015000000000001"/>
    <n v="76.072999999999993"/>
    <n v="1.7230000000000001"/>
    <n v="7.093"/>
    <n v="5.37"/>
    <n v="6.0579999999999998"/>
    <n v="919.73399999999901"/>
    <n v="51.571332363452399"/>
    <n v="0.90479795952948405"/>
  </r>
  <r>
    <x v="4"/>
    <n v="-14.29142"/>
    <n v="-170.67930000000001"/>
    <s v="Jan_2015"/>
    <d v="2015-01-05T00:00:00"/>
    <d v="2015-02-06T00:00:00"/>
    <n v="32"/>
    <n v="2.0268299163899899E-3"/>
    <n v="1.1000000000000001E-3"/>
    <n v="90.909090909090907"/>
    <n v="9.0909090909090899"/>
    <x v="75"/>
    <n v="0"/>
    <n v="0"/>
    <n v="0"/>
    <n v="0"/>
    <n v="0"/>
    <n v="0"/>
    <n v="0"/>
    <n v="1.542E-2"/>
    <n v="0"/>
    <n v="0"/>
    <n v="0"/>
    <n v="0"/>
    <n v="0"/>
    <n v="0"/>
    <n v="0"/>
    <n v="1.5399999999999999E-3"/>
    <n v="0"/>
    <n v="0"/>
    <n v="0"/>
    <n v="0"/>
    <n v="0"/>
    <n v="0"/>
    <n v="0"/>
    <n v="114.637"/>
    <n v="114.63800000000001"/>
    <n v="1.7669999999999999"/>
    <n v="1.75"/>
    <n v="1E-4"/>
    <n v="1E-3"/>
    <n v="919.73399999999901"/>
    <n v="51.571332363452399"/>
    <n v="0.90479795952948405"/>
  </r>
  <r>
    <x v="5"/>
    <n v="-14.290330000000001"/>
    <n v="-170.67670000000001"/>
    <s v="Jan_2015"/>
    <d v="2015-01-05T00:00:00"/>
    <d v="2015-02-06T00:00:00"/>
    <n v="32"/>
    <n v="2.0268299163899899E-3"/>
    <n v="4.6239999999999997"/>
    <n v="44.333910034601999"/>
    <n v="55.666089965397902"/>
    <x v="76"/>
    <n v="26.6716071115369"/>
    <n v="5.8661904658597797"/>
    <n v="44.621992888462998"/>
    <n v="38.755802422603203"/>
    <n v="37.410941671534303"/>
    <n v="8.2282146866756403"/>
    <n v="54.360843641789998"/>
    <n v="31.607240000000001"/>
    <n v="11.133131880993901"/>
    <n v="2.2778577534791702"/>
    <n v="18.196250365526801"/>
    <n v="20.474108119006001"/>
    <n v="35.223359840953897"/>
    <n v="7.2067594433401103"/>
    <n v="57.569880715705899"/>
    <n v="39.686360000000001"/>
    <n v="15.5384752495802"/>
    <n v="3.58833272126973"/>
    <n v="24.147884750419699"/>
    <n v="20.559552029149899"/>
    <n v="39.153188273200797"/>
    <n v="9.0417279923624498"/>
    <n v="51.8050837344366"/>
    <n v="69.108999999999995"/>
    <n v="71.159000000000006"/>
    <n v="1.7809999999999999"/>
    <n v="4.3550000000000004"/>
    <n v="2.5739999999999998"/>
    <n v="2.0499999999999998"/>
    <n v="919.73399999999901"/>
    <n v="51.571332363452399"/>
    <n v="0.90479795952948405"/>
  </r>
  <r>
    <x v="6"/>
    <n v="-14.292730000000001"/>
    <n v="-170.67939999999999"/>
    <s v="Jan_2015"/>
    <d v="2015-01-05T00:00:00"/>
    <d v="2015-02-06T00:00:00"/>
    <n v="32"/>
    <n v="2.0268299163899899E-3"/>
    <n v="0.994999999999999"/>
    <n v="42.110552763819101"/>
    <n v="57.889447236180899"/>
    <x v="77"/>
    <n v="4.4065217831045498"/>
    <n v="1.40254458523528"/>
    <n v="10.9345582168954"/>
    <n v="9.5320136316601598"/>
    <n v="28.723673842418801"/>
    <n v="9.1424109986733804"/>
    <n v="62.133915158907698"/>
    <n v="6.46021"/>
    <n v="2.1377711416893201"/>
    <n v="0.46928390790443603"/>
    <n v="3.8531549504062399"/>
    <n v="4.3224388583106697"/>
    <n v="33.091356808669097"/>
    <n v="7.2642206353111796"/>
    <n v="59.644422556019698"/>
    <n v="8.8808600000000002"/>
    <n v="2.2687478160610901"/>
    <n v="0.93325974287311397"/>
    <n v="6.6121121839389003"/>
    <n v="5.6788524410657804"/>
    <n v="25.546487795788899"/>
    <n v="10.508664058133"/>
    <n v="63.944848146078002"/>
    <n v="112.93600000000001"/>
    <n v="113.355"/>
    <n v="1.7450000000000001"/>
    <n v="2.3210000000000002"/>
    <n v="0.57599999999999996"/>
    <n v="0.41899999999999998"/>
    <n v="919.73399999999901"/>
    <n v="51.571332363452399"/>
    <n v="0.90479795952948405"/>
  </r>
  <r>
    <x v="7"/>
    <n v="-14.293839999999999"/>
    <n v="-170.6773"/>
    <s v="Jan_2015"/>
    <d v="2015-01-05T00:00:00"/>
    <d v="2015-02-06T00:00:00"/>
    <n v="32"/>
    <n v="2.0268299163899899E-3"/>
    <n v="1.829"/>
    <n v="53.526517222525896"/>
    <n v="46.473482777473997"/>
    <x v="78"/>
    <n v="9.1327400571694302"/>
    <n v="2.2826974840720302"/>
    <n v="19.067089942830499"/>
    <n v="16.7843924587585"/>
    <n v="32.3857982731436"/>
    <n v="8.0947207272953001"/>
    <n v="59.519480999561097"/>
    <n v="15.094379999999999"/>
    <n v="4.9862412171104902"/>
    <n v="1.1774186118683201"/>
    <n v="8.9307201710211697"/>
    <n v="10.108138782889499"/>
    <n v="33.033759698049799"/>
    <n v="7.8003774376180104"/>
    <n v="59.165862864332098"/>
    <n v="13.10544"/>
    <n v="4.1464955804394199"/>
    <n v="1.10527807228913"/>
    <n v="8.9589444195605701"/>
    <n v="7.8536663472714299"/>
    <n v="31.639499173163301"/>
    <n v="8.4337349397588994"/>
    <n v="59.9267658870777"/>
    <n v="112.925"/>
    <n v="113.904"/>
    <n v="1.748"/>
    <n v="2.5979999999999999"/>
    <n v="0.85"/>
    <n v="0.97899999999999998"/>
    <n v="919.73399999999901"/>
    <n v="51.571332363452399"/>
    <n v="0.90479795952948405"/>
  </r>
  <r>
    <x v="8"/>
    <n v="-14.293369999999999"/>
    <n v="-170.6754"/>
    <s v="Jan_2015"/>
    <d v="2015-01-05T00:00:00"/>
    <d v="2015-02-06T00:00:00"/>
    <n v="32"/>
    <n v="2.0268299163899899E-3"/>
    <n v="0.20200000000000001"/>
    <n v="60.891089108910798"/>
    <n v="39.108910891089103"/>
    <x v="79"/>
    <n v="0.972059627958483"/>
    <n v="0.28940391237003399"/>
    <n v="2.14241037204151"/>
    <n v="1.8530064596714799"/>
    <n v="31.211076939526802"/>
    <n v="9.2922363153292302"/>
    <n v="59.496686745143798"/>
    <n v="1.8964300000000001"/>
    <n v="0.60284002836621697"/>
    <n v="0.16002192100537599"/>
    <n v="1.1335680506284"/>
    <n v="1.29358997163378"/>
    <n v="31.7881508078978"/>
    <n v="8.4380610412921193"/>
    <n v="59.773788150809999"/>
    <n v="1.21804"/>
    <n v="0.36921953019730702"/>
    <n v="0.12938209408193699"/>
    <n v="0.84882046980269199"/>
    <n v="0.71943837572075497"/>
    <n v="30.312594840670801"/>
    <n v="10.6221547799692"/>
    <n v="59.065250379359803"/>
    <n v="70.111999999999995"/>
    <n v="70.234999999999999"/>
    <n v="1.6639999999999999"/>
    <n v="1.7430000000000001"/>
    <n v="7.9000000000000001E-2"/>
    <n v="0.123"/>
    <n v="919.73399999999901"/>
    <n v="51.571332363452399"/>
    <n v="0.90479795952948405"/>
  </r>
  <r>
    <x v="0"/>
    <n v="-14.290179999999999"/>
    <n v="-170.6814"/>
    <s v="Feb_2015"/>
    <d v="2015-02-06T00:00:00"/>
    <d v="2015-03-11T00:00:00"/>
    <n v="33"/>
    <n v="2.0268299163899899E-3"/>
    <m/>
    <m/>
    <m/>
    <x v="28"/>
    <m/>
    <m/>
    <m/>
    <m/>
    <m/>
    <m/>
    <m/>
    <m/>
    <m/>
    <m/>
    <m/>
    <m/>
    <m/>
    <m/>
    <m/>
    <m/>
    <m/>
    <m/>
    <m/>
    <m/>
    <m/>
    <m/>
    <m/>
    <m/>
    <m/>
    <m/>
    <m/>
    <m/>
    <m/>
    <n v="350.77399999999898"/>
    <n v="24.159987428583101"/>
    <n v="1.1058333130831799"/>
  </r>
  <r>
    <x v="1"/>
    <n v="-14.28941"/>
    <n v="-170.67959999999999"/>
    <s v="Feb_2015"/>
    <d v="2015-02-06T00:00:00"/>
    <d v="2015-03-11T00:00:00"/>
    <n v="33"/>
    <n v="2.0268299163899899E-3"/>
    <n v="9.7449999999999992"/>
    <n v="62.626988199076401"/>
    <n v="37.3730118009235"/>
    <x v="80"/>
    <n v="96.0607470227243"/>
    <n v="12.2630335536074"/>
    <n v="49.636252977275603"/>
    <n v="37.373219423668097"/>
    <n v="65.931863403312505"/>
    <n v="8.4168058049290604"/>
    <n v="25.651330791758301"/>
    <n v="91.245639999999995"/>
    <n v="70.692826972649797"/>
    <n v="5.59031960600191"/>
    <n v="14.9624934213481"/>
    <n v="20.552813027350101"/>
    <n v="77.475293036083499"/>
    <n v="6.1266703877598001"/>
    <n v="16.398036576156599"/>
    <n v="54.451360000000001"/>
    <n v="25.3679191245715"/>
    <n v="6.67271413121885"/>
    <n v="29.083440875428401"/>
    <n v="22.410726744209502"/>
    <n v="46.588219512922201"/>
    <n v="12.254448982025099"/>
    <n v="41.157331505052497"/>
    <n v="112.46299999999999"/>
    <n v="118.566"/>
    <n v="1.6779999999999999"/>
    <n v="5.32"/>
    <n v="3.6419999999999999"/>
    <n v="6.1029999999999998"/>
    <n v="350.77399999999898"/>
    <n v="24.159987428583101"/>
    <n v="1.1058333130831799"/>
  </r>
  <r>
    <x v="2"/>
    <n v="-14.28833"/>
    <n v="-170.67789999999999"/>
    <s v="Feb_2015"/>
    <d v="2015-02-06T00:00:00"/>
    <d v="2015-03-11T00:00:00"/>
    <n v="33"/>
    <n v="2.0268299163899899E-3"/>
    <n v="1.4179999999999999"/>
    <n v="75.246826516219997"/>
    <n v="24.7531734837799"/>
    <x v="81"/>
    <n v="15.394246345194"/>
    <n v="1.96928366481507"/>
    <n v="5.8062036548059597"/>
    <n v="3.8369199899908901"/>
    <n v="72.6128282427686"/>
    <n v="9.2888767210840797"/>
    <n v="18.098295036147299"/>
    <n v="15.95266"/>
    <n v="11.8891621338318"/>
    <n v="1.4700984987376"/>
    <n v="2.5933993674305502"/>
    <n v="4.0634978661681496"/>
    <n v="74.527772382987095"/>
    <n v="9.2153816275003901"/>
    <n v="16.256845989512399"/>
    <n v="5.2477799999999997"/>
    <n v="3.5050770810157199"/>
    <n v="0.49918423216448699"/>
    <n v="1.74270291898427"/>
    <n v="1.2435186868197801"/>
    <n v="66.791616283756596"/>
    <n v="9.5122934300692297"/>
    <n v="23.696090286174002"/>
    <n v="66.397000000000006"/>
    <n v="67.463999999999999"/>
    <n v="1.7090000000000001"/>
    <n v="2.06"/>
    <n v="0.35099999999999998"/>
    <n v="1.0669999999999999"/>
    <n v="350.77399999999898"/>
    <n v="24.159987428583101"/>
    <n v="1.1058333130831799"/>
  </r>
  <r>
    <x v="3"/>
    <n v="-14.29177"/>
    <n v="-170.68219999999999"/>
    <s v="Feb_2015"/>
    <d v="2015-02-06T00:00:00"/>
    <d v="2015-03-11T00:00:00"/>
    <n v="33"/>
    <n v="2.0268299163899899E-3"/>
    <n v="9.6679999999999993"/>
    <n v="77.327265204799303"/>
    <n v="22.672734795200601"/>
    <x v="82"/>
    <n v="64.443861011638802"/>
    <n v="23.950733912179299"/>
    <n v="80.101908988361103"/>
    <n v="56.151175076181701"/>
    <n v="44.583705916568"/>
    <n v="16.5696539664767"/>
    <n v="38.846640116955101"/>
    <n v="111.77329"/>
    <n v="59.106273906920997"/>
    <n v="19.6184339464562"/>
    <n v="33.0485821466226"/>
    <n v="52.6670160930789"/>
    <n v="52.880499363417698"/>
    <n v="17.551987551280099"/>
    <n v="29.567513085302"/>
    <n v="32.772480000000002"/>
    <n v="5.33758677163486"/>
    <n v="4.3322999262863302"/>
    <n v="27.434893228365102"/>
    <n v="23.102593302078699"/>
    <n v="16.286795419922001"/>
    <n v="13.2193228168461"/>
    <n v="70.493881763231798"/>
    <n v="70.290999999999997"/>
    <n v="77.766999999999996"/>
    <n v="1.6759999999999999"/>
    <n v="3.8679999999999999"/>
    <n v="2.1920000000000002"/>
    <n v="7.476"/>
    <n v="350.77399999999898"/>
    <n v="24.159987428583101"/>
    <n v="1.1058333130831799"/>
  </r>
  <r>
    <x v="4"/>
    <n v="-14.29142"/>
    <n v="-170.67930000000001"/>
    <s v="Feb_2015"/>
    <d v="2015-02-06T00:00:00"/>
    <d v="2015-03-11T00:00:00"/>
    <n v="33"/>
    <n v="2.0268299163899899E-3"/>
    <n v="9.5999999999999905E-2"/>
    <n v="9.375"/>
    <n v="90.625"/>
    <x v="83"/>
    <n v="1.2496048638424899"/>
    <n v="0.15915239374326001"/>
    <n v="0.18568513615750401"/>
    <n v="2.6532742414244199E-2"/>
    <n v="87.062883726807399"/>
    <n v="11.088518260648399"/>
    <n v="1.8485980125440999"/>
    <n v="0.13456000000000001"/>
    <n v="0.14378382014051"/>
    <n v="3.4664168618186199E-3"/>
    <n v="-1.2690237002329199E-2"/>
    <n v="-9.2238201405106194E-3"/>
    <n v="106.85480093676399"/>
    <n v="2.5761124121719798"/>
    <n v="-9.4309133489367092"/>
    <n v="1.3007299999999999"/>
    <n v="1.1058213849419301"/>
    <n v="0.15568583011582299"/>
    <n v="0.19490861505806301"/>
    <n v="3.92227849422397E-2"/>
    <n v="85.015444015432493"/>
    <n v="11.969111969111401"/>
    <n v="3.0154440154559099"/>
    <n v="115.11"/>
    <n v="115.119"/>
    <n v="1.728"/>
    <n v="1.8149999999999999"/>
    <n v="8.6999999999999994E-2"/>
    <n v="8.9999999999999993E-3"/>
    <n v="350.77399999999898"/>
    <n v="24.159987428583101"/>
    <n v="1.1058333130831799"/>
  </r>
  <r>
    <x v="5"/>
    <n v="-14.290330000000001"/>
    <n v="-170.67670000000001"/>
    <s v="Feb_2015"/>
    <d v="2015-02-06T00:00:00"/>
    <d v="2015-03-11T00:00:00"/>
    <n v="33"/>
    <n v="2.0268299163899899E-3"/>
    <n v="2.7919999999999998"/>
    <n v="24.534383954154698"/>
    <n v="75.465616045845195"/>
    <x v="84"/>
    <n v="31.369071596395901"/>
    <n v="3.7048676537485101"/>
    <n v="10.373978403603999"/>
    <n v="6.66911074985551"/>
    <n v="75.148010498504405"/>
    <n v="8.8754119637844209"/>
    <n v="15.976577537711099"/>
    <n v="10.241400000000001"/>
    <n v="8.6593453729540908"/>
    <n v="0.790929667884957"/>
    <n v="0.79112495916094505"/>
    <n v="1.5820546270458999"/>
    <n v="84.552359764818206"/>
    <n v="7.7228666772604999"/>
    <n v="7.72477355792123"/>
    <n v="31.501650000000001"/>
    <n v="22.709726203356599"/>
    <n v="2.91393798832509"/>
    <n v="8.7919237966433492"/>
    <n v="5.8779858083182601"/>
    <n v="72.090592725640207"/>
    <n v="9.2501122586438793"/>
    <n v="18.659295015715799"/>
    <n v="69.381"/>
    <n v="70.066000000000003"/>
    <n v="1.746"/>
    <n v="3.8530000000000002"/>
    <n v="2.1070000000000002"/>
    <n v="0.68500000000000005"/>
    <n v="350.77399999999898"/>
    <n v="24.159987428583101"/>
    <n v="1.1058333130831799"/>
  </r>
  <r>
    <x v="6"/>
    <n v="-14.292730000000001"/>
    <n v="-170.67939999999999"/>
    <s v="Feb_2015"/>
    <d v="2015-02-06T00:00:00"/>
    <d v="2015-03-11T00:00:00"/>
    <n v="33"/>
    <n v="2.0268299163899899E-3"/>
    <n v="0.61"/>
    <n v="40.655737704918003"/>
    <n v="59.344262295081897"/>
    <x v="85"/>
    <n v="6.8238899803488096"/>
    <n v="1.62482421041936"/>
    <n v="2.29619001965118"/>
    <n v="0.67136580923181799"/>
    <n v="74.822698708222006"/>
    <n v="17.815898658996002"/>
    <n v="7.36140263278193"/>
    <n v="3.70784"/>
    <n v="2.7715916735353701"/>
    <n v="0.83445126464646602"/>
    <n v="0.10179706181816001"/>
    <n v="0.93624832646462697"/>
    <n v="74.7494949494954"/>
    <n v="22.505050505050502"/>
    <n v="2.7454545454539701"/>
    <n v="5.4122399999999997"/>
    <n v="4.0522983016365997"/>
    <n v="0.79037327738142904"/>
    <n v="1.3599416983633901"/>
    <n v="0.56956842098197002"/>
    <n v="74.872849349559502"/>
    <n v="14.603441040704499"/>
    <n v="10.5237096097358"/>
    <n v="113.40300000000001"/>
    <n v="113.651"/>
    <n v="1.66"/>
    <n v="2.0219999999999998"/>
    <n v="0.36199999999999999"/>
    <n v="0.248"/>
    <n v="350.77399999999898"/>
    <n v="24.159987428583101"/>
    <n v="1.1058333130831799"/>
  </r>
  <r>
    <x v="7"/>
    <n v="-14.293839999999999"/>
    <n v="-170.6773"/>
    <s v="Feb_2015"/>
    <d v="2015-02-06T00:00:00"/>
    <d v="2015-03-11T00:00:00"/>
    <n v="33"/>
    <n v="2.0268299163899899E-3"/>
    <n v="0.96"/>
    <n v="42.9166666666666"/>
    <n v="57.0833333333333"/>
    <x v="86"/>
    <n v="11.6236173538824"/>
    <n v="1.6221725197333601"/>
    <n v="2.7292926461175799"/>
    <n v="1.1071201263842201"/>
    <n v="80.984395177580097"/>
    <n v="11.302046203406499"/>
    <n v="7.7135586190133001"/>
    <n v="6.1597900000000001"/>
    <n v="5.1505359387522898"/>
    <n v="0.74190287334591998"/>
    <n v="0.26735118790178403"/>
    <n v="1.0092540612476999"/>
    <n v="83.615446934916505"/>
    <n v="12.044288414798499"/>
    <n v="4.3402646502849098"/>
    <n v="8.1931200000000004"/>
    <n v="6.4730813901639301"/>
    <n v="0.88026963934426705"/>
    <n v="1.7200386098360601"/>
    <n v="0.839768970491796"/>
    <n v="79.0063051702396"/>
    <n v="10.7440100882724"/>
    <n v="10.249684741487901"/>
    <n v="113.386"/>
    <n v="113.798"/>
    <n v="1.706"/>
    <n v="2.254"/>
    <n v="0.54800000000000004"/>
    <n v="0.41199999999999998"/>
    <n v="350.77399999999898"/>
    <n v="24.159987428583101"/>
    <n v="1.1058333130831799"/>
  </r>
  <r>
    <x v="8"/>
    <n v="-14.293369999999999"/>
    <n v="-170.6754"/>
    <s v="Feb_2015"/>
    <d v="2015-02-06T00:00:00"/>
    <d v="2015-03-11T00:00:00"/>
    <n v="33"/>
    <n v="2.0268299163899899E-3"/>
    <n v="0.14499999999999999"/>
    <n v="65.517241379310306"/>
    <n v="34.482758620689602"/>
    <x v="87"/>
    <n v="1.87651920666757"/>
    <n v="0.23003229122114499"/>
    <n v="0.29137079333242599"/>
    <n v="6.13385021112813E-2"/>
    <n v="86.559705827674506"/>
    <n v="10.610883911136799"/>
    <n v="2.8294102611885799"/>
    <n v="1.4203399999999999"/>
    <n v="1.1341089485175599"/>
    <n v="0.16462161725066099"/>
    <n v="0.121609434231777"/>
    <n v="0.28623105148243899"/>
    <n v="79.847708894881507"/>
    <n v="11.590296495956"/>
    <n v="8.5619946091624008"/>
    <n v="0.74755000000000005"/>
    <n v="0.74241059374985796"/>
    <n v="6.54106249998547E-2"/>
    <n v="5.1394062501412896E-3"/>
    <n v="-6.0271218749713397E-2"/>
    <n v="99.3124999999811"/>
    <n v="8.7499999999805702"/>
    <n v="-8.0624999999616698"/>
    <n v="70.397999999999996"/>
    <n v="70.492999999999995"/>
    <n v="1.6339999999999999"/>
    <n v="1.6839999999999999"/>
    <n v="0.05"/>
    <n v="9.5000000000000001E-2"/>
    <n v="350.77399999999898"/>
    <n v="24.159987428583101"/>
    <n v="1.1058333130831799"/>
  </r>
  <r>
    <x v="0"/>
    <n v="-14.290179999999999"/>
    <n v="-170.6814"/>
    <s v="Mar_2015"/>
    <d v="2015-03-11T00:00:00"/>
    <d v="2015-04-10T00:00:00"/>
    <n v="30"/>
    <n v="2.0268299163899899E-3"/>
    <m/>
    <m/>
    <m/>
    <x v="28"/>
    <m/>
    <m/>
    <m/>
    <m/>
    <m/>
    <m/>
    <m/>
    <m/>
    <m/>
    <m/>
    <m/>
    <m/>
    <m/>
    <m/>
    <m/>
    <m/>
    <m/>
    <m/>
    <m/>
    <m/>
    <m/>
    <m/>
    <m/>
    <m/>
    <m/>
    <m/>
    <m/>
    <m/>
    <m/>
    <n v="307.08599999999899"/>
    <n v="19.969785067291198"/>
    <n v="1.4253628716193201"/>
  </r>
  <r>
    <x v="1"/>
    <n v="-14.28941"/>
    <n v="-170.67959999999999"/>
    <s v="Mar_2015"/>
    <d v="2015-03-11T00:00:00"/>
    <d v="2015-04-10T00:00:00"/>
    <n v="30"/>
    <n v="2.0268299163899899E-3"/>
    <n v="23.138000000000002"/>
    <n v="65.930503932924097"/>
    <n v="34.069496067075796"/>
    <x v="88"/>
    <n v="187.35484711264499"/>
    <n v="30.029755452866102"/>
    <n v="193.17371288735399"/>
    <n v="163.14395743448799"/>
    <n v="49.235423252500397"/>
    <n v="7.89159043748678"/>
    <n v="42.872986310012699"/>
    <n v="250.8844"/>
    <n v="134.398381925781"/>
    <n v="14.4297999501884"/>
    <n v="102.05621812403"/>
    <n v="116.486018074219"/>
    <n v="53.569844089860098"/>
    <n v="5.75157321467114"/>
    <n v="40.678582695468698"/>
    <n v="129.64416"/>
    <n v="52.956465540963798"/>
    <n v="15.5999553278495"/>
    <n v="76.687694459036095"/>
    <n v="61.087739131186602"/>
    <n v="40.847551899726"/>
    <n v="12.032902467685"/>
    <n v="47.119545632588903"/>
    <n v="2.4849999999999999"/>
    <n v="17.739999999999998"/>
    <m/>
    <m/>
    <n v="7.883"/>
    <n v="15.255000000000001"/>
    <n v="307.08599999999899"/>
    <n v="19.969785067291198"/>
    <n v="1.4253628716193201"/>
  </r>
  <r>
    <x v="2"/>
    <n v="-14.28833"/>
    <n v="-170.67789999999999"/>
    <s v="Mar_2015"/>
    <d v="2015-03-11T00:00:00"/>
    <d v="2015-04-10T00:00:00"/>
    <n v="30"/>
    <n v="2.0268299163899899E-3"/>
    <n v="4.4580000000000002"/>
    <n v="29.766711529834001"/>
    <n v="70.233288470165903"/>
    <x v="89"/>
    <n v="35.536976748885401"/>
    <n v="6.7425580013275104"/>
    <n v="37.779483251114499"/>
    <n v="31.036925249787"/>
    <n v="48.470666408178197"/>
    <n v="9.1965133086451694"/>
    <n v="42.332820283176503"/>
    <n v="21.823899999999998"/>
    <n v="10.8720771448648"/>
    <n v="1.6262597297297099"/>
    <n v="9.3255631254054592"/>
    <n v="10.9518228551351"/>
    <n v="49.817297297297102"/>
    <n v="7.4517374517373796"/>
    <n v="42.730965250965497"/>
    <n v="51.492559999999997"/>
    <n v="24.664899620278199"/>
    <n v="5.11629825053343"/>
    <n v="26.827660379721699"/>
    <n v="21.711362129188299"/>
    <n v="47.899928883470203"/>
    <n v="9.9359951234380901"/>
    <n v="42.1640759930916"/>
    <n v="2.488"/>
    <n v="3.8149999999999999"/>
    <n v="1.71"/>
    <n v="4.8410000000000002"/>
    <n v="3.1309999999999998"/>
    <n v="1.327"/>
    <n v="307.08599999999899"/>
    <n v="19.969785067291198"/>
    <n v="1.4253628716193201"/>
  </r>
  <r>
    <x v="3"/>
    <n v="-14.29177"/>
    <n v="-170.68219999999999"/>
    <s v="Mar_2015"/>
    <d v="2015-03-11T00:00:00"/>
    <d v="2015-04-10T00:00:00"/>
    <n v="30"/>
    <n v="2.0268299163899899E-3"/>
    <n v="11.582000000000001"/>
    <n v="4.4551890865135499"/>
    <n v="95.544810913486401"/>
    <x v="90"/>
    <n v="28.077981956242098"/>
    <n v="36.603264847820299"/>
    <n v="162.400098043757"/>
    <n v="125.796833195937"/>
    <n v="14.7407942983476"/>
    <n v="19.216523417193301"/>
    <n v="66.042682284458905"/>
    <n v="8.4861599999999999"/>
    <n v="2.0419224411366899"/>
    <n v="1.8583810013531601"/>
    <n v="4.58585655751014"/>
    <n v="6.4442375588632999"/>
    <n v="24.061795218764299"/>
    <n v="21.8989625620205"/>
    <n v="54.039242219214998"/>
    <n v="181.99191999999999"/>
    <n v="26.0360596485272"/>
    <n v="34.744883884863903"/>
    <n v="155.95586035147201"/>
    <n v="121.210976466608"/>
    <n v="14.306162410137301"/>
    <n v="19.091443117290002"/>
    <n v="66.602394472572598"/>
    <n v="2.4969999999999999"/>
    <n v="3.0129999999999999"/>
    <n v="1.639"/>
    <n v="12.705"/>
    <n v="11.066000000000001"/>
    <n v="0.51600000000000001"/>
    <n v="307.08599999999899"/>
    <n v="19.969785067291198"/>
    <n v="1.4253628716193201"/>
  </r>
  <r>
    <x v="4"/>
    <n v="-14.29142"/>
    <n v="-170.67930000000001"/>
    <s v="Mar_2015"/>
    <d v="2015-03-11T00:00:00"/>
    <d v="2015-04-10T00:00:00"/>
    <n v="30"/>
    <n v="2.0268299163899899E-3"/>
    <n v="1.7729999999999999"/>
    <n v="34.348561759729201"/>
    <n v="65.651438240270707"/>
    <x v="91"/>
    <n v="12.7305609777793"/>
    <n v="3.3066742725143898"/>
    <n v="16.4282790222206"/>
    <n v="13.121604749706201"/>
    <n v="43.6593533137099"/>
    <n v="11.3402119992235"/>
    <n v="45.000434687066502"/>
    <n v="10.015639999999999"/>
    <n v="4.6585606462282199"/>
    <n v="1.15837714482997"/>
    <n v="4.1987022089417998"/>
    <n v="5.3570793537717698"/>
    <n v="46.512860348696897"/>
    <n v="11.5656827205248"/>
    <n v="41.921456930778298"/>
    <n v="19.143190000000001"/>
    <n v="8.0719960207738293"/>
    <n v="2.1482959980215401"/>
    <n v="11.0711939792261"/>
    <n v="8.9228979812046205"/>
    <n v="42.166410200044098"/>
    <n v="11.222246647614799"/>
    <n v="46.611343152340901"/>
    <n v="2.4780000000000002"/>
    <n v="3.0870000000000002"/>
    <n v="1.6779999999999999"/>
    <n v="2.8420000000000001"/>
    <n v="1.1639999999999999"/>
    <n v="0.60899999999999999"/>
    <n v="307.08599999999899"/>
    <n v="19.969785067291198"/>
    <n v="1.4253628716193201"/>
  </r>
  <r>
    <x v="5"/>
    <n v="-14.290330000000001"/>
    <n v="-170.67670000000001"/>
    <s v="Mar_2015"/>
    <d v="2015-03-11T00:00:00"/>
    <d v="2015-04-10T00:00:00"/>
    <n v="30"/>
    <n v="2.0268299163899899E-3"/>
    <n v="5.1909999999999998"/>
    <n v="31.381236755923702"/>
    <n v="68.618763244076206"/>
    <x v="92"/>
    <m/>
    <m/>
    <m/>
    <m/>
    <m/>
    <m/>
    <m/>
    <n v="26.790610000000001"/>
    <m/>
    <m/>
    <m/>
    <m/>
    <m/>
    <m/>
    <m/>
    <n v="58.58081"/>
    <n v="26.750715508616899"/>
    <n v="6.3951552702274501"/>
    <n v="31.830094491383001"/>
    <n v="25.434939221155599"/>
    <n v="45.664639168725898"/>
    <n v="10.9168092251156"/>
    <n v="43.418551606158402"/>
    <n v="2.5009999999999999"/>
    <n v="4.13"/>
    <n v="1.6679999999999999"/>
    <n v="5.23"/>
    <n v="3.5619999999999998"/>
    <n v="1.629"/>
    <n v="307.08599999999899"/>
    <n v="19.969785067291198"/>
    <n v="1.4253628716193201"/>
  </r>
  <r>
    <x v="6"/>
    <n v="-14.292730000000001"/>
    <n v="-170.67939999999999"/>
    <s v="Mar_2015"/>
    <d v="2015-03-11T00:00:00"/>
    <d v="2015-04-10T00:00:00"/>
    <n v="30"/>
    <n v="2.0268299163899899E-3"/>
    <n v="2.8260000000000001"/>
    <n v="46.709129511677197"/>
    <n v="53.290870488322703"/>
    <x v="93"/>
    <n v="22.462720374683801"/>
    <n v="3.9811876946450999"/>
    <n v="24.0137996253161"/>
    <n v="20.032611930670999"/>
    <n v="48.331330260277298"/>
    <n v="8.5660193462098793"/>
    <n v="43.102650393512697"/>
    <n v="21.708780000000001"/>
    <n v="11.124621577180999"/>
    <n v="1.6426879984251901"/>
    <n v="8.9414704243937209"/>
    <n v="10.5841584228189"/>
    <n v="51.244803149606199"/>
    <n v="7.5669291338582401"/>
    <n v="41.188267716535499"/>
    <n v="24.76774"/>
    <n v="11.3380989112559"/>
    <n v="2.3384996572115999"/>
    <n v="13.429641088744001"/>
    <n v="11.0911414315324"/>
    <n v="45.777688683973203"/>
    <n v="9.4417159466774407"/>
    <n v="44.7805953693493"/>
    <n v="2.4870000000000001"/>
    <n v="3.8069999999999999"/>
    <n v="1.627"/>
    <n v="3.133"/>
    <n v="1.506"/>
    <n v="1.32"/>
    <n v="307.08599999999899"/>
    <n v="19.969785067291198"/>
    <n v="1.4253628716193201"/>
  </r>
  <r>
    <x v="7"/>
    <n v="-14.293839999999999"/>
    <n v="-170.6773"/>
    <s v="Mar_2015"/>
    <d v="2015-03-11T00:00:00"/>
    <d v="2015-04-10T00:00:00"/>
    <n v="30"/>
    <n v="2.0268299163899899E-3"/>
    <n v="2.831"/>
    <n v="4.9452490286117898"/>
    <n v="95.054750971388202"/>
    <x v="94"/>
    <n v="19.052149844944399"/>
    <n v="6.5619296163393797"/>
    <n v="27.506600155055501"/>
    <n v="20.944670538716199"/>
    <n v="40.920664418491498"/>
    <n v="14.0938698232649"/>
    <n v="44.9854657582435"/>
    <n v="2.3024499999999999"/>
    <n v="1.54208347734451"/>
    <n v="1.6983298208644301E-2"/>
    <n v="0.74338322444683902"/>
    <n v="0.76036652265548399"/>
    <n v="66.9757639620628"/>
    <n v="0.737618545837883"/>
    <n v="32.286617492099197"/>
    <n v="44.256300000000003"/>
    <n v="17.510067427812899"/>
    <n v="6.5449457746489399"/>
    <n v="26.746232572187001"/>
    <n v="20.201286797538"/>
    <n v="39.565140845061499"/>
    <n v="14.7887323943685"/>
    <n v="45.6461267605698"/>
    <n v="2.484"/>
    <n v="2.6240000000000001"/>
    <n v="1.667"/>
    <n v="4.3579999999999997"/>
    <n v="2.6909999999999998"/>
    <n v="0.14000000000000001"/>
    <n v="307.08599999999899"/>
    <n v="19.969785067291198"/>
    <n v="1.4253628716193201"/>
  </r>
  <r>
    <x v="8"/>
    <n v="-14.293369999999999"/>
    <n v="-170.6754"/>
    <s v="Mar_2015"/>
    <d v="2015-03-11T00:00:00"/>
    <d v="2015-04-10T00:00:00"/>
    <n v="30"/>
    <n v="2.0268299163899899E-3"/>
    <n v="0.498"/>
    <n v="74.297188755020002"/>
    <n v="25.702811244979902"/>
    <x v="95"/>
    <n v="3.6514181375019499"/>
    <n v="0.63802525342240701"/>
    <n v="4.5387118624980403"/>
    <n v="3.9006866090756298"/>
    <n v="44.583152373673599"/>
    <n v="7.7901724810522799"/>
    <n v="47.626675145274099"/>
    <n v="6.0850400000000002"/>
    <n v="2.8142993729729802"/>
    <n v="0.39217513513512098"/>
    <n v="2.8785654918918899"/>
    <n v="3.2707406270270099"/>
    <n v="46.249480249480399"/>
    <n v="6.4449064449062199"/>
    <n v="47.305613305613299"/>
    <n v="2.1050900000000001"/>
    <n v="0.83711900145996498"/>
    <n v="0.24584992700727101"/>
    <n v="1.26797099854003"/>
    <n v="1.02212107153276"/>
    <n v="39.766423357669503"/>
    <n v="11.6788321167869"/>
    <n v="48.554744525543398"/>
    <n v="2.4700000000000002"/>
    <n v="2.84"/>
    <n v="1.6830000000000001"/>
    <n v="1.8109999999999999"/>
    <n v="0.128"/>
    <n v="0.37"/>
    <n v="307.08599999999899"/>
    <n v="19.969785067291198"/>
    <n v="1.425362871619320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">
  <r>
    <x v="0"/>
    <s v="Mar_2014"/>
    <x v="0"/>
    <n v="7.8982805972832404"/>
    <n v="26.8314505136733"/>
    <n v="73.344304843421597"/>
    <n v="5.4256193335824801"/>
    <n v="21.230075822995801"/>
  </r>
  <r>
    <x v="1"/>
    <s v="Mar_2014"/>
    <x v="1"/>
    <n v="6.2005874481868402"/>
    <n v="22.049835191752901"/>
    <n v="69.876467744562504"/>
    <n v="10.6494929074195"/>
    <n v="19.4740393480179"/>
  </r>
  <r>
    <x v="2"/>
    <s v="Mar_2014"/>
    <x v="2"/>
    <n v="7.0533018918814996"/>
    <n v="15.4029616573387"/>
    <n v="74.567218859597801"/>
    <n v="10.870859787855901"/>
    <n v="14.561921352546101"/>
  </r>
  <r>
    <x v="3"/>
    <s v="Mar_2014"/>
    <x v="3"/>
    <n v="11.1290839221206"/>
    <n v="55.774881895538002"/>
    <n v="39.404007873977598"/>
    <n v="9.1215270385317897"/>
    <n v="51.474465087490501"/>
  </r>
  <r>
    <x v="4"/>
    <s v="Mar_2014"/>
    <x v="4"/>
    <n v="6.9502374918253"/>
    <n v="7.1364470971071103"/>
    <m/>
    <m/>
    <m/>
  </r>
  <r>
    <x v="5"/>
    <s v="Mar_2014"/>
    <x v="5"/>
    <n v="7.5664556331634696"/>
    <n v="15.048012219139499"/>
    <n v="80.197948146324904"/>
    <n v="7.6583728607523502"/>
    <n v="12.1436789929227"/>
  </r>
  <r>
    <x v="6"/>
    <s v="Mar_2014"/>
    <x v="6"/>
    <n v="5.2010009967070596"/>
    <n v="4.83153535579528"/>
    <m/>
    <m/>
    <m/>
  </r>
  <r>
    <x v="7"/>
    <s v="Mar_2014"/>
    <x v="7"/>
    <n v="4.7441640535098104"/>
    <n v="4.3801769885488202"/>
    <m/>
    <m/>
    <m/>
  </r>
  <r>
    <x v="8"/>
    <s v="Mar_2014"/>
    <x v="8"/>
    <n v="9.2209151250943293"/>
    <n v="10.8014233753713"/>
    <m/>
    <m/>
    <m/>
  </r>
  <r>
    <x v="0"/>
    <s v="Apr_2014"/>
    <x v="9"/>
    <n v="9.4478845621474807"/>
    <n v="32.832251053119101"/>
    <n v="75.890575364969393"/>
    <n v="5.8762516176344901"/>
    <n v="18.233173017395998"/>
  </r>
  <r>
    <x v="1"/>
    <s v="Apr_2014"/>
    <x v="10"/>
    <n v="6.1585900090818404"/>
    <n v="19.592163754319099"/>
    <m/>
    <m/>
    <m/>
  </r>
  <r>
    <x v="2"/>
    <s v="Apr_2014"/>
    <x v="11"/>
    <n v="7.6093087324239201"/>
    <n v="17.087476092713398"/>
    <n v="76.973985289338003"/>
    <n v="10.6902612520599"/>
    <n v="12.3357534586019"/>
  </r>
  <r>
    <x v="3"/>
    <s v="Apr_2014"/>
    <x v="12"/>
    <n v="14.2876632220421"/>
    <n v="61.092934330981798"/>
    <n v="30.443027880346499"/>
    <n v="11.3060467307153"/>
    <n v="58.250925388938001"/>
  </r>
  <r>
    <x v="4"/>
    <s v="Apr_2014"/>
    <x v="13"/>
    <n v="9.5705952810896804"/>
    <n v="6.9965773071108597"/>
    <n v="72.566908270263596"/>
    <n v="23.696924963054101"/>
    <n v="3.7361667666821599"/>
  </r>
  <r>
    <x v="5"/>
    <s v="Apr_2014"/>
    <x v="14"/>
    <n v="7.4136492417847997"/>
    <n v="43.070937960279302"/>
    <n v="83.346421723794904"/>
    <n v="6.8672212208788102"/>
    <n v="9.7863570553262509"/>
  </r>
  <r>
    <x v="6"/>
    <s v="Apr_2014"/>
    <x v="15"/>
    <n v="10.3625328831491"/>
    <n v="7.2004843720483596"/>
    <n v="78.346761878447793"/>
    <n v="14.561669144538"/>
    <n v="7.09156897701404"/>
  </r>
  <r>
    <x v="7"/>
    <s v="Apr_2014"/>
    <x v="16"/>
    <n v="8.6653515633447409"/>
    <n v="6.3049532140289202"/>
    <n v="0"/>
    <n v="0"/>
    <n v="0"/>
  </r>
  <r>
    <x v="8"/>
    <s v="Apr_2014"/>
    <x v="17"/>
    <n v="11.973757804301901"/>
    <n v="7.6533297305840602"/>
    <m/>
    <m/>
    <m/>
  </r>
  <r>
    <x v="0"/>
    <s v="May_2014"/>
    <x v="18"/>
    <n v="10.573789577591899"/>
    <n v="47.908617565114099"/>
    <n v="53.514874976888898"/>
    <n v="5.8022892827838897"/>
    <n v="40.6828357403271"/>
  </r>
  <r>
    <x v="1"/>
    <s v="May_2014"/>
    <x v="19"/>
    <n v="5.9094583116875699"/>
    <n v="37.9251402081062"/>
    <n v="46.179803478438401"/>
    <n v="8.7354210138772306"/>
    <n v="45.084775507684299"/>
  </r>
  <r>
    <x v="2"/>
    <s v="May_2014"/>
    <x v="20"/>
    <n v="7.3662433668970602"/>
    <n v="37.402748499325703"/>
    <n v="50.934273512825001"/>
    <n v="7.3159519496311596"/>
    <n v="41.749774537543701"/>
  </r>
  <r>
    <x v="3"/>
    <s v="May_2014"/>
    <x v="21"/>
    <n v="11.9000158464634"/>
    <n v="60.141275173721702"/>
    <n v="1.9732533653398501"/>
    <n v="0.74158455453412497"/>
    <n v="6.1596209545849003"/>
  </r>
  <r>
    <x v="4"/>
    <s v="May_2014"/>
    <x v="22"/>
    <n v="7.9414256629448801"/>
    <n v="40.183959500415703"/>
    <n v="43.508145798222003"/>
    <n v="13.0200588215857"/>
    <n v="38.709890618287403"/>
  </r>
  <r>
    <x v="5"/>
    <s v="May_2014"/>
    <x v="23"/>
    <n v="7.3583263835277997"/>
    <n v="34.3237755300838"/>
    <n v="40.911513680457901"/>
    <n v="34.975633556895403"/>
    <n v="24.112852762646501"/>
  </r>
  <r>
    <x v="6"/>
    <s v="May_2014"/>
    <x v="24"/>
    <n v="6.8638710414516702"/>
    <n v="34.907508962523501"/>
    <n v="53.719445753543503"/>
    <n v="16.161512443367201"/>
    <n v="30.1190418030892"/>
  </r>
  <r>
    <x v="7"/>
    <s v="May_2014"/>
    <x v="25"/>
    <n v="6.59542264766249"/>
    <n v="36.6909625666135"/>
    <n v="45.249169435209197"/>
    <n v="13.2890365448485"/>
    <n v="41.129568106320903"/>
  </r>
  <r>
    <x v="8"/>
    <s v="May_2014"/>
    <x v="26"/>
    <n v="8.6692307152473802"/>
    <n v="41.598557785857899"/>
    <n v="12.1151685393194"/>
    <n v="1.12359550562027"/>
    <n v="36.761235955060201"/>
  </r>
  <r>
    <x v="0"/>
    <s v="Jun_Jul_2014"/>
    <x v="27"/>
    <n v="8.9671326096517792"/>
    <n v="34.419802603833404"/>
    <n v="70.789254677713899"/>
    <n v="4.2832868286041599"/>
    <n v="24.927458493681801"/>
  </r>
  <r>
    <x v="1"/>
    <s v="Jun_Jul_2014"/>
    <x v="28"/>
    <m/>
    <m/>
    <m/>
    <m/>
    <m/>
  </r>
  <r>
    <x v="2"/>
    <s v="Jun_Jul_2014"/>
    <x v="29"/>
    <n v="6.8651174600388503"/>
    <n v="19.6461258276019"/>
    <n v="74.036108369534603"/>
    <n v="7.1378241820302204"/>
    <n v="18.826067448435101"/>
  </r>
  <r>
    <x v="3"/>
    <s v="Jun_Jul_2014"/>
    <x v="30"/>
    <n v="14.079877024721499"/>
    <n v="71.865726546427098"/>
    <n v="28.6574134747686"/>
    <n v="9.0563576458117101"/>
    <n v="62.286228879419603"/>
  </r>
  <r>
    <x v="4"/>
    <s v="Jun_Jul_2014"/>
    <x v="31"/>
    <n v="6.4295041176441297"/>
    <n v="8.6763376034064894"/>
    <n v="81.277325661231799"/>
    <n v="16.219076114335799"/>
    <n v="2.5035982244322899"/>
  </r>
  <r>
    <x v="5"/>
    <s v="Jun_Jul_2014"/>
    <x v="32"/>
    <n v="7.2062100743014099"/>
    <n v="16.6380895315225"/>
    <n v="77.897304410077297"/>
    <n v="7.0710528851851802"/>
    <n v="15.031642704737401"/>
  </r>
  <r>
    <x v="6"/>
    <s v="Jun_Jul_2014"/>
    <x v="33"/>
    <n v="5.12168139575527"/>
    <n v="6.6355177802274898"/>
    <n v="82.979557792142899"/>
    <n v="8.9708058104201207"/>
    <n v="8.0496363974369203"/>
  </r>
  <r>
    <x v="7"/>
    <s v="Jun_Jul_2014"/>
    <x v="34"/>
    <n v="5.3074476878240002"/>
    <n v="6.7171403205346003"/>
    <n v="0"/>
    <n v="0"/>
    <n v="0"/>
  </r>
  <r>
    <x v="8"/>
    <s v="Jun_Jul_2014"/>
    <x v="35"/>
    <n v="8.5469964125133995"/>
    <n v="1.89662042630136"/>
    <n v="0"/>
    <n v="0"/>
    <n v="0"/>
  </r>
  <r>
    <x v="0"/>
    <s v="Aug_Sept_2014"/>
    <x v="36"/>
    <n v="8.8249393953006994"/>
    <n v="40.764730330244099"/>
    <n v="66.7145327758587"/>
    <n v="4.6541083807273003"/>
    <n v="28.631358843413899"/>
  </r>
  <r>
    <x v="1"/>
    <s v="Aug_Sept_2014"/>
    <x v="28"/>
    <m/>
    <m/>
    <m/>
    <m/>
    <m/>
  </r>
  <r>
    <x v="2"/>
    <s v="Aug_Sept_2014"/>
    <x v="37"/>
    <n v="7.7464752003616297"/>
    <n v="31.981797314604002"/>
    <n v="59.282856843443902"/>
    <n v="8.1227397813531308"/>
    <n v="32.594403375202901"/>
  </r>
  <r>
    <x v="3"/>
    <s v="Aug_Sept_2014"/>
    <x v="38"/>
    <n v="12.663697150818701"/>
    <n v="63.701785767964203"/>
    <n v="21.632429402050899"/>
    <n v="11.524179829274001"/>
    <n v="66.843390768674894"/>
  </r>
  <r>
    <x v="4"/>
    <s v="Aug_Sept_2014"/>
    <x v="39"/>
    <n v="0"/>
    <n v="0"/>
    <m/>
    <m/>
    <m/>
  </r>
  <r>
    <x v="5"/>
    <s v="Aug_Sept_2014"/>
    <x v="40"/>
    <n v="8.3249067319507102"/>
    <n v="31.072533155829401"/>
    <n v="55.969019555710503"/>
    <n v="8.7419983989878691"/>
    <n v="35.288982045301502"/>
  </r>
  <r>
    <x v="6"/>
    <s v="Aug_Sept_2014"/>
    <x v="41"/>
    <n v="7.7917612839309003"/>
    <n v="24.056525797715501"/>
    <m/>
    <m/>
    <m/>
  </r>
  <r>
    <x v="7"/>
    <s v="Aug_Sept_2014"/>
    <x v="42"/>
    <n v="6.5864372423716704"/>
    <n v="20.529290880235401"/>
    <m/>
    <m/>
    <m/>
  </r>
  <r>
    <x v="8"/>
    <s v="Aug_Sept_2014"/>
    <x v="43"/>
    <n v="11.917835633066099"/>
    <n v="31.089824667192101"/>
    <n v="0"/>
    <n v="0"/>
    <n v="0"/>
  </r>
  <r>
    <x v="0"/>
    <s v="Oct_2014"/>
    <x v="44"/>
    <n v="9.4157983432089196"/>
    <n v="54.829277997103198"/>
    <n v="51.433532447779598"/>
    <n v="5.3910045999660996"/>
    <n v="43.1754629522542"/>
  </r>
  <r>
    <x v="1"/>
    <s v="Oct_2014"/>
    <x v="45"/>
    <n v="7.0123061551963097"/>
    <n v="44.078095449402703"/>
    <n v="46.305105370937902"/>
    <n v="12.5431318649454"/>
    <n v="41.151762764116498"/>
  </r>
  <r>
    <x v="2"/>
    <s v="Oct_2014"/>
    <x v="46"/>
    <n v="7.80071936443965"/>
    <n v="44.218793230181703"/>
    <n v="58.421570858925698"/>
    <n v="7.8133508304642696"/>
    <n v="33.765078310609901"/>
  </r>
  <r>
    <x v="3"/>
    <s v="Oct_2014"/>
    <x v="47"/>
    <n v="14.491469375973701"/>
    <n v="65.095602346312106"/>
    <n v="21.344481865383401"/>
    <n v="11.3810009231746"/>
    <n v="67.274517211441804"/>
  </r>
  <r>
    <x v="4"/>
    <s v="Oct_2014"/>
    <x v="39"/>
    <n v="0"/>
    <n v="0"/>
    <n v="15.420847240054799"/>
    <n v="0.13863928112933299"/>
    <n v="12.861566110395501"/>
  </r>
  <r>
    <x v="5"/>
    <s v="Oct_2014"/>
    <x v="48"/>
    <n v="8.2196013190722699"/>
    <n v="42.865068566193401"/>
    <n v="65.527356693356694"/>
    <n v="7.78166148790819"/>
    <n v="26.690981818735001"/>
  </r>
  <r>
    <x v="6"/>
    <s v="Oct_2014"/>
    <x v="49"/>
    <n v="7.7149390574490901"/>
    <n v="45.747247728462298"/>
    <n v="61.882030425807002"/>
    <n v="20.7725516935356"/>
    <n v="17.345417880657301"/>
  </r>
  <r>
    <x v="7"/>
    <s v="Oct_2014"/>
    <x v="50"/>
    <n v="5.4539590280842702"/>
    <n v="40.402027421295998"/>
    <m/>
    <m/>
    <m/>
  </r>
  <r>
    <x v="8"/>
    <s v="Oct_2014"/>
    <x v="51"/>
    <n v="9.9001897553720397"/>
    <n v="44.806751027926602"/>
    <n v="0"/>
    <n v="0"/>
    <n v="0"/>
  </r>
  <r>
    <x v="0"/>
    <s v="Nov_2014"/>
    <x v="52"/>
    <n v="12.395189431292"/>
    <n v="52.670679592948503"/>
    <n v="32.485427842487702"/>
    <n v="8.7565199110525498"/>
    <n v="58.758052246459599"/>
  </r>
  <r>
    <x v="1"/>
    <s v="Nov_2014"/>
    <x v="53"/>
    <n v="7.5626291641696"/>
    <n v="47.320532477744798"/>
    <n v="46.654068431551103"/>
    <n v="5.0545371251178697"/>
    <n v="48.291394443330901"/>
  </r>
  <r>
    <x v="2"/>
    <s v="Nov_2014"/>
    <x v="54"/>
    <n v="8.2511998571878706"/>
    <n v="49.341395162179403"/>
    <n v="44.188873952847899"/>
    <n v="7.5587041338522498"/>
    <n v="48.252421913299699"/>
  </r>
  <r>
    <x v="3"/>
    <s v="Nov_2014"/>
    <x v="55"/>
    <n v="16.4397962598646"/>
    <n v="61.794844333637499"/>
    <n v="19.3846995495668"/>
    <n v="10.4415426158925"/>
    <n v="70.173757834540595"/>
  </r>
  <r>
    <x v="4"/>
    <s v="Nov_2014"/>
    <x v="28"/>
    <m/>
    <m/>
    <n v="32.984434132406903"/>
    <n v="9.3606366420739793"/>
    <n v="57.654929225519098"/>
  </r>
  <r>
    <x v="5"/>
    <s v="Nov_2014"/>
    <x v="56"/>
    <n v="8.5221039962220502"/>
    <n v="47.957067543415299"/>
    <n v="46.036171931238101"/>
    <n v="7.0849866026581996"/>
    <n v="46.878841466103601"/>
  </r>
  <r>
    <x v="6"/>
    <s v="Nov_2014"/>
    <x v="57"/>
    <n v="11.242352759058999"/>
    <n v="52.995584843223703"/>
    <n v="39.715450106508001"/>
    <n v="13.5029495620271"/>
    <n v="46.781600331464801"/>
  </r>
  <r>
    <x v="7"/>
    <s v="Nov_2014"/>
    <x v="58"/>
    <n v="9.3099345627607093"/>
    <n v="53.959547888163101"/>
    <n v="12.0026437541308"/>
    <n v="6.16875963868796"/>
    <n v="13.2011456267866"/>
  </r>
  <r>
    <x v="8"/>
    <s v="Nov_2014"/>
    <x v="59"/>
    <n v="10.3270223752156"/>
    <n v="52.555938037868202"/>
    <m/>
    <m/>
    <m/>
  </r>
  <r>
    <x v="0"/>
    <s v="Dec_2014"/>
    <x v="60"/>
    <n v="6.3740566496205302"/>
    <n v="18.2895116704535"/>
    <n v="59.314643236074502"/>
    <n v="9.5023133410385405"/>
    <n v="31.1830434228869"/>
  </r>
  <r>
    <x v="1"/>
    <s v="Dec_2014"/>
    <x v="61"/>
    <n v="6.6670846079361299"/>
    <n v="21.913968407679999"/>
    <n v="64.720398289734703"/>
    <n v="8.1836620102056994"/>
    <n v="27.0959397000595"/>
  </r>
  <r>
    <x v="2"/>
    <s v="Dec_2014"/>
    <x v="62"/>
    <n v="8.0435972833619793"/>
    <n v="22.822598596856899"/>
    <n v="72.207526747212398"/>
    <n v="7.2992909375860098"/>
    <n v="20.493182315201501"/>
  </r>
  <r>
    <x v="3"/>
    <s v="Dec_2014"/>
    <x v="63"/>
    <n v="15.904973941324499"/>
    <n v="48.054725833088803"/>
    <n v="23.360859326438199"/>
    <n v="12.0340883051162"/>
    <n v="64.605052368445499"/>
  </r>
  <r>
    <x v="4"/>
    <s v="Dec_2014"/>
    <x v="28"/>
    <m/>
    <m/>
    <n v="97.475079137248798"/>
    <n v="6.6062405379407201"/>
    <n v="-4.4371915613105601"/>
  </r>
  <r>
    <x v="5"/>
    <s v="Dec_2014"/>
    <x v="64"/>
    <n v="8.1968549380854299"/>
    <n v="19.842886193546601"/>
    <n v="74.738680652853205"/>
    <n v="7.2104387578091202"/>
    <n v="18.050880589337599"/>
  </r>
  <r>
    <x v="6"/>
    <s v="Dec_2014"/>
    <x v="65"/>
    <n v="7.9575242756712496"/>
    <n v="10.6666608038009"/>
    <n v="92.874960844063196"/>
    <n v="8.6575445875053898"/>
    <n v="-1.5325054315686499"/>
  </r>
  <r>
    <x v="7"/>
    <s v="Dec_2014"/>
    <x v="66"/>
    <n v="7.8101108286201901"/>
    <n v="10.0423145635875"/>
    <n v="88.009204532438602"/>
    <n v="8.5358226225028293"/>
    <n v="3.45497284505853"/>
  </r>
  <r>
    <x v="8"/>
    <s v="Dec_2014"/>
    <x v="67"/>
    <n v="8.7143651910704705"/>
    <n v="15.4905893847199"/>
    <n v="0"/>
    <n v="0"/>
    <n v="0"/>
  </r>
  <r>
    <x v="0"/>
    <s v="Jan_2015"/>
    <x v="68"/>
    <n v="6.7149637585844602"/>
    <n v="58.132343973719003"/>
    <n v="34.296643903358699"/>
    <n v="7.1935147433080697"/>
    <n v="58.509841353333101"/>
  </r>
  <r>
    <x v="1"/>
    <s v="Jan_2015"/>
    <x v="69"/>
    <n v="7.38630339221071"/>
    <n v="57.789135915033597"/>
    <n v="27.3253553761669"/>
    <n v="8.9578321392120301"/>
    <n v="63.716812484621002"/>
  </r>
  <r>
    <x v="2"/>
    <s v="Jan_2015"/>
    <x v="70"/>
    <n v="7.9975443727493696"/>
    <n v="61.297781453418303"/>
    <n v="33.993652786925402"/>
    <n v="7.41707244009769"/>
    <n v="58.5892747729768"/>
  </r>
  <r>
    <x v="3"/>
    <s v="Jan_2015"/>
    <x v="71"/>
    <n v="17.1968913674331"/>
    <n v="68.469818972676094"/>
    <n v="12.3900112419156"/>
    <n v="13.644915565082099"/>
    <n v="73.965073193002098"/>
  </r>
  <r>
    <x v="4"/>
    <s v="Jan_2015"/>
    <x v="39"/>
    <n v="0"/>
    <n v="0"/>
    <n v="27.564285714287301"/>
    <n v="10.7142857142893"/>
    <n v="11.7214285714232"/>
  </r>
  <r>
    <x v="5"/>
    <s v="Jan_2015"/>
    <x v="72"/>
    <n v="8.2282146866756403"/>
    <n v="54.360843641789998"/>
    <n v="64.401157981792394"/>
    <n v="13.2491164749276"/>
    <n v="24.193548387102801"/>
  </r>
  <r>
    <x v="6"/>
    <s v="Jan_2015"/>
    <x v="73"/>
    <n v="9.1424109986733804"/>
    <n v="62.133915158907698"/>
    <n v="29.525679384201101"/>
    <n v="31.994974131845701"/>
    <n v="38.479346483953002"/>
  </r>
  <r>
    <x v="7"/>
    <s v="Jan_2015"/>
    <x v="74"/>
    <n v="8.0947207272953001"/>
    <n v="59.519480999561097"/>
    <n v="0"/>
    <n v="0"/>
    <n v="0"/>
  </r>
  <r>
    <x v="8"/>
    <s v="Jan_2015"/>
    <x v="75"/>
    <n v="9.2922363153292302"/>
    <n v="59.496686745143798"/>
    <n v="0"/>
    <n v="0"/>
    <n v="0"/>
  </r>
  <r>
    <x v="0"/>
    <s v="Feb_2015"/>
    <x v="28"/>
    <m/>
    <m/>
    <m/>
    <m/>
    <m/>
  </r>
  <r>
    <x v="1"/>
    <s v="Feb_2015"/>
    <x v="76"/>
    <n v="8.4168058049290604"/>
    <n v="25.651330791758301"/>
    <n v="71.156354069658903"/>
    <n v="7.17513368798567"/>
    <n v="21.668512242355298"/>
  </r>
  <r>
    <x v="2"/>
    <s v="Feb_2015"/>
    <x v="77"/>
    <n v="9.2888767210840797"/>
    <n v="18.098295036147299"/>
    <n v="69.220795298089399"/>
    <n v="9.8850260508295502"/>
    <n v="20.8941786510809"/>
  </r>
  <r>
    <x v="3"/>
    <s v="Feb_2015"/>
    <x v="78"/>
    <n v="16.5696539664767"/>
    <n v="38.846640116955101"/>
    <n v="33.986856402392"/>
    <n v="11.596015516052899"/>
    <n v="54.4171280815549"/>
  </r>
  <r>
    <x v="4"/>
    <s v="Feb_2015"/>
    <x v="79"/>
    <n v="11.088518260648399"/>
    <n v="1.8485980125440999"/>
    <n v="0"/>
    <n v="0"/>
    <n v="0"/>
  </r>
  <r>
    <x v="5"/>
    <s v="Feb_2015"/>
    <x v="80"/>
    <n v="8.8754119637844209"/>
    <n v="15.976577537711099"/>
    <n v="76.258264910261602"/>
    <n v="8.1105570180715407"/>
    <n v="15.631178071666699"/>
  </r>
  <r>
    <x v="6"/>
    <s v="Feb_2015"/>
    <x v="81"/>
    <n v="17.815898658996002"/>
    <n v="7.36140263278193"/>
    <n v="66.6192959877107"/>
    <n v="24.940865641983599"/>
    <n v="8.4398383703055799"/>
  </r>
  <r>
    <x v="7"/>
    <s v="Feb_2015"/>
    <x v="82"/>
    <n v="11.302046203406499"/>
    <n v="7.7135586190133001"/>
    <n v="46.169201807221299"/>
    <n v="8.0798192771092001"/>
    <n v="-7.9990210843305496"/>
  </r>
  <r>
    <x v="8"/>
    <s v="Feb_2015"/>
    <x v="83"/>
    <n v="10.610883911136799"/>
    <n v="2.8294102611885799"/>
    <n v="40.926624737950902"/>
    <n v="15.0943396226433"/>
    <n v="10.645702306072399"/>
  </r>
  <r>
    <x v="0"/>
    <s v="Mar_2015"/>
    <x v="28"/>
    <m/>
    <m/>
    <n v="37.407535433751796"/>
    <n v="9.1925673508270496"/>
    <n v="53.399897215420999"/>
  </r>
  <r>
    <x v="1"/>
    <s v="Mar_2015"/>
    <x v="84"/>
    <n v="7.89159043748678"/>
    <n v="42.872986310012699"/>
    <n v="49.023729040519399"/>
    <n v="7.6742499158433102"/>
    <n v="43.302021043637197"/>
  </r>
  <r>
    <x v="2"/>
    <s v="Mar_2015"/>
    <x v="85"/>
    <n v="9.1965133086451694"/>
    <n v="42.332820283176503"/>
    <n v="49.126872919537597"/>
    <n v="9.3975194682471894"/>
    <n v="41.4756076122151"/>
  </r>
  <r>
    <x v="3"/>
    <s v="Mar_2015"/>
    <x v="86"/>
    <n v="19.216523417193301"/>
    <n v="66.042682284458905"/>
    <n v="23.146275406683699"/>
    <n v="11.9246441025008"/>
    <n v="64.929080490815295"/>
  </r>
  <r>
    <x v="4"/>
    <s v="Mar_2015"/>
    <x v="87"/>
    <n v="11.3402119992235"/>
    <n v="45.000434687066502"/>
    <n v="43.998154052696798"/>
    <n v="11.5149171512578"/>
    <n v="44.486928796045298"/>
  </r>
  <r>
    <x v="5"/>
    <s v="Mar_2015"/>
    <x v="28"/>
    <m/>
    <m/>
    <n v="49.981617437468898"/>
    <n v="6.11258999704246"/>
    <n v="43.905792565488497"/>
  </r>
  <r>
    <x v="6"/>
    <s v="Mar_2015"/>
    <x v="88"/>
    <n v="8.5660193462098793"/>
    <n v="43.102650393512697"/>
    <n v="41.554946422986397"/>
    <n v="12.9630219633561"/>
    <n v="45.482031613657398"/>
  </r>
  <r>
    <x v="7"/>
    <s v="Mar_2015"/>
    <x v="89"/>
    <n v="14.0938698232649"/>
    <n v="44.9854657582435"/>
    <m/>
    <m/>
    <m/>
  </r>
  <r>
    <x v="8"/>
    <s v="Mar_2015"/>
    <x v="90"/>
    <n v="7.7901724810522799"/>
    <n v="47.626675145274099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1:E10" firstHeaderRow="0" firstDataRow="1" firstDataCol="1"/>
  <pivotFields count="44"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numFmtId="165" showAll="0"/>
    <pivotField numFmtId="165" showAll="0"/>
    <pivotField showAll="0">
      <items count="12">
        <item x="1"/>
        <item x="4"/>
        <item x="7"/>
        <item x="9"/>
        <item x="8"/>
        <item x="3"/>
        <item x="0"/>
        <item x="10"/>
        <item x="2"/>
        <item x="6"/>
        <item x="5"/>
        <item t="default"/>
      </items>
    </pivotField>
    <pivotField numFmtId="14" showAll="0"/>
    <pivotField numFmtId="14" showAll="0"/>
    <pivotField showAll="0"/>
    <pivotField numFmtId="167" showAll="0"/>
    <pivotField showAll="0"/>
    <pivotField showAll="0"/>
    <pivotField showAll="0"/>
    <pivotField dataField="1" showAll="0">
      <items count="90">
        <item x="34"/>
        <item x="4"/>
        <item x="53"/>
        <item x="62"/>
        <item x="21"/>
        <item x="67"/>
        <item x="36"/>
        <item x="71"/>
        <item x="29"/>
        <item x="75"/>
        <item x="88"/>
        <item x="20"/>
        <item x="58"/>
        <item x="12"/>
        <item x="61"/>
        <item x="68"/>
        <item x="79"/>
        <item x="44"/>
        <item x="30"/>
        <item x="78"/>
        <item x="41"/>
        <item x="7"/>
        <item x="70"/>
        <item x="52"/>
        <item x="60"/>
        <item x="17"/>
        <item x="69"/>
        <item x="84"/>
        <item x="87"/>
        <item x="26"/>
        <item x="18"/>
        <item x="11"/>
        <item x="35"/>
        <item x="86"/>
        <item x="77"/>
        <item x="9"/>
        <item x="55"/>
        <item x="28"/>
        <item x="51"/>
        <item x="38"/>
        <item x="19"/>
        <item x="43"/>
        <item x="85"/>
        <item x="76"/>
        <item x="14"/>
        <item x="2"/>
        <item x="27"/>
        <item x="45"/>
        <item x="24"/>
        <item x="1"/>
        <item x="15"/>
        <item x="64"/>
        <item x="54"/>
        <item x="32"/>
        <item x="10"/>
        <item x="5"/>
        <item x="39"/>
        <item x="73"/>
        <item x="16"/>
        <item x="49"/>
        <item x="8"/>
        <item x="3"/>
        <item x="6"/>
        <item x="80"/>
        <item x="59"/>
        <item x="65"/>
        <item x="33"/>
        <item x="47"/>
        <item x="81"/>
        <item x="82"/>
        <item x="50"/>
        <item x="42"/>
        <item x="0"/>
        <item x="40"/>
        <item x="25"/>
        <item x="72"/>
        <item x="74"/>
        <item x="37"/>
        <item x="13"/>
        <item x="22"/>
        <item x="48"/>
        <item x="57"/>
        <item x="63"/>
        <item x="66"/>
        <item x="56"/>
        <item x="31"/>
        <item x="83"/>
        <item x="46"/>
        <item x="2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" showAll="0"/>
    <pivotField numFmtId="2" showAll="0"/>
    <pivotField numFmtId="2"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Average of Total_gm2d" fld="11" subtotal="average" baseField="0" baseItem="0" numFmtId="166"/>
    <dataField name="Max of Total_gm2d" fld="11" subtotal="max" baseField="0" baseItem="0"/>
    <dataField name="Min of Total_gm2d" fld="11" subtotal="min" baseField="0" baseItem="0"/>
    <dataField name="StdDev of Total_gm2d" fld="11" subtotal="stdDev" baseField="0" baseItem="0"/>
  </dataFields>
  <formats count="1">
    <format dxfId="1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E79173-56BC-40B7-BE3E-8FE6E91B720D}" name="PivotTable1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P4:V14" firstHeaderRow="0" firstDataRow="1" firstDataCol="1"/>
  <pivotFields count="8"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dataField="1" showAll="0">
      <items count="92">
        <item x="39"/>
        <item x="30"/>
        <item x="71"/>
        <item x="86"/>
        <item x="47"/>
        <item x="55"/>
        <item x="38"/>
        <item x="12"/>
        <item x="21"/>
        <item x="73"/>
        <item x="70"/>
        <item x="75"/>
        <item x="74"/>
        <item x="3"/>
        <item x="69"/>
        <item x="52"/>
        <item x="68"/>
        <item x="44"/>
        <item x="57"/>
        <item x="63"/>
        <item x="58"/>
        <item x="59"/>
        <item x="72"/>
        <item x="89"/>
        <item x="18"/>
        <item x="54"/>
        <item x="56"/>
        <item x="87"/>
        <item x="90"/>
        <item x="78"/>
        <item x="53"/>
        <item x="51"/>
        <item x="49"/>
        <item x="46"/>
        <item x="88"/>
        <item x="85"/>
        <item x="45"/>
        <item x="48"/>
        <item x="84"/>
        <item x="14"/>
        <item x="26"/>
        <item x="36"/>
        <item x="22"/>
        <item x="50"/>
        <item x="20"/>
        <item x="19"/>
        <item x="27"/>
        <item x="25"/>
        <item x="43"/>
        <item x="9"/>
        <item x="24"/>
        <item x="23"/>
        <item x="37"/>
        <item x="40"/>
        <item x="0"/>
        <item x="76"/>
        <item x="41"/>
        <item x="62"/>
        <item x="61"/>
        <item x="1"/>
        <item x="64"/>
        <item x="77"/>
        <item x="42"/>
        <item x="29"/>
        <item x="10"/>
        <item x="17"/>
        <item x="81"/>
        <item x="80"/>
        <item x="11"/>
        <item x="60"/>
        <item x="67"/>
        <item x="32"/>
        <item x="5"/>
        <item x="2"/>
        <item x="8"/>
        <item x="82"/>
        <item x="65"/>
        <item x="66"/>
        <item x="15"/>
        <item x="13"/>
        <item x="31"/>
        <item x="16"/>
        <item x="4"/>
        <item x="83"/>
        <item x="79"/>
        <item x="34"/>
        <item x="33"/>
        <item x="35"/>
        <item x="6"/>
        <item x="7"/>
        <item x="28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Average of Tubes_Total(%carb)" fld="2" subtotal="average" baseField="0" baseItem="0"/>
    <dataField name="Average of Tubes_Total(%organic)" fld="3" subtotal="average" baseField="0" baseItem="0"/>
    <dataField name="Average of Tubes_Total(%terr)" fld="4" subtotal="average" baseField="0" baseItem="0"/>
    <dataField name="Average of Pods_Total(%carb)" fld="5" subtotal="average" baseField="0" baseItem="0"/>
    <dataField name="Average of Pods_Total(%organic)" fld="6" subtotal="average" baseField="0" baseItem="0"/>
    <dataField name="Average of Pods_Total(%terr)" fld="7" subtotal="average" baseField="0" baseItem="0"/>
  </dataFields>
  <formats count="9">
    <format dxfId="8">
      <pivotArea outline="0" collapsedLevelsAreSubtotals="1" fieldPosition="0"/>
    </format>
    <format dxfId="7">
      <pivotArea outline="0" collapsedLevelsAreSubtotals="1" fieldPosition="0"/>
    </format>
    <format dxfId="6">
      <pivotArea dataOnly="0" labelOnly="1" outline="0" fieldPosition="0">
        <references count="1">
          <reference field="4294967294" count="6">
            <x v="0"/>
            <x v="1"/>
            <x v="2"/>
            <x v="3"/>
            <x v="4"/>
            <x v="5"/>
          </reference>
        </references>
      </pivotArea>
    </format>
    <format dxfId="5">
      <pivotArea collapsedLevelsAreSubtotals="1" fieldPosition="0">
        <references count="2">
          <reference field="4294967294" count="1" selected="0">
            <x v="0"/>
          </reference>
          <reference field="0" count="0"/>
        </references>
      </pivotArea>
    </format>
    <format dxfId="4">
      <pivotArea collapsedLevelsAreSubtotals="1" fieldPosition="0">
        <references count="2">
          <reference field="4294967294" count="1" selected="0">
            <x v="3"/>
          </reference>
          <reference field="0" count="0"/>
        </references>
      </pivotArea>
    </format>
    <format dxfId="3">
      <pivotArea collapsedLevelsAreSubtotals="1" fieldPosition="0">
        <references count="2">
          <reference field="4294967294" count="1" selected="0">
            <x v="1"/>
          </reference>
          <reference field="0" count="0"/>
        </references>
      </pivotArea>
    </format>
    <format dxfId="2">
      <pivotArea collapsedLevelsAreSubtotals="1" fieldPosition="0">
        <references count="2">
          <reference field="4294967294" count="1" selected="0">
            <x v="4"/>
          </reference>
          <reference field="0" count="0"/>
        </references>
      </pivotArea>
    </format>
    <format dxfId="1">
      <pivotArea collapsedLevelsAreSubtotals="1" fieldPosition="0">
        <references count="2">
          <reference field="4294967294" count="1" selected="0">
            <x v="2"/>
          </reference>
          <reference field="0" count="0"/>
        </references>
      </pivotArea>
    </format>
    <format dxfId="0">
      <pivotArea collapsedLevelsAreSubtotals="1" fieldPosition="0">
        <references count="2">
          <reference field="4294967294" count="1" selected="0">
            <x v="5"/>
          </reference>
          <reference field="0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2" cacheId="1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1:E10" firstHeaderRow="0" firstDataRow="1" firstDataCol="1"/>
  <pivotFields count="44"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/>
    <pivotField showAll="0"/>
    <pivotField numFmtId="14" showAll="0"/>
    <pivotField numFmtId="14" showAll="0"/>
    <pivotField showAll="0"/>
    <pivotField numFmtId="167" showAll="0"/>
    <pivotField showAll="0"/>
    <pivotField showAll="0"/>
    <pivotField showAll="0"/>
    <pivotField dataField="1" showAll="0">
      <items count="97">
        <item x="66"/>
        <item x="57"/>
        <item x="75"/>
        <item x="35"/>
        <item x="48"/>
        <item x="83"/>
        <item x="87"/>
        <item x="39"/>
        <item x="22"/>
        <item x="79"/>
        <item x="61"/>
        <item x="17"/>
        <item x="26"/>
        <item x="59"/>
        <item x="13"/>
        <item x="95"/>
        <item x="85"/>
        <item x="60"/>
        <item x="70"/>
        <item x="86"/>
        <item x="77"/>
        <item x="81"/>
        <item x="43"/>
        <item x="15"/>
        <item x="16"/>
        <item x="78"/>
        <item x="47"/>
        <item x="24"/>
        <item x="91"/>
        <item x="21"/>
        <item x="8"/>
        <item x="25"/>
        <item x="9"/>
        <item x="50"/>
        <item x="84"/>
        <item x="73"/>
        <item x="93"/>
        <item x="94"/>
        <item x="51"/>
        <item x="53"/>
        <item x="68"/>
        <item x="12"/>
        <item x="41"/>
        <item x="69"/>
        <item x="52"/>
        <item x="44"/>
        <item x="31"/>
        <item x="42"/>
        <item x="58"/>
        <item x="18"/>
        <item x="76"/>
        <item x="89"/>
        <item x="56"/>
        <item x="55"/>
        <item x="65"/>
        <item x="92"/>
        <item x="54"/>
        <item x="4"/>
        <item x="11"/>
        <item x="38"/>
        <item x="36"/>
        <item x="14"/>
        <item x="34"/>
        <item x="23"/>
        <item x="20"/>
        <item x="46"/>
        <item x="40"/>
        <item x="71"/>
        <item x="64"/>
        <item x="37"/>
        <item x="49"/>
        <item x="0"/>
        <item x="82"/>
        <item x="80"/>
        <item x="72"/>
        <item x="67"/>
        <item x="27"/>
        <item x="33"/>
        <item x="74"/>
        <item x="32"/>
        <item x="90"/>
        <item x="62"/>
        <item x="10"/>
        <item x="19"/>
        <item x="29"/>
        <item x="3"/>
        <item x="5"/>
        <item x="2"/>
        <item x="63"/>
        <item x="45"/>
        <item x="88"/>
        <item x="7"/>
        <item x="30"/>
        <item x="6"/>
        <item x="1"/>
        <item x="2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" showAll="0"/>
    <pivotField numFmtId="2" showAll="0"/>
    <pivotField numFmtId="2"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Average of Total_gm2d" fld="11" subtotal="average" baseField="0" baseItem="0"/>
    <dataField name="Max of Total_gm2d" fld="11" subtotal="max" baseField="0" baseItem="0"/>
    <dataField name="Min of Total_gm2d" fld="11" subtotal="min" baseField="0" baseItem="0"/>
    <dataField name="StdDev of Total_gm2d" fld="11" subtotal="stdDev" baseField="0" baseItem="0"/>
  </dataFields>
  <formats count="2">
    <format dxfId="10">
      <pivotArea outline="0" collapsedLevelsAreSubtotals="1" fieldPosition="0"/>
    </format>
    <format dxfId="9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101"/>
  <sheetViews>
    <sheetView workbookViewId="0">
      <selection sqref="A1:A1048576"/>
    </sheetView>
  </sheetViews>
  <sheetFormatPr defaultRowHeight="14.4" x14ac:dyDescent="0.3"/>
  <cols>
    <col min="2" max="2" width="14.88671875" bestFit="1" customWidth="1"/>
    <col min="3" max="3" width="9.109375" style="12"/>
    <col min="4" max="4" width="9.109375" style="13"/>
    <col min="5" max="5" width="9.109375" style="8"/>
    <col min="6" max="7" width="10.6640625" style="25" bestFit="1" customWidth="1"/>
    <col min="8" max="8" width="9.109375" style="9"/>
    <col min="9" max="9" width="16.6640625" style="68" customWidth="1"/>
    <col min="10" max="10" width="18.44140625" style="77" bestFit="1" customWidth="1"/>
    <col min="11" max="11" width="9.109375" style="4"/>
    <col min="12" max="12" width="9.109375" style="5"/>
    <col min="13" max="13" width="11.33203125" style="1" bestFit="1" customWidth="1"/>
    <col min="14" max="14" width="16.44140625" style="1" bestFit="1" customWidth="1"/>
    <col min="15" max="15" width="15.5546875" style="1" bestFit="1" customWidth="1"/>
    <col min="16" max="16" width="19.33203125" style="1" bestFit="1" customWidth="1"/>
    <col min="17" max="17" width="16" style="1" bestFit="1" customWidth="1"/>
    <col min="18" max="18" width="12.109375" style="41" bestFit="1" customWidth="1"/>
    <col min="19" max="19" width="15" style="42" bestFit="1" customWidth="1"/>
    <col min="20" max="20" width="12.6640625" style="43" bestFit="1" customWidth="1"/>
    <col min="21" max="21" width="13.44140625" style="4" bestFit="1" customWidth="1"/>
    <col min="22" max="22" width="18" style="16" bestFit="1" customWidth="1"/>
    <col min="23" max="23" width="17" style="16" bestFit="1" customWidth="1"/>
    <col min="24" max="24" width="17.5546875" style="16" bestFit="1" customWidth="1"/>
    <col min="25" max="25" width="21.88671875" style="17" bestFit="1" customWidth="1"/>
    <col min="26" max="26" width="13.88671875" style="41" bestFit="1" customWidth="1"/>
    <col min="27" max="27" width="16.5546875" style="42" bestFit="1" customWidth="1"/>
    <col min="28" max="28" width="13.44140625" style="43" bestFit="1" customWidth="1"/>
    <col min="29" max="29" width="10.6640625" style="4" bestFit="1" customWidth="1"/>
    <col min="30" max="30" width="15.88671875" style="19" bestFit="1" customWidth="1"/>
    <col min="31" max="31" width="14.88671875" style="19" bestFit="1" customWidth="1"/>
    <col min="32" max="32" width="15.44140625" style="19" bestFit="1" customWidth="1"/>
    <col min="33" max="33" width="18.6640625" style="5" bestFit="1" customWidth="1"/>
    <col min="34" max="34" width="12" style="41" bestFit="1" customWidth="1"/>
    <col min="35" max="35" width="14.44140625" style="42" bestFit="1" customWidth="1"/>
    <col min="36" max="36" width="12.6640625" style="43" bestFit="1" customWidth="1"/>
    <col min="37" max="37" width="12" style="8" bestFit="1" customWidth="1"/>
    <col min="38" max="38" width="17.44140625" style="21" bestFit="1" customWidth="1"/>
    <col min="39" max="39" width="10.5546875" style="21" bestFit="1" customWidth="1"/>
    <col min="40" max="40" width="15.88671875" style="21" bestFit="1" customWidth="1"/>
    <col min="41" max="41" width="17.5546875" style="21" bestFit="1" customWidth="1"/>
    <col min="42" max="42" width="18" style="9" bestFit="1" customWidth="1"/>
    <col min="43" max="43" width="11.88671875" style="70" bestFit="1" customWidth="1"/>
    <col min="44" max="45" width="12" style="1" bestFit="1" customWidth="1"/>
  </cols>
  <sheetData>
    <row r="1" spans="1:45" ht="15" thickBot="1" x14ac:dyDescent="0.35">
      <c r="B1" t="s">
        <v>63</v>
      </c>
      <c r="C1" s="12" t="s">
        <v>64</v>
      </c>
      <c r="E1" s="8" t="s">
        <v>65</v>
      </c>
      <c r="I1" s="66" t="s">
        <v>66</v>
      </c>
      <c r="J1" s="77" t="s">
        <v>68</v>
      </c>
      <c r="K1" s="4" t="s">
        <v>67</v>
      </c>
      <c r="M1" s="1" t="s">
        <v>77</v>
      </c>
      <c r="R1" s="46" t="s">
        <v>70</v>
      </c>
      <c r="S1" s="45"/>
      <c r="T1" s="47"/>
      <c r="U1" s="4" t="s">
        <v>69</v>
      </c>
      <c r="Z1" s="41" t="s">
        <v>71</v>
      </c>
      <c r="AC1" s="4" t="s">
        <v>72</v>
      </c>
      <c r="AH1" s="41" t="s">
        <v>73</v>
      </c>
      <c r="AK1" s="8" t="s">
        <v>74</v>
      </c>
      <c r="AQ1" s="70" t="s">
        <v>75</v>
      </c>
    </row>
    <row r="2" spans="1:45" s="27" customFormat="1" ht="15" thickBot="1" x14ac:dyDescent="0.35">
      <c r="A2" s="27" t="s">
        <v>126</v>
      </c>
      <c r="B2" s="27" t="s">
        <v>29</v>
      </c>
      <c r="C2" s="28" t="s">
        <v>20</v>
      </c>
      <c r="D2" s="29" t="s">
        <v>21</v>
      </c>
      <c r="E2" s="26" t="s">
        <v>28</v>
      </c>
      <c r="F2" s="30" t="s">
        <v>40</v>
      </c>
      <c r="G2" s="30" t="s">
        <v>39</v>
      </c>
      <c r="H2" s="31" t="s">
        <v>11</v>
      </c>
      <c r="I2" s="67" t="s">
        <v>2</v>
      </c>
      <c r="J2" s="78" t="s">
        <v>33</v>
      </c>
      <c r="K2" s="32" t="s">
        <v>0</v>
      </c>
      <c r="L2" s="33" t="s">
        <v>1</v>
      </c>
      <c r="M2" s="36" t="s">
        <v>38</v>
      </c>
      <c r="N2" s="36" t="s">
        <v>34</v>
      </c>
      <c r="O2" s="36" t="s">
        <v>35</v>
      </c>
      <c r="P2" s="36" t="s">
        <v>36</v>
      </c>
      <c r="Q2" s="36" t="s">
        <v>37</v>
      </c>
      <c r="R2" s="39" t="s">
        <v>30</v>
      </c>
      <c r="S2" s="37" t="s">
        <v>31</v>
      </c>
      <c r="T2" s="40" t="s">
        <v>32</v>
      </c>
      <c r="U2" s="32" t="s">
        <v>10</v>
      </c>
      <c r="V2" s="34" t="s">
        <v>3</v>
      </c>
      <c r="W2" s="34" t="s">
        <v>4</v>
      </c>
      <c r="X2" s="34" t="s">
        <v>5</v>
      </c>
      <c r="Y2" s="35" t="s">
        <v>6</v>
      </c>
      <c r="Z2" s="39" t="s">
        <v>7</v>
      </c>
      <c r="AA2" s="37" t="s">
        <v>8</v>
      </c>
      <c r="AB2" s="40" t="s">
        <v>9</v>
      </c>
      <c r="AC2" s="32" t="s">
        <v>19</v>
      </c>
      <c r="AD2" s="36" t="s">
        <v>16</v>
      </c>
      <c r="AE2" s="36" t="s">
        <v>12</v>
      </c>
      <c r="AF2" s="36" t="s">
        <v>18</v>
      </c>
      <c r="AG2" s="33" t="s">
        <v>17</v>
      </c>
      <c r="AH2" s="39" t="s">
        <v>13</v>
      </c>
      <c r="AI2" s="37" t="s">
        <v>14</v>
      </c>
      <c r="AJ2" s="40" t="s">
        <v>15</v>
      </c>
      <c r="AK2" s="26" t="s">
        <v>22</v>
      </c>
      <c r="AL2" s="27" t="s">
        <v>23</v>
      </c>
      <c r="AM2" s="27" t="s">
        <v>24</v>
      </c>
      <c r="AN2" s="27" t="s">
        <v>25</v>
      </c>
      <c r="AO2" s="27" t="s">
        <v>26</v>
      </c>
      <c r="AP2" s="31" t="s">
        <v>27</v>
      </c>
      <c r="AQ2" s="71" t="s">
        <v>61</v>
      </c>
      <c r="AR2" s="36" t="s">
        <v>62</v>
      </c>
      <c r="AS2" s="36" t="s">
        <v>76</v>
      </c>
    </row>
    <row r="3" spans="1:45" s="20" customFormat="1" x14ac:dyDescent="0.3">
      <c r="A3" s="20" t="str">
        <f>B3&amp;"_"&amp;E3</f>
        <v>P1A_Mar_2014</v>
      </c>
      <c r="B3" s="20" t="s">
        <v>41</v>
      </c>
      <c r="C3" s="10">
        <v>-14.290179999999999</v>
      </c>
      <c r="D3" s="11">
        <v>-170.6814</v>
      </c>
      <c r="E3" s="6" t="s">
        <v>42</v>
      </c>
      <c r="F3" s="44">
        <v>41703</v>
      </c>
      <c r="G3" s="44">
        <v>41740</v>
      </c>
      <c r="H3" s="7">
        <v>37</v>
      </c>
      <c r="I3" s="66">
        <v>1.8241469247509901E-2</v>
      </c>
      <c r="J3" s="18">
        <v>7.7379999999999898</v>
      </c>
      <c r="K3" s="2">
        <v>93.2669940553114</v>
      </c>
      <c r="L3" s="3">
        <v>6.73300594468855</v>
      </c>
      <c r="M3" s="18">
        <v>11.46482</v>
      </c>
      <c r="N3" s="18">
        <v>8.4087925305495599</v>
      </c>
      <c r="O3" s="18">
        <v>0.622037490480431</v>
      </c>
      <c r="P3" s="18">
        <v>3.0560274694504299</v>
      </c>
      <c r="Q3" s="18">
        <v>2.4339899789699899</v>
      </c>
      <c r="R3" s="46">
        <v>73.344304843421597</v>
      </c>
      <c r="S3" s="45">
        <v>5.4256193335824801</v>
      </c>
      <c r="T3" s="47">
        <v>21.230075822995801</v>
      </c>
      <c r="U3" s="2">
        <v>10.69289</v>
      </c>
      <c r="V3" s="14">
        <v>8.0243940553126496</v>
      </c>
      <c r="W3" s="14">
        <v>0.55700451071262203</v>
      </c>
      <c r="X3" s="14">
        <v>2.1114914339747202</v>
      </c>
      <c r="Y3" s="15">
        <v>2.66849594468734</v>
      </c>
      <c r="Z3" s="46">
        <v>75.044202786268698</v>
      </c>
      <c r="AA3" s="45">
        <v>5.2091110140721701</v>
      </c>
      <c r="AB3" s="47">
        <v>19.746686199658999</v>
      </c>
      <c r="AC3" s="2">
        <v>0.77193000000000001</v>
      </c>
      <c r="AD3" s="18">
        <v>0.38439772088681201</v>
      </c>
      <c r="AE3" s="18">
        <v>6.5033075845973204E-2</v>
      </c>
      <c r="AF3" s="18">
        <v>0.32249920326721399</v>
      </c>
      <c r="AG3" s="3">
        <v>0.38753227911318699</v>
      </c>
      <c r="AH3" s="46">
        <v>49.796966161026504</v>
      </c>
      <c r="AI3" s="45">
        <v>8.4247374562425605</v>
      </c>
      <c r="AJ3" s="47">
        <v>41.778296382730801</v>
      </c>
      <c r="AK3" s="6">
        <v>69.311999999999998</v>
      </c>
      <c r="AL3" s="20">
        <v>76.528999999999996</v>
      </c>
      <c r="AM3" s="20">
        <v>1.7410000000000001</v>
      </c>
      <c r="AN3" s="20">
        <v>2.262</v>
      </c>
      <c r="AO3" s="20">
        <v>0.52099999999999902</v>
      </c>
      <c r="AP3" s="7">
        <v>7.2169999999999899</v>
      </c>
      <c r="AQ3" s="72">
        <v>374.39600000000002</v>
      </c>
      <c r="AR3" s="18">
        <v>66.121280056571294</v>
      </c>
      <c r="AS3" s="18">
        <v>1.82872802548502</v>
      </c>
    </row>
    <row r="4" spans="1:45" s="21" customFormat="1" x14ac:dyDescent="0.3">
      <c r="A4" s="21" t="str">
        <f t="shared" ref="A4:A67" si="0">B4&amp;"_"&amp;E4</f>
        <v>P1B_Mar_2014</v>
      </c>
      <c r="B4" s="21" t="s">
        <v>43</v>
      </c>
      <c r="C4" s="12">
        <v>-14.28941</v>
      </c>
      <c r="D4" s="13">
        <v>-170.67959999999999</v>
      </c>
      <c r="E4" s="8" t="s">
        <v>42</v>
      </c>
      <c r="F4" s="48">
        <v>41703</v>
      </c>
      <c r="G4" s="48">
        <v>41740</v>
      </c>
      <c r="H4" s="9">
        <v>37</v>
      </c>
      <c r="I4" s="68">
        <v>1.8241469247509901E-2</v>
      </c>
      <c r="J4" s="19">
        <v>2.3820000000000001</v>
      </c>
      <c r="K4" s="4">
        <v>94.122586062132598</v>
      </c>
      <c r="L4" s="5">
        <v>5.8774139378673196</v>
      </c>
      <c r="M4" s="19">
        <v>3.5292300000000001</v>
      </c>
      <c r="N4" s="19">
        <v>2.4661012625814198</v>
      </c>
      <c r="O4" s="19">
        <v>0.37584509853652298</v>
      </c>
      <c r="P4" s="19">
        <v>1.0631287374185701</v>
      </c>
      <c r="Q4" s="19">
        <v>0.68728363888205302</v>
      </c>
      <c r="R4" s="41">
        <v>69.876467744562504</v>
      </c>
      <c r="S4" s="42">
        <v>10.6494929074195</v>
      </c>
      <c r="T4" s="43">
        <v>19.4740393480179</v>
      </c>
      <c r="U4" s="4">
        <v>3.3218000000000001</v>
      </c>
      <c r="V4" s="16">
        <v>2.3482224639480802</v>
      </c>
      <c r="W4" s="16">
        <v>0.34560094068952402</v>
      </c>
      <c r="X4" s="16">
        <v>0.62797659536239403</v>
      </c>
      <c r="Y4" s="17">
        <v>0.97357753605191799</v>
      </c>
      <c r="Z4" s="41">
        <v>70.691265697756606</v>
      </c>
      <c r="AA4" s="42">
        <v>10.404026151168701</v>
      </c>
      <c r="AB4" s="43">
        <v>18.904708151074502</v>
      </c>
      <c r="AC4" s="4">
        <v>0.20743</v>
      </c>
      <c r="AD4" s="19">
        <v>0.117878445942227</v>
      </c>
      <c r="AE4" s="19">
        <v>3.0244264099037101E-2</v>
      </c>
      <c r="AF4" s="19">
        <v>5.9307289958734799E-2</v>
      </c>
      <c r="AG4" s="5">
        <v>8.9551554057772001E-2</v>
      </c>
      <c r="AH4" s="41">
        <v>56.8280605226958</v>
      </c>
      <c r="AI4" s="42">
        <v>14.5804676753782</v>
      </c>
      <c r="AJ4" s="43">
        <v>28.591471801925898</v>
      </c>
      <c r="AK4" s="8">
        <v>70.331999999999994</v>
      </c>
      <c r="AL4" s="21">
        <v>72.573999999999998</v>
      </c>
      <c r="AM4" s="21">
        <v>1.7450000000000001</v>
      </c>
      <c r="AN4" s="21">
        <v>1.885</v>
      </c>
      <c r="AO4" s="21">
        <v>0.13999999999999899</v>
      </c>
      <c r="AP4" s="9">
        <v>2.242</v>
      </c>
      <c r="AQ4" s="73">
        <v>374.39600000000002</v>
      </c>
      <c r="AR4" s="19">
        <v>66.121280056571294</v>
      </c>
      <c r="AS4" s="19">
        <v>1.82872802548502</v>
      </c>
    </row>
    <row r="5" spans="1:45" s="21" customFormat="1" x14ac:dyDescent="0.3">
      <c r="A5" s="21" t="str">
        <f t="shared" si="0"/>
        <v>P1C_Mar_2014</v>
      </c>
      <c r="B5" s="21" t="s">
        <v>44</v>
      </c>
      <c r="C5" s="12">
        <v>-14.28833</v>
      </c>
      <c r="D5" s="13">
        <v>-170.67789999999999</v>
      </c>
      <c r="E5" s="8" t="s">
        <v>42</v>
      </c>
      <c r="F5" s="48">
        <v>41703</v>
      </c>
      <c r="G5" s="48">
        <v>41740</v>
      </c>
      <c r="H5" s="9">
        <v>37</v>
      </c>
      <c r="I5" s="68">
        <v>1.8241469247509901E-2</v>
      </c>
      <c r="J5" s="19">
        <v>1.9039999999999899</v>
      </c>
      <c r="K5" s="4">
        <v>88.4453781512604</v>
      </c>
      <c r="L5" s="5">
        <v>11.554621848739499</v>
      </c>
      <c r="M5" s="19">
        <v>2.8210199999999999</v>
      </c>
      <c r="N5" s="19">
        <v>2.1035561574730202</v>
      </c>
      <c r="O5" s="19">
        <v>0.30666912878737401</v>
      </c>
      <c r="P5" s="19">
        <v>0.71746384252697204</v>
      </c>
      <c r="Q5" s="19">
        <v>0.41079471373959697</v>
      </c>
      <c r="R5" s="41">
        <v>74.567218859597801</v>
      </c>
      <c r="S5" s="42">
        <v>10.870859787855901</v>
      </c>
      <c r="T5" s="43">
        <v>14.561921352546101</v>
      </c>
      <c r="U5" s="4">
        <v>2.4950600000000001</v>
      </c>
      <c r="V5" s="16">
        <v>1.87775605870047</v>
      </c>
      <c r="W5" s="16">
        <v>0.26381997337559399</v>
      </c>
      <c r="X5" s="16">
        <v>0.353483967923931</v>
      </c>
      <c r="Y5" s="17">
        <v>0.61730394129952604</v>
      </c>
      <c r="Z5" s="41">
        <v>75.258954041204305</v>
      </c>
      <c r="AA5" s="42">
        <v>10.5736925515055</v>
      </c>
      <c r="AB5" s="43">
        <v>14.167353407289999</v>
      </c>
      <c r="AC5" s="4">
        <v>0.32596000000000003</v>
      </c>
      <c r="AD5" s="19">
        <v>0.22579999061032499</v>
      </c>
      <c r="AE5" s="19">
        <v>4.2849201877929302E-2</v>
      </c>
      <c r="AF5" s="19">
        <v>5.7310807511744701E-2</v>
      </c>
      <c r="AG5" s="5">
        <v>0.100160009389674</v>
      </c>
      <c r="AH5" s="41">
        <v>69.272300469482701</v>
      </c>
      <c r="AI5" s="42">
        <v>13.1455399061017</v>
      </c>
      <c r="AJ5" s="43">
        <v>17.5821596244154</v>
      </c>
      <c r="AK5" s="8">
        <v>68.287000000000006</v>
      </c>
      <c r="AL5" s="21">
        <v>69.971000000000004</v>
      </c>
      <c r="AM5" s="21">
        <v>1.76</v>
      </c>
      <c r="AN5" s="21">
        <v>1.98</v>
      </c>
      <c r="AO5" s="21">
        <v>0.219999999999999</v>
      </c>
      <c r="AP5" s="9">
        <v>1.6839999999999899</v>
      </c>
      <c r="AQ5" s="73">
        <v>374.39600000000002</v>
      </c>
      <c r="AR5" s="19">
        <v>66.121280056571294</v>
      </c>
      <c r="AS5" s="19">
        <v>1.82872802548502</v>
      </c>
    </row>
    <row r="6" spans="1:45" s="21" customFormat="1" x14ac:dyDescent="0.3">
      <c r="A6" s="21" t="str">
        <f t="shared" si="0"/>
        <v>P2A_Mar_2014</v>
      </c>
      <c r="B6" s="21" t="s">
        <v>45</v>
      </c>
      <c r="C6" s="12">
        <v>-14.29177</v>
      </c>
      <c r="D6" s="13">
        <v>-170.68219999999999</v>
      </c>
      <c r="E6" s="8" t="s">
        <v>42</v>
      </c>
      <c r="F6" s="48">
        <v>41703</v>
      </c>
      <c r="G6" s="48">
        <v>41740</v>
      </c>
      <c r="H6" s="9">
        <v>37</v>
      </c>
      <c r="I6" s="68">
        <v>1.8241469247509901E-2</v>
      </c>
      <c r="J6" s="19">
        <v>4.6179999999999897</v>
      </c>
      <c r="K6" s="4">
        <v>76.266782156777694</v>
      </c>
      <c r="L6" s="5">
        <v>23.733217843222199</v>
      </c>
      <c r="M6" s="19">
        <v>6.8421500000000002</v>
      </c>
      <c r="N6" s="19">
        <v>2.6960813247493598</v>
      </c>
      <c r="O6" s="19">
        <v>0.62410856226690303</v>
      </c>
      <c r="P6" s="19">
        <v>4.1460686752506399</v>
      </c>
      <c r="Q6" s="19">
        <v>3.5219601129837299</v>
      </c>
      <c r="R6" s="41">
        <v>39.404007873977598</v>
      </c>
      <c r="S6" s="42">
        <v>9.1215270385317897</v>
      </c>
      <c r="T6" s="43">
        <v>51.474465087490501</v>
      </c>
      <c r="U6" s="4">
        <v>5.2182899999999997</v>
      </c>
      <c r="V6" s="16">
        <v>2.3031099589954001</v>
      </c>
      <c r="W6" s="16">
        <v>0.49113317647059102</v>
      </c>
      <c r="X6" s="16">
        <v>2.4240468645340001</v>
      </c>
      <c r="Y6" s="17">
        <v>2.9151800410045898</v>
      </c>
      <c r="Z6" s="41">
        <v>44.135338568676701</v>
      </c>
      <c r="AA6" s="42">
        <v>9.4117647058824101</v>
      </c>
      <c r="AB6" s="43">
        <v>46.452896725440802</v>
      </c>
      <c r="AC6" s="4">
        <v>1.6238600000000001</v>
      </c>
      <c r="AD6" s="19">
        <v>0.39297183716026601</v>
      </c>
      <c r="AE6" s="19">
        <v>0.132975414714152</v>
      </c>
      <c r="AF6" s="19">
        <v>1.0979127481255799</v>
      </c>
      <c r="AG6" s="5">
        <v>1.2308881628397299</v>
      </c>
      <c r="AH6" s="41">
        <v>24.199859418931801</v>
      </c>
      <c r="AI6" s="42">
        <v>8.1888472352390291</v>
      </c>
      <c r="AJ6" s="43">
        <v>67.611293345829097</v>
      </c>
      <c r="AK6" s="8">
        <v>70.462000000000003</v>
      </c>
      <c r="AL6" s="21">
        <v>73.983999999999995</v>
      </c>
      <c r="AM6" s="21">
        <v>1.704</v>
      </c>
      <c r="AN6" s="21">
        <v>2.8</v>
      </c>
      <c r="AO6" s="21">
        <v>1.0959999999999901</v>
      </c>
      <c r="AP6" s="9">
        <v>3.52199999999999</v>
      </c>
      <c r="AQ6" s="73">
        <v>374.39600000000002</v>
      </c>
      <c r="AR6" s="19">
        <v>66.121280056571294</v>
      </c>
      <c r="AS6" s="19">
        <v>1.82872802548502</v>
      </c>
    </row>
    <row r="7" spans="1:45" s="21" customFormat="1" x14ac:dyDescent="0.3">
      <c r="A7" s="21" t="str">
        <f t="shared" si="0"/>
        <v>P2B_Mar_2014</v>
      </c>
      <c r="B7" s="21" t="s">
        <v>46</v>
      </c>
      <c r="C7" s="12">
        <v>-14.29142</v>
      </c>
      <c r="D7" s="13">
        <v>-170.67930000000001</v>
      </c>
      <c r="E7" s="8" t="s">
        <v>42</v>
      </c>
      <c r="F7" s="48">
        <v>41703</v>
      </c>
      <c r="G7" s="48">
        <v>41740</v>
      </c>
      <c r="H7" s="9">
        <v>37</v>
      </c>
      <c r="I7" s="68">
        <v>1.8241469247509901E-2</v>
      </c>
      <c r="J7" s="79">
        <v>2.0000000000000002E-5</v>
      </c>
      <c r="K7" s="4"/>
      <c r="L7" s="5"/>
      <c r="M7" s="19">
        <v>3.0000000000000001E-5</v>
      </c>
      <c r="N7" s="19">
        <v>0</v>
      </c>
      <c r="O7" s="19">
        <v>0</v>
      </c>
      <c r="P7" s="19">
        <v>0</v>
      </c>
      <c r="Q7" s="19">
        <v>0</v>
      </c>
      <c r="R7" s="41"/>
      <c r="S7" s="42"/>
      <c r="T7" s="43"/>
      <c r="U7" s="4">
        <v>1.0000000000000001E-5</v>
      </c>
      <c r="V7" s="16">
        <v>0</v>
      </c>
      <c r="W7" s="16">
        <v>0</v>
      </c>
      <c r="X7" s="16">
        <v>0</v>
      </c>
      <c r="Y7" s="17">
        <v>0</v>
      </c>
      <c r="Z7" s="41"/>
      <c r="AA7" s="42"/>
      <c r="AB7" s="43"/>
      <c r="AC7" s="4">
        <v>1.0000000000000001E-5</v>
      </c>
      <c r="AD7" s="19">
        <v>0</v>
      </c>
      <c r="AE7" s="19">
        <v>0</v>
      </c>
      <c r="AF7" s="19">
        <v>0</v>
      </c>
      <c r="AG7" s="5">
        <v>0</v>
      </c>
      <c r="AH7" s="41"/>
      <c r="AI7" s="42"/>
      <c r="AJ7" s="43"/>
      <c r="AK7" s="22"/>
      <c r="AL7" s="23"/>
      <c r="AM7" s="23"/>
      <c r="AN7" s="23"/>
      <c r="AO7" s="23"/>
      <c r="AP7" s="24"/>
      <c r="AQ7" s="73">
        <v>374.39600000000002</v>
      </c>
      <c r="AR7" s="19">
        <v>66.121280056571294</v>
      </c>
      <c r="AS7" s="19">
        <v>1.82872802548502</v>
      </c>
    </row>
    <row r="8" spans="1:45" s="21" customFormat="1" x14ac:dyDescent="0.3">
      <c r="A8" s="21" t="str">
        <f t="shared" si="0"/>
        <v>P2C_Mar_2014</v>
      </c>
      <c r="B8" s="21" t="s">
        <v>47</v>
      </c>
      <c r="C8" s="12">
        <v>-14.290330000000001</v>
      </c>
      <c r="D8" s="13">
        <v>-170.67670000000001</v>
      </c>
      <c r="E8" s="8" t="s">
        <v>42</v>
      </c>
      <c r="F8" s="48">
        <v>41703</v>
      </c>
      <c r="G8" s="48">
        <v>41740</v>
      </c>
      <c r="H8" s="9">
        <v>37</v>
      </c>
      <c r="I8" s="68">
        <v>1.8241469247509901E-2</v>
      </c>
      <c r="J8" s="19">
        <v>3.5659999999999998</v>
      </c>
      <c r="K8" s="4">
        <v>95.288839035333694</v>
      </c>
      <c r="L8" s="5">
        <v>4.7111609646662798</v>
      </c>
      <c r="M8" s="19">
        <v>5.28348</v>
      </c>
      <c r="N8" s="19">
        <v>4.2372425507214402</v>
      </c>
      <c r="O8" s="19">
        <v>0.40462859842327797</v>
      </c>
      <c r="P8" s="19">
        <v>1.04623744927855</v>
      </c>
      <c r="Q8" s="19">
        <v>0.64160885085527197</v>
      </c>
      <c r="R8" s="41">
        <v>80.197948146324904</v>
      </c>
      <c r="S8" s="42">
        <v>7.6583728607523502</v>
      </c>
      <c r="T8" s="43">
        <v>12.1436789929227</v>
      </c>
      <c r="U8" s="4">
        <v>5.0345599999999999</v>
      </c>
      <c r="V8" s="16">
        <v>4.0207343869204397</v>
      </c>
      <c r="W8" s="16">
        <v>0.38146190336749602</v>
      </c>
      <c r="X8" s="16">
        <v>0.63236370971205902</v>
      </c>
      <c r="Y8" s="17">
        <v>1.01382561307955</v>
      </c>
      <c r="Z8" s="41">
        <v>79.8626769155684</v>
      </c>
      <c r="AA8" s="42">
        <v>7.5768667642752598</v>
      </c>
      <c r="AB8" s="43">
        <v>12.560456320156201</v>
      </c>
      <c r="AC8" s="4">
        <v>0.24890999999999999</v>
      </c>
      <c r="AD8" s="19">
        <v>0.21649994643564299</v>
      </c>
      <c r="AE8" s="19">
        <v>2.3165881188117101E-2</v>
      </c>
      <c r="AF8" s="19">
        <v>9.2441723762389204E-3</v>
      </c>
      <c r="AG8" s="5">
        <v>3.2410053564356001E-2</v>
      </c>
      <c r="AH8" s="41">
        <v>86.979207920792206</v>
      </c>
      <c r="AI8" s="42">
        <v>9.3069306930686402</v>
      </c>
      <c r="AJ8" s="43">
        <v>3.7138613861391301</v>
      </c>
      <c r="AK8" s="8">
        <v>49.908999999999999</v>
      </c>
      <c r="AL8" s="21">
        <v>53.307000000000002</v>
      </c>
      <c r="AM8" s="21">
        <v>1.7290000000000001</v>
      </c>
      <c r="AN8" s="21">
        <v>1.897</v>
      </c>
      <c r="AO8" s="21">
        <v>0.16799999999999901</v>
      </c>
      <c r="AP8" s="9">
        <v>3.3980000000000001</v>
      </c>
      <c r="AQ8" s="73">
        <v>374.39600000000002</v>
      </c>
      <c r="AR8" s="19">
        <v>66.121280056571294</v>
      </c>
      <c r="AS8" s="19">
        <v>1.82872802548502</v>
      </c>
    </row>
    <row r="9" spans="1:45" s="21" customFormat="1" x14ac:dyDescent="0.3">
      <c r="A9" s="21" t="str">
        <f t="shared" si="0"/>
        <v>P3A_Mar_2014</v>
      </c>
      <c r="B9" s="21" t="s">
        <v>48</v>
      </c>
      <c r="C9" s="12">
        <v>-14.292730000000001</v>
      </c>
      <c r="D9" s="13">
        <v>-170.67939999999999</v>
      </c>
      <c r="E9" s="8" t="s">
        <v>42</v>
      </c>
      <c r="F9" s="48">
        <v>41703</v>
      </c>
      <c r="G9" s="48">
        <v>41740</v>
      </c>
      <c r="H9" s="9">
        <v>37</v>
      </c>
      <c r="I9" s="68">
        <v>1.8241469247509901E-2</v>
      </c>
      <c r="J9" s="79">
        <v>2.0000000000000002E-5</v>
      </c>
      <c r="K9" s="4"/>
      <c r="L9" s="5"/>
      <c r="M9" s="19">
        <v>3.0000000000000001E-5</v>
      </c>
      <c r="N9" s="19">
        <v>0</v>
      </c>
      <c r="O9" s="19">
        <v>0</v>
      </c>
      <c r="P9" s="19">
        <v>0</v>
      </c>
      <c r="Q9" s="19">
        <v>0</v>
      </c>
      <c r="R9" s="41"/>
      <c r="S9" s="42"/>
      <c r="T9" s="43"/>
      <c r="U9" s="4">
        <v>1.0000000000000001E-5</v>
      </c>
      <c r="V9" s="16">
        <v>0</v>
      </c>
      <c r="W9" s="16">
        <v>0</v>
      </c>
      <c r="X9" s="16">
        <v>0</v>
      </c>
      <c r="Y9" s="17">
        <v>0</v>
      </c>
      <c r="Z9" s="41"/>
      <c r="AA9" s="42"/>
      <c r="AB9" s="43"/>
      <c r="AC9" s="4">
        <v>1.0000000000000001E-5</v>
      </c>
      <c r="AD9" s="19">
        <v>0</v>
      </c>
      <c r="AE9" s="19">
        <v>0</v>
      </c>
      <c r="AF9" s="19">
        <v>0</v>
      </c>
      <c r="AG9" s="5">
        <v>0</v>
      </c>
      <c r="AH9" s="41"/>
      <c r="AI9" s="42"/>
      <c r="AJ9" s="43"/>
      <c r="AK9" s="22"/>
      <c r="AL9" s="23"/>
      <c r="AM9" s="23"/>
      <c r="AN9" s="23"/>
      <c r="AO9" s="23"/>
      <c r="AP9" s="24"/>
      <c r="AQ9" s="73">
        <v>374.39600000000002</v>
      </c>
      <c r="AR9" s="19">
        <v>66.121280056571294</v>
      </c>
      <c r="AS9" s="19">
        <v>1.82872802548502</v>
      </c>
    </row>
    <row r="10" spans="1:45" s="21" customFormat="1" x14ac:dyDescent="0.3">
      <c r="A10" s="21" t="str">
        <f t="shared" si="0"/>
        <v>P3B_Mar_2014</v>
      </c>
      <c r="B10" s="21" t="s">
        <v>49</v>
      </c>
      <c r="C10" s="12">
        <v>-14.293839999999999</v>
      </c>
      <c r="D10" s="13">
        <v>-170.6773</v>
      </c>
      <c r="E10" s="8" t="s">
        <v>42</v>
      </c>
      <c r="F10" s="48">
        <v>41703</v>
      </c>
      <c r="G10" s="48">
        <v>41740</v>
      </c>
      <c r="H10" s="9">
        <v>37</v>
      </c>
      <c r="I10" s="68">
        <v>1.8241469247509901E-2</v>
      </c>
      <c r="J10" s="79">
        <v>2.0000000000000002E-5</v>
      </c>
      <c r="K10" s="4"/>
      <c r="L10" s="5"/>
      <c r="M10" s="19">
        <v>3.0000000000000001E-5</v>
      </c>
      <c r="N10" s="19">
        <v>0</v>
      </c>
      <c r="O10" s="19">
        <v>0</v>
      </c>
      <c r="P10" s="19">
        <v>0</v>
      </c>
      <c r="Q10" s="19">
        <v>0</v>
      </c>
      <c r="R10" s="41"/>
      <c r="S10" s="42"/>
      <c r="T10" s="43"/>
      <c r="U10" s="4">
        <v>1.0000000000000001E-5</v>
      </c>
      <c r="V10" s="16">
        <v>0</v>
      </c>
      <c r="W10" s="16">
        <v>0</v>
      </c>
      <c r="X10" s="16">
        <v>0</v>
      </c>
      <c r="Y10" s="17">
        <v>0</v>
      </c>
      <c r="Z10" s="41"/>
      <c r="AA10" s="42"/>
      <c r="AB10" s="43"/>
      <c r="AC10" s="4">
        <v>1.0000000000000001E-5</v>
      </c>
      <c r="AD10" s="19">
        <v>0</v>
      </c>
      <c r="AE10" s="19">
        <v>0</v>
      </c>
      <c r="AF10" s="19">
        <v>0</v>
      </c>
      <c r="AG10" s="5">
        <v>0</v>
      </c>
      <c r="AH10" s="41"/>
      <c r="AI10" s="42"/>
      <c r="AJ10" s="43"/>
      <c r="AK10" s="22"/>
      <c r="AL10" s="23"/>
      <c r="AM10" s="23"/>
      <c r="AN10" s="23"/>
      <c r="AO10" s="23"/>
      <c r="AP10" s="24"/>
      <c r="AQ10" s="73">
        <v>374.39600000000002</v>
      </c>
      <c r="AR10" s="19">
        <v>66.121280056571294</v>
      </c>
      <c r="AS10" s="19">
        <v>1.82872802548502</v>
      </c>
    </row>
    <row r="11" spans="1:45" s="50" customFormat="1" ht="15" thickBot="1" x14ac:dyDescent="0.35">
      <c r="A11" s="50" t="str">
        <f t="shared" si="0"/>
        <v>P3C_Mar_2014</v>
      </c>
      <c r="B11" s="50" t="s">
        <v>50</v>
      </c>
      <c r="C11" s="51">
        <v>-14.293369999999999</v>
      </c>
      <c r="D11" s="52">
        <v>-170.6754</v>
      </c>
      <c r="E11" s="49" t="s">
        <v>42</v>
      </c>
      <c r="F11" s="53">
        <v>41703</v>
      </c>
      <c r="G11" s="53">
        <v>41740</v>
      </c>
      <c r="H11" s="54">
        <v>37</v>
      </c>
      <c r="I11" s="69">
        <v>1.8241469247509901E-2</v>
      </c>
      <c r="J11" s="80">
        <v>2.0000000000000002E-5</v>
      </c>
      <c r="K11" s="55"/>
      <c r="L11" s="56"/>
      <c r="M11" s="58">
        <v>3.0000000000000001E-5</v>
      </c>
      <c r="N11" s="58">
        <v>0</v>
      </c>
      <c r="O11" s="58">
        <v>0</v>
      </c>
      <c r="P11" s="58">
        <v>0</v>
      </c>
      <c r="Q11" s="58">
        <v>0</v>
      </c>
      <c r="R11" s="62"/>
      <c r="S11" s="59"/>
      <c r="T11" s="63"/>
      <c r="U11" s="55">
        <v>1.0000000000000001E-5</v>
      </c>
      <c r="V11" s="60">
        <v>0</v>
      </c>
      <c r="W11" s="60">
        <v>0</v>
      </c>
      <c r="X11" s="60">
        <v>0</v>
      </c>
      <c r="Y11" s="61">
        <v>0</v>
      </c>
      <c r="Z11" s="62"/>
      <c r="AA11" s="59"/>
      <c r="AB11" s="63"/>
      <c r="AC11" s="55">
        <v>1.0000000000000001E-5</v>
      </c>
      <c r="AD11" s="58">
        <v>0</v>
      </c>
      <c r="AE11" s="58">
        <v>0</v>
      </c>
      <c r="AF11" s="58">
        <v>0</v>
      </c>
      <c r="AG11" s="56">
        <v>0</v>
      </c>
      <c r="AH11" s="62"/>
      <c r="AI11" s="59"/>
      <c r="AJ11" s="63"/>
      <c r="AK11" s="64"/>
      <c r="AL11" s="57"/>
      <c r="AM11" s="57"/>
      <c r="AN11" s="57"/>
      <c r="AO11" s="57"/>
      <c r="AP11" s="65"/>
      <c r="AQ11" s="74">
        <v>374.39600000000002</v>
      </c>
      <c r="AR11" s="58">
        <v>66.121280056571294</v>
      </c>
      <c r="AS11" s="58">
        <v>1.82872802548502</v>
      </c>
    </row>
    <row r="12" spans="1:45" s="20" customFormat="1" x14ac:dyDescent="0.3">
      <c r="A12" s="20" t="str">
        <f t="shared" si="0"/>
        <v>P1A_Apr_2014</v>
      </c>
      <c r="B12" s="20" t="s">
        <v>41</v>
      </c>
      <c r="C12" s="10">
        <v>-14.290179999999999</v>
      </c>
      <c r="D12" s="11">
        <v>-170.6814</v>
      </c>
      <c r="E12" s="6" t="s">
        <v>51</v>
      </c>
      <c r="F12" s="44">
        <v>41740</v>
      </c>
      <c r="G12" s="44">
        <v>41777</v>
      </c>
      <c r="H12" s="7">
        <v>37</v>
      </c>
      <c r="I12" s="66">
        <v>1.8241469247509901E-2</v>
      </c>
      <c r="J12" s="18">
        <v>4.9730999999999899</v>
      </c>
      <c r="K12" s="2">
        <v>97.456314974563099</v>
      </c>
      <c r="L12" s="3">
        <v>2.5436850254368499</v>
      </c>
      <c r="M12" s="18">
        <v>7.3682699999999999</v>
      </c>
      <c r="N12" s="18">
        <v>5.5918224974444302</v>
      </c>
      <c r="O12" s="18">
        <v>0.43297808506667701</v>
      </c>
      <c r="P12" s="18">
        <v>1.7764475025555599</v>
      </c>
      <c r="Q12" s="18">
        <v>1.3434694174888899</v>
      </c>
      <c r="R12" s="46">
        <v>75.890575364969393</v>
      </c>
      <c r="S12" s="45">
        <v>5.8762516176344901</v>
      </c>
      <c r="T12" s="47">
        <v>18.233173017395998</v>
      </c>
      <c r="U12" s="2">
        <v>7.1808500000000004</v>
      </c>
      <c r="V12" s="14">
        <v>5.4777816151154202</v>
      </c>
      <c r="W12" s="14">
        <v>0.400861406037818</v>
      </c>
      <c r="X12" s="14">
        <v>1.3022069788467501</v>
      </c>
      <c r="Y12" s="15">
        <v>1.70306838488457</v>
      </c>
      <c r="Z12" s="46">
        <v>76.283192311709897</v>
      </c>
      <c r="AA12" s="45">
        <v>5.5823670740625202</v>
      </c>
      <c r="AB12" s="47">
        <v>18.134440614227401</v>
      </c>
      <c r="AC12" s="2">
        <v>0.18743000000000001</v>
      </c>
      <c r="AD12" s="18">
        <v>0.114047828518968</v>
      </c>
      <c r="AE12" s="18">
        <v>3.2117747858016403E-2</v>
      </c>
      <c r="AF12" s="18">
        <v>4.1264423623015502E-2</v>
      </c>
      <c r="AG12" s="3">
        <v>7.3382171481031905E-2</v>
      </c>
      <c r="AH12" s="46">
        <v>60.848225214196198</v>
      </c>
      <c r="AI12" s="45">
        <v>17.1358629130963</v>
      </c>
      <c r="AJ12" s="47">
        <v>22.015911872707399</v>
      </c>
      <c r="AK12" s="6">
        <v>68.096800000000002</v>
      </c>
      <c r="AL12" s="20">
        <v>72.943399999999997</v>
      </c>
      <c r="AM12" s="20">
        <v>1.7818000000000001</v>
      </c>
      <c r="AN12" s="20">
        <v>1.9083000000000001</v>
      </c>
      <c r="AO12" s="20">
        <v>0.1265</v>
      </c>
      <c r="AP12" s="7">
        <v>4.8465999999999898</v>
      </c>
      <c r="AQ12" s="72">
        <v>347.98</v>
      </c>
      <c r="AR12" s="18">
        <v>42.749976841641903</v>
      </c>
      <c r="AS12" s="18">
        <v>1.4684429511166399</v>
      </c>
    </row>
    <row r="13" spans="1:45" s="21" customFormat="1" x14ac:dyDescent="0.3">
      <c r="A13" s="21" t="str">
        <f t="shared" si="0"/>
        <v>P1B_Apr_2014</v>
      </c>
      <c r="B13" s="21" t="s">
        <v>43</v>
      </c>
      <c r="C13" s="12">
        <v>-14.28941</v>
      </c>
      <c r="D13" s="13">
        <v>-170.67959999999999</v>
      </c>
      <c r="E13" s="8" t="s">
        <v>51</v>
      </c>
      <c r="F13" s="48">
        <v>41740</v>
      </c>
      <c r="G13" s="48">
        <v>41777</v>
      </c>
      <c r="H13" s="9">
        <v>37</v>
      </c>
      <c r="I13" s="68">
        <v>1.8241469247509901E-2</v>
      </c>
      <c r="J13" s="79">
        <v>2.0000000000000002E-5</v>
      </c>
      <c r="K13" s="4"/>
      <c r="L13" s="5"/>
      <c r="M13" s="19">
        <v>3.0000000000000001E-5</v>
      </c>
      <c r="N13" s="19">
        <v>0</v>
      </c>
      <c r="O13" s="19">
        <v>0</v>
      </c>
      <c r="P13" s="19">
        <v>0</v>
      </c>
      <c r="Q13" s="19">
        <v>0</v>
      </c>
      <c r="R13" s="41"/>
      <c r="S13" s="42"/>
      <c r="T13" s="43"/>
      <c r="U13" s="4">
        <v>1.0000000000000001E-5</v>
      </c>
      <c r="V13" s="16">
        <v>0</v>
      </c>
      <c r="W13" s="16">
        <v>0</v>
      </c>
      <c r="X13" s="16">
        <v>0</v>
      </c>
      <c r="Y13" s="17">
        <v>0</v>
      </c>
      <c r="Z13" s="41"/>
      <c r="AA13" s="42"/>
      <c r="AB13" s="43"/>
      <c r="AC13" s="4">
        <v>1.0000000000000001E-5</v>
      </c>
      <c r="AD13" s="19">
        <v>0</v>
      </c>
      <c r="AE13" s="19">
        <v>0</v>
      </c>
      <c r="AF13" s="19">
        <v>0</v>
      </c>
      <c r="AG13" s="5">
        <v>0</v>
      </c>
      <c r="AH13" s="41"/>
      <c r="AI13" s="42"/>
      <c r="AJ13" s="43"/>
      <c r="AK13" s="22"/>
      <c r="AL13" s="23"/>
      <c r="AM13" s="23"/>
      <c r="AN13" s="23"/>
      <c r="AO13" s="23"/>
      <c r="AP13" s="24"/>
      <c r="AQ13" s="73">
        <v>347.98</v>
      </c>
      <c r="AR13" s="19">
        <v>42.749976841641903</v>
      </c>
      <c r="AS13" s="19">
        <v>1.4684429511166399</v>
      </c>
    </row>
    <row r="14" spans="1:45" s="21" customFormat="1" x14ac:dyDescent="0.3">
      <c r="A14" s="21" t="str">
        <f t="shared" si="0"/>
        <v>P1C_Apr_2014</v>
      </c>
      <c r="B14" s="21" t="s">
        <v>44</v>
      </c>
      <c r="C14" s="12">
        <v>-14.28833</v>
      </c>
      <c r="D14" s="13">
        <v>-170.67789999999999</v>
      </c>
      <c r="E14" s="8" t="s">
        <v>51</v>
      </c>
      <c r="F14" s="48">
        <v>41740</v>
      </c>
      <c r="G14" s="48">
        <v>41777</v>
      </c>
      <c r="H14" s="9">
        <v>37</v>
      </c>
      <c r="I14" s="68">
        <v>1.8241469247509901E-2</v>
      </c>
      <c r="J14" s="19">
        <v>0.121500000000008</v>
      </c>
      <c r="K14" s="4">
        <v>99.917695473251001</v>
      </c>
      <c r="L14" s="5">
        <v>8.2304526748965504E-2</v>
      </c>
      <c r="M14" s="19">
        <v>0.18002000000000001</v>
      </c>
      <c r="N14" s="19">
        <v>0.13856856831786599</v>
      </c>
      <c r="O14" s="19">
        <v>1.9244608305958401E-2</v>
      </c>
      <c r="P14" s="19">
        <v>4.1451431682133603E-2</v>
      </c>
      <c r="Q14" s="19">
        <v>2.2206823376175199E-2</v>
      </c>
      <c r="R14" s="41">
        <v>76.973985289338003</v>
      </c>
      <c r="S14" s="42">
        <v>10.6902612520599</v>
      </c>
      <c r="T14" s="43">
        <v>12.3357534586019</v>
      </c>
      <c r="U14" s="4">
        <v>0.17987</v>
      </c>
      <c r="V14" s="16">
        <v>0.13844244766584199</v>
      </c>
      <c r="W14" s="16">
        <v>1.9224434889436599E-2</v>
      </c>
      <c r="X14" s="16">
        <v>2.2203117444721102E-2</v>
      </c>
      <c r="Y14" s="17">
        <v>4.1427552334157798E-2</v>
      </c>
      <c r="Z14" s="41">
        <v>76.9680589680559</v>
      </c>
      <c r="AA14" s="42">
        <v>10.687960687961599</v>
      </c>
      <c r="AB14" s="43">
        <v>12.3439803439824</v>
      </c>
      <c r="AC14" s="4">
        <v>1.4999999999999999E-4</v>
      </c>
      <c r="AD14" s="19">
        <v>1.2625280898876699E-4</v>
      </c>
      <c r="AE14" s="19">
        <v>2.0224719101120001E-5</v>
      </c>
      <c r="AF14" s="19">
        <v>3.52247191011247E-6</v>
      </c>
      <c r="AG14" s="5">
        <v>2.3747191011232501E-5</v>
      </c>
      <c r="AH14" s="41">
        <v>84.168539325844904</v>
      </c>
      <c r="AI14" s="42">
        <v>13.483146067413299</v>
      </c>
      <c r="AJ14" s="43">
        <v>2.3483146067416398</v>
      </c>
      <c r="AK14" s="8">
        <v>67.465699999999998</v>
      </c>
      <c r="AL14" s="21">
        <v>67.587100000000007</v>
      </c>
      <c r="AM14" s="21">
        <v>1.7614000000000001</v>
      </c>
      <c r="AN14" s="21">
        <v>1.744</v>
      </c>
      <c r="AO14" s="21">
        <v>1E-4</v>
      </c>
      <c r="AP14" s="9">
        <v>0.121400000000008</v>
      </c>
      <c r="AQ14" s="73">
        <v>347.98</v>
      </c>
      <c r="AR14" s="19">
        <v>42.749976841641903</v>
      </c>
      <c r="AS14" s="19">
        <v>1.4684429511166399</v>
      </c>
    </row>
    <row r="15" spans="1:45" s="21" customFormat="1" x14ac:dyDescent="0.3">
      <c r="A15" s="21" t="str">
        <f t="shared" si="0"/>
        <v>P2A_Apr_2014</v>
      </c>
      <c r="B15" s="21" t="s">
        <v>45</v>
      </c>
      <c r="C15" s="12">
        <v>-14.29177</v>
      </c>
      <c r="D15" s="13">
        <v>-170.68219999999999</v>
      </c>
      <c r="E15" s="8" t="s">
        <v>51</v>
      </c>
      <c r="F15" s="48">
        <v>41740</v>
      </c>
      <c r="G15" s="48">
        <v>41777</v>
      </c>
      <c r="H15" s="9">
        <v>37</v>
      </c>
      <c r="I15" s="68">
        <v>1.8241469247509901E-2</v>
      </c>
      <c r="J15" s="19">
        <v>4.5724</v>
      </c>
      <c r="K15" s="4">
        <v>88.465576065086097</v>
      </c>
      <c r="L15" s="5">
        <v>11.5344239349138</v>
      </c>
      <c r="M15" s="19">
        <v>6.7745800000000003</v>
      </c>
      <c r="N15" s="19">
        <v>2.0623872781763799</v>
      </c>
      <c r="O15" s="19">
        <v>0.76593718060969695</v>
      </c>
      <c r="P15" s="19">
        <v>4.7121927218236097</v>
      </c>
      <c r="Q15" s="19">
        <v>3.94625554121391</v>
      </c>
      <c r="R15" s="41">
        <v>30.443027880346499</v>
      </c>
      <c r="S15" s="42">
        <v>11.3060467307153</v>
      </c>
      <c r="T15" s="43">
        <v>58.250925388938001</v>
      </c>
      <c r="U15" s="4">
        <v>5.9931799999999997</v>
      </c>
      <c r="V15" s="16">
        <v>1.8838266835258199</v>
      </c>
      <c r="W15" s="16">
        <v>0.68772930236155505</v>
      </c>
      <c r="X15" s="16">
        <v>3.4216240141126102</v>
      </c>
      <c r="Y15" s="17">
        <v>4.10935331647417</v>
      </c>
      <c r="Z15" s="41">
        <v>31.432840053624702</v>
      </c>
      <c r="AA15" s="42">
        <v>11.4751985150046</v>
      </c>
      <c r="AB15" s="43">
        <v>57.0919614313705</v>
      </c>
      <c r="AC15" s="4">
        <v>0.78141000000000005</v>
      </c>
      <c r="AD15" s="19">
        <v>0.17856363298519001</v>
      </c>
      <c r="AE15" s="19">
        <v>7.8209007832901203E-2</v>
      </c>
      <c r="AF15" s="19">
        <v>0.52463735918190801</v>
      </c>
      <c r="AG15" s="5">
        <v>0.60284636701480898</v>
      </c>
      <c r="AH15" s="41">
        <v>22.851465042063801</v>
      </c>
      <c r="AI15" s="42">
        <v>10.0087032201918</v>
      </c>
      <c r="AJ15" s="43">
        <v>67.139831737744302</v>
      </c>
      <c r="AK15" s="8">
        <v>70.368399999999994</v>
      </c>
      <c r="AL15" s="21">
        <v>74.413399999999996</v>
      </c>
      <c r="AM15" s="21">
        <v>1.7715000000000001</v>
      </c>
      <c r="AN15" s="21">
        <v>2.2989000000000002</v>
      </c>
      <c r="AO15" s="21">
        <v>0.52739999999999998</v>
      </c>
      <c r="AP15" s="9">
        <v>4.0449999999999999</v>
      </c>
      <c r="AQ15" s="73">
        <v>347.98</v>
      </c>
      <c r="AR15" s="19">
        <v>42.749976841641903</v>
      </c>
      <c r="AS15" s="19">
        <v>1.4684429511166399</v>
      </c>
    </row>
    <row r="16" spans="1:45" s="21" customFormat="1" x14ac:dyDescent="0.3">
      <c r="A16" s="21" t="str">
        <f t="shared" si="0"/>
        <v>P2B_Apr_2014</v>
      </c>
      <c r="B16" s="21" t="s">
        <v>46</v>
      </c>
      <c r="C16" s="12">
        <v>-14.29142</v>
      </c>
      <c r="D16" s="13">
        <v>-170.67930000000001</v>
      </c>
      <c r="E16" s="8" t="s">
        <v>51</v>
      </c>
      <c r="F16" s="48">
        <v>41740</v>
      </c>
      <c r="G16" s="48">
        <v>41777</v>
      </c>
      <c r="H16" s="9">
        <v>37</v>
      </c>
      <c r="I16" s="68">
        <v>1.8241469247509901E-2</v>
      </c>
      <c r="J16" s="19">
        <v>0.55609999999999604</v>
      </c>
      <c r="K16" s="4">
        <v>98.129832763891301</v>
      </c>
      <c r="L16" s="5">
        <v>1.8701672361086099</v>
      </c>
      <c r="M16" s="19">
        <v>0.82393000000000005</v>
      </c>
      <c r="N16" s="19">
        <v>0.59790052731118304</v>
      </c>
      <c r="O16" s="19">
        <v>0.19524607384809201</v>
      </c>
      <c r="P16" s="19">
        <v>0.22602947268881601</v>
      </c>
      <c r="Q16" s="19">
        <v>3.0783398840724299E-2</v>
      </c>
      <c r="R16" s="41">
        <v>72.566908270263596</v>
      </c>
      <c r="S16" s="42">
        <v>23.696924963054101</v>
      </c>
      <c r="T16" s="43">
        <v>3.7361667666821599</v>
      </c>
      <c r="U16" s="4">
        <v>0.80852000000000002</v>
      </c>
      <c r="V16" s="16">
        <v>0.58896552978622196</v>
      </c>
      <c r="W16" s="16">
        <v>0.191087268408552</v>
      </c>
      <c r="X16" s="16">
        <v>2.84672018052247E-2</v>
      </c>
      <c r="Y16" s="17">
        <v>0.219554470213777</v>
      </c>
      <c r="Z16" s="41">
        <v>72.844893111638797</v>
      </c>
      <c r="AA16" s="42">
        <v>23.6342042755346</v>
      </c>
      <c r="AB16" s="43">
        <v>3.5209026128264802</v>
      </c>
      <c r="AC16" s="4">
        <v>1.541E-2</v>
      </c>
      <c r="AD16" s="19">
        <v>8.9348293975906705E-3</v>
      </c>
      <c r="AE16" s="19">
        <v>4.15884337349359E-3</v>
      </c>
      <c r="AF16" s="19">
        <v>2.3163272289157201E-3</v>
      </c>
      <c r="AG16" s="5">
        <v>6.4751706024093201E-3</v>
      </c>
      <c r="AH16" s="41">
        <v>57.980722891568199</v>
      </c>
      <c r="AI16" s="42">
        <v>26.987951807226398</v>
      </c>
      <c r="AJ16" s="43">
        <v>15.0313253012052</v>
      </c>
      <c r="AK16" s="8">
        <v>69.902000000000001</v>
      </c>
      <c r="AL16" s="21">
        <v>70.447699999999998</v>
      </c>
      <c r="AM16" s="21">
        <v>1.7643</v>
      </c>
      <c r="AN16" s="21">
        <v>1.7746999999999999</v>
      </c>
      <c r="AO16" s="21">
        <v>1.0399999999999901E-2</v>
      </c>
      <c r="AP16" s="9">
        <v>0.54569999999999597</v>
      </c>
      <c r="AQ16" s="73">
        <v>347.98</v>
      </c>
      <c r="AR16" s="19">
        <v>42.749976841641903</v>
      </c>
      <c r="AS16" s="19">
        <v>1.4684429511166399</v>
      </c>
    </row>
    <row r="17" spans="1:45" s="21" customFormat="1" x14ac:dyDescent="0.3">
      <c r="A17" s="21" t="str">
        <f t="shared" si="0"/>
        <v>P2C_Apr_2014</v>
      </c>
      <c r="B17" s="21" t="s">
        <v>47</v>
      </c>
      <c r="C17" s="12">
        <v>-14.290330000000001</v>
      </c>
      <c r="D17" s="13">
        <v>-170.67670000000001</v>
      </c>
      <c r="E17" s="8" t="s">
        <v>51</v>
      </c>
      <c r="F17" s="48">
        <v>41740</v>
      </c>
      <c r="G17" s="48">
        <v>41777</v>
      </c>
      <c r="H17" s="9">
        <v>37</v>
      </c>
      <c r="I17" s="68">
        <v>1.8241469247509901E-2</v>
      </c>
      <c r="J17" s="19">
        <v>3.3924999999999899</v>
      </c>
      <c r="K17" s="4">
        <v>92.586588061901196</v>
      </c>
      <c r="L17" s="5">
        <v>7.4134119380987604</v>
      </c>
      <c r="M17" s="19">
        <v>5.0264100000000003</v>
      </c>
      <c r="N17" s="19">
        <v>4.1893328761669997</v>
      </c>
      <c r="O17" s="19">
        <v>0.34517469416837399</v>
      </c>
      <c r="P17" s="19">
        <v>0.83707712383299904</v>
      </c>
      <c r="Q17" s="19">
        <v>0.491902429664624</v>
      </c>
      <c r="R17" s="41">
        <v>83.346421723794904</v>
      </c>
      <c r="S17" s="42">
        <v>6.8672212208788102</v>
      </c>
      <c r="T17" s="43">
        <v>9.7863570553262509</v>
      </c>
      <c r="U17" s="4">
        <v>4.6537899999999999</v>
      </c>
      <c r="V17" s="16">
        <v>3.8722184338495098</v>
      </c>
      <c r="W17" s="16">
        <v>0.31308550693937798</v>
      </c>
      <c r="X17" s="16">
        <v>0.46848605921110598</v>
      </c>
      <c r="Y17" s="17">
        <v>0.78157156615048395</v>
      </c>
      <c r="Z17" s="41">
        <v>83.205697589481105</v>
      </c>
      <c r="AA17" s="42">
        <v>6.7275383491601097</v>
      </c>
      <c r="AB17" s="43">
        <v>10.0667640613587</v>
      </c>
      <c r="AC17" s="4">
        <v>0.37263000000000002</v>
      </c>
      <c r="AD17" s="19">
        <v>0.317122791759472</v>
      </c>
      <c r="AE17" s="19">
        <v>3.2089888641424098E-2</v>
      </c>
      <c r="AF17" s="19">
        <v>2.3417319599103099E-2</v>
      </c>
      <c r="AG17" s="5">
        <v>5.5507208240527302E-2</v>
      </c>
      <c r="AH17" s="41">
        <v>85.103934669638093</v>
      </c>
      <c r="AI17" s="42">
        <v>8.6117297698586199</v>
      </c>
      <c r="AJ17" s="43">
        <v>6.2843355605032096</v>
      </c>
      <c r="AK17" s="8">
        <v>68.098600000000005</v>
      </c>
      <c r="AL17" s="21">
        <v>71.239599999999996</v>
      </c>
      <c r="AM17" s="21">
        <v>1.7568999999999999</v>
      </c>
      <c r="AN17" s="21">
        <v>2.0084</v>
      </c>
      <c r="AO17" s="21">
        <v>0.2515</v>
      </c>
      <c r="AP17" s="9">
        <v>3.1409999999999898</v>
      </c>
      <c r="AQ17" s="73">
        <v>347.98</v>
      </c>
      <c r="AR17" s="19">
        <v>42.749976841641903</v>
      </c>
      <c r="AS17" s="19">
        <v>1.4684429511166399</v>
      </c>
    </row>
    <row r="18" spans="1:45" s="21" customFormat="1" x14ac:dyDescent="0.3">
      <c r="A18" s="21" t="str">
        <f t="shared" si="0"/>
        <v>P3A_Apr_2014</v>
      </c>
      <c r="B18" s="21" t="s">
        <v>48</v>
      </c>
      <c r="C18" s="12">
        <v>-14.292730000000001</v>
      </c>
      <c r="D18" s="13">
        <v>-170.67939999999999</v>
      </c>
      <c r="E18" s="8" t="s">
        <v>51</v>
      </c>
      <c r="F18" s="48">
        <v>41740</v>
      </c>
      <c r="G18" s="48">
        <v>41777</v>
      </c>
      <c r="H18" s="9">
        <v>37</v>
      </c>
      <c r="I18" s="68">
        <v>1.8241469247509901E-2</v>
      </c>
      <c r="J18" s="19">
        <v>0.37990000000000002</v>
      </c>
      <c r="K18" s="4">
        <v>98.262700710713304</v>
      </c>
      <c r="L18" s="5">
        <v>1.7372992892866299</v>
      </c>
      <c r="M18" s="19">
        <v>0.56286999999999998</v>
      </c>
      <c r="N18" s="19">
        <v>0.44099041858521898</v>
      </c>
      <c r="O18" s="19">
        <v>8.1963267113861496E-2</v>
      </c>
      <c r="P18" s="19">
        <v>0.12187958141478</v>
      </c>
      <c r="Q18" s="19">
        <v>3.9916314300918902E-2</v>
      </c>
      <c r="R18" s="41">
        <v>78.346761878447793</v>
      </c>
      <c r="S18" s="42">
        <v>14.561669144538</v>
      </c>
      <c r="T18" s="43">
        <v>7.09156897701404</v>
      </c>
      <c r="U18" s="4">
        <v>0.55308999999999997</v>
      </c>
      <c r="V18" s="16">
        <v>0.43861999577419403</v>
      </c>
      <c r="W18" s="16">
        <v>7.9930425806449407E-2</v>
      </c>
      <c r="X18" s="16">
        <v>3.4539578419355697E-2</v>
      </c>
      <c r="Y18" s="17">
        <v>0.114470004225805</v>
      </c>
      <c r="Z18" s="41">
        <v>79.303548387096995</v>
      </c>
      <c r="AA18" s="42">
        <v>14.451612903225399</v>
      </c>
      <c r="AB18" s="43">
        <v>6.2448387096775804</v>
      </c>
      <c r="AC18" s="4">
        <v>9.7800000000000005E-3</v>
      </c>
      <c r="AD18" s="19">
        <v>2.36972696629112E-3</v>
      </c>
      <c r="AE18" s="19">
        <v>2.0329213483148202E-3</v>
      </c>
      <c r="AF18" s="19">
        <v>5.3773516853940504E-3</v>
      </c>
      <c r="AG18" s="5">
        <v>7.4102730337088701E-3</v>
      </c>
      <c r="AH18" s="41">
        <v>24.230337078641298</v>
      </c>
      <c r="AI18" s="42">
        <v>20.7865168539347</v>
      </c>
      <c r="AJ18" s="43">
        <v>54.983146067423803</v>
      </c>
      <c r="AK18" s="8">
        <v>69.352199999999996</v>
      </c>
      <c r="AL18" s="21">
        <v>69.725499999999997</v>
      </c>
      <c r="AM18" s="21">
        <v>1.7564</v>
      </c>
      <c r="AN18" s="21">
        <v>1.7629999999999999</v>
      </c>
      <c r="AO18" s="21">
        <v>6.5999999999999297E-3</v>
      </c>
      <c r="AP18" s="9">
        <v>0.37330000000000002</v>
      </c>
      <c r="AQ18" s="73">
        <v>347.98</v>
      </c>
      <c r="AR18" s="19">
        <v>42.749976841641903</v>
      </c>
      <c r="AS18" s="19">
        <v>1.4684429511166399</v>
      </c>
    </row>
    <row r="19" spans="1:45" s="21" customFormat="1" x14ac:dyDescent="0.3">
      <c r="A19" s="21" t="str">
        <f t="shared" si="0"/>
        <v>P3B_Apr_2014</v>
      </c>
      <c r="B19" s="21" t="s">
        <v>49</v>
      </c>
      <c r="C19" s="12">
        <v>-14.293839999999999</v>
      </c>
      <c r="D19" s="13">
        <v>-170.6773</v>
      </c>
      <c r="E19" s="8" t="s">
        <v>51</v>
      </c>
      <c r="F19" s="48">
        <v>41740</v>
      </c>
      <c r="G19" s="48">
        <v>41777</v>
      </c>
      <c r="H19" s="9">
        <v>37</v>
      </c>
      <c r="I19" s="68">
        <v>1.8241469247509901E-2</v>
      </c>
      <c r="J19" s="19">
        <v>3.3300000000005797E-2</v>
      </c>
      <c r="K19" s="4">
        <v>60.960960960968102</v>
      </c>
      <c r="L19" s="5">
        <v>39.039039039031799</v>
      </c>
      <c r="M19" s="19">
        <v>4.9340000000000002E-2</v>
      </c>
      <c r="N19" s="19">
        <v>0</v>
      </c>
      <c r="O19" s="19">
        <v>0</v>
      </c>
      <c r="P19" s="19">
        <v>0</v>
      </c>
      <c r="Q19" s="19">
        <v>0</v>
      </c>
      <c r="R19" s="41">
        <v>0</v>
      </c>
      <c r="S19" s="42">
        <v>0</v>
      </c>
      <c r="T19" s="43">
        <v>0</v>
      </c>
      <c r="U19" s="4">
        <v>3.0079999999999999E-2</v>
      </c>
      <c r="V19" s="16">
        <v>0</v>
      </c>
      <c r="W19" s="16">
        <v>0</v>
      </c>
      <c r="X19" s="16">
        <v>0</v>
      </c>
      <c r="Y19" s="17">
        <v>0</v>
      </c>
      <c r="Z19" s="41">
        <v>0</v>
      </c>
      <c r="AA19" s="42">
        <v>0</v>
      </c>
      <c r="AB19" s="43">
        <v>0</v>
      </c>
      <c r="AC19" s="4">
        <v>1.9259999999999999E-2</v>
      </c>
      <c r="AD19" s="19">
        <v>0</v>
      </c>
      <c r="AE19" s="19">
        <v>0</v>
      </c>
      <c r="AF19" s="19">
        <v>0</v>
      </c>
      <c r="AG19" s="5">
        <v>0</v>
      </c>
      <c r="AH19" s="41">
        <v>0</v>
      </c>
      <c r="AI19" s="42">
        <v>0</v>
      </c>
      <c r="AJ19" s="43">
        <v>0</v>
      </c>
      <c r="AK19" s="8">
        <v>68.3232</v>
      </c>
      <c r="AL19" s="21">
        <v>68.343500000000006</v>
      </c>
      <c r="AM19" s="21">
        <v>1.7056</v>
      </c>
      <c r="AN19" s="21">
        <v>1.7185999999999999</v>
      </c>
      <c r="AO19" s="21">
        <v>1.2999999999999901E-2</v>
      </c>
      <c r="AP19" s="9">
        <v>2.03000000000059E-2</v>
      </c>
      <c r="AQ19" s="73">
        <v>347.98</v>
      </c>
      <c r="AR19" s="19">
        <v>42.749976841641903</v>
      </c>
      <c r="AS19" s="19">
        <v>1.4684429511166399</v>
      </c>
    </row>
    <row r="20" spans="1:45" s="50" customFormat="1" ht="15" thickBot="1" x14ac:dyDescent="0.35">
      <c r="A20" s="50" t="str">
        <f t="shared" si="0"/>
        <v>P3C_Apr_2014</v>
      </c>
      <c r="B20" s="50" t="s">
        <v>50</v>
      </c>
      <c r="C20" s="51">
        <v>-14.293369999999999</v>
      </c>
      <c r="D20" s="52">
        <v>-170.6754</v>
      </c>
      <c r="E20" s="49" t="s">
        <v>51</v>
      </c>
      <c r="F20" s="53">
        <v>41740</v>
      </c>
      <c r="G20" s="53">
        <v>41777</v>
      </c>
      <c r="H20" s="54">
        <v>37</v>
      </c>
      <c r="I20" s="69">
        <v>1.8241469247509901E-2</v>
      </c>
      <c r="J20" s="80">
        <v>2.0000000000000002E-5</v>
      </c>
      <c r="K20" s="55"/>
      <c r="L20" s="56"/>
      <c r="M20" s="58">
        <v>3.0000000000000001E-5</v>
      </c>
      <c r="N20" s="58">
        <v>0</v>
      </c>
      <c r="O20" s="58">
        <v>0</v>
      </c>
      <c r="P20" s="58">
        <v>0</v>
      </c>
      <c r="Q20" s="58">
        <v>0</v>
      </c>
      <c r="R20" s="62"/>
      <c r="S20" s="59"/>
      <c r="T20" s="63"/>
      <c r="U20" s="55">
        <v>1.0000000000000001E-5</v>
      </c>
      <c r="V20" s="60">
        <v>0</v>
      </c>
      <c r="W20" s="60">
        <v>0</v>
      </c>
      <c r="X20" s="60">
        <v>0</v>
      </c>
      <c r="Y20" s="61">
        <v>0</v>
      </c>
      <c r="Z20" s="62"/>
      <c r="AA20" s="59"/>
      <c r="AB20" s="63"/>
      <c r="AC20" s="55">
        <v>1.0000000000000001E-5</v>
      </c>
      <c r="AD20" s="58">
        <v>0</v>
      </c>
      <c r="AE20" s="58">
        <v>0</v>
      </c>
      <c r="AF20" s="58">
        <v>0</v>
      </c>
      <c r="AG20" s="56">
        <v>0</v>
      </c>
      <c r="AH20" s="62"/>
      <c r="AI20" s="59"/>
      <c r="AJ20" s="63"/>
      <c r="AK20" s="64"/>
      <c r="AL20" s="57"/>
      <c r="AM20" s="57"/>
      <c r="AN20" s="57"/>
      <c r="AO20" s="57"/>
      <c r="AP20" s="65"/>
      <c r="AQ20" s="74">
        <v>347.98</v>
      </c>
      <c r="AR20" s="58">
        <v>42.749976841641903</v>
      </c>
      <c r="AS20" s="58">
        <v>1.4684429511166399</v>
      </c>
    </row>
    <row r="21" spans="1:45" s="20" customFormat="1" x14ac:dyDescent="0.3">
      <c r="A21" s="20" t="str">
        <f t="shared" si="0"/>
        <v>P1A_May_2014</v>
      </c>
      <c r="B21" s="20" t="s">
        <v>41</v>
      </c>
      <c r="C21" s="10">
        <v>-14.290179999999999</v>
      </c>
      <c r="D21" s="11">
        <v>-170.6814</v>
      </c>
      <c r="E21" s="6" t="s">
        <v>52</v>
      </c>
      <c r="F21" s="44">
        <v>41776</v>
      </c>
      <c r="G21" s="44">
        <v>41816</v>
      </c>
      <c r="H21" s="7">
        <v>40</v>
      </c>
      <c r="I21" s="66">
        <v>1.8241469247509901E-2</v>
      </c>
      <c r="J21" s="18">
        <v>10.4</v>
      </c>
      <c r="K21" s="2">
        <v>95.288461538461505</v>
      </c>
      <c r="L21" s="3">
        <v>4.7115384615384501</v>
      </c>
      <c r="M21" s="18">
        <v>14.25324</v>
      </c>
      <c r="N21" s="18">
        <v>7.6276035661559201</v>
      </c>
      <c r="O21" s="18">
        <v>0.82701421696946598</v>
      </c>
      <c r="P21" s="18">
        <v>6.6256364338440701</v>
      </c>
      <c r="Q21" s="18">
        <v>5.7986222168746</v>
      </c>
      <c r="R21" s="46">
        <v>53.514874976888898</v>
      </c>
      <c r="S21" s="45">
        <v>5.8022892827838897</v>
      </c>
      <c r="T21" s="47">
        <v>40.6828357403271</v>
      </c>
      <c r="U21" s="2">
        <v>13.58169</v>
      </c>
      <c r="V21" s="14">
        <v>7.3975351675974297</v>
      </c>
      <c r="W21" s="14">
        <v>0.76218036825622604</v>
      </c>
      <c r="X21" s="14">
        <v>5.4219744641463299</v>
      </c>
      <c r="Y21" s="15">
        <v>6.1841548324025597</v>
      </c>
      <c r="Z21" s="46">
        <v>54.466971102988097</v>
      </c>
      <c r="AA21" s="45">
        <v>5.6118227426500402</v>
      </c>
      <c r="AB21" s="47">
        <v>39.921206154361698</v>
      </c>
      <c r="AC21" s="2">
        <v>0.67154999999999998</v>
      </c>
      <c r="AD21" s="18">
        <v>0.23006776900921599</v>
      </c>
      <c r="AE21" s="18">
        <v>6.4833974654380497E-2</v>
      </c>
      <c r="AF21" s="18">
        <v>0.37664825633640298</v>
      </c>
      <c r="AG21" s="3">
        <v>0.44148223099078299</v>
      </c>
      <c r="AH21" s="46">
        <v>34.259216589861701</v>
      </c>
      <c r="AI21" s="45">
        <v>9.65437788018472</v>
      </c>
      <c r="AJ21" s="47">
        <v>56.086405529953502</v>
      </c>
      <c r="AK21" s="6">
        <v>69.349999999999994</v>
      </c>
      <c r="AL21" s="20">
        <v>79.260000000000005</v>
      </c>
      <c r="AM21" s="20">
        <v>1.77</v>
      </c>
      <c r="AN21" s="20">
        <v>2.2599999999999998</v>
      </c>
      <c r="AO21" s="20">
        <v>0.48999999999999899</v>
      </c>
      <c r="AP21" s="7">
        <v>9.9100000000000108</v>
      </c>
      <c r="AQ21" s="72">
        <v>387.858</v>
      </c>
      <c r="AR21" s="18">
        <v>38.332970064673198</v>
      </c>
      <c r="AS21" s="18">
        <v>1.6031300425472601</v>
      </c>
    </row>
    <row r="22" spans="1:45" s="21" customFormat="1" x14ac:dyDescent="0.3">
      <c r="A22" s="21" t="str">
        <f t="shared" si="0"/>
        <v>P1B_May_2014</v>
      </c>
      <c r="B22" s="21" t="s">
        <v>43</v>
      </c>
      <c r="C22" s="12">
        <v>-14.28941</v>
      </c>
      <c r="D22" s="13">
        <v>-170.67959999999999</v>
      </c>
      <c r="E22" s="8" t="s">
        <v>52</v>
      </c>
      <c r="F22" s="48">
        <v>41776</v>
      </c>
      <c r="G22" s="48">
        <v>41816</v>
      </c>
      <c r="H22" s="9">
        <v>40</v>
      </c>
      <c r="I22" s="68">
        <v>1.8241469247509901E-2</v>
      </c>
      <c r="J22" s="19">
        <v>1.83</v>
      </c>
      <c r="K22" s="4">
        <v>99.453551912568301</v>
      </c>
      <c r="L22" s="5">
        <v>0.54644808743169204</v>
      </c>
      <c r="M22" s="19">
        <v>2.5080200000000001</v>
      </c>
      <c r="N22" s="19">
        <v>1.15819870719993</v>
      </c>
      <c r="O22" s="19">
        <v>0.219086106112243</v>
      </c>
      <c r="P22" s="19">
        <v>1.3498212928000599</v>
      </c>
      <c r="Q22" s="19">
        <v>1.1307351866878199</v>
      </c>
      <c r="R22" s="41">
        <v>46.179803478438401</v>
      </c>
      <c r="S22" s="42">
        <v>8.7354210138772306</v>
      </c>
      <c r="T22" s="43">
        <v>45.084775507684299</v>
      </c>
      <c r="U22" s="4">
        <v>2.4943200000000001</v>
      </c>
      <c r="V22" s="16">
        <v>1.1515439272685899</v>
      </c>
      <c r="W22" s="16">
        <v>0.217692813281784</v>
      </c>
      <c r="X22" s="16">
        <v>1.1250832594496101</v>
      </c>
      <c r="Y22" s="17">
        <v>1.3427760727314</v>
      </c>
      <c r="Z22" s="41">
        <v>46.166647714350802</v>
      </c>
      <c r="AA22" s="42">
        <v>8.7275415055720291</v>
      </c>
      <c r="AB22" s="43">
        <v>45.1058107800771</v>
      </c>
      <c r="AC22" s="4">
        <v>1.371E-2</v>
      </c>
      <c r="AD22" s="19">
        <v>6.6595163135601803E-3</v>
      </c>
      <c r="AE22" s="19">
        <v>1.39423728813543E-3</v>
      </c>
      <c r="AF22" s="19">
        <v>5.6562463983043801E-3</v>
      </c>
      <c r="AG22" s="5">
        <v>7.0504836864398101E-3</v>
      </c>
      <c r="AH22" s="41">
        <v>48.574152542379103</v>
      </c>
      <c r="AI22" s="42">
        <v>10.169491525422499</v>
      </c>
      <c r="AJ22" s="43">
        <v>41.256355932198197</v>
      </c>
      <c r="AK22" s="8">
        <v>67.459999999999994</v>
      </c>
      <c r="AL22" s="21">
        <v>69.28</v>
      </c>
      <c r="AM22" s="21">
        <v>1.75</v>
      </c>
      <c r="AN22" s="21">
        <v>1.76</v>
      </c>
      <c r="AO22" s="21">
        <v>0.01</v>
      </c>
      <c r="AP22" s="9">
        <v>1.82</v>
      </c>
      <c r="AQ22" s="73">
        <v>387.858</v>
      </c>
      <c r="AR22" s="19">
        <v>38.332970064673198</v>
      </c>
      <c r="AS22" s="19">
        <v>1.6031300425472601</v>
      </c>
    </row>
    <row r="23" spans="1:45" s="21" customFormat="1" x14ac:dyDescent="0.3">
      <c r="A23" s="21" t="str">
        <f t="shared" si="0"/>
        <v>P1C_May_2014</v>
      </c>
      <c r="B23" s="21" t="s">
        <v>44</v>
      </c>
      <c r="C23" s="12">
        <v>-14.28833</v>
      </c>
      <c r="D23" s="13">
        <v>-170.67789999999999</v>
      </c>
      <c r="E23" s="8" t="s">
        <v>52</v>
      </c>
      <c r="F23" s="48">
        <v>41776</v>
      </c>
      <c r="G23" s="48">
        <v>41816</v>
      </c>
      <c r="H23" s="9">
        <v>40</v>
      </c>
      <c r="I23" s="68">
        <v>1.8241469247509901E-2</v>
      </c>
      <c r="J23" s="19">
        <v>2.6100000000000101</v>
      </c>
      <c r="K23" s="4">
        <v>92.337164750957797</v>
      </c>
      <c r="L23" s="5">
        <v>7.6628352490421099</v>
      </c>
      <c r="M23" s="19">
        <v>3.57701</v>
      </c>
      <c r="N23" s="19">
        <v>1.8219240569810999</v>
      </c>
      <c r="O23" s="19">
        <v>0.26169233283350102</v>
      </c>
      <c r="P23" s="19">
        <v>1.7550859430188901</v>
      </c>
      <c r="Q23" s="19">
        <v>1.49339361018539</v>
      </c>
      <c r="R23" s="41">
        <v>50.934273512825001</v>
      </c>
      <c r="S23" s="42">
        <v>7.3159519496311596</v>
      </c>
      <c r="T23" s="43">
        <v>41.749774537543701</v>
      </c>
      <c r="U23" s="4">
        <v>3.3029099999999998</v>
      </c>
      <c r="V23" s="16">
        <v>1.6900844757575599</v>
      </c>
      <c r="W23" s="16">
        <v>0.240382727272729</v>
      </c>
      <c r="X23" s="16">
        <v>1.3724427969697</v>
      </c>
      <c r="Y23" s="17">
        <v>1.6128255242424301</v>
      </c>
      <c r="Z23" s="41">
        <v>51.169558836225299</v>
      </c>
      <c r="AA23" s="42">
        <v>7.2779072779073397</v>
      </c>
      <c r="AB23" s="43">
        <v>41.552533885867298</v>
      </c>
      <c r="AC23" s="4">
        <v>0.27410000000000001</v>
      </c>
      <c r="AD23" s="19">
        <v>0.13183959298780101</v>
      </c>
      <c r="AE23" s="19">
        <v>2.13096036585389E-2</v>
      </c>
      <c r="AF23" s="19">
        <v>0.120950803353659</v>
      </c>
      <c r="AG23" s="5">
        <v>0.142260407012198</v>
      </c>
      <c r="AH23" s="41">
        <v>48.099085365852197</v>
      </c>
      <c r="AI23" s="42">
        <v>7.7743902439032899</v>
      </c>
      <c r="AJ23" s="43">
        <v>44.126524390244398</v>
      </c>
      <c r="AK23" s="8">
        <v>68.319999999999993</v>
      </c>
      <c r="AL23" s="21">
        <v>70.73</v>
      </c>
      <c r="AM23" s="21">
        <v>1.79</v>
      </c>
      <c r="AN23" s="21">
        <v>1.99</v>
      </c>
      <c r="AO23" s="21">
        <v>0.19999999999999901</v>
      </c>
      <c r="AP23" s="9">
        <v>2.4100000000000099</v>
      </c>
      <c r="AQ23" s="73">
        <v>387.858</v>
      </c>
      <c r="AR23" s="19">
        <v>38.332970064673198</v>
      </c>
      <c r="AS23" s="19">
        <v>1.6031300425472601</v>
      </c>
    </row>
    <row r="24" spans="1:45" s="21" customFormat="1" x14ac:dyDescent="0.3">
      <c r="A24" s="21" t="str">
        <f t="shared" si="0"/>
        <v>P2A_May_2014</v>
      </c>
      <c r="B24" s="21" t="s">
        <v>45</v>
      </c>
      <c r="C24" s="12">
        <v>-14.29177</v>
      </c>
      <c r="D24" s="13">
        <v>-170.68219999999999</v>
      </c>
      <c r="E24" s="8" t="s">
        <v>52</v>
      </c>
      <c r="F24" s="48">
        <v>41776</v>
      </c>
      <c r="G24" s="48">
        <v>41816</v>
      </c>
      <c r="H24" s="9">
        <v>40</v>
      </c>
      <c r="I24" s="68">
        <v>1.8241469247509901E-2</v>
      </c>
      <c r="J24" s="19">
        <v>4.6199999999999903</v>
      </c>
      <c r="K24" s="4">
        <v>91.125541125541105</v>
      </c>
      <c r="L24" s="5">
        <v>8.8744588744588793</v>
      </c>
      <c r="M24" s="19">
        <v>6.3317300000000003</v>
      </c>
      <c r="N24" s="19">
        <v>0.124941075309233</v>
      </c>
      <c r="O24" s="19">
        <v>4.6955131714803498E-2</v>
      </c>
      <c r="P24" s="19">
        <v>0.436965699582542</v>
      </c>
      <c r="Q24" s="19">
        <v>0.39001056786773802</v>
      </c>
      <c r="R24" s="41">
        <v>1.9732533653398501</v>
      </c>
      <c r="S24" s="42">
        <v>0.74158455453412497</v>
      </c>
      <c r="T24" s="43">
        <v>6.1596209545849003</v>
      </c>
      <c r="U24" s="4">
        <v>5.7698200000000002</v>
      </c>
      <c r="V24" s="16">
        <v>0</v>
      </c>
      <c r="W24" s="16">
        <v>0</v>
      </c>
      <c r="X24" s="16">
        <v>0</v>
      </c>
      <c r="Y24" s="17">
        <v>0</v>
      </c>
      <c r="Z24" s="41">
        <v>0</v>
      </c>
      <c r="AA24" s="42">
        <v>0</v>
      </c>
      <c r="AB24" s="43">
        <v>0</v>
      </c>
      <c r="AC24" s="4">
        <v>0.56191000000000002</v>
      </c>
      <c r="AD24" s="19">
        <v>0.12494179241838201</v>
      </c>
      <c r="AE24" s="19">
        <v>4.6955401217483102E-2</v>
      </c>
      <c r="AF24" s="19">
        <v>0.39001280636413399</v>
      </c>
      <c r="AG24" s="5">
        <v>0.43696820758161697</v>
      </c>
      <c r="AH24" s="41">
        <v>22.235196458219701</v>
      </c>
      <c r="AI24" s="42">
        <v>8.3563918096284198</v>
      </c>
      <c r="AJ24" s="43">
        <v>69.408411732151706</v>
      </c>
      <c r="AK24" s="8">
        <v>67.040000000000006</v>
      </c>
      <c r="AL24" s="21">
        <v>71.25</v>
      </c>
      <c r="AM24" s="21">
        <v>1.74</v>
      </c>
      <c r="AN24" s="21">
        <v>2.15</v>
      </c>
      <c r="AO24" s="21">
        <v>0.40999999999999898</v>
      </c>
      <c r="AP24" s="9">
        <v>4.2099999999999902</v>
      </c>
      <c r="AQ24" s="73">
        <v>387.858</v>
      </c>
      <c r="AR24" s="19">
        <v>38.332970064673198</v>
      </c>
      <c r="AS24" s="19">
        <v>1.6031300425472601</v>
      </c>
    </row>
    <row r="25" spans="1:45" s="21" customFormat="1" x14ac:dyDescent="0.3">
      <c r="A25" s="21" t="str">
        <f t="shared" si="0"/>
        <v>P2B_May_2014</v>
      </c>
      <c r="B25" s="21" t="s">
        <v>46</v>
      </c>
      <c r="C25" s="12">
        <v>-14.29142</v>
      </c>
      <c r="D25" s="13">
        <v>-170.67930000000001</v>
      </c>
      <c r="E25" s="8" t="s">
        <v>52</v>
      </c>
      <c r="F25" s="48">
        <v>41776</v>
      </c>
      <c r="G25" s="48">
        <v>41816</v>
      </c>
      <c r="H25" s="9">
        <v>40</v>
      </c>
      <c r="I25" s="68">
        <v>1.8241469247509901E-2</v>
      </c>
      <c r="J25" s="19">
        <v>0.21000000000000199</v>
      </c>
      <c r="K25" s="4">
        <v>95.238095238095298</v>
      </c>
      <c r="L25" s="5">
        <v>4.7619047619046997</v>
      </c>
      <c r="M25" s="19">
        <v>0.28781000000000001</v>
      </c>
      <c r="N25" s="19">
        <v>0.12522079442186199</v>
      </c>
      <c r="O25" s="19">
        <v>3.7473031294405899E-2</v>
      </c>
      <c r="P25" s="19">
        <v>0.148883967482899</v>
      </c>
      <c r="Q25" s="19">
        <v>0.111410936188493</v>
      </c>
      <c r="R25" s="41">
        <v>43.508145798222003</v>
      </c>
      <c r="S25" s="42">
        <v>13.0200588215857</v>
      </c>
      <c r="T25" s="43">
        <v>38.709890618287403</v>
      </c>
      <c r="U25" s="4">
        <v>0.27410000000000001</v>
      </c>
      <c r="V25" s="16">
        <v>0.12521861901457201</v>
      </c>
      <c r="W25" s="16">
        <v>3.7472380291464803E-2</v>
      </c>
      <c r="X25" s="16">
        <v>0.11140900069396199</v>
      </c>
      <c r="Y25" s="17">
        <v>0.148881380985427</v>
      </c>
      <c r="Z25" s="41">
        <v>45.683553088133102</v>
      </c>
      <c r="AA25" s="42">
        <v>13.671061762665</v>
      </c>
      <c r="AB25" s="43">
        <v>40.6453851492018</v>
      </c>
      <c r="AC25" s="4">
        <v>1.371E-2</v>
      </c>
      <c r="AD25" s="19">
        <v>0</v>
      </c>
      <c r="AE25" s="19">
        <v>0</v>
      </c>
      <c r="AF25" s="19">
        <v>0</v>
      </c>
      <c r="AG25" s="5">
        <v>0</v>
      </c>
      <c r="AH25" s="41">
        <v>0</v>
      </c>
      <c r="AI25" s="42">
        <v>0</v>
      </c>
      <c r="AJ25" s="43">
        <v>0</v>
      </c>
      <c r="AK25" s="8">
        <v>70.5</v>
      </c>
      <c r="AL25" s="21">
        <v>70.7</v>
      </c>
      <c r="AM25" s="21">
        <v>1.79</v>
      </c>
      <c r="AN25" s="21">
        <v>1.8</v>
      </c>
      <c r="AO25" s="21">
        <v>0.01</v>
      </c>
      <c r="AP25" s="9">
        <v>0.20000000000000201</v>
      </c>
      <c r="AQ25" s="73">
        <v>387.858</v>
      </c>
      <c r="AR25" s="19">
        <v>38.332970064673198</v>
      </c>
      <c r="AS25" s="19">
        <v>1.6031300425472601</v>
      </c>
    </row>
    <row r="26" spans="1:45" s="21" customFormat="1" x14ac:dyDescent="0.3">
      <c r="A26" s="21" t="str">
        <f t="shared" si="0"/>
        <v>P2C_May_2014</v>
      </c>
      <c r="B26" s="21" t="s">
        <v>47</v>
      </c>
      <c r="C26" s="12">
        <v>-14.290330000000001</v>
      </c>
      <c r="D26" s="13">
        <v>-170.67670000000001</v>
      </c>
      <c r="E26" s="8" t="s">
        <v>52</v>
      </c>
      <c r="F26" s="48">
        <v>41776</v>
      </c>
      <c r="G26" s="48">
        <v>41816</v>
      </c>
      <c r="H26" s="9">
        <v>40</v>
      </c>
      <c r="I26" s="68">
        <v>1.8241469247509901E-2</v>
      </c>
      <c r="J26" s="19">
        <v>0.39999999999998997</v>
      </c>
      <c r="K26" s="4">
        <v>92.499999999999801</v>
      </c>
      <c r="L26" s="5">
        <v>7.5000000000001803</v>
      </c>
      <c r="M26" s="19">
        <v>0.54820000000000002</v>
      </c>
      <c r="N26" s="19">
        <v>0.22427691799627</v>
      </c>
      <c r="O26" s="19">
        <v>0.19173642315890099</v>
      </c>
      <c r="P26" s="19">
        <v>0.32392308200372899</v>
      </c>
      <c r="Q26" s="19">
        <v>0.132186658844828</v>
      </c>
      <c r="R26" s="41">
        <v>40.911513680457901</v>
      </c>
      <c r="S26" s="42">
        <v>34.975633556895403</v>
      </c>
      <c r="T26" s="43">
        <v>24.112852762646501</v>
      </c>
      <c r="U26" s="4">
        <v>0.50709000000000004</v>
      </c>
      <c r="V26" s="16">
        <v>0.19955621208281901</v>
      </c>
      <c r="W26" s="16">
        <v>0.18600612793572199</v>
      </c>
      <c r="X26" s="16">
        <v>0.12152765998145799</v>
      </c>
      <c r="Y26" s="17">
        <v>0.30753378791718</v>
      </c>
      <c r="Z26" s="41">
        <v>39.353213844252302</v>
      </c>
      <c r="AA26" s="42">
        <v>36.681087762669797</v>
      </c>
      <c r="AB26" s="43">
        <v>23.965698393077801</v>
      </c>
      <c r="AC26" s="4">
        <v>4.1119999999999997E-2</v>
      </c>
      <c r="AD26" s="19">
        <v>2.4725680101393002E-2</v>
      </c>
      <c r="AE26" s="19">
        <v>5.7328263624846099E-3</v>
      </c>
      <c r="AF26" s="19">
        <v>1.06614935361223E-2</v>
      </c>
      <c r="AG26" s="5">
        <v>1.6394319898606902E-2</v>
      </c>
      <c r="AH26" s="41">
        <v>60.130544993660003</v>
      </c>
      <c r="AI26" s="42">
        <v>13.941698352345799</v>
      </c>
      <c r="AJ26" s="43">
        <v>25.927756653993999</v>
      </c>
      <c r="AK26" s="8">
        <v>69.900000000000006</v>
      </c>
      <c r="AL26" s="21">
        <v>70.27</v>
      </c>
      <c r="AM26" s="21">
        <v>1.77</v>
      </c>
      <c r="AN26" s="21">
        <v>1.8</v>
      </c>
      <c r="AO26" s="21">
        <v>0.03</v>
      </c>
      <c r="AP26" s="9">
        <v>0.36999999999999</v>
      </c>
      <c r="AQ26" s="73">
        <v>387.858</v>
      </c>
      <c r="AR26" s="19">
        <v>38.332970064673198</v>
      </c>
      <c r="AS26" s="19">
        <v>1.6031300425472601</v>
      </c>
    </row>
    <row r="27" spans="1:45" s="21" customFormat="1" x14ac:dyDescent="0.3">
      <c r="A27" s="21" t="str">
        <f t="shared" si="0"/>
        <v>P3A_May_2014</v>
      </c>
      <c r="B27" s="21" t="s">
        <v>48</v>
      </c>
      <c r="C27" s="12">
        <v>-14.292730000000001</v>
      </c>
      <c r="D27" s="13">
        <v>-170.67939999999999</v>
      </c>
      <c r="E27" s="8" t="s">
        <v>52</v>
      </c>
      <c r="F27" s="48">
        <v>41776</v>
      </c>
      <c r="G27" s="48">
        <v>41816</v>
      </c>
      <c r="H27" s="9">
        <v>40</v>
      </c>
      <c r="I27" s="68">
        <v>1.8241469247509901E-2</v>
      </c>
      <c r="J27" s="19">
        <v>1.20999999999999</v>
      </c>
      <c r="K27" s="4">
        <v>80.165289256198307</v>
      </c>
      <c r="L27" s="5">
        <v>19.834710743801601</v>
      </c>
      <c r="M27" s="19">
        <v>1.65831</v>
      </c>
      <c r="N27" s="19">
        <v>0.89083494087558701</v>
      </c>
      <c r="O27" s="19">
        <v>0.26800797699960199</v>
      </c>
      <c r="P27" s="19">
        <v>0.76747505912441205</v>
      </c>
      <c r="Q27" s="19">
        <v>0.499467082124809</v>
      </c>
      <c r="R27" s="41">
        <v>53.719445753543503</v>
      </c>
      <c r="S27" s="42">
        <v>16.161512443367201</v>
      </c>
      <c r="T27" s="43">
        <v>30.1190418030892</v>
      </c>
      <c r="U27" s="4">
        <v>1.3293900000000001</v>
      </c>
      <c r="V27" s="16">
        <v>0.72962682184717798</v>
      </c>
      <c r="W27" s="16">
        <v>0.23810624628916499</v>
      </c>
      <c r="X27" s="16">
        <v>0.36165693186365599</v>
      </c>
      <c r="Y27" s="17">
        <v>0.59976317815282199</v>
      </c>
      <c r="Z27" s="41">
        <v>54.884332050577903</v>
      </c>
      <c r="AA27" s="42">
        <v>17.910940076965002</v>
      </c>
      <c r="AB27" s="43">
        <v>27.204727872456999</v>
      </c>
      <c r="AC27" s="4">
        <v>0.32891999999999999</v>
      </c>
      <c r="AD27" s="19">
        <v>0.16120817727272399</v>
      </c>
      <c r="AE27" s="19">
        <v>2.99018181818188E-2</v>
      </c>
      <c r="AF27" s="19">
        <v>0.137810004545456</v>
      </c>
      <c r="AG27" s="5">
        <v>0.167711822727275</v>
      </c>
      <c r="AH27" s="41">
        <v>49.011363636362702</v>
      </c>
      <c r="AI27" s="42">
        <v>9.0909090909092996</v>
      </c>
      <c r="AJ27" s="43">
        <v>41.897727272727899</v>
      </c>
      <c r="AK27" s="8">
        <v>70.37</v>
      </c>
      <c r="AL27" s="21">
        <v>71.34</v>
      </c>
      <c r="AM27" s="21">
        <v>1.73</v>
      </c>
      <c r="AN27" s="21">
        <v>1.97</v>
      </c>
      <c r="AO27" s="21">
        <v>0.24</v>
      </c>
      <c r="AP27" s="9">
        <v>0.96999999999999797</v>
      </c>
      <c r="AQ27" s="73">
        <v>387.858</v>
      </c>
      <c r="AR27" s="19">
        <v>38.332970064673198</v>
      </c>
      <c r="AS27" s="19">
        <v>1.6031300425472601</v>
      </c>
    </row>
    <row r="28" spans="1:45" s="21" customFormat="1" x14ac:dyDescent="0.3">
      <c r="A28" s="21" t="str">
        <f t="shared" si="0"/>
        <v>P3B_May_2014</v>
      </c>
      <c r="B28" s="21" t="s">
        <v>49</v>
      </c>
      <c r="C28" s="12">
        <v>-14.293839999999999</v>
      </c>
      <c r="D28" s="13">
        <v>-170.6773</v>
      </c>
      <c r="E28" s="8" t="s">
        <v>52</v>
      </c>
      <c r="F28" s="48">
        <v>41776</v>
      </c>
      <c r="G28" s="48">
        <v>41816</v>
      </c>
      <c r="H28" s="9">
        <v>40</v>
      </c>
      <c r="I28" s="68">
        <v>1.8241469247509901E-2</v>
      </c>
      <c r="J28" s="19">
        <v>3.0100000000001102E-2</v>
      </c>
      <c r="K28" s="4">
        <v>99.667774086378699</v>
      </c>
      <c r="L28" s="5">
        <v>0.33222591362124898</v>
      </c>
      <c r="M28" s="19">
        <v>4.1250000000000002E-2</v>
      </c>
      <c r="N28" s="19">
        <v>1.8665282392023801E-2</v>
      </c>
      <c r="O28" s="19">
        <v>5.4817275747500198E-3</v>
      </c>
      <c r="P28" s="19">
        <v>2.24476744186074E-2</v>
      </c>
      <c r="Q28" s="19">
        <v>1.6965946843857299E-2</v>
      </c>
      <c r="R28" s="41">
        <v>45.249169435209197</v>
      </c>
      <c r="S28" s="42">
        <v>13.2890365448485</v>
      </c>
      <c r="T28" s="43">
        <v>41.129568106320903</v>
      </c>
      <c r="U28" s="4">
        <v>4.1119999999999997E-2</v>
      </c>
      <c r="V28" s="16">
        <v>1.8668479999997201E-2</v>
      </c>
      <c r="W28" s="16">
        <v>5.4826666666658499E-3</v>
      </c>
      <c r="X28" s="16">
        <v>1.6968853333336899E-2</v>
      </c>
      <c r="Y28" s="17">
        <v>2.2451520000002698E-2</v>
      </c>
      <c r="Z28" s="41">
        <v>45.399999999993199</v>
      </c>
      <c r="AA28" s="42">
        <v>13.3333333333313</v>
      </c>
      <c r="AB28" s="43">
        <v>41.266666666675299</v>
      </c>
      <c r="AC28" s="4">
        <v>1.3999999999999999E-4</v>
      </c>
      <c r="AD28" s="19">
        <v>0</v>
      </c>
      <c r="AE28" s="19">
        <v>0</v>
      </c>
      <c r="AF28" s="19">
        <v>0</v>
      </c>
      <c r="AG28" s="5">
        <v>0</v>
      </c>
      <c r="AH28" s="41">
        <v>0</v>
      </c>
      <c r="AI28" s="42">
        <v>0</v>
      </c>
      <c r="AJ28" s="43">
        <v>0</v>
      </c>
      <c r="AK28" s="8">
        <v>68.099999999999994</v>
      </c>
      <c r="AL28" s="21">
        <v>68.13</v>
      </c>
      <c r="AM28" s="21">
        <v>1.75</v>
      </c>
      <c r="AN28" s="21">
        <v>1.68</v>
      </c>
      <c r="AO28" s="21">
        <v>1E-4</v>
      </c>
      <c r="AP28" s="9">
        <v>3.0000000000001099E-2</v>
      </c>
      <c r="AQ28" s="73">
        <v>387.858</v>
      </c>
      <c r="AR28" s="19">
        <v>38.332970064673198</v>
      </c>
      <c r="AS28" s="19">
        <v>1.6031300425472601</v>
      </c>
    </row>
    <row r="29" spans="1:45" s="50" customFormat="1" ht="15" thickBot="1" x14ac:dyDescent="0.35">
      <c r="A29" s="50" t="str">
        <f t="shared" si="0"/>
        <v>P3C_May_2014</v>
      </c>
      <c r="B29" s="50" t="s">
        <v>50</v>
      </c>
      <c r="C29" s="51">
        <v>-14.293369999999999</v>
      </c>
      <c r="D29" s="52">
        <v>-170.6754</v>
      </c>
      <c r="E29" s="49" t="s">
        <v>52</v>
      </c>
      <c r="F29" s="53">
        <v>41776</v>
      </c>
      <c r="G29" s="53">
        <v>41816</v>
      </c>
      <c r="H29" s="54">
        <v>40</v>
      </c>
      <c r="I29" s="69">
        <v>1.8241469247509901E-2</v>
      </c>
      <c r="J29" s="80">
        <v>2.0000000000000001E-4</v>
      </c>
      <c r="K29" s="55">
        <v>50</v>
      </c>
      <c r="L29" s="56">
        <v>50</v>
      </c>
      <c r="M29" s="58">
        <v>2.7E-4</v>
      </c>
      <c r="N29" s="58">
        <v>3.2710955056162502E-5</v>
      </c>
      <c r="O29" s="58">
        <v>3.0337078651747398E-6</v>
      </c>
      <c r="P29" s="58">
        <v>1.0228904494383701E-4</v>
      </c>
      <c r="Q29" s="58">
        <v>9.9255337078662601E-5</v>
      </c>
      <c r="R29" s="62">
        <v>12.1151685393194</v>
      </c>
      <c r="S29" s="59">
        <v>1.12359550562027</v>
      </c>
      <c r="T29" s="63">
        <v>36.761235955060201</v>
      </c>
      <c r="U29" s="55">
        <v>1.3999999999999999E-4</v>
      </c>
      <c r="V29" s="60">
        <v>3.3922471910094503E-5</v>
      </c>
      <c r="W29" s="60">
        <v>3.1460674157367699E-6</v>
      </c>
      <c r="X29" s="60">
        <v>1.02931460674168E-4</v>
      </c>
      <c r="Y29" s="61">
        <v>1.06077528089905E-4</v>
      </c>
      <c r="Z29" s="62">
        <v>24.2303370786389</v>
      </c>
      <c r="AA29" s="59">
        <v>2.2471910112405502</v>
      </c>
      <c r="AB29" s="63">
        <v>73.522471910120402</v>
      </c>
      <c r="AC29" s="55">
        <v>1.3999999999999999E-4</v>
      </c>
      <c r="AD29" s="58">
        <v>0</v>
      </c>
      <c r="AE29" s="58">
        <v>0</v>
      </c>
      <c r="AF29" s="58">
        <v>0</v>
      </c>
      <c r="AG29" s="56">
        <v>0</v>
      </c>
      <c r="AH29" s="62">
        <v>0</v>
      </c>
      <c r="AI29" s="59">
        <v>0</v>
      </c>
      <c r="AJ29" s="63">
        <v>0</v>
      </c>
      <c r="AK29" s="49">
        <v>67.459999999999994</v>
      </c>
      <c r="AL29" s="50">
        <v>66.39</v>
      </c>
      <c r="AM29" s="50">
        <v>1.68</v>
      </c>
      <c r="AN29" s="50">
        <v>1.6</v>
      </c>
      <c r="AO29" s="50">
        <v>1E-4</v>
      </c>
      <c r="AP29" s="54">
        <v>1E-4</v>
      </c>
      <c r="AQ29" s="74">
        <v>387.858</v>
      </c>
      <c r="AR29" s="58">
        <v>38.332970064673198</v>
      </c>
      <c r="AS29" s="58">
        <v>1.6031300425472601</v>
      </c>
    </row>
    <row r="30" spans="1:45" s="20" customFormat="1" x14ac:dyDescent="0.3">
      <c r="A30" s="20" t="str">
        <f t="shared" si="0"/>
        <v>P1A_Jun_Jul_2014</v>
      </c>
      <c r="B30" s="20" t="s">
        <v>41</v>
      </c>
      <c r="C30" s="10">
        <v>-14.290179999999999</v>
      </c>
      <c r="D30" s="11">
        <v>-170.6814</v>
      </c>
      <c r="E30" s="6" t="s">
        <v>53</v>
      </c>
      <c r="F30" s="44">
        <v>41816</v>
      </c>
      <c r="G30" s="44">
        <v>41865</v>
      </c>
      <c r="H30" s="7">
        <v>49</v>
      </c>
      <c r="I30" s="66">
        <v>1.8241469247509901E-2</v>
      </c>
      <c r="J30" s="18">
        <v>13.361599999999999</v>
      </c>
      <c r="K30" s="2">
        <v>96.519877858938997</v>
      </c>
      <c r="L30" s="3">
        <v>3.48012214106094</v>
      </c>
      <c r="M30" s="18">
        <v>14.94867</v>
      </c>
      <c r="N30" s="18">
        <v>10.582052077230999</v>
      </c>
      <c r="O30" s="18">
        <v>0.64029441316150104</v>
      </c>
      <c r="P30" s="18">
        <v>4.3666179227689703</v>
      </c>
      <c r="Q30" s="18">
        <v>3.7263235096074698</v>
      </c>
      <c r="R30" s="46">
        <v>70.789254677713899</v>
      </c>
      <c r="S30" s="45">
        <v>4.2832868286041599</v>
      </c>
      <c r="T30" s="47">
        <v>24.927458493681801</v>
      </c>
      <c r="U30" s="2">
        <v>14.42844</v>
      </c>
      <c r="V30" s="14">
        <v>10.365751812336701</v>
      </c>
      <c r="W30" s="14">
        <v>0.59274959255261905</v>
      </c>
      <c r="X30" s="14">
        <v>3.4699385951106199</v>
      </c>
      <c r="Y30" s="15">
        <v>4.0626881876632401</v>
      </c>
      <c r="Z30" s="46">
        <v>71.842498650836404</v>
      </c>
      <c r="AA30" s="45">
        <v>4.1082029141932104</v>
      </c>
      <c r="AB30" s="47">
        <v>24.049298434970201</v>
      </c>
      <c r="AC30" s="2">
        <v>0.52022999999999997</v>
      </c>
      <c r="AD30" s="18">
        <v>0.21630086245733399</v>
      </c>
      <c r="AE30" s="18">
        <v>4.7544721274176499E-2</v>
      </c>
      <c r="AF30" s="18">
        <v>0.25638441626848801</v>
      </c>
      <c r="AG30" s="3">
        <v>0.30392913754266498</v>
      </c>
      <c r="AH30" s="46">
        <v>41.577929465300898</v>
      </c>
      <c r="AI30" s="45">
        <v>9.1391733029960793</v>
      </c>
      <c r="AJ30" s="47">
        <v>49.282897231702997</v>
      </c>
      <c r="AK30" s="6">
        <v>70.497399999999999</v>
      </c>
      <c r="AL30" s="20">
        <v>83.394000000000005</v>
      </c>
      <c r="AM30" s="20">
        <v>1.7928999999999999</v>
      </c>
      <c r="AN30" s="20">
        <v>2.2578999999999998</v>
      </c>
      <c r="AO30" s="20">
        <v>0.46499999999999903</v>
      </c>
      <c r="AP30" s="7">
        <v>12.896599999999999</v>
      </c>
      <c r="AQ30" s="72">
        <v>797.81399999999996</v>
      </c>
      <c r="AR30" s="18">
        <v>236.71081286673399</v>
      </c>
      <c r="AS30" s="18">
        <v>2.0051749512553201</v>
      </c>
    </row>
    <row r="31" spans="1:45" s="21" customFormat="1" x14ac:dyDescent="0.3">
      <c r="A31" s="21" t="str">
        <f t="shared" si="0"/>
        <v>P1B_Jun_Jul_2014</v>
      </c>
      <c r="B31" s="21" t="s">
        <v>43</v>
      </c>
      <c r="C31" s="12">
        <v>-14.28941</v>
      </c>
      <c r="D31" s="13">
        <v>-170.67959999999999</v>
      </c>
      <c r="E31" s="8" t="s">
        <v>53</v>
      </c>
      <c r="F31" s="48">
        <v>41816</v>
      </c>
      <c r="G31" s="48">
        <v>41865</v>
      </c>
      <c r="H31" s="9">
        <v>49</v>
      </c>
      <c r="I31" s="68">
        <v>1.8241469247509901E-2</v>
      </c>
      <c r="J31" s="19"/>
      <c r="K31" s="4"/>
      <c r="L31" s="5"/>
      <c r="M31" s="19"/>
      <c r="N31" s="19"/>
      <c r="O31" s="19"/>
      <c r="P31" s="19"/>
      <c r="Q31" s="19"/>
      <c r="R31" s="41"/>
      <c r="S31" s="42"/>
      <c r="T31" s="43"/>
      <c r="U31" s="4"/>
      <c r="V31" s="16"/>
      <c r="W31" s="16"/>
      <c r="X31" s="16"/>
      <c r="Y31" s="17"/>
      <c r="Z31" s="41"/>
      <c r="AA31" s="42"/>
      <c r="AB31" s="43"/>
      <c r="AC31" s="4"/>
      <c r="AD31" s="19"/>
      <c r="AE31" s="19"/>
      <c r="AF31" s="19"/>
      <c r="AG31" s="5"/>
      <c r="AH31" s="41"/>
      <c r="AI31" s="42"/>
      <c r="AJ31" s="43"/>
      <c r="AK31" s="8"/>
      <c r="AP31" s="9"/>
      <c r="AQ31" s="73">
        <v>797.81399999999996</v>
      </c>
      <c r="AR31" s="19">
        <v>236.71081286673399</v>
      </c>
      <c r="AS31" s="19">
        <v>2.0051749512553201</v>
      </c>
    </row>
    <row r="32" spans="1:45" s="21" customFormat="1" x14ac:dyDescent="0.3">
      <c r="A32" s="21" t="str">
        <f t="shared" si="0"/>
        <v>P1C_Jun_Jul_2014</v>
      </c>
      <c r="B32" s="21" t="s">
        <v>44</v>
      </c>
      <c r="C32" s="12">
        <v>-14.28833</v>
      </c>
      <c r="D32" s="13">
        <v>-170.67789999999999</v>
      </c>
      <c r="E32" s="8" t="s">
        <v>53</v>
      </c>
      <c r="F32" s="48">
        <v>41816</v>
      </c>
      <c r="G32" s="48">
        <v>41865</v>
      </c>
      <c r="H32" s="9">
        <v>49</v>
      </c>
      <c r="I32" s="68">
        <v>1.8241469247509901E-2</v>
      </c>
      <c r="J32" s="19">
        <v>3.0881000000000101</v>
      </c>
      <c r="K32" s="4">
        <v>83.766717399048005</v>
      </c>
      <c r="L32" s="5">
        <v>16.233282600951899</v>
      </c>
      <c r="M32" s="19">
        <v>3.4548999999999999</v>
      </c>
      <c r="N32" s="19">
        <v>2.5578735080590498</v>
      </c>
      <c r="O32" s="19">
        <v>0.24660468766496199</v>
      </c>
      <c r="P32" s="19">
        <v>0.89702649194094697</v>
      </c>
      <c r="Q32" s="19">
        <v>0.65042180427598395</v>
      </c>
      <c r="R32" s="41">
        <v>74.036108369534603</v>
      </c>
      <c r="S32" s="42">
        <v>7.1378241820302204</v>
      </c>
      <c r="T32" s="43">
        <v>18.826067448435101</v>
      </c>
      <c r="U32" s="4">
        <v>2.8940600000000001</v>
      </c>
      <c r="V32" s="16">
        <v>2.2001742553785602</v>
      </c>
      <c r="W32" s="16">
        <v>0.19475857069812999</v>
      </c>
      <c r="X32" s="16">
        <v>0.49912717392330103</v>
      </c>
      <c r="Y32" s="17">
        <v>0.69388574462143204</v>
      </c>
      <c r="Z32" s="41">
        <v>76.0237954768929</v>
      </c>
      <c r="AA32" s="42">
        <v>6.7295968534906203</v>
      </c>
      <c r="AB32" s="43">
        <v>17.246607669616399</v>
      </c>
      <c r="AC32" s="4">
        <v>0.56084000000000001</v>
      </c>
      <c r="AD32" s="19">
        <v>0.35769970334977802</v>
      </c>
      <c r="AE32" s="19">
        <v>5.1846024409244899E-2</v>
      </c>
      <c r="AF32" s="19">
        <v>0.151294272240976</v>
      </c>
      <c r="AG32" s="5">
        <v>0.20314029665022099</v>
      </c>
      <c r="AH32" s="41">
        <v>63.779278109581703</v>
      </c>
      <c r="AI32" s="42">
        <v>9.2443521163335198</v>
      </c>
      <c r="AJ32" s="43">
        <v>26.976369774084699</v>
      </c>
      <c r="AK32" s="8">
        <v>68.365799999999993</v>
      </c>
      <c r="AL32" s="21">
        <v>70.952600000000004</v>
      </c>
      <c r="AM32" s="21">
        <v>1.7181</v>
      </c>
      <c r="AN32" s="21">
        <v>2.2193999999999998</v>
      </c>
      <c r="AO32" s="21">
        <v>0.50129999999999897</v>
      </c>
      <c r="AP32" s="9">
        <v>2.58680000000001</v>
      </c>
      <c r="AQ32" s="73">
        <v>797.81399999999996</v>
      </c>
      <c r="AR32" s="19">
        <v>236.71081286673399</v>
      </c>
      <c r="AS32" s="19">
        <v>2.0051749512553201</v>
      </c>
    </row>
    <row r="33" spans="1:45" s="21" customFormat="1" x14ac:dyDescent="0.3">
      <c r="A33" s="21" t="str">
        <f t="shared" si="0"/>
        <v>P2A_Jun_Jul_2014</v>
      </c>
      <c r="B33" s="21" t="s">
        <v>45</v>
      </c>
      <c r="C33" s="12">
        <v>-14.29177</v>
      </c>
      <c r="D33" s="13">
        <v>-170.68219999999999</v>
      </c>
      <c r="E33" s="8" t="s">
        <v>53</v>
      </c>
      <c r="F33" s="48">
        <v>41816</v>
      </c>
      <c r="G33" s="48">
        <v>41865</v>
      </c>
      <c r="H33" s="9">
        <v>49</v>
      </c>
      <c r="I33" s="68">
        <v>1.8241469247509901E-2</v>
      </c>
      <c r="J33" s="19">
        <v>10.6562</v>
      </c>
      <c r="K33" s="4">
        <v>84.355586419173804</v>
      </c>
      <c r="L33" s="5">
        <v>15.6444135808261</v>
      </c>
      <c r="M33" s="19">
        <v>11.92193</v>
      </c>
      <c r="N33" s="19">
        <v>3.41651677427248</v>
      </c>
      <c r="O33" s="19">
        <v>1.07969261908332</v>
      </c>
      <c r="P33" s="19">
        <v>8.5054132257275104</v>
      </c>
      <c r="Q33" s="19">
        <v>7.4257206066441901</v>
      </c>
      <c r="R33" s="41">
        <v>28.6574134747686</v>
      </c>
      <c r="S33" s="42">
        <v>9.0563576458117101</v>
      </c>
      <c r="T33" s="43">
        <v>62.286228879419603</v>
      </c>
      <c r="U33" s="4">
        <v>10.05681</v>
      </c>
      <c r="V33" s="16">
        <v>3.0112250696137801</v>
      </c>
      <c r="W33" s="16">
        <v>0.93154557239742797</v>
      </c>
      <c r="X33" s="16">
        <v>6.11403935798878</v>
      </c>
      <c r="Y33" s="17">
        <v>7.0455849303862097</v>
      </c>
      <c r="Z33" s="41">
        <v>29.942149345704902</v>
      </c>
      <c r="AA33" s="42">
        <v>9.2628335664830903</v>
      </c>
      <c r="AB33" s="43">
        <v>60.7950170878119</v>
      </c>
      <c r="AC33" s="4">
        <v>1.8651199999999999</v>
      </c>
      <c r="AD33" s="19">
        <v>0.40529137913216501</v>
      </c>
      <c r="AE33" s="19">
        <v>0.148146994368997</v>
      </c>
      <c r="AF33" s="19">
        <v>1.31168162649883</v>
      </c>
      <c r="AG33" s="5">
        <v>1.4598286208678299</v>
      </c>
      <c r="AH33" s="41">
        <v>21.7300430606162</v>
      </c>
      <c r="AI33" s="42">
        <v>7.9430274925472801</v>
      </c>
      <c r="AJ33" s="43">
        <v>70.326929446836402</v>
      </c>
      <c r="AK33" s="8">
        <v>69.883799999999994</v>
      </c>
      <c r="AL33" s="21">
        <v>78.872900000000001</v>
      </c>
      <c r="AM33" s="21">
        <v>1.7484</v>
      </c>
      <c r="AN33" s="21">
        <v>3.4155000000000002</v>
      </c>
      <c r="AO33" s="21">
        <v>1.6671</v>
      </c>
      <c r="AP33" s="9">
        <v>8.9891000000000005</v>
      </c>
      <c r="AQ33" s="73">
        <v>797.81399999999996</v>
      </c>
      <c r="AR33" s="19">
        <v>236.71081286673399</v>
      </c>
      <c r="AS33" s="19">
        <v>2.0051749512553201</v>
      </c>
    </row>
    <row r="34" spans="1:45" s="21" customFormat="1" x14ac:dyDescent="0.3">
      <c r="A34" s="21" t="str">
        <f t="shared" si="0"/>
        <v>P2B_Jun_Jul_2014</v>
      </c>
      <c r="B34" s="21" t="s">
        <v>46</v>
      </c>
      <c r="C34" s="12">
        <v>-14.29142</v>
      </c>
      <c r="D34" s="13">
        <v>-170.67930000000001</v>
      </c>
      <c r="E34" s="8" t="s">
        <v>53</v>
      </c>
      <c r="F34" s="48">
        <v>41816</v>
      </c>
      <c r="G34" s="48">
        <v>41865</v>
      </c>
      <c r="H34" s="9">
        <v>49</v>
      </c>
      <c r="I34" s="68">
        <v>1.8241469247509901E-2</v>
      </c>
      <c r="J34" s="19">
        <v>0.46490000000000897</v>
      </c>
      <c r="K34" s="4">
        <v>69.670896967090201</v>
      </c>
      <c r="L34" s="5">
        <v>30.3291030329097</v>
      </c>
      <c r="M34" s="19">
        <v>0.52012000000000003</v>
      </c>
      <c r="N34" s="19">
        <v>0.42273962622919897</v>
      </c>
      <c r="O34" s="19">
        <v>8.43586586858837E-2</v>
      </c>
      <c r="P34" s="19">
        <v>9.7380373770800999E-2</v>
      </c>
      <c r="Q34" s="19">
        <v>1.30217150849172E-2</v>
      </c>
      <c r="R34" s="41">
        <v>81.277325661231799</v>
      </c>
      <c r="S34" s="42">
        <v>16.219076114335799</v>
      </c>
      <c r="T34" s="43">
        <v>2.5035982244322899</v>
      </c>
      <c r="U34" s="4">
        <v>0.36237000000000003</v>
      </c>
      <c r="V34" s="16">
        <v>0.274563831486488</v>
      </c>
      <c r="W34" s="16">
        <v>6.7699530405404301E-2</v>
      </c>
      <c r="X34" s="16">
        <v>2.01066381081067E-2</v>
      </c>
      <c r="Y34" s="17">
        <v>8.7806168513511001E-2</v>
      </c>
      <c r="Z34" s="41">
        <v>75.768918918919596</v>
      </c>
      <c r="AA34" s="42">
        <v>18.682432432432101</v>
      </c>
      <c r="AB34" s="43">
        <v>5.5486486486482596</v>
      </c>
      <c r="AC34" s="4">
        <v>0.15775</v>
      </c>
      <c r="AD34" s="19">
        <v>0.14817620689654801</v>
      </c>
      <c r="AE34" s="19">
        <v>1.66589439655206E-2</v>
      </c>
      <c r="AF34" s="19">
        <v>-7.0851508620690404E-3</v>
      </c>
      <c r="AG34" s="5">
        <v>9.5737931034515708E-3</v>
      </c>
      <c r="AH34" s="41">
        <v>93.931034482756502</v>
      </c>
      <c r="AI34" s="42">
        <v>10.560344827588301</v>
      </c>
      <c r="AJ34" s="43">
        <v>-4.49137931034487</v>
      </c>
      <c r="AK34" s="8">
        <v>68.125699999999995</v>
      </c>
      <c r="AL34" s="21">
        <v>68.449600000000004</v>
      </c>
      <c r="AM34" s="21">
        <v>1.7084999999999999</v>
      </c>
      <c r="AN34" s="21">
        <v>1.8494999999999999</v>
      </c>
      <c r="AO34" s="21">
        <v>0.14099999999999999</v>
      </c>
      <c r="AP34" s="9">
        <v>0.32390000000000801</v>
      </c>
      <c r="AQ34" s="73">
        <v>797.81399999999996</v>
      </c>
      <c r="AR34" s="19">
        <v>236.71081286673399</v>
      </c>
      <c r="AS34" s="19">
        <v>2.0051749512553201</v>
      </c>
    </row>
    <row r="35" spans="1:45" s="21" customFormat="1" x14ac:dyDescent="0.3">
      <c r="A35" s="21" t="str">
        <f t="shared" si="0"/>
        <v>P2C_Jun_Jul_2014</v>
      </c>
      <c r="B35" s="21" t="s">
        <v>47</v>
      </c>
      <c r="C35" s="12">
        <v>-14.290330000000001</v>
      </c>
      <c r="D35" s="13">
        <v>-170.67670000000001</v>
      </c>
      <c r="E35" s="8" t="s">
        <v>53</v>
      </c>
      <c r="F35" s="48">
        <v>41816</v>
      </c>
      <c r="G35" s="48">
        <v>41865</v>
      </c>
      <c r="H35" s="9">
        <v>49</v>
      </c>
      <c r="I35" s="68">
        <v>1.8241469247509901E-2</v>
      </c>
      <c r="J35" s="19">
        <v>2.8633000000000002</v>
      </c>
      <c r="K35" s="4">
        <v>91.5307512310969</v>
      </c>
      <c r="L35" s="5">
        <v>8.4692487689030092</v>
      </c>
      <c r="M35" s="19">
        <v>3.2033999999999998</v>
      </c>
      <c r="N35" s="19">
        <v>2.4953622494724099</v>
      </c>
      <c r="O35" s="19">
        <v>0.22651410812402201</v>
      </c>
      <c r="P35" s="19">
        <v>0.708037750527582</v>
      </c>
      <c r="Q35" s="19">
        <v>0.48152364240355899</v>
      </c>
      <c r="R35" s="41">
        <v>77.897304410077297</v>
      </c>
      <c r="S35" s="42">
        <v>7.0710528851851802</v>
      </c>
      <c r="T35" s="43">
        <v>15.031642704737401</v>
      </c>
      <c r="U35" s="4">
        <v>2.9320900000000001</v>
      </c>
      <c r="V35" s="16">
        <v>2.2823605879207198</v>
      </c>
      <c r="W35" s="16">
        <v>0.19955313279387099</v>
      </c>
      <c r="X35" s="16">
        <v>0.45017627928540599</v>
      </c>
      <c r="Y35" s="17">
        <v>0.64972941207927803</v>
      </c>
      <c r="Z35" s="41">
        <v>77.840741175090798</v>
      </c>
      <c r="AA35" s="42">
        <v>6.80583245377432</v>
      </c>
      <c r="AB35" s="43">
        <v>15.3534263711348</v>
      </c>
      <c r="AC35" s="4">
        <v>0.27129999999999999</v>
      </c>
      <c r="AD35" s="19">
        <v>0.21299385133020199</v>
      </c>
      <c r="AE35" s="19">
        <v>2.6960172143976099E-2</v>
      </c>
      <c r="AF35" s="19">
        <v>3.1345976525821301E-2</v>
      </c>
      <c r="AG35" s="5">
        <v>5.83061486697974E-2</v>
      </c>
      <c r="AH35" s="41">
        <v>78.508607198747697</v>
      </c>
      <c r="AI35" s="42">
        <v>9.9374021909237396</v>
      </c>
      <c r="AJ35" s="43">
        <v>11.553990610328499</v>
      </c>
      <c r="AK35" s="8">
        <v>67.0227</v>
      </c>
      <c r="AL35" s="21">
        <v>69.643500000000003</v>
      </c>
      <c r="AM35" s="21">
        <v>1.6861999999999999</v>
      </c>
      <c r="AN35" s="21">
        <v>1.9287000000000001</v>
      </c>
      <c r="AO35" s="21">
        <v>0.24249999999999999</v>
      </c>
      <c r="AP35" s="9">
        <v>2.6208</v>
      </c>
      <c r="AQ35" s="73">
        <v>797.81399999999996</v>
      </c>
      <c r="AR35" s="19">
        <v>236.71081286673399</v>
      </c>
      <c r="AS35" s="19">
        <v>2.0051749512553201</v>
      </c>
    </row>
    <row r="36" spans="1:45" s="21" customFormat="1" x14ac:dyDescent="0.3">
      <c r="A36" s="21" t="str">
        <f t="shared" si="0"/>
        <v>P3A_Jun_Jul_2014</v>
      </c>
      <c r="B36" s="21" t="s">
        <v>48</v>
      </c>
      <c r="C36" s="12">
        <v>-14.292730000000001</v>
      </c>
      <c r="D36" s="13">
        <v>-170.67939999999999</v>
      </c>
      <c r="E36" s="8" t="s">
        <v>53</v>
      </c>
      <c r="F36" s="48">
        <v>41816</v>
      </c>
      <c r="G36" s="48">
        <v>41865</v>
      </c>
      <c r="H36" s="9">
        <v>49</v>
      </c>
      <c r="I36" s="68">
        <v>1.8241469247509901E-2</v>
      </c>
      <c r="J36" s="19">
        <v>1.29449999999999</v>
      </c>
      <c r="K36" s="4">
        <v>88.041714947856207</v>
      </c>
      <c r="L36" s="5">
        <v>11.958285052143699</v>
      </c>
      <c r="M36" s="19">
        <v>1.4482600000000001</v>
      </c>
      <c r="N36" s="19">
        <v>1.2017597436804801</v>
      </c>
      <c r="O36" s="19">
        <v>0.12992059222999</v>
      </c>
      <c r="P36" s="19">
        <v>0.24650025631951</v>
      </c>
      <c r="Q36" s="19">
        <v>0.116579664089519</v>
      </c>
      <c r="R36" s="41">
        <v>82.979557792142899</v>
      </c>
      <c r="S36" s="42">
        <v>8.9708058104201207</v>
      </c>
      <c r="T36" s="43">
        <v>8.0496363974369203</v>
      </c>
      <c r="U36" s="4">
        <v>1.2750699999999999</v>
      </c>
      <c r="V36" s="16">
        <v>1.0648163446197101</v>
      </c>
      <c r="W36" s="16">
        <v>0.10930881784037499</v>
      </c>
      <c r="X36" s="16">
        <v>0.100944837539907</v>
      </c>
      <c r="Y36" s="17">
        <v>0.21025365538028301</v>
      </c>
      <c r="Z36" s="41">
        <v>83.510422535211106</v>
      </c>
      <c r="AA36" s="42">
        <v>8.5727699530516599</v>
      </c>
      <c r="AB36" s="43">
        <v>7.9168075117371597</v>
      </c>
      <c r="AC36" s="4">
        <v>0.17319000000000001</v>
      </c>
      <c r="AD36" s="19">
        <v>0.13694326850508201</v>
      </c>
      <c r="AE36" s="19">
        <v>2.06118722786654E-2</v>
      </c>
      <c r="AF36" s="19">
        <v>1.5634859216251601E-2</v>
      </c>
      <c r="AG36" s="5">
        <v>3.6246731494917098E-2</v>
      </c>
      <c r="AH36" s="41">
        <v>79.071117561685298</v>
      </c>
      <c r="AI36" s="42">
        <v>11.9013062409293</v>
      </c>
      <c r="AJ36" s="43">
        <v>9.0275761973853097</v>
      </c>
      <c r="AK36" s="8">
        <v>69.337100000000007</v>
      </c>
      <c r="AL36" s="21">
        <v>70.476799999999997</v>
      </c>
      <c r="AM36" s="21">
        <v>1.7007000000000001</v>
      </c>
      <c r="AN36" s="21">
        <v>1.8554999999999999</v>
      </c>
      <c r="AO36" s="21">
        <v>0.15479999999999899</v>
      </c>
      <c r="AP36" s="9">
        <v>1.1396999999999899</v>
      </c>
      <c r="AQ36" s="73">
        <v>797.81399999999996</v>
      </c>
      <c r="AR36" s="19">
        <v>236.71081286673399</v>
      </c>
      <c r="AS36" s="19">
        <v>2.0051749512553201</v>
      </c>
    </row>
    <row r="37" spans="1:45" s="21" customFormat="1" x14ac:dyDescent="0.3">
      <c r="A37" s="21" t="str">
        <f t="shared" si="0"/>
        <v>P3B_Jun_Jul_2014</v>
      </c>
      <c r="B37" s="21" t="s">
        <v>49</v>
      </c>
      <c r="C37" s="12">
        <v>-14.293839999999999</v>
      </c>
      <c r="D37" s="13">
        <v>-170.6773</v>
      </c>
      <c r="E37" s="8" t="s">
        <v>53</v>
      </c>
      <c r="F37" s="48">
        <v>41816</v>
      </c>
      <c r="G37" s="48">
        <v>41865</v>
      </c>
      <c r="H37" s="9">
        <v>49</v>
      </c>
      <c r="I37" s="68">
        <v>1.8241469247509901E-2</v>
      </c>
      <c r="J37" s="19">
        <v>1.9909999999992701E-2</v>
      </c>
      <c r="K37" s="4">
        <v>99.949773982923105</v>
      </c>
      <c r="L37" s="5">
        <v>5.02260170768642E-2</v>
      </c>
      <c r="M37" s="19">
        <v>2.2270000000000002E-2</v>
      </c>
      <c r="N37" s="19">
        <v>0</v>
      </c>
      <c r="O37" s="19">
        <v>0</v>
      </c>
      <c r="P37" s="19">
        <v>0</v>
      </c>
      <c r="Q37" s="19">
        <v>0</v>
      </c>
      <c r="R37" s="41">
        <v>0</v>
      </c>
      <c r="S37" s="42">
        <v>0</v>
      </c>
      <c r="T37" s="43">
        <v>0</v>
      </c>
      <c r="U37" s="4">
        <v>2.2259999999999999E-2</v>
      </c>
      <c r="V37" s="16">
        <v>0</v>
      </c>
      <c r="W37" s="16">
        <v>0</v>
      </c>
      <c r="X37" s="16">
        <v>0</v>
      </c>
      <c r="Y37" s="17">
        <v>0</v>
      </c>
      <c r="Z37" s="41">
        <v>0</v>
      </c>
      <c r="AA37" s="42">
        <v>0</v>
      </c>
      <c r="AB37" s="43">
        <v>0</v>
      </c>
      <c r="AC37" s="4">
        <v>1.0000000000000001E-5</v>
      </c>
      <c r="AD37" s="19">
        <v>0</v>
      </c>
      <c r="AE37" s="19">
        <v>0</v>
      </c>
      <c r="AF37" s="19">
        <v>0</v>
      </c>
      <c r="AG37" s="5">
        <v>0</v>
      </c>
      <c r="AH37" s="41">
        <v>0</v>
      </c>
      <c r="AI37" s="42">
        <v>0</v>
      </c>
      <c r="AJ37" s="43">
        <v>0</v>
      </c>
      <c r="AK37" s="8">
        <v>70.260000000000005</v>
      </c>
      <c r="AL37" s="21">
        <v>70.279899999999998</v>
      </c>
      <c r="AM37" s="21">
        <v>1.7060999999999999</v>
      </c>
      <c r="AN37" s="23">
        <v>1.0000000000000001E-5</v>
      </c>
      <c r="AO37" s="23">
        <v>1.0000000000000001E-5</v>
      </c>
      <c r="AP37" s="9">
        <v>1.9899999999992701E-2</v>
      </c>
      <c r="AQ37" s="73">
        <v>797.81399999999996</v>
      </c>
      <c r="AR37" s="19">
        <v>236.71081286673399</v>
      </c>
      <c r="AS37" s="19">
        <v>2.0051749512553201</v>
      </c>
    </row>
    <row r="38" spans="1:45" s="50" customFormat="1" ht="15" thickBot="1" x14ac:dyDescent="0.35">
      <c r="A38" s="50" t="str">
        <f t="shared" si="0"/>
        <v>P3C_Jun_Jul_2014</v>
      </c>
      <c r="B38" s="50" t="s">
        <v>50</v>
      </c>
      <c r="C38" s="51">
        <v>-14.293369999999999</v>
      </c>
      <c r="D38" s="52">
        <v>-170.6754</v>
      </c>
      <c r="E38" s="49" t="s">
        <v>53</v>
      </c>
      <c r="F38" s="53">
        <v>41816</v>
      </c>
      <c r="G38" s="53">
        <v>41865</v>
      </c>
      <c r="H38" s="54">
        <v>49</v>
      </c>
      <c r="I38" s="69">
        <v>1.8241469247509901E-2</v>
      </c>
      <c r="J38" s="58">
        <v>8.5509999999996103E-2</v>
      </c>
      <c r="K38" s="55">
        <v>99.988305461349498</v>
      </c>
      <c r="L38" s="56">
        <v>1.1694538650450699E-2</v>
      </c>
      <c r="M38" s="58">
        <v>9.5670000000000005E-2</v>
      </c>
      <c r="N38" s="58">
        <v>0</v>
      </c>
      <c r="O38" s="58">
        <v>0</v>
      </c>
      <c r="P38" s="58">
        <v>0</v>
      </c>
      <c r="Q38" s="58">
        <v>0</v>
      </c>
      <c r="R38" s="62">
        <v>0</v>
      </c>
      <c r="S38" s="59">
        <v>0</v>
      </c>
      <c r="T38" s="63">
        <v>0</v>
      </c>
      <c r="U38" s="55">
        <v>9.5659999999999995E-2</v>
      </c>
      <c r="V38" s="60">
        <v>0</v>
      </c>
      <c r="W38" s="60">
        <v>0</v>
      </c>
      <c r="X38" s="60">
        <v>0</v>
      </c>
      <c r="Y38" s="61">
        <v>0</v>
      </c>
      <c r="Z38" s="62">
        <v>0</v>
      </c>
      <c r="AA38" s="59">
        <v>0</v>
      </c>
      <c r="AB38" s="63">
        <v>0</v>
      </c>
      <c r="AC38" s="55">
        <v>1.0000000000000001E-5</v>
      </c>
      <c r="AD38" s="58">
        <v>0</v>
      </c>
      <c r="AE38" s="58">
        <v>0</v>
      </c>
      <c r="AF38" s="58">
        <v>0</v>
      </c>
      <c r="AG38" s="56">
        <v>0</v>
      </c>
      <c r="AH38" s="62">
        <v>0</v>
      </c>
      <c r="AI38" s="59">
        <v>0</v>
      </c>
      <c r="AJ38" s="63">
        <v>0</v>
      </c>
      <c r="AK38" s="49">
        <v>67.492500000000007</v>
      </c>
      <c r="AL38" s="50">
        <v>67.578000000000003</v>
      </c>
      <c r="AM38" s="50">
        <v>1.7403</v>
      </c>
      <c r="AN38" s="57">
        <v>1.0000000000000001E-5</v>
      </c>
      <c r="AO38" s="57">
        <v>1.0000000000000001E-5</v>
      </c>
      <c r="AP38" s="54">
        <v>8.5499999999996107E-2</v>
      </c>
      <c r="AQ38" s="74">
        <v>797.81399999999996</v>
      </c>
      <c r="AR38" s="58">
        <v>236.71081286673399</v>
      </c>
      <c r="AS38" s="58">
        <v>2.0051749512553201</v>
      </c>
    </row>
    <row r="39" spans="1:45" s="20" customFormat="1" x14ac:dyDescent="0.3">
      <c r="A39" s="20" t="str">
        <f t="shared" si="0"/>
        <v>P1A_Aug_Sept_2014</v>
      </c>
      <c r="B39" s="20" t="s">
        <v>41</v>
      </c>
      <c r="C39" s="10">
        <v>-14.290179999999999</v>
      </c>
      <c r="D39" s="11">
        <v>-170.6814</v>
      </c>
      <c r="E39" s="6" t="s">
        <v>54</v>
      </c>
      <c r="F39" s="44">
        <v>41865</v>
      </c>
      <c r="G39" s="44">
        <v>41918</v>
      </c>
      <c r="H39" s="7">
        <v>53</v>
      </c>
      <c r="I39" s="66">
        <v>1.8241469247509901E-2</v>
      </c>
      <c r="J39" s="18">
        <v>29.443000000000001</v>
      </c>
      <c r="K39" s="2">
        <v>89.681757973032603</v>
      </c>
      <c r="L39" s="3">
        <v>10.318242026967299</v>
      </c>
      <c r="M39" s="18">
        <v>30.454139999999999</v>
      </c>
      <c r="N39" s="18">
        <v>20.317337211905901</v>
      </c>
      <c r="O39" s="18">
        <v>1.4173686820184199</v>
      </c>
      <c r="P39" s="18">
        <v>10.136802788094</v>
      </c>
      <c r="Q39" s="18">
        <v>8.7194341060756599</v>
      </c>
      <c r="R39" s="46">
        <v>66.7145327758587</v>
      </c>
      <c r="S39" s="45">
        <v>4.6541083807273003</v>
      </c>
      <c r="T39" s="47">
        <v>28.631358843413899</v>
      </c>
      <c r="U39" s="2">
        <v>27.311810000000001</v>
      </c>
      <c r="V39" s="14">
        <v>19.145391860933</v>
      </c>
      <c r="W39" s="14">
        <v>1.13135228713596</v>
      </c>
      <c r="X39" s="14">
        <v>7.0350658519309901</v>
      </c>
      <c r="Y39" s="15">
        <v>8.1664181390669608</v>
      </c>
      <c r="Z39" s="46">
        <v>70.099315500997605</v>
      </c>
      <c r="AA39" s="45">
        <v>4.1423555858654799</v>
      </c>
      <c r="AB39" s="47">
        <v>25.758328913136801</v>
      </c>
      <c r="AC39" s="2">
        <v>3.1423299999999998</v>
      </c>
      <c r="AD39" s="18">
        <v>1.1719459652028601</v>
      </c>
      <c r="AE39" s="18">
        <v>0.28601630201566502</v>
      </c>
      <c r="AF39" s="18">
        <v>1.6843677327814699</v>
      </c>
      <c r="AG39" s="3">
        <v>1.97038403479713</v>
      </c>
      <c r="AH39" s="46">
        <v>37.2954452652287</v>
      </c>
      <c r="AI39" s="45">
        <v>9.10204536174321</v>
      </c>
      <c r="AJ39" s="47">
        <v>53.602509373027999</v>
      </c>
      <c r="AK39" s="6">
        <v>70.239999999999995</v>
      </c>
      <c r="AL39" s="20">
        <v>96.644999999999996</v>
      </c>
      <c r="AM39" s="20">
        <v>1.754</v>
      </c>
      <c r="AN39" s="20">
        <v>4.7919999999999998</v>
      </c>
      <c r="AO39" s="20">
        <v>3.0379999999999998</v>
      </c>
      <c r="AP39" s="7">
        <v>26.405000000000001</v>
      </c>
      <c r="AQ39" s="72">
        <v>169.41800000000001</v>
      </c>
      <c r="AR39" s="18">
        <v>8.6420521447483303</v>
      </c>
      <c r="AS39" s="18">
        <v>1.80564810442565</v>
      </c>
    </row>
    <row r="40" spans="1:45" s="21" customFormat="1" x14ac:dyDescent="0.3">
      <c r="A40" s="21" t="str">
        <f t="shared" si="0"/>
        <v>P1B_Aug_Sept_2014</v>
      </c>
      <c r="B40" s="21" t="s">
        <v>43</v>
      </c>
      <c r="C40" s="12">
        <v>-14.28941</v>
      </c>
      <c r="D40" s="13">
        <v>-170.67959999999999</v>
      </c>
      <c r="E40" s="8" t="s">
        <v>54</v>
      </c>
      <c r="F40" s="48">
        <v>41865</v>
      </c>
      <c r="G40" s="48">
        <v>41918</v>
      </c>
      <c r="H40" s="9">
        <v>53</v>
      </c>
      <c r="I40" s="68">
        <v>1.8241469247509901E-2</v>
      </c>
      <c r="J40" s="19"/>
      <c r="K40" s="4"/>
      <c r="L40" s="5"/>
      <c r="M40" s="19"/>
      <c r="N40" s="19"/>
      <c r="O40" s="19"/>
      <c r="P40" s="19"/>
      <c r="Q40" s="19"/>
      <c r="R40" s="41"/>
      <c r="S40" s="42"/>
      <c r="T40" s="43"/>
      <c r="U40" s="4"/>
      <c r="V40" s="16"/>
      <c r="W40" s="16"/>
      <c r="X40" s="16"/>
      <c r="Y40" s="17"/>
      <c r="Z40" s="41"/>
      <c r="AA40" s="42"/>
      <c r="AB40" s="43"/>
      <c r="AC40" s="4"/>
      <c r="AD40" s="19"/>
      <c r="AE40" s="19"/>
      <c r="AF40" s="19"/>
      <c r="AG40" s="5"/>
      <c r="AH40" s="41"/>
      <c r="AI40" s="42"/>
      <c r="AJ40" s="43"/>
      <c r="AK40" s="8"/>
      <c r="AP40" s="9"/>
      <c r="AQ40" s="73">
        <v>169.41800000000001</v>
      </c>
      <c r="AR40" s="19">
        <v>8.6420521447483303</v>
      </c>
      <c r="AS40" s="19">
        <v>1.80564810442565</v>
      </c>
    </row>
    <row r="41" spans="1:45" s="21" customFormat="1" x14ac:dyDescent="0.3">
      <c r="A41" s="21" t="str">
        <f t="shared" si="0"/>
        <v>P1C_Aug_Sept_2014</v>
      </c>
      <c r="B41" s="21" t="s">
        <v>44</v>
      </c>
      <c r="C41" s="12">
        <v>-14.28833</v>
      </c>
      <c r="D41" s="13">
        <v>-170.67789999999999</v>
      </c>
      <c r="E41" s="8" t="s">
        <v>54</v>
      </c>
      <c r="F41" s="48">
        <v>41865</v>
      </c>
      <c r="G41" s="48">
        <v>41918</v>
      </c>
      <c r="H41" s="9">
        <v>53</v>
      </c>
      <c r="I41" s="68">
        <v>1.8241469247509901E-2</v>
      </c>
      <c r="J41" s="19">
        <v>4.5209999999999901</v>
      </c>
      <c r="K41" s="4">
        <v>78.190665781906603</v>
      </c>
      <c r="L41" s="5">
        <v>21.809334218093301</v>
      </c>
      <c r="M41" s="19">
        <v>4.6762600000000001</v>
      </c>
      <c r="N41" s="19">
        <v>2.7722205214272302</v>
      </c>
      <c r="O41" s="19">
        <v>0.37984043129950401</v>
      </c>
      <c r="P41" s="19">
        <v>1.9040394785727599</v>
      </c>
      <c r="Q41" s="19">
        <v>1.5241990472732601</v>
      </c>
      <c r="R41" s="41">
        <v>59.282856843443902</v>
      </c>
      <c r="S41" s="42">
        <v>8.1227397813531308</v>
      </c>
      <c r="T41" s="43">
        <v>32.594403375202901</v>
      </c>
      <c r="U41" s="4">
        <v>3.6564000000000001</v>
      </c>
      <c r="V41" s="16">
        <v>2.2437521964582401</v>
      </c>
      <c r="W41" s="16">
        <v>0.27408855521806502</v>
      </c>
      <c r="X41" s="16">
        <v>1.1385592483236799</v>
      </c>
      <c r="Y41" s="17">
        <v>1.41264780354175</v>
      </c>
      <c r="Z41" s="41">
        <v>61.365063900510002</v>
      </c>
      <c r="AA41" s="42">
        <v>7.4961315834718603</v>
      </c>
      <c r="AB41" s="43">
        <v>31.138804516017998</v>
      </c>
      <c r="AC41" s="4">
        <v>1.01986</v>
      </c>
      <c r="AD41" s="19">
        <v>0.52846843689289003</v>
      </c>
      <c r="AE41" s="19">
        <v>0.105751842399659</v>
      </c>
      <c r="AF41" s="19">
        <v>0.38563972070744901</v>
      </c>
      <c r="AG41" s="5">
        <v>0.49139156310710902</v>
      </c>
      <c r="AH41" s="41">
        <v>51.817743307207898</v>
      </c>
      <c r="AI41" s="42">
        <v>10.3692509167591</v>
      </c>
      <c r="AJ41" s="43">
        <v>37.813005776032902</v>
      </c>
      <c r="AK41" s="8">
        <v>68.073999999999998</v>
      </c>
      <c r="AL41" s="21">
        <v>71.608999999999995</v>
      </c>
      <c r="AM41" s="21">
        <v>5.1909999999999998</v>
      </c>
      <c r="AN41" s="21">
        <v>6.1769999999999996</v>
      </c>
      <c r="AO41" s="21">
        <v>0.98599999999999899</v>
      </c>
      <c r="AP41" s="9">
        <v>3.5349999999999899</v>
      </c>
      <c r="AQ41" s="73">
        <v>169.41800000000001</v>
      </c>
      <c r="AR41" s="19">
        <v>8.6420521447483303</v>
      </c>
      <c r="AS41" s="19">
        <v>1.80564810442565</v>
      </c>
    </row>
    <row r="42" spans="1:45" s="21" customFormat="1" x14ac:dyDescent="0.3">
      <c r="A42" s="21" t="str">
        <f t="shared" si="0"/>
        <v>P2A_Aug_Sept_2014</v>
      </c>
      <c r="B42" s="21" t="s">
        <v>45</v>
      </c>
      <c r="C42" s="12">
        <v>-14.29177</v>
      </c>
      <c r="D42" s="13">
        <v>-170.68219999999999</v>
      </c>
      <c r="E42" s="8" t="s">
        <v>54</v>
      </c>
      <c r="F42" s="48">
        <v>41865</v>
      </c>
      <c r="G42" s="48">
        <v>41918</v>
      </c>
      <c r="H42" s="9">
        <v>53</v>
      </c>
      <c r="I42" s="68">
        <v>1.8241469247509901E-2</v>
      </c>
      <c r="J42" s="19">
        <v>8.0929999999999893</v>
      </c>
      <c r="K42" s="4">
        <v>35.030273075497298</v>
      </c>
      <c r="L42" s="5">
        <v>64.969726924502694</v>
      </c>
      <c r="M42" s="19">
        <v>8.3709299999999995</v>
      </c>
      <c r="N42" s="19">
        <v>1.8108355225451001</v>
      </c>
      <c r="O42" s="19">
        <v>0.96468102658265298</v>
      </c>
      <c r="P42" s="19">
        <v>6.5600944774548902</v>
      </c>
      <c r="Q42" s="19">
        <v>5.5954134508722397</v>
      </c>
      <c r="R42" s="41">
        <v>21.632429402050899</v>
      </c>
      <c r="S42" s="42">
        <v>11.524179829274001</v>
      </c>
      <c r="T42" s="43">
        <v>66.843390768674894</v>
      </c>
      <c r="U42" s="4">
        <v>2.9323600000000001</v>
      </c>
      <c r="V42" s="16">
        <v>0.90973487935281105</v>
      </c>
      <c r="W42" s="16">
        <v>0.39310166809850799</v>
      </c>
      <c r="X42" s="16">
        <v>1.6295234525486699</v>
      </c>
      <c r="Y42" s="17">
        <v>2.0226251206471799</v>
      </c>
      <c r="Z42" s="41">
        <v>31.023983390607199</v>
      </c>
      <c r="AA42" s="42">
        <v>13.405641466208399</v>
      </c>
      <c r="AB42" s="43">
        <v>55.5703751431843</v>
      </c>
      <c r="AC42" s="4">
        <v>5.4385700000000003</v>
      </c>
      <c r="AD42" s="19">
        <v>0.90110069552636396</v>
      </c>
      <c r="AE42" s="19">
        <v>0.57157936896851602</v>
      </c>
      <c r="AF42" s="19">
        <v>3.96588993550511</v>
      </c>
      <c r="AG42" s="5">
        <v>4.5374693044736301</v>
      </c>
      <c r="AH42" s="41">
        <v>16.568706397570701</v>
      </c>
      <c r="AI42" s="42">
        <v>10.5097363639434</v>
      </c>
      <c r="AJ42" s="43">
        <v>72.921557238485804</v>
      </c>
      <c r="AK42" s="8">
        <v>69.646000000000001</v>
      </c>
      <c r="AL42" s="21">
        <v>72.480999999999995</v>
      </c>
      <c r="AM42" s="21">
        <v>5.157</v>
      </c>
      <c r="AN42" s="21">
        <v>10.414999999999999</v>
      </c>
      <c r="AO42" s="21">
        <v>5.258</v>
      </c>
      <c r="AP42" s="9">
        <v>2.8349999999999902</v>
      </c>
      <c r="AQ42" s="73">
        <v>169.41800000000001</v>
      </c>
      <c r="AR42" s="19">
        <v>8.6420521447483303</v>
      </c>
      <c r="AS42" s="19">
        <v>1.80564810442565</v>
      </c>
    </row>
    <row r="43" spans="1:45" s="21" customFormat="1" x14ac:dyDescent="0.3">
      <c r="A43" s="21" t="str">
        <f t="shared" si="0"/>
        <v>P2B_Aug_Sept_2014</v>
      </c>
      <c r="B43" s="21" t="s">
        <v>46</v>
      </c>
      <c r="C43" s="12">
        <v>-14.29142</v>
      </c>
      <c r="D43" s="13">
        <v>-170.67930000000001</v>
      </c>
      <c r="E43" s="8" t="s">
        <v>54</v>
      </c>
      <c r="F43" s="48">
        <v>41865</v>
      </c>
      <c r="G43" s="48">
        <v>41918</v>
      </c>
      <c r="H43" s="9">
        <v>53</v>
      </c>
      <c r="I43" s="68">
        <v>1.8241469247509901E-2</v>
      </c>
      <c r="J43" s="79">
        <v>2.0000000000000002E-5</v>
      </c>
      <c r="K43" s="4"/>
      <c r="L43" s="5"/>
      <c r="M43" s="19">
        <v>2.0000000000000002E-5</v>
      </c>
      <c r="N43" s="19">
        <v>0</v>
      </c>
      <c r="O43" s="19">
        <v>0</v>
      </c>
      <c r="P43" s="19">
        <v>0</v>
      </c>
      <c r="Q43" s="19">
        <v>0</v>
      </c>
      <c r="R43" s="41"/>
      <c r="S43" s="42"/>
      <c r="T43" s="43"/>
      <c r="U43" s="4">
        <v>1.0000000000000001E-5</v>
      </c>
      <c r="V43" s="16">
        <v>0</v>
      </c>
      <c r="W43" s="16">
        <v>0</v>
      </c>
      <c r="X43" s="16">
        <v>0</v>
      </c>
      <c r="Y43" s="17">
        <v>0</v>
      </c>
      <c r="Z43" s="41"/>
      <c r="AA43" s="42"/>
      <c r="AB43" s="43"/>
      <c r="AC43" s="4">
        <v>1.0000000000000001E-5</v>
      </c>
      <c r="AD43" s="19">
        <v>0</v>
      </c>
      <c r="AE43" s="19">
        <v>0</v>
      </c>
      <c r="AF43" s="19">
        <v>0</v>
      </c>
      <c r="AG43" s="5">
        <v>0</v>
      </c>
      <c r="AH43" s="41"/>
      <c r="AI43" s="42"/>
      <c r="AJ43" s="43"/>
      <c r="AK43" s="22"/>
      <c r="AL43" s="23"/>
      <c r="AM43" s="23"/>
      <c r="AN43" s="23"/>
      <c r="AO43" s="23"/>
      <c r="AP43" s="24"/>
      <c r="AQ43" s="73">
        <v>169.41800000000001</v>
      </c>
      <c r="AR43" s="19">
        <v>8.6420521447483303</v>
      </c>
      <c r="AS43" s="19">
        <v>1.80564810442565</v>
      </c>
    </row>
    <row r="44" spans="1:45" s="21" customFormat="1" x14ac:dyDescent="0.3">
      <c r="A44" s="21" t="str">
        <f t="shared" si="0"/>
        <v>P2C_Aug_Sept_2014</v>
      </c>
      <c r="B44" s="21" t="s">
        <v>47</v>
      </c>
      <c r="C44" s="12">
        <v>-14.290330000000001</v>
      </c>
      <c r="D44" s="13">
        <v>-170.67670000000001</v>
      </c>
      <c r="E44" s="8" t="s">
        <v>54</v>
      </c>
      <c r="F44" s="48">
        <v>41865</v>
      </c>
      <c r="G44" s="48">
        <v>41918</v>
      </c>
      <c r="H44" s="9">
        <v>53</v>
      </c>
      <c r="I44" s="68">
        <v>1.8241469247509901E-2</v>
      </c>
      <c r="J44" s="19">
        <v>0.65499999999999703</v>
      </c>
      <c r="K44" s="4">
        <v>66.259541984732707</v>
      </c>
      <c r="L44" s="5">
        <v>33.740458015267201</v>
      </c>
      <c r="M44" s="19">
        <v>0.67749000000000004</v>
      </c>
      <c r="N44" s="19">
        <v>0.37918451058798303</v>
      </c>
      <c r="O44" s="19">
        <v>5.92261649533029E-2</v>
      </c>
      <c r="P44" s="19">
        <v>0.29830548941201601</v>
      </c>
      <c r="Q44" s="19">
        <v>0.23907932445871299</v>
      </c>
      <c r="R44" s="41">
        <v>55.969019555710503</v>
      </c>
      <c r="S44" s="42">
        <v>8.7419983989878691</v>
      </c>
      <c r="T44" s="43">
        <v>35.288982045301502</v>
      </c>
      <c r="U44" s="4">
        <v>0.44890000000000002</v>
      </c>
      <c r="V44" s="16">
        <v>0.25119135828343298</v>
      </c>
      <c r="W44" s="16">
        <v>3.3488298403194901E-2</v>
      </c>
      <c r="X44" s="16">
        <v>0.16422034331337099</v>
      </c>
      <c r="Y44" s="17">
        <v>0.19770864171656599</v>
      </c>
      <c r="Z44" s="41">
        <v>55.957085828343402</v>
      </c>
      <c r="AA44" s="42">
        <v>7.4600798403196604</v>
      </c>
      <c r="AB44" s="43">
        <v>36.582834331336898</v>
      </c>
      <c r="AC44" s="4">
        <v>0.22858999999999999</v>
      </c>
      <c r="AD44" s="19">
        <v>0.12799315293093499</v>
      </c>
      <c r="AE44" s="19">
        <v>2.5737933836330901E-2</v>
      </c>
      <c r="AF44" s="19">
        <v>7.4858913232733207E-2</v>
      </c>
      <c r="AG44" s="5">
        <v>0.10059684706906399</v>
      </c>
      <c r="AH44" s="41">
        <v>55.992455020313997</v>
      </c>
      <c r="AI44" s="42">
        <v>11.259431224607701</v>
      </c>
      <c r="AJ44" s="43">
        <v>32.748113755078201</v>
      </c>
      <c r="AK44" s="8">
        <v>66.789000000000001</v>
      </c>
      <c r="AL44" s="21">
        <v>67.222999999999999</v>
      </c>
      <c r="AM44" s="21">
        <v>1.7490000000000001</v>
      </c>
      <c r="AN44" s="21">
        <v>1.97</v>
      </c>
      <c r="AO44" s="21">
        <v>0.220999999999999</v>
      </c>
      <c r="AP44" s="9">
        <v>0.433999999999997</v>
      </c>
      <c r="AQ44" s="73">
        <v>169.41800000000001</v>
      </c>
      <c r="AR44" s="19">
        <v>8.6420521447483303</v>
      </c>
      <c r="AS44" s="19">
        <v>1.80564810442565</v>
      </c>
    </row>
    <row r="45" spans="1:45" s="21" customFormat="1" x14ac:dyDescent="0.3">
      <c r="A45" s="21" t="str">
        <f t="shared" si="0"/>
        <v>P3A_Aug_Sept_2014</v>
      </c>
      <c r="B45" s="21" t="s">
        <v>48</v>
      </c>
      <c r="C45" s="12">
        <v>-14.292730000000001</v>
      </c>
      <c r="D45" s="13">
        <v>-170.67939999999999</v>
      </c>
      <c r="E45" s="8" t="s">
        <v>54</v>
      </c>
      <c r="F45" s="48">
        <v>41865</v>
      </c>
      <c r="G45" s="48">
        <v>41918</v>
      </c>
      <c r="H45" s="9">
        <v>53</v>
      </c>
      <c r="I45" s="68">
        <v>1.8241469247509901E-2</v>
      </c>
      <c r="J45" s="79">
        <v>2.0000000000000002E-5</v>
      </c>
      <c r="K45" s="4"/>
      <c r="L45" s="5"/>
      <c r="M45" s="19">
        <v>2.0000000000000002E-5</v>
      </c>
      <c r="N45" s="19">
        <v>0</v>
      </c>
      <c r="O45" s="19">
        <v>0</v>
      </c>
      <c r="P45" s="19">
        <v>0</v>
      </c>
      <c r="Q45" s="19">
        <v>0</v>
      </c>
      <c r="R45" s="41"/>
      <c r="S45" s="42"/>
      <c r="T45" s="43"/>
      <c r="U45" s="4">
        <v>1.0000000000000001E-5</v>
      </c>
      <c r="V45" s="16">
        <v>0</v>
      </c>
      <c r="W45" s="16">
        <v>0</v>
      </c>
      <c r="X45" s="16">
        <v>0</v>
      </c>
      <c r="Y45" s="17">
        <v>0</v>
      </c>
      <c r="Z45" s="41"/>
      <c r="AA45" s="42"/>
      <c r="AB45" s="43"/>
      <c r="AC45" s="4">
        <v>1.0000000000000001E-5</v>
      </c>
      <c r="AD45" s="19">
        <v>0</v>
      </c>
      <c r="AE45" s="19">
        <v>0</v>
      </c>
      <c r="AF45" s="19">
        <v>0</v>
      </c>
      <c r="AG45" s="5">
        <v>0</v>
      </c>
      <c r="AH45" s="41"/>
      <c r="AI45" s="42"/>
      <c r="AJ45" s="43"/>
      <c r="AK45" s="22"/>
      <c r="AL45" s="23"/>
      <c r="AM45" s="23"/>
      <c r="AN45" s="23"/>
      <c r="AO45" s="23"/>
      <c r="AP45" s="24"/>
      <c r="AQ45" s="73">
        <v>169.41800000000001</v>
      </c>
      <c r="AR45" s="19">
        <v>8.6420521447483303</v>
      </c>
      <c r="AS45" s="19">
        <v>1.80564810442565</v>
      </c>
    </row>
    <row r="46" spans="1:45" s="21" customFormat="1" x14ac:dyDescent="0.3">
      <c r="A46" s="21" t="str">
        <f t="shared" si="0"/>
        <v>P3B_Aug_Sept_2014</v>
      </c>
      <c r="B46" s="21" t="s">
        <v>49</v>
      </c>
      <c r="C46" s="12">
        <v>-14.293839999999999</v>
      </c>
      <c r="D46" s="13">
        <v>-170.6773</v>
      </c>
      <c r="E46" s="8" t="s">
        <v>54</v>
      </c>
      <c r="F46" s="48">
        <v>41865</v>
      </c>
      <c r="G46" s="48">
        <v>41918</v>
      </c>
      <c r="H46" s="9">
        <v>53</v>
      </c>
      <c r="I46" s="68">
        <v>1.8241469247509901E-2</v>
      </c>
      <c r="J46" s="79">
        <v>2.0000000000000002E-5</v>
      </c>
      <c r="K46" s="4"/>
      <c r="L46" s="5"/>
      <c r="M46" s="19">
        <v>2.0000000000000002E-5</v>
      </c>
      <c r="N46" s="19">
        <v>0</v>
      </c>
      <c r="O46" s="19">
        <v>0</v>
      </c>
      <c r="P46" s="19">
        <v>0</v>
      </c>
      <c r="Q46" s="19">
        <v>0</v>
      </c>
      <c r="R46" s="41"/>
      <c r="S46" s="42"/>
      <c r="T46" s="43"/>
      <c r="U46" s="4">
        <v>1.0000000000000001E-5</v>
      </c>
      <c r="V46" s="16">
        <v>0</v>
      </c>
      <c r="W46" s="16">
        <v>0</v>
      </c>
      <c r="X46" s="16">
        <v>0</v>
      </c>
      <c r="Y46" s="17">
        <v>0</v>
      </c>
      <c r="Z46" s="41"/>
      <c r="AA46" s="42"/>
      <c r="AB46" s="43"/>
      <c r="AC46" s="4">
        <v>1.0000000000000001E-5</v>
      </c>
      <c r="AD46" s="19">
        <v>0</v>
      </c>
      <c r="AE46" s="19">
        <v>0</v>
      </c>
      <c r="AF46" s="19">
        <v>0</v>
      </c>
      <c r="AG46" s="5">
        <v>0</v>
      </c>
      <c r="AH46" s="41"/>
      <c r="AI46" s="42"/>
      <c r="AJ46" s="43"/>
      <c r="AK46" s="22"/>
      <c r="AL46" s="23"/>
      <c r="AM46" s="23"/>
      <c r="AN46" s="23"/>
      <c r="AO46" s="23"/>
      <c r="AP46" s="24"/>
      <c r="AQ46" s="73">
        <v>169.41800000000001</v>
      </c>
      <c r="AR46" s="19">
        <v>8.6420521447483303</v>
      </c>
      <c r="AS46" s="19">
        <v>1.80564810442565</v>
      </c>
    </row>
    <row r="47" spans="1:45" s="50" customFormat="1" ht="15" thickBot="1" x14ac:dyDescent="0.35">
      <c r="A47" s="50" t="str">
        <f t="shared" si="0"/>
        <v>P3C_Aug_Sept_2014</v>
      </c>
      <c r="B47" s="50" t="s">
        <v>50</v>
      </c>
      <c r="C47" s="51">
        <v>-14.293369999999999</v>
      </c>
      <c r="D47" s="52">
        <v>-170.6754</v>
      </c>
      <c r="E47" s="49" t="s">
        <v>54</v>
      </c>
      <c r="F47" s="53">
        <v>41865</v>
      </c>
      <c r="G47" s="53">
        <v>41918</v>
      </c>
      <c r="H47" s="54">
        <v>53</v>
      </c>
      <c r="I47" s="69">
        <v>1.8241469247509901E-2</v>
      </c>
      <c r="J47" s="58">
        <v>5.1000000000096602E-3</v>
      </c>
      <c r="K47" s="55">
        <v>98.039215686278197</v>
      </c>
      <c r="L47" s="56">
        <v>1.96078431372177</v>
      </c>
      <c r="M47" s="58">
        <v>5.28E-3</v>
      </c>
      <c r="N47" s="58">
        <v>0</v>
      </c>
      <c r="O47" s="58">
        <v>0</v>
      </c>
      <c r="P47" s="58">
        <v>0</v>
      </c>
      <c r="Q47" s="58">
        <v>0</v>
      </c>
      <c r="R47" s="62">
        <v>0</v>
      </c>
      <c r="S47" s="59">
        <v>0</v>
      </c>
      <c r="T47" s="63">
        <v>0</v>
      </c>
      <c r="U47" s="55">
        <v>5.1700000000000001E-3</v>
      </c>
      <c r="V47" s="60">
        <v>0</v>
      </c>
      <c r="W47" s="60">
        <v>0</v>
      </c>
      <c r="X47" s="60">
        <v>0</v>
      </c>
      <c r="Y47" s="61">
        <v>0</v>
      </c>
      <c r="Z47" s="62">
        <v>0</v>
      </c>
      <c r="AA47" s="59">
        <v>0</v>
      </c>
      <c r="AB47" s="63">
        <v>0</v>
      </c>
      <c r="AC47" s="55">
        <v>1E-4</v>
      </c>
      <c r="AD47" s="58">
        <v>0</v>
      </c>
      <c r="AE47" s="58">
        <v>0</v>
      </c>
      <c r="AF47" s="58">
        <v>0</v>
      </c>
      <c r="AG47" s="56">
        <v>0</v>
      </c>
      <c r="AH47" s="62">
        <v>0</v>
      </c>
      <c r="AI47" s="59">
        <v>0</v>
      </c>
      <c r="AJ47" s="63">
        <v>0</v>
      </c>
      <c r="AK47" s="49">
        <v>67.215999999999994</v>
      </c>
      <c r="AL47" s="50">
        <v>67.221000000000004</v>
      </c>
      <c r="AM47" s="50">
        <v>1.746</v>
      </c>
      <c r="AN47" s="50">
        <v>1.7250000000000001</v>
      </c>
      <c r="AO47" s="50">
        <v>1E-4</v>
      </c>
      <c r="AP47" s="54">
        <v>5.0000000000096599E-3</v>
      </c>
      <c r="AQ47" s="74">
        <v>169.41800000000001</v>
      </c>
      <c r="AR47" s="58">
        <v>8.6420521447483303</v>
      </c>
      <c r="AS47" s="58">
        <v>1.80564810442565</v>
      </c>
    </row>
    <row r="48" spans="1:45" s="20" customFormat="1" x14ac:dyDescent="0.3">
      <c r="A48" s="20" t="str">
        <f t="shared" si="0"/>
        <v>P1A_Oct_2014</v>
      </c>
      <c r="B48" s="20" t="s">
        <v>41</v>
      </c>
      <c r="C48" s="10">
        <v>-14.290179999999999</v>
      </c>
      <c r="D48" s="11">
        <v>-170.6814</v>
      </c>
      <c r="E48" s="6" t="s">
        <v>55</v>
      </c>
      <c r="F48" s="44">
        <v>41918</v>
      </c>
      <c r="G48" s="44">
        <v>41953</v>
      </c>
      <c r="H48" s="7">
        <v>35</v>
      </c>
      <c r="I48" s="66">
        <v>1.8241469247509901E-2</v>
      </c>
      <c r="J48" s="18">
        <v>8.7719999999999896</v>
      </c>
      <c r="K48" s="2">
        <v>87.209302325581305</v>
      </c>
      <c r="L48" s="3">
        <v>12.790697674418601</v>
      </c>
      <c r="M48" s="18">
        <v>13.73949</v>
      </c>
      <c r="N48" s="18">
        <v>7.0667050473094397</v>
      </c>
      <c r="O48" s="18">
        <v>0.74069653791188195</v>
      </c>
      <c r="P48" s="18">
        <v>6.6727849526905603</v>
      </c>
      <c r="Q48" s="18">
        <v>5.9320884147786703</v>
      </c>
      <c r="R48" s="46">
        <v>51.433532447779598</v>
      </c>
      <c r="S48" s="45">
        <v>5.3910045999660996</v>
      </c>
      <c r="T48" s="47">
        <v>43.1754629522542</v>
      </c>
      <c r="U48" s="2">
        <v>11.98212</v>
      </c>
      <c r="V48" s="14">
        <v>6.3739462929397099</v>
      </c>
      <c r="W48" s="14">
        <v>0.53199955430736001</v>
      </c>
      <c r="X48" s="14">
        <v>5.0761741527529196</v>
      </c>
      <c r="Y48" s="15">
        <v>5.6081737070602804</v>
      </c>
      <c r="Z48" s="46">
        <v>53.1954803735876</v>
      </c>
      <c r="AA48" s="45">
        <v>4.4399451374828498</v>
      </c>
      <c r="AB48" s="47">
        <v>42.364574488929499</v>
      </c>
      <c r="AC48" s="2">
        <v>1.7573799999999999</v>
      </c>
      <c r="AD48" s="18">
        <v>0.692763609404214</v>
      </c>
      <c r="AE48" s="18">
        <v>0.20869767833289299</v>
      </c>
      <c r="AF48" s="18">
        <v>0.85591871226289196</v>
      </c>
      <c r="AG48" s="3">
        <v>1.0646163905957799</v>
      </c>
      <c r="AH48" s="46">
        <v>39.420251135452403</v>
      </c>
      <c r="AI48" s="45">
        <v>11.875500935079099</v>
      </c>
      <c r="AJ48" s="47">
        <v>48.704247929468401</v>
      </c>
      <c r="AK48" s="6">
        <v>70.239000000000004</v>
      </c>
      <c r="AL48" s="20">
        <v>77.888999999999996</v>
      </c>
      <c r="AM48" s="20">
        <v>1.742</v>
      </c>
      <c r="AN48" s="20">
        <v>2.8639999999999999</v>
      </c>
      <c r="AO48" s="20">
        <v>1.1219999999999899</v>
      </c>
      <c r="AP48" s="7">
        <v>7.6499999999999897</v>
      </c>
      <c r="AQ48" s="72">
        <v>203.2</v>
      </c>
      <c r="AR48" s="18">
        <v>5.8892132300347502</v>
      </c>
      <c r="AS48" s="18">
        <v>1.6818865308607001</v>
      </c>
    </row>
    <row r="49" spans="1:45" s="21" customFormat="1" x14ac:dyDescent="0.3">
      <c r="A49" s="21" t="str">
        <f t="shared" si="0"/>
        <v>P1B_Oct_2014</v>
      </c>
      <c r="B49" s="21" t="s">
        <v>43</v>
      </c>
      <c r="C49" s="12">
        <v>-14.28941</v>
      </c>
      <c r="D49" s="13">
        <v>-170.67959999999999</v>
      </c>
      <c r="E49" s="8" t="s">
        <v>55</v>
      </c>
      <c r="F49" s="48">
        <v>41918</v>
      </c>
      <c r="G49" s="48">
        <v>41953</v>
      </c>
      <c r="H49" s="9">
        <v>35</v>
      </c>
      <c r="I49" s="68">
        <v>1.8241469247509901E-2</v>
      </c>
      <c r="J49" s="19">
        <v>0.96500000000000796</v>
      </c>
      <c r="K49" s="4">
        <v>50.155440414508199</v>
      </c>
      <c r="L49" s="5">
        <v>49.844559585491702</v>
      </c>
      <c r="M49" s="19">
        <v>1.5114700000000001</v>
      </c>
      <c r="N49" s="19">
        <v>0.69988777615011499</v>
      </c>
      <c r="O49" s="19">
        <v>0.189585675199091</v>
      </c>
      <c r="P49" s="19">
        <v>0.81158222384988399</v>
      </c>
      <c r="Q49" s="19">
        <v>0.62199654865079301</v>
      </c>
      <c r="R49" s="41">
        <v>46.305105370937902</v>
      </c>
      <c r="S49" s="42">
        <v>12.5431318649454</v>
      </c>
      <c r="T49" s="43">
        <v>41.151762764116498</v>
      </c>
      <c r="U49" s="4">
        <v>0.75807999999999998</v>
      </c>
      <c r="V49" s="16">
        <v>0.31756085433500802</v>
      </c>
      <c r="W49" s="16">
        <v>3.7912277789910298E-2</v>
      </c>
      <c r="X49" s="16">
        <v>0.40260686787508099</v>
      </c>
      <c r="Y49" s="17">
        <v>0.44051914566499101</v>
      </c>
      <c r="Z49" s="41">
        <v>41.890150687923203</v>
      </c>
      <c r="AA49" s="42">
        <v>5.0010919414719099</v>
      </c>
      <c r="AB49" s="43">
        <v>53.108757370604799</v>
      </c>
      <c r="AC49" s="4">
        <v>0.75339</v>
      </c>
      <c r="AD49" s="19">
        <v>0.38232731466346598</v>
      </c>
      <c r="AE49" s="19">
        <v>0.15167406850961601</v>
      </c>
      <c r="AF49" s="19">
        <v>0.21938861682691699</v>
      </c>
      <c r="AG49" s="5">
        <v>0.37106268533653303</v>
      </c>
      <c r="AH49" s="41">
        <v>50.7475961538467</v>
      </c>
      <c r="AI49" s="42">
        <v>20.1322115384616</v>
      </c>
      <c r="AJ49" s="43">
        <v>29.1201923076915</v>
      </c>
      <c r="AK49" s="8">
        <v>109.636</v>
      </c>
      <c r="AL49" s="21">
        <v>110.12</v>
      </c>
      <c r="AM49" s="21">
        <v>1.7170000000000001</v>
      </c>
      <c r="AN49" s="21">
        <v>2.198</v>
      </c>
      <c r="AO49" s="21">
        <v>0.48099999999999898</v>
      </c>
      <c r="AP49" s="9">
        <v>0.48400000000000798</v>
      </c>
      <c r="AQ49" s="73">
        <v>203.2</v>
      </c>
      <c r="AR49" s="19">
        <v>5.8892132300347502</v>
      </c>
      <c r="AS49" s="19">
        <v>1.6818865308607001</v>
      </c>
    </row>
    <row r="50" spans="1:45" s="21" customFormat="1" x14ac:dyDescent="0.3">
      <c r="A50" s="21" t="str">
        <f t="shared" si="0"/>
        <v>P1C_Oct_2014</v>
      </c>
      <c r="B50" s="21" t="s">
        <v>44</v>
      </c>
      <c r="C50" s="12">
        <v>-14.28833</v>
      </c>
      <c r="D50" s="13">
        <v>-170.67789999999999</v>
      </c>
      <c r="E50" s="8" t="s">
        <v>55</v>
      </c>
      <c r="F50" s="48">
        <v>41918</v>
      </c>
      <c r="G50" s="48">
        <v>41953</v>
      </c>
      <c r="H50" s="9">
        <v>35</v>
      </c>
      <c r="I50" s="68">
        <v>1.8241469247509901E-2</v>
      </c>
      <c r="J50" s="19">
        <v>3.6070000000000002</v>
      </c>
      <c r="K50" s="4">
        <v>35.930135846964298</v>
      </c>
      <c r="L50" s="5">
        <v>64.069864153035596</v>
      </c>
      <c r="M50" s="19">
        <v>5.64961</v>
      </c>
      <c r="N50" s="19">
        <v>3.30059090940295</v>
      </c>
      <c r="O50" s="19">
        <v>0.44142384985299199</v>
      </c>
      <c r="P50" s="19">
        <v>2.3490190905970398</v>
      </c>
      <c r="Q50" s="19">
        <v>1.90759524074405</v>
      </c>
      <c r="R50" s="41">
        <v>58.421570858925698</v>
      </c>
      <c r="S50" s="42">
        <v>7.8133508304642696</v>
      </c>
      <c r="T50" s="43">
        <v>33.765078310609901</v>
      </c>
      <c r="U50" s="4">
        <v>2.0299100000000001</v>
      </c>
      <c r="V50" s="16">
        <v>0.96744310964230196</v>
      </c>
      <c r="W50" s="16">
        <v>0.11301831726283</v>
      </c>
      <c r="X50" s="16">
        <v>0.94944857309486697</v>
      </c>
      <c r="Y50" s="17">
        <v>1.0624668903576899</v>
      </c>
      <c r="Z50" s="41">
        <v>47.659409020217701</v>
      </c>
      <c r="AA50" s="42">
        <v>5.5676516329704597</v>
      </c>
      <c r="AB50" s="43">
        <v>46.772939346811697</v>
      </c>
      <c r="AC50" s="4">
        <v>3.6196999999999999</v>
      </c>
      <c r="AD50" s="19">
        <v>2.3331482277323801</v>
      </c>
      <c r="AE50" s="19">
        <v>0.32840562189338801</v>
      </c>
      <c r="AF50" s="19">
        <v>0.95814615037422501</v>
      </c>
      <c r="AG50" s="5">
        <v>1.2865517722676101</v>
      </c>
      <c r="AH50" s="41">
        <v>64.456950237102106</v>
      </c>
      <c r="AI50" s="42">
        <v>9.07273038907611</v>
      </c>
      <c r="AJ50" s="43">
        <v>26.470319373821699</v>
      </c>
      <c r="AK50" s="8">
        <v>68.070999999999998</v>
      </c>
      <c r="AL50" s="21">
        <v>69.367000000000004</v>
      </c>
      <c r="AM50" s="21">
        <v>1.8</v>
      </c>
      <c r="AN50" s="21">
        <v>4.1109999999999998</v>
      </c>
      <c r="AO50" s="21">
        <v>2.3109999999999999</v>
      </c>
      <c r="AP50" s="9">
        <v>1.296</v>
      </c>
      <c r="AQ50" s="73">
        <v>203.2</v>
      </c>
      <c r="AR50" s="19">
        <v>5.8892132300347502</v>
      </c>
      <c r="AS50" s="19">
        <v>1.6818865308607001</v>
      </c>
    </row>
    <row r="51" spans="1:45" s="21" customFormat="1" x14ac:dyDescent="0.3">
      <c r="A51" s="21" t="str">
        <f t="shared" si="0"/>
        <v>P2A_Oct_2014</v>
      </c>
      <c r="B51" s="21" t="s">
        <v>45</v>
      </c>
      <c r="C51" s="12">
        <v>-14.29177</v>
      </c>
      <c r="D51" s="13">
        <v>-170.68219999999999</v>
      </c>
      <c r="E51" s="8" t="s">
        <v>55</v>
      </c>
      <c r="F51" s="48">
        <v>41918</v>
      </c>
      <c r="G51" s="48">
        <v>41953</v>
      </c>
      <c r="H51" s="9">
        <v>35</v>
      </c>
      <c r="I51" s="68">
        <v>1.8241469247509901E-2</v>
      </c>
      <c r="J51" s="19">
        <v>7.4789999999999903</v>
      </c>
      <c r="K51" s="4">
        <v>24.254579489236399</v>
      </c>
      <c r="L51" s="5">
        <v>75.745420510763495</v>
      </c>
      <c r="M51" s="19">
        <v>11.71428</v>
      </c>
      <c r="N51" s="19">
        <v>2.5003523702602299</v>
      </c>
      <c r="O51" s="19">
        <v>1.3332023149432599</v>
      </c>
      <c r="P51" s="19">
        <v>9.2139276297397608</v>
      </c>
      <c r="Q51" s="19">
        <v>7.8807253147964902</v>
      </c>
      <c r="R51" s="41">
        <v>21.344481865383401</v>
      </c>
      <c r="S51" s="42">
        <v>11.3810009231746</v>
      </c>
      <c r="T51" s="43">
        <v>67.274517211441804</v>
      </c>
      <c r="U51" s="4">
        <v>2.8412500000000001</v>
      </c>
      <c r="V51" s="16">
        <v>0.84195939752596005</v>
      </c>
      <c r="W51" s="16">
        <v>0.35389790775809199</v>
      </c>
      <c r="X51" s="16">
        <v>1.6453926947159401</v>
      </c>
      <c r="Y51" s="17">
        <v>1.99929060247403</v>
      </c>
      <c r="Z51" s="41">
        <v>29.633414783139798</v>
      </c>
      <c r="AA51" s="42">
        <v>12.4557116676847</v>
      </c>
      <c r="AB51" s="43">
        <v>57.910873549175399</v>
      </c>
      <c r="AC51" s="4">
        <v>8.87303</v>
      </c>
      <c r="AD51" s="19">
        <v>1.6583930434060199</v>
      </c>
      <c r="AE51" s="19">
        <v>0.97930441634819798</v>
      </c>
      <c r="AF51" s="19">
        <v>6.2353325402457704</v>
      </c>
      <c r="AG51" s="5">
        <v>7.2146369565939699</v>
      </c>
      <c r="AH51" s="41">
        <v>18.690267511842301</v>
      </c>
      <c r="AI51" s="42">
        <v>11.036865832169999</v>
      </c>
      <c r="AJ51" s="43">
        <v>70.272866655987499</v>
      </c>
      <c r="AK51" s="8">
        <v>69.646000000000001</v>
      </c>
      <c r="AL51" s="21">
        <v>71.459999999999994</v>
      </c>
      <c r="AM51" s="21">
        <v>1.7130000000000001</v>
      </c>
      <c r="AN51" s="21">
        <v>7.3780000000000001</v>
      </c>
      <c r="AO51" s="21">
        <v>5.665</v>
      </c>
      <c r="AP51" s="9">
        <v>1.8139999999999901</v>
      </c>
      <c r="AQ51" s="73">
        <v>203.2</v>
      </c>
      <c r="AR51" s="19">
        <v>5.8892132300347502</v>
      </c>
      <c r="AS51" s="19">
        <v>1.6818865308607001</v>
      </c>
    </row>
    <row r="52" spans="1:45" s="21" customFormat="1" x14ac:dyDescent="0.3">
      <c r="A52" s="21" t="str">
        <f t="shared" si="0"/>
        <v>P2B_Oct_2014</v>
      </c>
      <c r="B52" s="21" t="s">
        <v>46</v>
      </c>
      <c r="C52" s="12">
        <v>-14.29142</v>
      </c>
      <c r="D52" s="13">
        <v>-170.67930000000001</v>
      </c>
      <c r="E52" s="8" t="s">
        <v>55</v>
      </c>
      <c r="F52" s="48">
        <v>41918</v>
      </c>
      <c r="G52" s="48">
        <v>41953</v>
      </c>
      <c r="H52" s="9">
        <v>35</v>
      </c>
      <c r="I52" s="68">
        <v>1.8241469247509901E-2</v>
      </c>
      <c r="J52" s="19">
        <v>9.5000000000000806E-2</v>
      </c>
      <c r="K52" s="4">
        <v>28.421052631579698</v>
      </c>
      <c r="L52" s="5">
        <v>71.578947368420202</v>
      </c>
      <c r="M52" s="19">
        <v>0.14879999999999999</v>
      </c>
      <c r="N52" s="19">
        <v>2.29462206932016E-2</v>
      </c>
      <c r="O52" s="19">
        <v>2.0629525032044699E-4</v>
      </c>
      <c r="P52" s="19">
        <v>1.9344305622589E-2</v>
      </c>
      <c r="Q52" s="19">
        <v>1.9138010372268598E-2</v>
      </c>
      <c r="R52" s="41">
        <v>15.420847240054799</v>
      </c>
      <c r="S52" s="42">
        <v>0.13863928112933299</v>
      </c>
      <c r="T52" s="43">
        <v>12.861566110395501</v>
      </c>
      <c r="U52" s="4">
        <v>4.2290000000000001E-2</v>
      </c>
      <c r="V52" s="16">
        <v>2.29459351219557E-2</v>
      </c>
      <c r="W52" s="16">
        <v>2.0629268292634599E-4</v>
      </c>
      <c r="X52" s="16">
        <v>1.9137772195117801E-2</v>
      </c>
      <c r="Y52" s="17">
        <v>1.9344064878044201E-2</v>
      </c>
      <c r="Z52" s="41">
        <v>54.258536585376604</v>
      </c>
      <c r="AA52" s="42">
        <v>0.487804878047639</v>
      </c>
      <c r="AB52" s="43">
        <v>45.253658536575699</v>
      </c>
      <c r="AC52" s="4">
        <v>0.10650999999999999</v>
      </c>
      <c r="AD52" s="19">
        <v>0</v>
      </c>
      <c r="AE52" s="19">
        <v>0</v>
      </c>
      <c r="AF52" s="19">
        <v>0</v>
      </c>
      <c r="AG52" s="5">
        <v>0</v>
      </c>
      <c r="AH52" s="41">
        <v>0</v>
      </c>
      <c r="AI52" s="42">
        <v>0</v>
      </c>
      <c r="AJ52" s="43">
        <v>0</v>
      </c>
      <c r="AK52" s="8">
        <v>112.90600000000001</v>
      </c>
      <c r="AL52" s="21">
        <v>112.93300000000001</v>
      </c>
      <c r="AM52" s="21">
        <v>1.7330000000000001</v>
      </c>
      <c r="AN52" s="21">
        <v>1.8009999999999999</v>
      </c>
      <c r="AO52" s="21">
        <v>6.7999999999999797E-2</v>
      </c>
      <c r="AP52" s="9">
        <v>2.7000000000000999E-2</v>
      </c>
      <c r="AQ52" s="73">
        <v>203.2</v>
      </c>
      <c r="AR52" s="19">
        <v>5.8892132300347502</v>
      </c>
      <c r="AS52" s="19">
        <v>1.6818865308607001</v>
      </c>
    </row>
    <row r="53" spans="1:45" s="21" customFormat="1" x14ac:dyDescent="0.3">
      <c r="A53" s="21" t="str">
        <f t="shared" si="0"/>
        <v>P2C_Oct_2014</v>
      </c>
      <c r="B53" s="21" t="s">
        <v>47</v>
      </c>
      <c r="C53" s="12">
        <v>-14.290330000000001</v>
      </c>
      <c r="D53" s="13">
        <v>-170.67670000000001</v>
      </c>
      <c r="E53" s="8" t="s">
        <v>55</v>
      </c>
      <c r="F53" s="48">
        <v>41918</v>
      </c>
      <c r="G53" s="48">
        <v>41953</v>
      </c>
      <c r="H53" s="9">
        <v>35</v>
      </c>
      <c r="I53" s="68">
        <v>1.8241469247509901E-2</v>
      </c>
      <c r="J53" s="19">
        <v>6.1379999999999999</v>
      </c>
      <c r="K53" s="4">
        <v>34.343434343434303</v>
      </c>
      <c r="L53" s="5">
        <v>65.656565656565604</v>
      </c>
      <c r="M53" s="19">
        <v>9.6138899999999996</v>
      </c>
      <c r="N53" s="19">
        <v>6.2997279924069502</v>
      </c>
      <c r="O53" s="19">
        <v>0.748120375619857</v>
      </c>
      <c r="P53" s="19">
        <v>3.31416200759304</v>
      </c>
      <c r="Q53" s="19">
        <v>2.5660416319731798</v>
      </c>
      <c r="R53" s="41">
        <v>65.527356693356694</v>
      </c>
      <c r="S53" s="42">
        <v>7.78166148790819</v>
      </c>
      <c r="T53" s="43">
        <v>26.690981818735001</v>
      </c>
      <c r="U53" s="4">
        <v>3.3017400000000001</v>
      </c>
      <c r="V53" s="16">
        <v>1.91893491555555</v>
      </c>
      <c r="W53" s="16">
        <v>0.21039577777777699</v>
      </c>
      <c r="X53" s="16">
        <v>1.1724093066666601</v>
      </c>
      <c r="Y53" s="17">
        <v>1.3828050844444399</v>
      </c>
      <c r="Z53" s="41">
        <v>58.118898385565103</v>
      </c>
      <c r="AA53" s="42">
        <v>6.3722697056030198</v>
      </c>
      <c r="AB53" s="43">
        <v>35.508831908831802</v>
      </c>
      <c r="AC53" s="4">
        <v>6.3121499999999999</v>
      </c>
      <c r="AD53" s="19">
        <v>4.3807930768513996</v>
      </c>
      <c r="AE53" s="19">
        <v>0.53772459784208004</v>
      </c>
      <c r="AF53" s="19">
        <v>1.3936323253065199</v>
      </c>
      <c r="AG53" s="5">
        <v>1.9313569231486001</v>
      </c>
      <c r="AH53" s="41">
        <v>69.402550269740104</v>
      </c>
      <c r="AI53" s="42">
        <v>8.5188818048062807</v>
      </c>
      <c r="AJ53" s="43">
        <v>22.078567925453601</v>
      </c>
      <c r="AK53" s="8">
        <v>66.784999999999997</v>
      </c>
      <c r="AL53" s="21">
        <v>68.893000000000001</v>
      </c>
      <c r="AM53" s="21">
        <v>1.7869999999999999</v>
      </c>
      <c r="AN53" s="21">
        <v>5.8170000000000002</v>
      </c>
      <c r="AO53" s="21">
        <v>4.03</v>
      </c>
      <c r="AP53" s="9">
        <v>2.1080000000000001</v>
      </c>
      <c r="AQ53" s="73">
        <v>203.2</v>
      </c>
      <c r="AR53" s="19">
        <v>5.8892132300347502</v>
      </c>
      <c r="AS53" s="19">
        <v>1.6818865308607001</v>
      </c>
    </row>
    <row r="54" spans="1:45" s="21" customFormat="1" x14ac:dyDescent="0.3">
      <c r="A54" s="21" t="str">
        <f t="shared" si="0"/>
        <v>P3A_Oct_2014</v>
      </c>
      <c r="B54" s="21" t="s">
        <v>48</v>
      </c>
      <c r="C54" s="12">
        <v>-14.292730000000001</v>
      </c>
      <c r="D54" s="13">
        <v>-170.67939999999999</v>
      </c>
      <c r="E54" s="8" t="s">
        <v>55</v>
      </c>
      <c r="F54" s="48">
        <v>41918</v>
      </c>
      <c r="G54" s="48">
        <v>41953</v>
      </c>
      <c r="H54" s="9">
        <v>35</v>
      </c>
      <c r="I54" s="68">
        <v>1.8241469247509901E-2</v>
      </c>
      <c r="J54" s="19">
        <v>1.083</v>
      </c>
      <c r="K54" s="4">
        <v>34.4413665743308</v>
      </c>
      <c r="L54" s="5">
        <v>65.5586334256691</v>
      </c>
      <c r="M54" s="19">
        <v>1.6962900000000001</v>
      </c>
      <c r="N54" s="19">
        <v>1.04969869390992</v>
      </c>
      <c r="O54" s="19">
        <v>0.35236271712227502</v>
      </c>
      <c r="P54" s="19">
        <v>0.64659130609007798</v>
      </c>
      <c r="Q54" s="19">
        <v>0.29422858896780202</v>
      </c>
      <c r="R54" s="41">
        <v>61.882030425807002</v>
      </c>
      <c r="S54" s="42">
        <v>20.7725516935356</v>
      </c>
      <c r="T54" s="43">
        <v>17.345417880657301</v>
      </c>
      <c r="U54" s="4">
        <v>0.58423000000000003</v>
      </c>
      <c r="V54" s="16">
        <v>0.277289548586032</v>
      </c>
      <c r="W54" s="16">
        <v>0.116881152226235</v>
      </c>
      <c r="X54" s="16">
        <v>0.19005929918773101</v>
      </c>
      <c r="Y54" s="17">
        <v>0.30694045141396697</v>
      </c>
      <c r="Z54" s="41">
        <v>47.462394705172997</v>
      </c>
      <c r="AA54" s="42">
        <v>20.0060168471724</v>
      </c>
      <c r="AB54" s="43">
        <v>32.5315884476544</v>
      </c>
      <c r="AC54" s="4">
        <v>1.1120699999999999</v>
      </c>
      <c r="AD54" s="19">
        <v>0.772415091845714</v>
      </c>
      <c r="AE54" s="19">
        <v>0.23548362930365299</v>
      </c>
      <c r="AF54" s="19">
        <v>0.104171278850632</v>
      </c>
      <c r="AG54" s="5">
        <v>0.33965490815428501</v>
      </c>
      <c r="AH54" s="41">
        <v>69.457416515661194</v>
      </c>
      <c r="AI54" s="42">
        <v>21.175252394512299</v>
      </c>
      <c r="AJ54" s="43">
        <v>9.36733108982639</v>
      </c>
      <c r="AK54" s="8">
        <v>114.151</v>
      </c>
      <c r="AL54" s="21">
        <v>114.524</v>
      </c>
      <c r="AM54" s="21">
        <v>1.7410000000000001</v>
      </c>
      <c r="AN54" s="21">
        <v>2.4510000000000001</v>
      </c>
      <c r="AO54" s="21">
        <v>0.71</v>
      </c>
      <c r="AP54" s="9">
        <v>0.373000000000004</v>
      </c>
      <c r="AQ54" s="73">
        <v>203.2</v>
      </c>
      <c r="AR54" s="19">
        <v>5.8892132300347502</v>
      </c>
      <c r="AS54" s="19">
        <v>1.6818865308607001</v>
      </c>
    </row>
    <row r="55" spans="1:45" s="21" customFormat="1" x14ac:dyDescent="0.3">
      <c r="A55" s="21" t="str">
        <f t="shared" si="0"/>
        <v>P3B_Oct_2014</v>
      </c>
      <c r="B55" s="21" t="s">
        <v>49</v>
      </c>
      <c r="C55" s="12">
        <v>-14.293839999999999</v>
      </c>
      <c r="D55" s="13">
        <v>-170.6773</v>
      </c>
      <c r="E55" s="8" t="s">
        <v>55</v>
      </c>
      <c r="F55" s="48">
        <v>41918</v>
      </c>
      <c r="G55" s="48">
        <v>41953</v>
      </c>
      <c r="H55" s="9">
        <v>35</v>
      </c>
      <c r="I55" s="68">
        <v>1.8241469247509901E-2</v>
      </c>
      <c r="J55" s="19"/>
      <c r="K55" s="4"/>
      <c r="L55" s="5"/>
      <c r="M55" s="19"/>
      <c r="N55" s="19"/>
      <c r="O55" s="19"/>
      <c r="P55" s="19"/>
      <c r="Q55" s="19"/>
      <c r="R55" s="41"/>
      <c r="S55" s="42"/>
      <c r="T55" s="43"/>
      <c r="U55" s="4"/>
      <c r="V55" s="16"/>
      <c r="W55" s="16"/>
      <c r="X55" s="16"/>
      <c r="Y55" s="17"/>
      <c r="Z55" s="41"/>
      <c r="AA55" s="42"/>
      <c r="AB55" s="43"/>
      <c r="AC55" s="4"/>
      <c r="AD55" s="19"/>
      <c r="AE55" s="19"/>
      <c r="AF55" s="19"/>
      <c r="AG55" s="5"/>
      <c r="AH55" s="41"/>
      <c r="AI55" s="42"/>
      <c r="AJ55" s="43"/>
      <c r="AK55" s="8"/>
      <c r="AP55" s="9"/>
      <c r="AQ55" s="73">
        <v>203.2</v>
      </c>
      <c r="AR55" s="19">
        <v>5.8892132300347502</v>
      </c>
      <c r="AS55" s="19">
        <v>1.6818865308607001</v>
      </c>
    </row>
    <row r="56" spans="1:45" s="50" customFormat="1" ht="15" thickBot="1" x14ac:dyDescent="0.35">
      <c r="A56" s="50" t="str">
        <f t="shared" si="0"/>
        <v>P3C_Oct_2014</v>
      </c>
      <c r="B56" s="50" t="s">
        <v>50</v>
      </c>
      <c r="C56" s="51">
        <v>-14.293369999999999</v>
      </c>
      <c r="D56" s="52">
        <v>-170.6754</v>
      </c>
      <c r="E56" s="49" t="s">
        <v>55</v>
      </c>
      <c r="F56" s="53">
        <v>41918</v>
      </c>
      <c r="G56" s="53">
        <v>41953</v>
      </c>
      <c r="H56" s="54">
        <v>35</v>
      </c>
      <c r="I56" s="69">
        <v>1.8241469247509901E-2</v>
      </c>
      <c r="J56" s="58">
        <v>5.3000000000005203E-2</v>
      </c>
      <c r="K56" s="55">
        <v>18.867924528309601</v>
      </c>
      <c r="L56" s="56">
        <v>81.1320754716903</v>
      </c>
      <c r="M56" s="58">
        <v>8.301E-2</v>
      </c>
      <c r="N56" s="58">
        <v>0</v>
      </c>
      <c r="O56" s="58">
        <v>0</v>
      </c>
      <c r="P56" s="58">
        <v>0</v>
      </c>
      <c r="Q56" s="58">
        <v>0</v>
      </c>
      <c r="R56" s="62">
        <v>0</v>
      </c>
      <c r="S56" s="59">
        <v>0</v>
      </c>
      <c r="T56" s="63">
        <v>0</v>
      </c>
      <c r="U56" s="55">
        <v>1.566E-2</v>
      </c>
      <c r="V56" s="60">
        <v>0</v>
      </c>
      <c r="W56" s="60">
        <v>0</v>
      </c>
      <c r="X56" s="60">
        <v>0</v>
      </c>
      <c r="Y56" s="61">
        <v>0</v>
      </c>
      <c r="Z56" s="62">
        <v>0</v>
      </c>
      <c r="AA56" s="59">
        <v>0</v>
      </c>
      <c r="AB56" s="63">
        <v>0</v>
      </c>
      <c r="AC56" s="55">
        <v>6.7349999999999993E-2</v>
      </c>
      <c r="AD56" s="58">
        <v>0</v>
      </c>
      <c r="AE56" s="58">
        <v>0</v>
      </c>
      <c r="AF56" s="58">
        <v>0</v>
      </c>
      <c r="AG56" s="56">
        <v>0</v>
      </c>
      <c r="AH56" s="62">
        <v>0</v>
      </c>
      <c r="AI56" s="59">
        <v>0</v>
      </c>
      <c r="AJ56" s="63">
        <v>0</v>
      </c>
      <c r="AK56" s="49">
        <v>67.215999999999994</v>
      </c>
      <c r="AL56" s="50">
        <v>67.225999999999999</v>
      </c>
      <c r="AM56" s="50">
        <v>1.7529999999999999</v>
      </c>
      <c r="AN56" s="50">
        <v>1.796</v>
      </c>
      <c r="AO56" s="50">
        <v>4.3000000000000101E-2</v>
      </c>
      <c r="AP56" s="54">
        <v>1.00000000000051E-2</v>
      </c>
      <c r="AQ56" s="74">
        <v>203.2</v>
      </c>
      <c r="AR56" s="58">
        <v>5.8892132300347502</v>
      </c>
      <c r="AS56" s="58">
        <v>1.6818865308607001</v>
      </c>
    </row>
    <row r="57" spans="1:45" s="20" customFormat="1" x14ac:dyDescent="0.3">
      <c r="A57" s="20" t="str">
        <f t="shared" si="0"/>
        <v>P1A_Nov_2014</v>
      </c>
      <c r="B57" s="20" t="s">
        <v>41</v>
      </c>
      <c r="C57" s="10">
        <v>-14.290179999999999</v>
      </c>
      <c r="D57" s="11">
        <v>-170.6814</v>
      </c>
      <c r="E57" s="6" t="s">
        <v>56</v>
      </c>
      <c r="F57" s="44">
        <v>41953</v>
      </c>
      <c r="G57" s="44">
        <v>41977</v>
      </c>
      <c r="H57" s="7">
        <v>24</v>
      </c>
      <c r="I57" s="66">
        <v>1.8241469247509901E-2</v>
      </c>
      <c r="J57" s="18">
        <v>1.46999999999999</v>
      </c>
      <c r="K57" s="2">
        <v>55.442176870748199</v>
      </c>
      <c r="L57" s="3">
        <v>44.557823129251702</v>
      </c>
      <c r="M57" s="18">
        <v>3.3577300000000001</v>
      </c>
      <c r="N57" s="18">
        <v>1.0907729562955599</v>
      </c>
      <c r="O57" s="18">
        <v>0.29402029600938501</v>
      </c>
      <c r="P57" s="18">
        <v>2.26695704370443</v>
      </c>
      <c r="Q57" s="18">
        <v>1.9729367476950499</v>
      </c>
      <c r="R57" s="46">
        <v>32.485427842487702</v>
      </c>
      <c r="S57" s="45">
        <v>8.7565199110525498</v>
      </c>
      <c r="T57" s="47">
        <v>58.758052246459599</v>
      </c>
      <c r="U57" s="2">
        <v>1.8615999999999999</v>
      </c>
      <c r="V57" s="14">
        <v>0.75101273086049902</v>
      </c>
      <c r="W57" s="14">
        <v>0.117410765580116</v>
      </c>
      <c r="X57" s="14">
        <v>0.99317650355938403</v>
      </c>
      <c r="Y57" s="15">
        <v>1.1105872691395</v>
      </c>
      <c r="Z57" s="46">
        <v>40.342325465218003</v>
      </c>
      <c r="AA57" s="45">
        <v>6.3069813912825596</v>
      </c>
      <c r="AB57" s="47">
        <v>53.350693143499399</v>
      </c>
      <c r="AC57" s="2">
        <v>1.49613</v>
      </c>
      <c r="AD57" s="18">
        <v>0.339760471337968</v>
      </c>
      <c r="AE57" s="18">
        <v>0.17660945376432199</v>
      </c>
      <c r="AF57" s="18">
        <v>0.979760074897708</v>
      </c>
      <c r="AG57" s="3">
        <v>1.1563695286620299</v>
      </c>
      <c r="AH57" s="46">
        <v>22.709288052373001</v>
      </c>
      <c r="AI57" s="45">
        <v>11.8044189852701</v>
      </c>
      <c r="AJ57" s="47">
        <v>65.4862929623567</v>
      </c>
      <c r="AK57" s="6">
        <v>70.239000000000004</v>
      </c>
      <c r="AL57" s="20">
        <v>71.054000000000002</v>
      </c>
      <c r="AM57" s="20">
        <v>1.69</v>
      </c>
      <c r="AN57" s="20">
        <v>2.3450000000000002</v>
      </c>
      <c r="AO57" s="20">
        <v>0.65500000000000003</v>
      </c>
      <c r="AP57" s="7">
        <v>0.81499999999999695</v>
      </c>
      <c r="AQ57" s="72">
        <v>270.76400000000001</v>
      </c>
      <c r="AR57" s="18">
        <v>10.973070131246599</v>
      </c>
      <c r="AS57" s="18">
        <v>1.1844499737024301</v>
      </c>
    </row>
    <row r="58" spans="1:45" s="21" customFormat="1" x14ac:dyDescent="0.3">
      <c r="A58" s="21" t="str">
        <f t="shared" si="0"/>
        <v>P1B_Nov_2014</v>
      </c>
      <c r="B58" s="21" t="s">
        <v>43</v>
      </c>
      <c r="C58" s="12">
        <v>-14.28941</v>
      </c>
      <c r="D58" s="13">
        <v>-170.67959999999999</v>
      </c>
      <c r="E58" s="8" t="s">
        <v>56</v>
      </c>
      <c r="F58" s="48">
        <v>41953</v>
      </c>
      <c r="G58" s="48">
        <v>41977</v>
      </c>
      <c r="H58" s="9">
        <v>24</v>
      </c>
      <c r="I58" s="68">
        <v>1.8241469247509901E-2</v>
      </c>
      <c r="J58" s="19">
        <v>17.277999999999899</v>
      </c>
      <c r="K58" s="4">
        <v>96.446347956939405</v>
      </c>
      <c r="L58" s="5">
        <v>3.5536520430605401</v>
      </c>
      <c r="M58" s="19">
        <v>39.465940000000003</v>
      </c>
      <c r="N58" s="19">
        <v>18.412466654754901</v>
      </c>
      <c r="O58" s="19">
        <v>1.9948205890767401</v>
      </c>
      <c r="P58" s="19">
        <v>21.053473345244999</v>
      </c>
      <c r="Q58" s="19">
        <v>19.0586527561683</v>
      </c>
      <c r="R58" s="41">
        <v>46.654068431551103</v>
      </c>
      <c r="S58" s="42">
        <v>5.0545371251178697</v>
      </c>
      <c r="T58" s="43">
        <v>48.291394443330901</v>
      </c>
      <c r="U58" s="4">
        <v>38.063450000000003</v>
      </c>
      <c r="V58" s="16">
        <v>17.958646306859698</v>
      </c>
      <c r="W58" s="16">
        <v>1.8680421549956101</v>
      </c>
      <c r="X58" s="16">
        <v>18.236761538144599</v>
      </c>
      <c r="Y58" s="17">
        <v>20.104803693140202</v>
      </c>
      <c r="Z58" s="41">
        <v>47.180815997655898</v>
      </c>
      <c r="AA58" s="42">
        <v>4.9077058306475303</v>
      </c>
      <c r="AB58" s="43">
        <v>47.911478171696501</v>
      </c>
      <c r="AC58" s="4">
        <v>1.4024799999999999</v>
      </c>
      <c r="AD58" s="19">
        <v>0.453815953411558</v>
      </c>
      <c r="AE58" s="19">
        <v>0.12677785310735201</v>
      </c>
      <c r="AF58" s="19">
        <v>0.82188619348108805</v>
      </c>
      <c r="AG58" s="5">
        <v>0.94866404658844095</v>
      </c>
      <c r="AH58" s="41">
        <v>32.358105171664398</v>
      </c>
      <c r="AI58" s="42">
        <v>9.0395480225994103</v>
      </c>
      <c r="AJ58" s="43">
        <v>58.602346805736097</v>
      </c>
      <c r="AK58" s="8">
        <v>112.90600000000001</v>
      </c>
      <c r="AL58" s="21">
        <v>129.57</v>
      </c>
      <c r="AM58" s="21">
        <v>1.8049999999999999</v>
      </c>
      <c r="AN58" s="21">
        <v>2.419</v>
      </c>
      <c r="AO58" s="21">
        <v>0.61399999999999999</v>
      </c>
      <c r="AP58" s="9">
        <v>16.663999999999898</v>
      </c>
      <c r="AQ58" s="73">
        <v>270.76400000000001</v>
      </c>
      <c r="AR58" s="19">
        <v>10.973070131246599</v>
      </c>
      <c r="AS58" s="19">
        <v>1.1844499737024301</v>
      </c>
    </row>
    <row r="59" spans="1:45" s="21" customFormat="1" x14ac:dyDescent="0.3">
      <c r="A59" s="21" t="str">
        <f t="shared" si="0"/>
        <v>P1C_Nov_2014</v>
      </c>
      <c r="B59" s="21" t="s">
        <v>44</v>
      </c>
      <c r="C59" s="12">
        <v>-14.28833</v>
      </c>
      <c r="D59" s="13">
        <v>-170.67789999999999</v>
      </c>
      <c r="E59" s="8" t="s">
        <v>56</v>
      </c>
      <c r="F59" s="48">
        <v>41953</v>
      </c>
      <c r="G59" s="48">
        <v>41977</v>
      </c>
      <c r="H59" s="9">
        <v>24</v>
      </c>
      <c r="I59" s="68">
        <v>1.8241469247509901E-2</v>
      </c>
      <c r="J59" s="19">
        <v>4.0449999999999999</v>
      </c>
      <c r="K59" s="4">
        <v>39.085290482076601</v>
      </c>
      <c r="L59" s="5">
        <v>60.914709517923299</v>
      </c>
      <c r="M59" s="19">
        <v>9.2394800000000004</v>
      </c>
      <c r="N59" s="19">
        <v>4.0828221710985897</v>
      </c>
      <c r="O59" s="19">
        <v>0.69838495670645195</v>
      </c>
      <c r="P59" s="19">
        <v>5.1566578289014</v>
      </c>
      <c r="Q59" s="19">
        <v>4.4582728721949501</v>
      </c>
      <c r="R59" s="41">
        <v>44.188873952847899</v>
      </c>
      <c r="S59" s="42">
        <v>7.5587041338522498</v>
      </c>
      <c r="T59" s="43">
        <v>48.252421913299699</v>
      </c>
      <c r="U59" s="4">
        <v>3.6112799999999998</v>
      </c>
      <c r="V59" s="16">
        <v>1.8167029589213699</v>
      </c>
      <c r="W59" s="16">
        <v>0.221209746081721</v>
      </c>
      <c r="X59" s="16">
        <v>1.5733672949969</v>
      </c>
      <c r="Y59" s="17">
        <v>1.7945770410786199</v>
      </c>
      <c r="Z59" s="41">
        <v>50.306344534939697</v>
      </c>
      <c r="AA59" s="42">
        <v>6.1255218670865004</v>
      </c>
      <c r="AB59" s="43">
        <v>43.568133597973798</v>
      </c>
      <c r="AC59" s="4">
        <v>5.6281999999999996</v>
      </c>
      <c r="AD59" s="19">
        <v>2.2661194534995199</v>
      </c>
      <c r="AE59" s="19">
        <v>0.47717515408848199</v>
      </c>
      <c r="AF59" s="19">
        <v>2.8849053924119898</v>
      </c>
      <c r="AG59" s="5">
        <v>3.3620805465004699</v>
      </c>
      <c r="AH59" s="41">
        <v>40.263662511984698</v>
      </c>
      <c r="AI59" s="42">
        <v>8.4782906451171307</v>
      </c>
      <c r="AJ59" s="43">
        <v>51.258046842898104</v>
      </c>
      <c r="AK59" s="8">
        <v>68.070999999999998</v>
      </c>
      <c r="AL59" s="21">
        <v>69.652000000000001</v>
      </c>
      <c r="AM59" s="21">
        <v>1.802</v>
      </c>
      <c r="AN59" s="21">
        <v>4.266</v>
      </c>
      <c r="AO59" s="21">
        <v>2.464</v>
      </c>
      <c r="AP59" s="9">
        <v>1.581</v>
      </c>
      <c r="AQ59" s="73">
        <v>270.76400000000001</v>
      </c>
      <c r="AR59" s="19">
        <v>10.973070131246599</v>
      </c>
      <c r="AS59" s="19">
        <v>1.1844499737024301</v>
      </c>
    </row>
    <row r="60" spans="1:45" s="21" customFormat="1" x14ac:dyDescent="0.3">
      <c r="A60" s="21" t="str">
        <f t="shared" si="0"/>
        <v>P2A_Nov_2014</v>
      </c>
      <c r="B60" s="21" t="s">
        <v>45</v>
      </c>
      <c r="C60" s="12">
        <v>-14.29177</v>
      </c>
      <c r="D60" s="13">
        <v>-170.68219999999999</v>
      </c>
      <c r="E60" s="8" t="s">
        <v>56</v>
      </c>
      <c r="F60" s="48">
        <v>41953</v>
      </c>
      <c r="G60" s="48">
        <v>41977</v>
      </c>
      <c r="H60" s="9">
        <v>24</v>
      </c>
      <c r="I60" s="68">
        <v>1.8241469247509901E-2</v>
      </c>
      <c r="J60" s="19">
        <v>6.6869999999999896</v>
      </c>
      <c r="K60" s="4">
        <v>23.298938238372799</v>
      </c>
      <c r="L60" s="5">
        <v>76.701061761627102</v>
      </c>
      <c r="M60" s="19">
        <v>15.27426</v>
      </c>
      <c r="N60" s="19">
        <v>2.9608694094196601</v>
      </c>
      <c r="O60" s="19">
        <v>1.5948683671622199</v>
      </c>
      <c r="P60" s="19">
        <v>12.313390590580299</v>
      </c>
      <c r="Q60" s="19">
        <v>10.7185222234181</v>
      </c>
      <c r="R60" s="41">
        <v>19.3846995495668</v>
      </c>
      <c r="S60" s="42">
        <v>10.4415426158925</v>
      </c>
      <c r="T60" s="43">
        <v>70.173757834540595</v>
      </c>
      <c r="U60" s="4">
        <v>3.5587399999999998</v>
      </c>
      <c r="V60" s="16">
        <v>1.09397105225237</v>
      </c>
      <c r="W60" s="16">
        <v>0.37595629069202502</v>
      </c>
      <c r="X60" s="16">
        <v>2.0888126570555898</v>
      </c>
      <c r="Y60" s="17">
        <v>2.4647689477476198</v>
      </c>
      <c r="Z60" s="41">
        <v>30.7404039702921</v>
      </c>
      <c r="AA60" s="42">
        <v>10.5643090164503</v>
      </c>
      <c r="AB60" s="43">
        <v>58.695287013257399</v>
      </c>
      <c r="AC60" s="4">
        <v>11.71552</v>
      </c>
      <c r="AD60" s="19">
        <v>1.86689829738877</v>
      </c>
      <c r="AE60" s="19">
        <v>1.21891207582393</v>
      </c>
      <c r="AF60" s="19">
        <v>8.6297096267872799</v>
      </c>
      <c r="AG60" s="5">
        <v>9.8486217026112204</v>
      </c>
      <c r="AH60" s="41">
        <v>15.9352576530002</v>
      </c>
      <c r="AI60" s="42">
        <v>10.4042507359804</v>
      </c>
      <c r="AJ60" s="43">
        <v>73.660491611019197</v>
      </c>
      <c r="AK60" s="8">
        <v>69.646000000000001</v>
      </c>
      <c r="AL60" s="21">
        <v>71.203999999999994</v>
      </c>
      <c r="AM60" s="21">
        <v>1.736</v>
      </c>
      <c r="AN60" s="21">
        <v>6.8650000000000002</v>
      </c>
      <c r="AO60" s="21">
        <v>5.1289999999999996</v>
      </c>
      <c r="AP60" s="9">
        <v>1.5579999999999901</v>
      </c>
      <c r="AQ60" s="73">
        <v>270.76400000000001</v>
      </c>
      <c r="AR60" s="19">
        <v>10.973070131246599</v>
      </c>
      <c r="AS60" s="19">
        <v>1.1844499737024301</v>
      </c>
    </row>
    <row r="61" spans="1:45" s="21" customFormat="1" x14ac:dyDescent="0.3">
      <c r="A61" s="21" t="str">
        <f t="shared" si="0"/>
        <v>P2B_Nov_2014</v>
      </c>
      <c r="B61" s="21" t="s">
        <v>46</v>
      </c>
      <c r="C61" s="12">
        <v>-14.29142</v>
      </c>
      <c r="D61" s="13">
        <v>-170.67930000000001</v>
      </c>
      <c r="E61" s="8" t="s">
        <v>56</v>
      </c>
      <c r="F61" s="48">
        <v>41953</v>
      </c>
      <c r="G61" s="48">
        <v>41977</v>
      </c>
      <c r="H61" s="9">
        <v>24</v>
      </c>
      <c r="I61" s="68">
        <v>1.8241469247509901E-2</v>
      </c>
      <c r="J61" s="19">
        <v>2.8580000000000001</v>
      </c>
      <c r="K61" s="4">
        <v>96.431070678796303</v>
      </c>
      <c r="L61" s="5">
        <v>3.5689293212036302</v>
      </c>
      <c r="M61" s="19">
        <v>6.5281700000000003</v>
      </c>
      <c r="N61" s="19">
        <v>2.15327993370154</v>
      </c>
      <c r="O61" s="19">
        <v>0.61107827307688101</v>
      </c>
      <c r="P61" s="19">
        <v>4.37489006629845</v>
      </c>
      <c r="Q61" s="19">
        <v>3.7638117932215698</v>
      </c>
      <c r="R61" s="41">
        <v>32.984434132406903</v>
      </c>
      <c r="S61" s="42">
        <v>9.3606366420739793</v>
      </c>
      <c r="T61" s="43">
        <v>57.654929225519098</v>
      </c>
      <c r="U61" s="4">
        <v>6.2951800000000002</v>
      </c>
      <c r="V61" s="16">
        <v>2.0846673722357898</v>
      </c>
      <c r="W61" s="16">
        <v>0.60729971764695301</v>
      </c>
      <c r="X61" s="16">
        <v>3.6032129101172501</v>
      </c>
      <c r="Y61" s="17">
        <v>4.21051262776421</v>
      </c>
      <c r="Z61" s="41">
        <v>33.115294117654898</v>
      </c>
      <c r="AA61" s="42">
        <v>9.6470588235277308</v>
      </c>
      <c r="AB61" s="43">
        <v>57.237647058817302</v>
      </c>
      <c r="AC61" s="4">
        <v>0.23299</v>
      </c>
      <c r="AD61" s="19">
        <v>6.8612406486480704E-2</v>
      </c>
      <c r="AE61" s="19">
        <v>3.7782162162074999E-3</v>
      </c>
      <c r="AF61" s="19">
        <v>0.160599377297311</v>
      </c>
      <c r="AG61" s="5">
        <v>0.16437759351351899</v>
      </c>
      <c r="AH61" s="41">
        <v>29.448648648646099</v>
      </c>
      <c r="AI61" s="42">
        <v>1.62162162161788</v>
      </c>
      <c r="AJ61" s="43">
        <v>68.929729729735897</v>
      </c>
      <c r="AK61" s="8">
        <v>109.636</v>
      </c>
      <c r="AL61" s="21">
        <v>112.392</v>
      </c>
      <c r="AM61" s="21">
        <v>1.7270000000000001</v>
      </c>
      <c r="AN61" s="21">
        <v>1.829</v>
      </c>
      <c r="AO61" s="21">
        <v>0.10199999999999899</v>
      </c>
      <c r="AP61" s="9">
        <v>2.7559999999999998</v>
      </c>
      <c r="AQ61" s="73">
        <v>270.76400000000001</v>
      </c>
      <c r="AR61" s="19">
        <v>10.973070131246599</v>
      </c>
      <c r="AS61" s="19">
        <v>1.1844499737024301</v>
      </c>
    </row>
    <row r="62" spans="1:45" s="21" customFormat="1" x14ac:dyDescent="0.3">
      <c r="A62" s="21" t="str">
        <f t="shared" si="0"/>
        <v>P2C_Nov_2014</v>
      </c>
      <c r="B62" s="21" t="s">
        <v>47</v>
      </c>
      <c r="C62" s="12">
        <v>-14.290330000000001</v>
      </c>
      <c r="D62" s="13">
        <v>-170.67670000000001</v>
      </c>
      <c r="E62" s="8" t="s">
        <v>56</v>
      </c>
      <c r="F62" s="48">
        <v>41953</v>
      </c>
      <c r="G62" s="48">
        <v>41977</v>
      </c>
      <c r="H62" s="9">
        <v>24</v>
      </c>
      <c r="I62" s="68">
        <v>1.8241469247509901E-2</v>
      </c>
      <c r="J62" s="19">
        <v>4.1939999999999902</v>
      </c>
      <c r="K62" s="4">
        <v>35.4077253218884</v>
      </c>
      <c r="L62" s="5">
        <v>64.592274678111593</v>
      </c>
      <c r="M62" s="19">
        <v>9.5798199999999998</v>
      </c>
      <c r="N62" s="19">
        <v>4.4101824059031403</v>
      </c>
      <c r="O62" s="19">
        <v>0.67872896355877099</v>
      </c>
      <c r="P62" s="19">
        <v>5.1696375940968498</v>
      </c>
      <c r="Q62" s="19">
        <v>4.4909086305380796</v>
      </c>
      <c r="R62" s="41">
        <v>46.036171931238101</v>
      </c>
      <c r="S62" s="42">
        <v>7.0849866026581996</v>
      </c>
      <c r="T62" s="43">
        <v>46.878841466103601</v>
      </c>
      <c r="U62" s="4">
        <v>3.3919999999999999</v>
      </c>
      <c r="V62" s="16">
        <v>1.7843565460845401</v>
      </c>
      <c r="W62" s="16">
        <v>0.21555537075536901</v>
      </c>
      <c r="X62" s="16">
        <v>1.3920880831600799</v>
      </c>
      <c r="Y62" s="17">
        <v>1.60764345391545</v>
      </c>
      <c r="Z62" s="41">
        <v>52.604851004850801</v>
      </c>
      <c r="AA62" s="42">
        <v>6.3548163548163199</v>
      </c>
      <c r="AB62" s="43">
        <v>41.0403326403327</v>
      </c>
      <c r="AC62" s="4">
        <v>6.1878200000000003</v>
      </c>
      <c r="AD62" s="19">
        <v>2.6258262308071099</v>
      </c>
      <c r="AE62" s="19">
        <v>0.46317355156454998</v>
      </c>
      <c r="AF62" s="19">
        <v>3.0988202176283299</v>
      </c>
      <c r="AG62" s="5">
        <v>3.5619937691928798</v>
      </c>
      <c r="AH62" s="41">
        <v>42.435401010486999</v>
      </c>
      <c r="AI62" s="42">
        <v>7.4852460408439496</v>
      </c>
      <c r="AJ62" s="43">
        <v>50.079352948668998</v>
      </c>
      <c r="AK62" s="8">
        <v>66.784999999999997</v>
      </c>
      <c r="AL62" s="21">
        <v>68.27</v>
      </c>
      <c r="AM62" s="21">
        <v>1.742</v>
      </c>
      <c r="AN62" s="21">
        <v>4.4509999999999996</v>
      </c>
      <c r="AO62" s="21">
        <v>2.7089999999999899</v>
      </c>
      <c r="AP62" s="9">
        <v>1.4849999999999901</v>
      </c>
      <c r="AQ62" s="73">
        <v>270.76400000000001</v>
      </c>
      <c r="AR62" s="19">
        <v>10.973070131246599</v>
      </c>
      <c r="AS62" s="19">
        <v>1.1844499737024301</v>
      </c>
    </row>
    <row r="63" spans="1:45" s="21" customFormat="1" x14ac:dyDescent="0.3">
      <c r="A63" s="21" t="str">
        <f t="shared" si="0"/>
        <v>P3A_Nov_2014</v>
      </c>
      <c r="B63" s="21" t="s">
        <v>48</v>
      </c>
      <c r="C63" s="12">
        <v>-14.292730000000001</v>
      </c>
      <c r="D63" s="13">
        <v>-170.67939999999999</v>
      </c>
      <c r="E63" s="8" t="s">
        <v>56</v>
      </c>
      <c r="F63" s="48">
        <v>41953</v>
      </c>
      <c r="G63" s="48">
        <v>41977</v>
      </c>
      <c r="H63" s="9">
        <v>24</v>
      </c>
      <c r="I63" s="68">
        <v>1.8241469247509901E-2</v>
      </c>
      <c r="J63" s="19">
        <v>0.64500000000000401</v>
      </c>
      <c r="K63" s="4">
        <v>36.589147286822097</v>
      </c>
      <c r="L63" s="5">
        <v>63.410852713177803</v>
      </c>
      <c r="M63" s="19">
        <v>1.47329</v>
      </c>
      <c r="N63" s="19">
        <v>0.58512375487417201</v>
      </c>
      <c r="O63" s="19">
        <v>0.19893760560238899</v>
      </c>
      <c r="P63" s="19">
        <v>0.88816624512582698</v>
      </c>
      <c r="Q63" s="19">
        <v>0.68922863952343805</v>
      </c>
      <c r="R63" s="41">
        <v>39.715450106508001</v>
      </c>
      <c r="S63" s="42">
        <v>13.5029495620271</v>
      </c>
      <c r="T63" s="43">
        <v>46.781600331464801</v>
      </c>
      <c r="U63" s="4">
        <v>0.53905999999999998</v>
      </c>
      <c r="V63" s="16">
        <v>0.26039723840262702</v>
      </c>
      <c r="W63" s="16">
        <v>8.2274474835883696E-2</v>
      </c>
      <c r="X63" s="16">
        <v>0.19638828676148801</v>
      </c>
      <c r="Y63" s="17">
        <v>0.27866276159737202</v>
      </c>
      <c r="Z63" s="41">
        <v>48.305798687089997</v>
      </c>
      <c r="AA63" s="42">
        <v>15.262582056892301</v>
      </c>
      <c r="AB63" s="43">
        <v>36.431619256017598</v>
      </c>
      <c r="AC63" s="4">
        <v>0.93423</v>
      </c>
      <c r="AD63" s="19">
        <v>0.324725940981198</v>
      </c>
      <c r="AE63" s="19">
        <v>0.11666301288403499</v>
      </c>
      <c r="AF63" s="19">
        <v>0.49284104613476498</v>
      </c>
      <c r="AG63" s="5">
        <v>0.609504059018801</v>
      </c>
      <c r="AH63" s="41">
        <v>34.7586719524312</v>
      </c>
      <c r="AI63" s="42">
        <v>12.487611496530301</v>
      </c>
      <c r="AJ63" s="43">
        <v>52.753716551038302</v>
      </c>
      <c r="AK63" s="8">
        <v>114.151</v>
      </c>
      <c r="AL63" s="21">
        <v>114.387</v>
      </c>
      <c r="AM63" s="21">
        <v>1.7390000000000001</v>
      </c>
      <c r="AN63" s="21">
        <v>2.1480000000000001</v>
      </c>
      <c r="AO63" s="21">
        <v>0.40899999999999997</v>
      </c>
      <c r="AP63" s="9">
        <v>0.23600000000000401</v>
      </c>
      <c r="AQ63" s="73">
        <v>270.76400000000001</v>
      </c>
      <c r="AR63" s="19">
        <v>10.973070131246599</v>
      </c>
      <c r="AS63" s="19">
        <v>1.1844499737024301</v>
      </c>
    </row>
    <row r="64" spans="1:45" s="21" customFormat="1" x14ac:dyDescent="0.3">
      <c r="A64" s="21" t="str">
        <f t="shared" si="0"/>
        <v>P3B_Nov_2014</v>
      </c>
      <c r="B64" s="21" t="s">
        <v>49</v>
      </c>
      <c r="C64" s="12">
        <v>-14.293839999999999</v>
      </c>
      <c r="D64" s="13">
        <v>-170.6773</v>
      </c>
      <c r="E64" s="8" t="s">
        <v>56</v>
      </c>
      <c r="F64" s="48">
        <v>41953</v>
      </c>
      <c r="G64" s="48">
        <v>41977</v>
      </c>
      <c r="H64" s="9">
        <v>24</v>
      </c>
      <c r="I64" s="68">
        <v>1.8241469247509901E-2</v>
      </c>
      <c r="J64" s="19">
        <v>0.101999999999996</v>
      </c>
      <c r="K64" s="4">
        <v>31.372549019605401</v>
      </c>
      <c r="L64" s="5">
        <v>68.627450980394499</v>
      </c>
      <c r="M64" s="19">
        <v>0.23299</v>
      </c>
      <c r="N64" s="19">
        <v>2.79649596827494E-2</v>
      </c>
      <c r="O64" s="19">
        <v>1.4372593082178999E-2</v>
      </c>
      <c r="P64" s="19">
        <v>4.51299422780293E-2</v>
      </c>
      <c r="Q64" s="19">
        <v>3.07573491958502E-2</v>
      </c>
      <c r="R64" s="41">
        <v>12.0026437541308</v>
      </c>
      <c r="S64" s="42">
        <v>6.16875963868796</v>
      </c>
      <c r="T64" s="43">
        <v>13.2011456267866</v>
      </c>
      <c r="U64" s="4">
        <v>7.3090000000000002E-2</v>
      </c>
      <c r="V64" s="16">
        <v>2.7963084269664901E-2</v>
      </c>
      <c r="W64" s="16">
        <v>1.43716292134866E-2</v>
      </c>
      <c r="X64" s="16">
        <v>3.0755286516848401E-2</v>
      </c>
      <c r="Y64" s="17">
        <v>4.5126915730334997E-2</v>
      </c>
      <c r="Z64" s="41">
        <v>38.258426966294898</v>
      </c>
      <c r="AA64" s="42">
        <v>19.662921348319301</v>
      </c>
      <c r="AB64" s="43">
        <v>42.078651685385601</v>
      </c>
      <c r="AC64" s="4">
        <v>0.15989</v>
      </c>
      <c r="AD64" s="19">
        <v>0</v>
      </c>
      <c r="AE64" s="19">
        <v>0</v>
      </c>
      <c r="AF64" s="19">
        <v>0</v>
      </c>
      <c r="AG64" s="5">
        <v>0</v>
      </c>
      <c r="AH64" s="41">
        <v>0</v>
      </c>
      <c r="AI64" s="42">
        <v>0</v>
      </c>
      <c r="AJ64" s="43">
        <v>0</v>
      </c>
      <c r="AK64" s="8">
        <v>67.213999999999999</v>
      </c>
      <c r="AL64" s="21">
        <v>67.245999999999995</v>
      </c>
      <c r="AM64" s="21">
        <v>1.744</v>
      </c>
      <c r="AN64" s="21">
        <v>1.8140000000000001</v>
      </c>
      <c r="AO64" s="21">
        <v>7.0000000000000007E-2</v>
      </c>
      <c r="AP64" s="9">
        <v>3.1999999999996399E-2</v>
      </c>
      <c r="AQ64" s="73">
        <v>270.76400000000001</v>
      </c>
      <c r="AR64" s="19">
        <v>10.973070131246599</v>
      </c>
      <c r="AS64" s="19">
        <v>1.1844499737024301</v>
      </c>
    </row>
    <row r="65" spans="1:45" s="50" customFormat="1" ht="15" thickBot="1" x14ac:dyDescent="0.35">
      <c r="A65" s="50" t="str">
        <f t="shared" si="0"/>
        <v>P3C_Nov_2014</v>
      </c>
      <c r="B65" s="50" t="s">
        <v>50</v>
      </c>
      <c r="C65" s="51">
        <v>-14.293369999999999</v>
      </c>
      <c r="D65" s="52">
        <v>-170.6754</v>
      </c>
      <c r="E65" s="49" t="s">
        <v>56</v>
      </c>
      <c r="F65" s="53">
        <v>41953</v>
      </c>
      <c r="G65" s="53">
        <v>41977</v>
      </c>
      <c r="H65" s="54">
        <v>24</v>
      </c>
      <c r="I65" s="69">
        <v>1.8241469247509901E-2</v>
      </c>
      <c r="J65" s="80">
        <v>2.0000000000000002E-5</v>
      </c>
      <c r="K65" s="55"/>
      <c r="L65" s="56"/>
      <c r="M65" s="58">
        <v>5.0000000000000002E-5</v>
      </c>
      <c r="N65" s="58">
        <v>0</v>
      </c>
      <c r="O65" s="58">
        <v>0</v>
      </c>
      <c r="P65" s="58">
        <v>0</v>
      </c>
      <c r="Q65" s="58">
        <v>0</v>
      </c>
      <c r="R65" s="62"/>
      <c r="S65" s="59"/>
      <c r="T65" s="63"/>
      <c r="U65" s="55">
        <v>2.0000000000000002E-5</v>
      </c>
      <c r="V65" s="60">
        <v>0</v>
      </c>
      <c r="W65" s="60">
        <v>0</v>
      </c>
      <c r="X65" s="60">
        <v>0</v>
      </c>
      <c r="Y65" s="61">
        <v>0</v>
      </c>
      <c r="Z65" s="62"/>
      <c r="AA65" s="59"/>
      <c r="AB65" s="63"/>
      <c r="AC65" s="55">
        <v>2.0000000000000002E-5</v>
      </c>
      <c r="AD65" s="58">
        <v>0</v>
      </c>
      <c r="AE65" s="58">
        <v>0</v>
      </c>
      <c r="AF65" s="58">
        <v>0</v>
      </c>
      <c r="AG65" s="56">
        <v>0</v>
      </c>
      <c r="AH65" s="62"/>
      <c r="AI65" s="59"/>
      <c r="AJ65" s="63"/>
      <c r="AK65" s="49"/>
      <c r="AO65" s="57"/>
      <c r="AP65" s="65"/>
      <c r="AQ65" s="74">
        <v>270.76400000000001</v>
      </c>
      <c r="AR65" s="58">
        <v>10.973070131246599</v>
      </c>
      <c r="AS65" s="58">
        <v>1.1844499737024301</v>
      </c>
    </row>
    <row r="66" spans="1:45" s="20" customFormat="1" x14ac:dyDescent="0.3">
      <c r="A66" s="20" t="str">
        <f t="shared" si="0"/>
        <v>P1A_Dec_2014</v>
      </c>
      <c r="B66" s="20" t="s">
        <v>41</v>
      </c>
      <c r="C66" s="10">
        <v>-14.290179999999999</v>
      </c>
      <c r="D66" s="11">
        <v>-170.6814</v>
      </c>
      <c r="E66" s="6" t="s">
        <v>57</v>
      </c>
      <c r="F66" s="44">
        <v>41977</v>
      </c>
      <c r="G66" s="44">
        <v>42009</v>
      </c>
      <c r="H66" s="7">
        <v>32</v>
      </c>
      <c r="I66" s="66">
        <v>1.8241469247509901E-2</v>
      </c>
      <c r="J66" s="18">
        <v>2.5179999999999998</v>
      </c>
      <c r="K66" s="2">
        <v>64.535345512311295</v>
      </c>
      <c r="L66" s="3">
        <v>35.464654487688598</v>
      </c>
      <c r="M66" s="18">
        <v>4.3136599999999996</v>
      </c>
      <c r="N66" s="18">
        <v>2.5586320394172501</v>
      </c>
      <c r="O66" s="18">
        <v>0.40989748966704298</v>
      </c>
      <c r="P66" s="18">
        <v>1.7550279605827399</v>
      </c>
      <c r="Q66" s="18">
        <v>1.3451304709156999</v>
      </c>
      <c r="R66" s="46">
        <v>59.314643236074502</v>
      </c>
      <c r="S66" s="45">
        <v>9.5023133410385405</v>
      </c>
      <c r="T66" s="47">
        <v>31.1830434228869</v>
      </c>
      <c r="U66" s="2">
        <v>2.7838400000000001</v>
      </c>
      <c r="V66" s="14">
        <v>2.0585056284289198</v>
      </c>
      <c r="W66" s="14">
        <v>0.18240747132169499</v>
      </c>
      <c r="X66" s="14">
        <v>0.54292690024937595</v>
      </c>
      <c r="Y66" s="15">
        <v>0.72533437157107195</v>
      </c>
      <c r="Z66" s="46">
        <v>73.944825436408905</v>
      </c>
      <c r="AA66" s="45">
        <v>6.5523690773067296</v>
      </c>
      <c r="AB66" s="47">
        <v>19.502805486284199</v>
      </c>
      <c r="AC66" s="2">
        <v>1.52982</v>
      </c>
      <c r="AD66" s="18">
        <v>0.50012831471416097</v>
      </c>
      <c r="AE66" s="18">
        <v>0.227489634489218</v>
      </c>
      <c r="AF66" s="18">
        <v>0.80220205079661999</v>
      </c>
      <c r="AG66" s="3">
        <v>1.02969168528583</v>
      </c>
      <c r="AH66" s="46">
        <v>32.6919712589822</v>
      </c>
      <c r="AI66" s="45">
        <v>14.8703530146826</v>
      </c>
      <c r="AJ66" s="47">
        <v>52.437675726335101</v>
      </c>
      <c r="AK66" s="6">
        <v>70.244</v>
      </c>
      <c r="AL66" s="20">
        <v>71.869</v>
      </c>
      <c r="AM66" s="20">
        <v>1.752</v>
      </c>
      <c r="AN66" s="20">
        <v>2.645</v>
      </c>
      <c r="AO66" s="20">
        <v>0.89300000000000002</v>
      </c>
      <c r="AP66" s="7">
        <v>1.625</v>
      </c>
      <c r="AQ66" s="72">
        <v>979.42399999999998</v>
      </c>
      <c r="AR66" s="18">
        <v>31.186461482957998</v>
      </c>
      <c r="AS66" s="18">
        <v>1.73390147052328</v>
      </c>
    </row>
    <row r="67" spans="1:45" s="21" customFormat="1" x14ac:dyDescent="0.3">
      <c r="A67" s="21" t="str">
        <f t="shared" si="0"/>
        <v>P1B_Dec_2014</v>
      </c>
      <c r="B67" s="21" t="s">
        <v>43</v>
      </c>
      <c r="C67" s="12">
        <v>-14.28941</v>
      </c>
      <c r="D67" s="13">
        <v>-170.67959999999999</v>
      </c>
      <c r="E67" s="8" t="s">
        <v>57</v>
      </c>
      <c r="F67" s="48">
        <v>41977</v>
      </c>
      <c r="G67" s="48">
        <v>42009</v>
      </c>
      <c r="H67" s="9">
        <v>32</v>
      </c>
      <c r="I67" s="68">
        <v>1.8241469247509901E-2</v>
      </c>
      <c r="J67" s="19">
        <v>0.64300000000000002</v>
      </c>
      <c r="K67" s="4">
        <v>75.738724727838203</v>
      </c>
      <c r="L67" s="5">
        <v>24.261275272161701</v>
      </c>
      <c r="M67" s="19">
        <v>1.10154</v>
      </c>
      <c r="N67" s="19">
        <v>0.712921075320744</v>
      </c>
      <c r="O67" s="19">
        <v>9.0146310507219801E-2</v>
      </c>
      <c r="P67" s="19">
        <v>0.38861892467925502</v>
      </c>
      <c r="Q67" s="19">
        <v>0.29847261417203502</v>
      </c>
      <c r="R67" s="41">
        <v>64.720398289734703</v>
      </c>
      <c r="S67" s="42">
        <v>8.1836620102056994</v>
      </c>
      <c r="T67" s="43">
        <v>27.0959397000595</v>
      </c>
      <c r="U67" s="4">
        <v>0.83428999999999998</v>
      </c>
      <c r="V67" s="16">
        <v>0.585641422724272</v>
      </c>
      <c r="W67" s="16">
        <v>5.6085177430019603E-2</v>
      </c>
      <c r="X67" s="16">
        <v>0.192563399845708</v>
      </c>
      <c r="Y67" s="17">
        <v>0.24864857727572701</v>
      </c>
      <c r="Z67" s="41">
        <v>70.196385276615104</v>
      </c>
      <c r="AA67" s="42">
        <v>6.7225038571743099</v>
      </c>
      <c r="AB67" s="43">
        <v>23.081110866210501</v>
      </c>
      <c r="AC67" s="4">
        <v>0.26724999999999999</v>
      </c>
      <c r="AD67" s="19">
        <v>0.127279122549013</v>
      </c>
      <c r="AE67" s="19">
        <v>3.4061274509816303E-2</v>
      </c>
      <c r="AF67" s="19">
        <v>0.105909602941169</v>
      </c>
      <c r="AG67" s="5">
        <v>0.13997087745098599</v>
      </c>
      <c r="AH67" s="41">
        <v>47.625490196076299</v>
      </c>
      <c r="AI67" s="42">
        <v>12.7450980392203</v>
      </c>
      <c r="AJ67" s="43">
        <v>39.629411764703299</v>
      </c>
      <c r="AK67" s="8">
        <v>109.645</v>
      </c>
      <c r="AL67" s="21">
        <v>110.13200000000001</v>
      </c>
      <c r="AM67" s="21">
        <v>1.744</v>
      </c>
      <c r="AN67" s="21">
        <v>1.9</v>
      </c>
      <c r="AO67" s="21">
        <v>0.156</v>
      </c>
      <c r="AP67" s="9">
        <v>0.48699999999999999</v>
      </c>
      <c r="AQ67" s="73">
        <v>979.42399999999998</v>
      </c>
      <c r="AR67" s="19">
        <v>31.186461482957998</v>
      </c>
      <c r="AS67" s="19">
        <v>1.73390147052328</v>
      </c>
    </row>
    <row r="68" spans="1:45" s="21" customFormat="1" x14ac:dyDescent="0.3">
      <c r="A68" s="21" t="str">
        <f t="shared" ref="A68:A101" si="1">B68&amp;"_"&amp;E68</f>
        <v>P1C_Dec_2014</v>
      </c>
      <c r="B68" s="21" t="s">
        <v>44</v>
      </c>
      <c r="C68" s="12">
        <v>-14.28833</v>
      </c>
      <c r="D68" s="13">
        <v>-170.67789999999999</v>
      </c>
      <c r="E68" s="8" t="s">
        <v>57</v>
      </c>
      <c r="F68" s="48">
        <v>41977</v>
      </c>
      <c r="G68" s="48">
        <v>42009</v>
      </c>
      <c r="H68" s="9">
        <v>32</v>
      </c>
      <c r="I68" s="68">
        <v>1.8241469247509901E-2</v>
      </c>
      <c r="J68" s="19">
        <v>12.153</v>
      </c>
      <c r="K68" s="4">
        <v>38.081132230724897</v>
      </c>
      <c r="L68" s="5">
        <v>61.918867769275003</v>
      </c>
      <c r="M68" s="19">
        <v>20.819659999999999</v>
      </c>
      <c r="N68" s="19">
        <v>15.0333615631786</v>
      </c>
      <c r="O68" s="19">
        <v>1.5196875556162199</v>
      </c>
      <c r="P68" s="19">
        <v>5.7862984368213102</v>
      </c>
      <c r="Q68" s="19">
        <v>4.2666108812050902</v>
      </c>
      <c r="R68" s="41">
        <v>72.207526747212398</v>
      </c>
      <c r="S68" s="42">
        <v>7.2992909375860098</v>
      </c>
      <c r="T68" s="43">
        <v>20.493182315201501</v>
      </c>
      <c r="U68" s="4">
        <v>7.9283599999999996</v>
      </c>
      <c r="V68" s="16">
        <v>6.5863507041472902</v>
      </c>
      <c r="W68" s="16">
        <v>0.437442193077693</v>
      </c>
      <c r="X68" s="16">
        <v>0.90456710277500796</v>
      </c>
      <c r="Y68" s="17">
        <v>1.3420092958526999</v>
      </c>
      <c r="Z68" s="41">
        <v>83.073305250358104</v>
      </c>
      <c r="AA68" s="42">
        <v>5.5174360533287201</v>
      </c>
      <c r="AB68" s="43">
        <v>11.409258696313</v>
      </c>
      <c r="AC68" s="4">
        <v>12.891299999999999</v>
      </c>
      <c r="AD68" s="19">
        <v>8.4470104633870804</v>
      </c>
      <c r="AE68" s="19">
        <v>1.08224542741935</v>
      </c>
      <c r="AF68" s="19">
        <v>3.3620441091935498</v>
      </c>
      <c r="AG68" s="5">
        <v>4.44428953661291</v>
      </c>
      <c r="AH68" s="41">
        <v>65.5248924731182</v>
      </c>
      <c r="AI68" s="42">
        <v>8.3951612903225907</v>
      </c>
      <c r="AJ68" s="43">
        <v>26.079946236559099</v>
      </c>
      <c r="AK68" s="8">
        <v>68.072999999999993</v>
      </c>
      <c r="AL68" s="21">
        <v>72.700999999999993</v>
      </c>
      <c r="AM68" s="21">
        <v>1.748</v>
      </c>
      <c r="AN68" s="21">
        <v>9.2729999999999997</v>
      </c>
      <c r="AO68" s="21">
        <v>7.5250000000000004</v>
      </c>
      <c r="AP68" s="9">
        <v>4.6280000000000001</v>
      </c>
      <c r="AQ68" s="73">
        <v>979.42399999999998</v>
      </c>
      <c r="AR68" s="19">
        <v>31.186461482957998</v>
      </c>
      <c r="AS68" s="19">
        <v>1.73390147052328</v>
      </c>
    </row>
    <row r="69" spans="1:45" s="21" customFormat="1" x14ac:dyDescent="0.3">
      <c r="A69" s="21" t="str">
        <f t="shared" si="1"/>
        <v>P2A_Dec_2014</v>
      </c>
      <c r="B69" s="21" t="s">
        <v>45</v>
      </c>
      <c r="C69" s="12">
        <v>-14.29177</v>
      </c>
      <c r="D69" s="13">
        <v>-170.68219999999999</v>
      </c>
      <c r="E69" s="8" t="s">
        <v>57</v>
      </c>
      <c r="F69" s="48">
        <v>41977</v>
      </c>
      <c r="G69" s="48">
        <v>42009</v>
      </c>
      <c r="H69" s="9">
        <v>32</v>
      </c>
      <c r="I69" s="68">
        <v>1.8241469247509901E-2</v>
      </c>
      <c r="J69" s="19">
        <v>9.07</v>
      </c>
      <c r="K69" s="4">
        <v>20.904079382579901</v>
      </c>
      <c r="L69" s="5">
        <v>79.095920617420006</v>
      </c>
      <c r="M69" s="19">
        <v>15.53809</v>
      </c>
      <c r="N69" s="19">
        <v>3.6298313469153598</v>
      </c>
      <c r="O69" s="19">
        <v>1.86986747152843</v>
      </c>
      <c r="P69" s="19">
        <v>11.9082586530846</v>
      </c>
      <c r="Q69" s="19">
        <v>10.0383911815562</v>
      </c>
      <c r="R69" s="41">
        <v>23.360859326438199</v>
      </c>
      <c r="S69" s="42">
        <v>12.0340883051162</v>
      </c>
      <c r="T69" s="43">
        <v>64.605052368445499</v>
      </c>
      <c r="U69" s="4">
        <v>3.2480899999999999</v>
      </c>
      <c r="V69" s="16">
        <v>1.5927249282373499</v>
      </c>
      <c r="W69" s="16">
        <v>0.40654708282742602</v>
      </c>
      <c r="X69" s="16">
        <v>1.24881798893522</v>
      </c>
      <c r="Y69" s="17">
        <v>1.65536507176264</v>
      </c>
      <c r="Z69" s="41">
        <v>49.0357387953336</v>
      </c>
      <c r="AA69" s="42">
        <v>12.5164968589979</v>
      </c>
      <c r="AB69" s="43">
        <v>38.447764345668404</v>
      </c>
      <c r="AC69" s="4">
        <v>12.28999</v>
      </c>
      <c r="AD69" s="19">
        <v>2.0371032458501199</v>
      </c>
      <c r="AE69" s="19">
        <v>1.4633191695705201</v>
      </c>
      <c r="AF69" s="19">
        <v>8.7895675845793502</v>
      </c>
      <c r="AG69" s="5">
        <v>10.252886754149801</v>
      </c>
      <c r="AH69" s="41">
        <v>16.5753043399557</v>
      </c>
      <c r="AI69" s="42">
        <v>11.9065936552472</v>
      </c>
      <c r="AJ69" s="43">
        <v>71.518102004797001</v>
      </c>
      <c r="AK69" s="8">
        <v>69.647000000000006</v>
      </c>
      <c r="AL69" s="21">
        <v>71.543000000000006</v>
      </c>
      <c r="AM69" s="21">
        <v>1.7729999999999999</v>
      </c>
      <c r="AN69" s="21">
        <v>8.9469999999999992</v>
      </c>
      <c r="AO69" s="21">
        <v>7.1740000000000004</v>
      </c>
      <c r="AP69" s="9">
        <v>1.8959999999999999</v>
      </c>
      <c r="AQ69" s="73">
        <v>979.42399999999998</v>
      </c>
      <c r="AR69" s="19">
        <v>31.186461482957998</v>
      </c>
      <c r="AS69" s="19">
        <v>1.73390147052328</v>
      </c>
    </row>
    <row r="70" spans="1:45" s="21" customFormat="1" x14ac:dyDescent="0.3">
      <c r="A70" s="21" t="str">
        <f t="shared" si="1"/>
        <v>P2B_Dec_2014</v>
      </c>
      <c r="B70" s="21" t="s">
        <v>46</v>
      </c>
      <c r="C70" s="12">
        <v>-14.29142</v>
      </c>
      <c r="D70" s="13">
        <v>-170.67930000000001</v>
      </c>
      <c r="E70" s="8" t="s">
        <v>57</v>
      </c>
      <c r="F70" s="48">
        <v>41977</v>
      </c>
      <c r="G70" s="48">
        <v>42009</v>
      </c>
      <c r="H70" s="9">
        <v>32</v>
      </c>
      <c r="I70" s="68">
        <v>1.8241469247509901E-2</v>
      </c>
      <c r="J70" s="19">
        <v>2.81E-2</v>
      </c>
      <c r="K70" s="4">
        <v>99.644128113879006</v>
      </c>
      <c r="L70" s="5">
        <v>0.35587188612099602</v>
      </c>
      <c r="M70" s="19">
        <v>4.8140000000000002E-2</v>
      </c>
      <c r="N70" s="19">
        <v>4.6924503096671601E-2</v>
      </c>
      <c r="O70" s="19">
        <v>3.1802441949646599E-3</v>
      </c>
      <c r="P70" s="19">
        <v>1.0441801773497499E-3</v>
      </c>
      <c r="Q70" s="19">
        <v>-2.1360640176149E-3</v>
      </c>
      <c r="R70" s="41">
        <v>97.475079137248798</v>
      </c>
      <c r="S70" s="42">
        <v>6.6062405379407201</v>
      </c>
      <c r="T70" s="43">
        <v>-4.4371915613105601</v>
      </c>
      <c r="U70" s="4">
        <v>4.7969999999999999E-2</v>
      </c>
      <c r="V70" s="16">
        <v>4.6925791160217299E-2</v>
      </c>
      <c r="W70" s="16">
        <v>3.1803314917146302E-3</v>
      </c>
      <c r="X70" s="16">
        <v>-2.1361226519319601E-3</v>
      </c>
      <c r="Y70" s="17">
        <v>1.0442088397826601E-3</v>
      </c>
      <c r="Z70" s="41">
        <v>97.823204419881804</v>
      </c>
      <c r="AA70" s="42">
        <v>6.6298342541476503</v>
      </c>
      <c r="AB70" s="43">
        <v>-4.4530386740295302</v>
      </c>
      <c r="AC70" s="4">
        <v>1.7000000000000001E-4</v>
      </c>
      <c r="AD70" s="19">
        <v>0</v>
      </c>
      <c r="AE70" s="19">
        <v>0</v>
      </c>
      <c r="AF70" s="19">
        <v>0</v>
      </c>
      <c r="AG70" s="5">
        <v>0</v>
      </c>
      <c r="AH70" s="41">
        <v>0</v>
      </c>
      <c r="AI70" s="42">
        <v>0</v>
      </c>
      <c r="AJ70" s="43">
        <v>0</v>
      </c>
      <c r="AK70" s="8">
        <v>112.90900000000001</v>
      </c>
      <c r="AL70" s="21">
        <v>112.937</v>
      </c>
      <c r="AM70" s="21">
        <v>1.7809999999999999</v>
      </c>
      <c r="AN70" s="21">
        <v>1.7589999999999999</v>
      </c>
      <c r="AO70" s="21">
        <v>1E-4</v>
      </c>
      <c r="AP70" s="9">
        <v>2.8000000000000001E-2</v>
      </c>
      <c r="AQ70" s="73">
        <v>979.42399999999998</v>
      </c>
      <c r="AR70" s="19">
        <v>31.186461482957998</v>
      </c>
      <c r="AS70" s="19">
        <v>1.73390147052328</v>
      </c>
    </row>
    <row r="71" spans="1:45" s="21" customFormat="1" x14ac:dyDescent="0.3">
      <c r="A71" s="21" t="str">
        <f t="shared" si="1"/>
        <v>P2C_Dec_2014</v>
      </c>
      <c r="B71" s="21" t="s">
        <v>47</v>
      </c>
      <c r="C71" s="12">
        <v>-14.290330000000001</v>
      </c>
      <c r="D71" s="13">
        <v>-170.67670000000001</v>
      </c>
      <c r="E71" s="8" t="s">
        <v>57</v>
      </c>
      <c r="F71" s="48">
        <v>41977</v>
      </c>
      <c r="G71" s="48">
        <v>42009</v>
      </c>
      <c r="H71" s="9">
        <v>32</v>
      </c>
      <c r="I71" s="68">
        <v>1.8241469247509901E-2</v>
      </c>
      <c r="J71" s="19">
        <v>4.7050000000000001</v>
      </c>
      <c r="K71" s="4">
        <v>28.4590860786397</v>
      </c>
      <c r="L71" s="5">
        <v>71.5409139213602</v>
      </c>
      <c r="M71" s="19">
        <v>8.0602699999999992</v>
      </c>
      <c r="N71" s="19">
        <v>6.0241394550577301</v>
      </c>
      <c r="O71" s="19">
        <v>0.58118083206406101</v>
      </c>
      <c r="P71" s="19">
        <v>2.0361305449422602</v>
      </c>
      <c r="Q71" s="19">
        <v>1.4549497128782001</v>
      </c>
      <c r="R71" s="41">
        <v>74.738680652853205</v>
      </c>
      <c r="S71" s="42">
        <v>7.2104387578091202</v>
      </c>
      <c r="T71" s="43">
        <v>18.050880589337599</v>
      </c>
      <c r="U71" s="4">
        <v>2.2938800000000001</v>
      </c>
      <c r="V71" s="16">
        <v>1.9614004516490999</v>
      </c>
      <c r="W71" s="16">
        <v>0.13235595420426099</v>
      </c>
      <c r="X71" s="16">
        <v>0.200123594146634</v>
      </c>
      <c r="Y71" s="17">
        <v>0.33247954835089599</v>
      </c>
      <c r="Z71" s="41">
        <v>85.505800288118905</v>
      </c>
      <c r="AA71" s="42">
        <v>5.7699598149973701</v>
      </c>
      <c r="AB71" s="43">
        <v>8.7242398968836508</v>
      </c>
      <c r="AC71" s="4">
        <v>5.7663900000000003</v>
      </c>
      <c r="AD71" s="19">
        <v>4.0627391272017102</v>
      </c>
      <c r="AE71" s="19">
        <v>0.44882486129814297</v>
      </c>
      <c r="AF71" s="19">
        <v>1.25482601150013</v>
      </c>
      <c r="AG71" s="5">
        <v>1.70365087279828</v>
      </c>
      <c r="AH71" s="41">
        <v>70.455503828248098</v>
      </c>
      <c r="AI71" s="42">
        <v>7.7834635065984701</v>
      </c>
      <c r="AJ71" s="43">
        <v>21.761032665153301</v>
      </c>
      <c r="AK71" s="8">
        <v>66.784999999999997</v>
      </c>
      <c r="AL71" s="21">
        <v>68.123999999999995</v>
      </c>
      <c r="AM71" s="21">
        <v>1.74</v>
      </c>
      <c r="AN71" s="21">
        <v>5.1059999999999999</v>
      </c>
      <c r="AO71" s="21">
        <v>3.3660000000000001</v>
      </c>
      <c r="AP71" s="9">
        <v>1.339</v>
      </c>
      <c r="AQ71" s="73">
        <v>979.42399999999998</v>
      </c>
      <c r="AR71" s="19">
        <v>31.186461482957998</v>
      </c>
      <c r="AS71" s="19">
        <v>1.73390147052328</v>
      </c>
    </row>
    <row r="72" spans="1:45" s="21" customFormat="1" x14ac:dyDescent="0.3">
      <c r="A72" s="21" t="str">
        <f t="shared" si="1"/>
        <v>P3A_Dec_2014</v>
      </c>
      <c r="B72" s="21" t="s">
        <v>48</v>
      </c>
      <c r="C72" s="12">
        <v>-14.292730000000001</v>
      </c>
      <c r="D72" s="13">
        <v>-170.67939999999999</v>
      </c>
      <c r="E72" s="8" t="s">
        <v>57</v>
      </c>
      <c r="F72" s="48">
        <v>41977</v>
      </c>
      <c r="G72" s="48">
        <v>42009</v>
      </c>
      <c r="H72" s="9">
        <v>32</v>
      </c>
      <c r="I72" s="68">
        <v>1.8241469247509901E-2</v>
      </c>
      <c r="J72" s="19">
        <v>0.154</v>
      </c>
      <c r="K72" s="4">
        <v>50.649350649350602</v>
      </c>
      <c r="L72" s="5">
        <v>49.350649350649299</v>
      </c>
      <c r="M72" s="19">
        <v>0.26382</v>
      </c>
      <c r="N72" s="19">
        <v>0.24502272169880701</v>
      </c>
      <c r="O72" s="19">
        <v>2.2840334130756701E-2</v>
      </c>
      <c r="P72" s="19">
        <v>1.87972783011922E-2</v>
      </c>
      <c r="Q72" s="19">
        <v>-4.0430558295644304E-3</v>
      </c>
      <c r="R72" s="41">
        <v>92.874960844063196</v>
      </c>
      <c r="S72" s="42">
        <v>8.6575445875053898</v>
      </c>
      <c r="T72" s="43">
        <v>-1.5325054315686499</v>
      </c>
      <c r="U72" s="4">
        <v>0.13361999999999999</v>
      </c>
      <c r="V72" s="16">
        <v>7.1769402072536806E-2</v>
      </c>
      <c r="W72" s="16">
        <v>1.98468393782406E-2</v>
      </c>
      <c r="X72" s="16">
        <v>4.2003758549222503E-2</v>
      </c>
      <c r="Y72" s="17">
        <v>6.18505979274631E-2</v>
      </c>
      <c r="Z72" s="41">
        <v>53.711571675300704</v>
      </c>
      <c r="AA72" s="42">
        <v>14.8531951640777</v>
      </c>
      <c r="AB72" s="43">
        <v>31.4352331606215</v>
      </c>
      <c r="AC72" s="4">
        <v>0.13020000000000001</v>
      </c>
      <c r="AD72" s="19">
        <v>0.17325579310348099</v>
      </c>
      <c r="AE72" s="19">
        <v>2.9931034482691301E-3</v>
      </c>
      <c r="AF72" s="19">
        <v>-4.60488965517507E-2</v>
      </c>
      <c r="AG72" s="5">
        <v>-4.3055793103481503E-2</v>
      </c>
      <c r="AH72" s="41">
        <v>133.06896551726601</v>
      </c>
      <c r="AI72" s="42">
        <v>2.2988505747074801</v>
      </c>
      <c r="AJ72" s="43">
        <v>-35.367816091974397</v>
      </c>
      <c r="AK72" s="8">
        <v>114.15600000000001</v>
      </c>
      <c r="AL72" s="21">
        <v>114.23399999999999</v>
      </c>
      <c r="AM72" s="21">
        <v>1.6950000000000001</v>
      </c>
      <c r="AN72" s="21">
        <v>1.7709999999999999</v>
      </c>
      <c r="AO72" s="21">
        <v>7.5999999999999998E-2</v>
      </c>
      <c r="AP72" s="9">
        <v>7.8E-2</v>
      </c>
      <c r="AQ72" s="73">
        <v>979.42399999999998</v>
      </c>
      <c r="AR72" s="19">
        <v>31.186461482957998</v>
      </c>
      <c r="AS72" s="19">
        <v>1.73390147052328</v>
      </c>
    </row>
    <row r="73" spans="1:45" s="21" customFormat="1" x14ac:dyDescent="0.3">
      <c r="A73" s="21" t="str">
        <f t="shared" si="1"/>
        <v>P3B_Dec_2014</v>
      </c>
      <c r="B73" s="21" t="s">
        <v>49</v>
      </c>
      <c r="C73" s="12">
        <v>-14.293839999999999</v>
      </c>
      <c r="D73" s="13">
        <v>-170.6773</v>
      </c>
      <c r="E73" s="8" t="s">
        <v>57</v>
      </c>
      <c r="F73" s="48">
        <v>41977</v>
      </c>
      <c r="G73" s="48">
        <v>42009</v>
      </c>
      <c r="H73" s="9">
        <v>32</v>
      </c>
      <c r="I73" s="68">
        <v>1.8241469247509901E-2</v>
      </c>
      <c r="J73" s="19">
        <v>3.7999999999999999E-2</v>
      </c>
      <c r="K73" s="4">
        <v>71.052631578947299</v>
      </c>
      <c r="L73" s="5">
        <v>28.947368421052602</v>
      </c>
      <c r="M73" s="19">
        <v>6.5100000000000005E-2</v>
      </c>
      <c r="N73" s="19">
        <v>5.72939921506175E-2</v>
      </c>
      <c r="O73" s="19">
        <v>5.5568205272493402E-3</v>
      </c>
      <c r="P73" s="19">
        <v>7.80600784938245E-3</v>
      </c>
      <c r="Q73" s="19">
        <v>2.2491873221330999E-3</v>
      </c>
      <c r="R73" s="41">
        <v>88.009204532438602</v>
      </c>
      <c r="S73" s="42">
        <v>8.5358226225028293</v>
      </c>
      <c r="T73" s="43">
        <v>3.45497284505853</v>
      </c>
      <c r="U73" s="4">
        <v>4.6249999999999999E-2</v>
      </c>
      <c r="V73" s="16">
        <v>3.9861564171121799E-2</v>
      </c>
      <c r="W73" s="16">
        <v>3.4625668449206701E-3</v>
      </c>
      <c r="X73" s="16">
        <v>2.9258689839574501E-3</v>
      </c>
      <c r="Y73" s="17">
        <v>6.3884358288781203E-3</v>
      </c>
      <c r="Z73" s="41">
        <v>86.187165775398597</v>
      </c>
      <c r="AA73" s="42">
        <v>7.4866310160447096</v>
      </c>
      <c r="AB73" s="43">
        <v>6.3262032085566497</v>
      </c>
      <c r="AC73" s="4">
        <v>1.8839999999999999E-2</v>
      </c>
      <c r="AD73" s="19">
        <v>1.74235111111215E-2</v>
      </c>
      <c r="AE73" s="19">
        <v>2.0933333333278199E-3</v>
      </c>
      <c r="AF73" s="19">
        <v>-6.7684444444935505E-4</v>
      </c>
      <c r="AG73" s="5">
        <v>1.41648888887846E-3</v>
      </c>
      <c r="AH73" s="41">
        <v>92.481481481536704</v>
      </c>
      <c r="AI73" s="42">
        <v>11.111111111081801</v>
      </c>
      <c r="AJ73" s="43">
        <v>-3.5925925926186499</v>
      </c>
      <c r="AK73" s="8">
        <v>67.221000000000004</v>
      </c>
      <c r="AL73" s="21">
        <v>67.248000000000005</v>
      </c>
      <c r="AM73" s="21">
        <v>1.6859999999999999</v>
      </c>
      <c r="AN73" s="21">
        <v>1.6970000000000001</v>
      </c>
      <c r="AO73" s="21">
        <v>1.0999999999999999E-2</v>
      </c>
      <c r="AP73" s="9">
        <v>2.7E-2</v>
      </c>
      <c r="AQ73" s="73">
        <v>979.42399999999998</v>
      </c>
      <c r="AR73" s="19">
        <v>31.186461482957998</v>
      </c>
      <c r="AS73" s="19">
        <v>1.73390147052328</v>
      </c>
    </row>
    <row r="74" spans="1:45" s="50" customFormat="1" ht="15" thickBot="1" x14ac:dyDescent="0.35">
      <c r="A74" s="50" t="str">
        <f t="shared" si="1"/>
        <v>P3C_Dec_2014</v>
      </c>
      <c r="B74" s="50" t="s">
        <v>50</v>
      </c>
      <c r="C74" s="51">
        <v>-14.293369999999999</v>
      </c>
      <c r="D74" s="52">
        <v>-170.6754</v>
      </c>
      <c r="E74" s="49" t="s">
        <v>57</v>
      </c>
      <c r="F74" s="53">
        <v>41977</v>
      </c>
      <c r="G74" s="53">
        <v>42009</v>
      </c>
      <c r="H74" s="54">
        <v>32</v>
      </c>
      <c r="I74" s="69">
        <v>1.8241469247509901E-2</v>
      </c>
      <c r="J74" s="80">
        <v>1.1E-4</v>
      </c>
      <c r="K74" s="55">
        <v>9.0909090909090899</v>
      </c>
      <c r="L74" s="56">
        <v>90.909090909090907</v>
      </c>
      <c r="M74" s="58">
        <v>1.9000000000000001E-4</v>
      </c>
      <c r="N74" s="58">
        <v>0</v>
      </c>
      <c r="O74" s="58">
        <v>0</v>
      </c>
      <c r="P74" s="58">
        <v>0</v>
      </c>
      <c r="Q74" s="58">
        <v>0</v>
      </c>
      <c r="R74" s="62">
        <v>0</v>
      </c>
      <c r="S74" s="59">
        <v>0</v>
      </c>
      <c r="T74" s="63">
        <v>0</v>
      </c>
      <c r="U74" s="55">
        <v>2.0000000000000002E-5</v>
      </c>
      <c r="V74" s="60">
        <v>0</v>
      </c>
      <c r="W74" s="60">
        <v>0</v>
      </c>
      <c r="X74" s="60">
        <v>0</v>
      </c>
      <c r="Y74" s="61">
        <v>0</v>
      </c>
      <c r="Z74" s="62">
        <v>0</v>
      </c>
      <c r="AA74" s="59">
        <v>0</v>
      </c>
      <c r="AB74" s="63">
        <v>0</v>
      </c>
      <c r="AC74" s="55">
        <v>1.7000000000000001E-4</v>
      </c>
      <c r="AD74" s="58">
        <v>0</v>
      </c>
      <c r="AE74" s="58">
        <v>0</v>
      </c>
      <c r="AF74" s="58">
        <v>0</v>
      </c>
      <c r="AG74" s="56">
        <v>0</v>
      </c>
      <c r="AH74" s="62">
        <v>0</v>
      </c>
      <c r="AI74" s="59">
        <v>0</v>
      </c>
      <c r="AJ74" s="63">
        <v>0</v>
      </c>
      <c r="AK74" s="49">
        <v>100.636</v>
      </c>
      <c r="AL74" s="50">
        <v>100.636</v>
      </c>
      <c r="AM74" s="50">
        <v>1.6839999999999999</v>
      </c>
      <c r="AN74" s="50">
        <v>1.6679999999999999</v>
      </c>
      <c r="AO74" s="50">
        <v>1E-4</v>
      </c>
      <c r="AP74" s="65">
        <v>1.0000000000000001E-5</v>
      </c>
      <c r="AQ74" s="74">
        <v>979.42399999999998</v>
      </c>
      <c r="AR74" s="58">
        <v>31.186461482957998</v>
      </c>
      <c r="AS74" s="58">
        <v>1.73390147052328</v>
      </c>
    </row>
    <row r="75" spans="1:45" s="20" customFormat="1" x14ac:dyDescent="0.3">
      <c r="A75" s="20" t="str">
        <f t="shared" si="1"/>
        <v>P1A_Jan_2015</v>
      </c>
      <c r="B75" s="20" t="s">
        <v>41</v>
      </c>
      <c r="C75" s="10">
        <v>-14.290179999999999</v>
      </c>
      <c r="D75" s="11">
        <v>-170.6814</v>
      </c>
      <c r="E75" s="6" t="s">
        <v>58</v>
      </c>
      <c r="F75" s="44">
        <v>42009</v>
      </c>
      <c r="G75" s="44">
        <v>42041</v>
      </c>
      <c r="H75" s="7">
        <v>32</v>
      </c>
      <c r="I75" s="66">
        <v>1.8241469247509901E-2</v>
      </c>
      <c r="J75" s="18">
        <v>9.468</v>
      </c>
      <c r="K75" s="2">
        <v>81.896915927334106</v>
      </c>
      <c r="L75" s="3">
        <v>18.103084072665801</v>
      </c>
      <c r="M75" s="18">
        <v>16.219909999999999</v>
      </c>
      <c r="N75" s="18">
        <v>5.5628847741452701</v>
      </c>
      <c r="O75" s="18">
        <v>1.1667816172012999</v>
      </c>
      <c r="P75" s="18">
        <v>10.657025225854699</v>
      </c>
      <c r="Q75" s="18">
        <v>9.4902436086534099</v>
      </c>
      <c r="R75" s="46">
        <v>34.296643903358699</v>
      </c>
      <c r="S75" s="45">
        <v>7.1935147433080697</v>
      </c>
      <c r="T75" s="47">
        <v>58.509841353333101</v>
      </c>
      <c r="U75" s="2">
        <v>13.283609999999999</v>
      </c>
      <c r="V75" s="14">
        <v>4.9028066659399903</v>
      </c>
      <c r="W75" s="14">
        <v>0.76065173409734899</v>
      </c>
      <c r="X75" s="14">
        <v>7.6201515999626599</v>
      </c>
      <c r="Y75" s="15">
        <v>8.3808033340599994</v>
      </c>
      <c r="Z75" s="46">
        <v>36.908691733195901</v>
      </c>
      <c r="AA75" s="45">
        <v>5.7262425959309899</v>
      </c>
      <c r="AB75" s="47">
        <v>57.365065670873001</v>
      </c>
      <c r="AC75" s="2">
        <v>2.9363000000000001</v>
      </c>
      <c r="AD75" s="18">
        <v>0.66007867724767899</v>
      </c>
      <c r="AE75" s="18">
        <v>0.40612956345434797</v>
      </c>
      <c r="AF75" s="18">
        <v>1.87009175929797</v>
      </c>
      <c r="AG75" s="3">
        <v>2.27622132275232</v>
      </c>
      <c r="AH75" s="46">
        <v>22.479946778179301</v>
      </c>
      <c r="AI75" s="45">
        <v>13.8313375150478</v>
      </c>
      <c r="AJ75" s="47">
        <v>63.688715706772797</v>
      </c>
      <c r="AK75" s="6">
        <v>100.639</v>
      </c>
      <c r="AL75" s="20">
        <v>108.393</v>
      </c>
      <c r="AM75" s="20">
        <v>1.752</v>
      </c>
      <c r="AN75" s="20">
        <v>3.4660000000000002</v>
      </c>
      <c r="AO75" s="20">
        <v>1.714</v>
      </c>
      <c r="AP75" s="7">
        <v>7.7539999999999996</v>
      </c>
      <c r="AQ75" s="72">
        <v>919.73399999999901</v>
      </c>
      <c r="AR75" s="18">
        <v>51.571332363452399</v>
      </c>
      <c r="AS75" s="18">
        <v>0.90479795952948405</v>
      </c>
    </row>
    <row r="76" spans="1:45" s="21" customFormat="1" x14ac:dyDescent="0.3">
      <c r="A76" s="21" t="str">
        <f t="shared" si="1"/>
        <v>P1B_Jan_2015</v>
      </c>
      <c r="B76" s="21" t="s">
        <v>43</v>
      </c>
      <c r="C76" s="12">
        <v>-14.28941</v>
      </c>
      <c r="D76" s="13">
        <v>-170.67959999999999</v>
      </c>
      <c r="E76" s="8" t="s">
        <v>58</v>
      </c>
      <c r="F76" s="48">
        <v>42009</v>
      </c>
      <c r="G76" s="48">
        <v>42041</v>
      </c>
      <c r="H76" s="9">
        <v>32</v>
      </c>
      <c r="I76" s="68">
        <v>1.8241469247509901E-2</v>
      </c>
      <c r="J76" s="19">
        <v>2.0990000000000002</v>
      </c>
      <c r="K76" s="4">
        <v>57.979990471653103</v>
      </c>
      <c r="L76" s="5">
        <v>42.020009528346797</v>
      </c>
      <c r="M76" s="19">
        <v>3.5958600000000001</v>
      </c>
      <c r="N76" s="19">
        <v>0.98258152382943598</v>
      </c>
      <c r="O76" s="19">
        <v>0.32211110276107002</v>
      </c>
      <c r="P76" s="19">
        <v>2.6132784761705601</v>
      </c>
      <c r="Q76" s="19">
        <v>2.2911673734094902</v>
      </c>
      <c r="R76" s="41">
        <v>27.3253553761669</v>
      </c>
      <c r="S76" s="42">
        <v>8.9578321392120301</v>
      </c>
      <c r="T76" s="43">
        <v>63.716812484621002</v>
      </c>
      <c r="U76" s="4">
        <v>2.0848800000000001</v>
      </c>
      <c r="V76" s="16">
        <v>0.52690241177351105</v>
      </c>
      <c r="W76" s="16">
        <v>0.109730526315789</v>
      </c>
      <c r="X76" s="16">
        <v>1.44824706191069</v>
      </c>
      <c r="Y76" s="17">
        <v>1.5579775882264799</v>
      </c>
      <c r="Z76" s="41">
        <v>25.272553421468398</v>
      </c>
      <c r="AA76" s="42">
        <v>5.26315789473683</v>
      </c>
      <c r="AB76" s="43">
        <v>69.464288683794607</v>
      </c>
      <c r="AC76" s="4">
        <v>1.51098</v>
      </c>
      <c r="AD76" s="19">
        <v>0.45567907714432698</v>
      </c>
      <c r="AE76" s="19">
        <v>0.212380513610684</v>
      </c>
      <c r="AF76" s="19">
        <v>0.84292040924498801</v>
      </c>
      <c r="AG76" s="5">
        <v>1.05530092285567</v>
      </c>
      <c r="AH76" s="41">
        <v>30.157849683273501</v>
      </c>
      <c r="AI76" s="42">
        <v>14.0558123608972</v>
      </c>
      <c r="AJ76" s="43">
        <v>55.786337955829197</v>
      </c>
      <c r="AK76" s="8">
        <v>109.652</v>
      </c>
      <c r="AL76" s="21">
        <v>110.869</v>
      </c>
      <c r="AM76" s="21">
        <v>1.67</v>
      </c>
      <c r="AN76" s="21">
        <v>2.552</v>
      </c>
      <c r="AO76" s="21">
        <v>0.88200000000000001</v>
      </c>
      <c r="AP76" s="9">
        <v>1.2170000000000001</v>
      </c>
      <c r="AQ76" s="73">
        <v>919.73399999999901</v>
      </c>
      <c r="AR76" s="19">
        <v>51.571332363452399</v>
      </c>
      <c r="AS76" s="19">
        <v>0.90479795952948405</v>
      </c>
    </row>
    <row r="77" spans="1:45" s="21" customFormat="1" x14ac:dyDescent="0.3">
      <c r="A77" s="21" t="str">
        <f t="shared" si="1"/>
        <v>P1C_Jan_2015</v>
      </c>
      <c r="B77" s="21" t="s">
        <v>44</v>
      </c>
      <c r="C77" s="12">
        <v>-14.28833</v>
      </c>
      <c r="D77" s="13">
        <v>-170.67789999999999</v>
      </c>
      <c r="E77" s="8" t="s">
        <v>58</v>
      </c>
      <c r="F77" s="48">
        <v>42009</v>
      </c>
      <c r="G77" s="48">
        <v>42041</v>
      </c>
      <c r="H77" s="9">
        <v>32</v>
      </c>
      <c r="I77" s="68">
        <v>1.8241469247509901E-2</v>
      </c>
      <c r="J77" s="19">
        <v>4.7949999999999999</v>
      </c>
      <c r="K77" s="4">
        <v>33.806047966631901</v>
      </c>
      <c r="L77" s="5">
        <v>66.193952033368006</v>
      </c>
      <c r="M77" s="19">
        <v>8.2144600000000008</v>
      </c>
      <c r="N77" s="19">
        <v>2.7923950107208699</v>
      </c>
      <c r="O77" s="19">
        <v>0.60927244876284903</v>
      </c>
      <c r="P77" s="19">
        <v>5.4220649892791197</v>
      </c>
      <c r="Q77" s="19">
        <v>4.8127925405162699</v>
      </c>
      <c r="R77" s="41">
        <v>33.993652786925402</v>
      </c>
      <c r="S77" s="42">
        <v>7.41707244009769</v>
      </c>
      <c r="T77" s="43">
        <v>58.5892747729768</v>
      </c>
      <c r="U77" s="4">
        <v>2.77698</v>
      </c>
      <c r="V77" s="16">
        <v>0.876688326652457</v>
      </c>
      <c r="W77" s="16">
        <v>0.14993667377398301</v>
      </c>
      <c r="X77" s="16">
        <v>1.7503549995735499</v>
      </c>
      <c r="Y77" s="17">
        <v>1.9002916733475399</v>
      </c>
      <c r="Z77" s="41">
        <v>31.569846619437499</v>
      </c>
      <c r="AA77" s="42">
        <v>5.3992709264734904</v>
      </c>
      <c r="AB77" s="43">
        <v>63.030882454088903</v>
      </c>
      <c r="AC77" s="4">
        <v>5.4374700000000002</v>
      </c>
      <c r="AD77" s="19">
        <v>1.9157033179216501</v>
      </c>
      <c r="AE77" s="19">
        <v>0.45933506093580101</v>
      </c>
      <c r="AF77" s="19">
        <v>3.0624316211425402</v>
      </c>
      <c r="AG77" s="5">
        <v>3.52176668207834</v>
      </c>
      <c r="AH77" s="41">
        <v>35.231519767863603</v>
      </c>
      <c r="AI77" s="42">
        <v>8.4475879579253004</v>
      </c>
      <c r="AJ77" s="43">
        <v>56.320892274210998</v>
      </c>
      <c r="AK77" s="8">
        <v>111.696</v>
      </c>
      <c r="AL77" s="21">
        <v>113.31699999999999</v>
      </c>
      <c r="AM77" s="21">
        <v>1.7350000000000001</v>
      </c>
      <c r="AN77" s="21">
        <v>4.9089999999999998</v>
      </c>
      <c r="AO77" s="21">
        <v>3.1739999999999999</v>
      </c>
      <c r="AP77" s="9">
        <v>1.621</v>
      </c>
      <c r="AQ77" s="73">
        <v>919.73399999999901</v>
      </c>
      <c r="AR77" s="19">
        <v>51.571332363452399</v>
      </c>
      <c r="AS77" s="19">
        <v>0.90479795952948405</v>
      </c>
    </row>
    <row r="78" spans="1:45" s="21" customFormat="1" x14ac:dyDescent="0.3">
      <c r="A78" s="21" t="str">
        <f t="shared" si="1"/>
        <v>P2A_Jan_2015</v>
      </c>
      <c r="B78" s="21" t="s">
        <v>45</v>
      </c>
      <c r="C78" s="12">
        <v>-14.29177</v>
      </c>
      <c r="D78" s="13">
        <v>-170.68219999999999</v>
      </c>
      <c r="E78" s="8" t="s">
        <v>58</v>
      </c>
      <c r="F78" s="48">
        <v>42009</v>
      </c>
      <c r="G78" s="48">
        <v>42041</v>
      </c>
      <c r="H78" s="9">
        <v>32</v>
      </c>
      <c r="I78" s="68">
        <v>1.8241469247509901E-2</v>
      </c>
      <c r="J78" s="19">
        <v>10.523999999999999</v>
      </c>
      <c r="K78" s="4">
        <v>52.527556062333701</v>
      </c>
      <c r="L78" s="5">
        <v>47.472443937666199</v>
      </c>
      <c r="M78" s="19">
        <v>18.028980000000001</v>
      </c>
      <c r="N78" s="19">
        <v>2.2337926488027202</v>
      </c>
      <c r="O78" s="19">
        <v>2.46003909824555</v>
      </c>
      <c r="P78" s="19">
        <v>15.7951873511972</v>
      </c>
      <c r="Q78" s="19">
        <v>13.335148252951701</v>
      </c>
      <c r="R78" s="41">
        <v>12.3900112419156</v>
      </c>
      <c r="S78" s="42">
        <v>13.644915565082099</v>
      </c>
      <c r="T78" s="43">
        <v>73.965073193002098</v>
      </c>
      <c r="U78" s="4">
        <v>9.4701799999999992</v>
      </c>
      <c r="V78" s="16">
        <v>1.26981060883624</v>
      </c>
      <c r="W78" s="16">
        <v>1.41927212493107</v>
      </c>
      <c r="X78" s="16">
        <v>6.7810972662326803</v>
      </c>
      <c r="Y78" s="17">
        <v>8.2003693911637505</v>
      </c>
      <c r="Z78" s="41">
        <v>13.4085160877221</v>
      </c>
      <c r="AA78" s="42">
        <v>14.9867491951691</v>
      </c>
      <c r="AB78" s="43">
        <v>71.604734717108599</v>
      </c>
      <c r="AC78" s="4">
        <v>8.5587999999999997</v>
      </c>
      <c r="AD78" s="19">
        <v>0.96398198467854701</v>
      </c>
      <c r="AE78" s="19">
        <v>1.0407669004751501</v>
      </c>
      <c r="AF78" s="19">
        <v>6.5540511148462999</v>
      </c>
      <c r="AG78" s="5">
        <v>7.59481801532145</v>
      </c>
      <c r="AH78" s="41">
        <v>11.2630507159712</v>
      </c>
      <c r="AI78" s="42">
        <v>12.1601965284286</v>
      </c>
      <c r="AJ78" s="43">
        <v>76.576752755600097</v>
      </c>
      <c r="AK78" s="8">
        <v>106.29600000000001</v>
      </c>
      <c r="AL78" s="21">
        <v>111.824</v>
      </c>
      <c r="AM78" s="21">
        <v>1.6559999999999999</v>
      </c>
      <c r="AN78" s="21">
        <v>6.6520000000000001</v>
      </c>
      <c r="AO78" s="21">
        <v>4.9960000000000004</v>
      </c>
      <c r="AP78" s="9">
        <v>5.5279999999999996</v>
      </c>
      <c r="AQ78" s="73">
        <v>919.73399999999901</v>
      </c>
      <c r="AR78" s="19">
        <v>51.571332363452399</v>
      </c>
      <c r="AS78" s="19">
        <v>0.90479795952948405</v>
      </c>
    </row>
    <row r="79" spans="1:45" s="21" customFormat="1" x14ac:dyDescent="0.3">
      <c r="A79" s="21" t="str">
        <f t="shared" si="1"/>
        <v>P2B_Jan_2015</v>
      </c>
      <c r="B79" s="21" t="s">
        <v>46</v>
      </c>
      <c r="C79" s="12">
        <v>-14.29142</v>
      </c>
      <c r="D79" s="13">
        <v>-170.67930000000001</v>
      </c>
      <c r="E79" s="8" t="s">
        <v>58</v>
      </c>
      <c r="F79" s="48">
        <v>42009</v>
      </c>
      <c r="G79" s="48">
        <v>42041</v>
      </c>
      <c r="H79" s="9">
        <v>32</v>
      </c>
      <c r="I79" s="68">
        <v>1.8241469247509901E-2</v>
      </c>
      <c r="J79" s="79">
        <v>2.0000000000000001E-4</v>
      </c>
      <c r="K79" s="4">
        <v>50</v>
      </c>
      <c r="L79" s="5">
        <v>50</v>
      </c>
      <c r="M79" s="19">
        <v>3.4000000000000002E-4</v>
      </c>
      <c r="N79" s="19">
        <v>9.3718571428576996E-5</v>
      </c>
      <c r="O79" s="19">
        <v>3.6428571428583702E-5</v>
      </c>
      <c r="P79" s="19">
        <v>7.6281428571422895E-5</v>
      </c>
      <c r="Q79" s="19">
        <v>3.9852857142839199E-5</v>
      </c>
      <c r="R79" s="41">
        <v>27.564285714287301</v>
      </c>
      <c r="S79" s="42">
        <v>10.7142857142893</v>
      </c>
      <c r="T79" s="43">
        <v>11.7214285714232</v>
      </c>
      <c r="U79" s="4">
        <v>1.7000000000000001E-4</v>
      </c>
      <c r="V79" s="16">
        <v>9.3718571428576996E-5</v>
      </c>
      <c r="W79" s="16">
        <v>3.6428571428583702E-5</v>
      </c>
      <c r="X79" s="16">
        <v>3.9852857142839199E-5</v>
      </c>
      <c r="Y79" s="17">
        <v>7.6281428571422895E-5</v>
      </c>
      <c r="Z79" s="41">
        <v>55.128571428574702</v>
      </c>
      <c r="AA79" s="42">
        <v>21.4285714285786</v>
      </c>
      <c r="AB79" s="43">
        <v>23.442857142846599</v>
      </c>
      <c r="AC79" s="4">
        <v>1.7000000000000001E-4</v>
      </c>
      <c r="AD79" s="19">
        <v>0</v>
      </c>
      <c r="AE79" s="19">
        <v>0</v>
      </c>
      <c r="AF79" s="19">
        <v>0</v>
      </c>
      <c r="AG79" s="5">
        <v>0</v>
      </c>
      <c r="AH79" s="41">
        <v>0</v>
      </c>
      <c r="AI79" s="42">
        <v>0</v>
      </c>
      <c r="AJ79" s="43">
        <v>0</v>
      </c>
      <c r="AK79" s="8">
        <v>112.938</v>
      </c>
      <c r="AL79" s="21">
        <v>112.934</v>
      </c>
      <c r="AM79" s="21">
        <v>1.7370000000000001</v>
      </c>
      <c r="AN79" s="21">
        <v>1.7130000000000001</v>
      </c>
      <c r="AO79" s="21">
        <v>1E-4</v>
      </c>
      <c r="AP79" s="9">
        <v>1E-4</v>
      </c>
      <c r="AQ79" s="73">
        <v>919.73399999999901</v>
      </c>
      <c r="AR79" s="19">
        <v>51.571332363452399</v>
      </c>
      <c r="AS79" s="19">
        <v>0.90479795952948405</v>
      </c>
    </row>
    <row r="80" spans="1:45" s="21" customFormat="1" x14ac:dyDescent="0.3">
      <c r="A80" s="21" t="str">
        <f t="shared" si="1"/>
        <v>P2C_Jan_2015</v>
      </c>
      <c r="B80" s="21" t="s">
        <v>47</v>
      </c>
      <c r="C80" s="12">
        <v>-14.290330000000001</v>
      </c>
      <c r="D80" s="13">
        <v>-170.67670000000001</v>
      </c>
      <c r="E80" s="8" t="s">
        <v>58</v>
      </c>
      <c r="F80" s="48">
        <v>42009</v>
      </c>
      <c r="G80" s="48">
        <v>42041</v>
      </c>
      <c r="H80" s="9">
        <v>32</v>
      </c>
      <c r="I80" s="68">
        <v>1.8241469247509901E-2</v>
      </c>
      <c r="J80" s="19">
        <v>3.9E-2</v>
      </c>
      <c r="K80" s="4">
        <v>76.923076923076906</v>
      </c>
      <c r="L80" s="5">
        <v>23.076923076922998</v>
      </c>
      <c r="M80" s="19">
        <v>6.6809999999999994E-2</v>
      </c>
      <c r="N80" s="19">
        <v>4.30264136476355E-2</v>
      </c>
      <c r="O80" s="19">
        <v>8.8517347168991598E-3</v>
      </c>
      <c r="P80" s="19">
        <v>2.50154443943226E-2</v>
      </c>
      <c r="Q80" s="19">
        <v>1.61637096774234E-2</v>
      </c>
      <c r="R80" s="41">
        <v>64.401157981792394</v>
      </c>
      <c r="S80" s="42">
        <v>13.2491164749276</v>
      </c>
      <c r="T80" s="43">
        <v>24.193548387102801</v>
      </c>
      <c r="U80" s="4">
        <v>5.1389999999999998E-2</v>
      </c>
      <c r="V80" s="16">
        <v>3.1358951612898103E-2</v>
      </c>
      <c r="W80" s="16">
        <v>3.86806451612998E-3</v>
      </c>
      <c r="X80" s="16">
        <v>1.61629838709718E-2</v>
      </c>
      <c r="Y80" s="17">
        <v>2.0031048387101801E-2</v>
      </c>
      <c r="Z80" s="41">
        <v>61.021505376334197</v>
      </c>
      <c r="AA80" s="42">
        <v>7.52688172043195</v>
      </c>
      <c r="AB80" s="43">
        <v>31.451612903233698</v>
      </c>
      <c r="AC80" s="4">
        <v>1.542E-2</v>
      </c>
      <c r="AD80" s="19">
        <v>1.16677999999979E-2</v>
      </c>
      <c r="AE80" s="19">
        <v>4.9842424242446297E-3</v>
      </c>
      <c r="AF80" s="19">
        <v>0</v>
      </c>
      <c r="AG80" s="5">
        <v>4.9842424242446297E-3</v>
      </c>
      <c r="AH80" s="41">
        <v>75.666666666653001</v>
      </c>
      <c r="AI80" s="42">
        <v>32.3232323232466</v>
      </c>
      <c r="AJ80" s="43">
        <v>0</v>
      </c>
      <c r="AK80" s="8">
        <v>66.795000000000002</v>
      </c>
      <c r="AL80" s="21">
        <v>66.825000000000003</v>
      </c>
      <c r="AM80" s="21">
        <v>1.712</v>
      </c>
      <c r="AN80" s="21">
        <v>1.7210000000000001</v>
      </c>
      <c r="AO80" s="21">
        <v>8.9999999999999993E-3</v>
      </c>
      <c r="AP80" s="9">
        <v>0.03</v>
      </c>
      <c r="AQ80" s="73">
        <v>919.73399999999901</v>
      </c>
      <c r="AR80" s="19">
        <v>51.571332363452399</v>
      </c>
      <c r="AS80" s="19">
        <v>0.90479795952948405</v>
      </c>
    </row>
    <row r="81" spans="1:45" s="21" customFormat="1" x14ac:dyDescent="0.3">
      <c r="A81" s="21" t="str">
        <f t="shared" si="1"/>
        <v>P3A_Jan_2015</v>
      </c>
      <c r="B81" s="21" t="s">
        <v>48</v>
      </c>
      <c r="C81" s="12">
        <v>-14.292730000000001</v>
      </c>
      <c r="D81" s="13">
        <v>-170.67939999999999</v>
      </c>
      <c r="E81" s="8" t="s">
        <v>58</v>
      </c>
      <c r="F81" s="48">
        <v>42009</v>
      </c>
      <c r="G81" s="48">
        <v>42041</v>
      </c>
      <c r="H81" s="9">
        <v>32</v>
      </c>
      <c r="I81" s="68">
        <v>1.8241469247509901E-2</v>
      </c>
      <c r="J81" s="19">
        <v>0.20100000000000001</v>
      </c>
      <c r="K81" s="4">
        <v>62.189054726368099</v>
      </c>
      <c r="L81" s="5">
        <v>37.810945273631802</v>
      </c>
      <c r="M81" s="19">
        <v>0.34433999999999998</v>
      </c>
      <c r="N81" s="19">
        <v>0.101668724391558</v>
      </c>
      <c r="O81" s="19">
        <v>0.110171493925597</v>
      </c>
      <c r="P81" s="19">
        <v>0.24267127560844101</v>
      </c>
      <c r="Q81" s="19">
        <v>0.13249978168284299</v>
      </c>
      <c r="R81" s="41">
        <v>29.525679384201101</v>
      </c>
      <c r="S81" s="42">
        <v>31.994974131845701</v>
      </c>
      <c r="T81" s="43">
        <v>38.479346483953002</v>
      </c>
      <c r="U81" s="4">
        <v>0.21414</v>
      </c>
      <c r="V81" s="16">
        <v>6.2551298146124507E-2</v>
      </c>
      <c r="W81" s="16">
        <v>6.4218647764449299E-2</v>
      </c>
      <c r="X81" s="16">
        <v>8.7370054089426094E-2</v>
      </c>
      <c r="Y81" s="17">
        <v>0.15158870185387499</v>
      </c>
      <c r="Z81" s="41">
        <v>29.2104689203906</v>
      </c>
      <c r="AA81" s="42">
        <v>29.989094874591</v>
      </c>
      <c r="AB81" s="43">
        <v>40.800436205018201</v>
      </c>
      <c r="AC81" s="4">
        <v>0.13020000000000001</v>
      </c>
      <c r="AD81" s="19">
        <v>3.9117441176455797E-2</v>
      </c>
      <c r="AE81" s="19">
        <v>4.5952941176481597E-2</v>
      </c>
      <c r="AF81" s="19">
        <v>4.5129617647062498E-2</v>
      </c>
      <c r="AG81" s="5">
        <v>9.1082558823544102E-2</v>
      </c>
      <c r="AH81" s="41">
        <v>30.044117647047401</v>
      </c>
      <c r="AI81" s="42">
        <v>35.294117647067203</v>
      </c>
      <c r="AJ81" s="43">
        <v>34.661764705885197</v>
      </c>
      <c r="AK81" s="8">
        <v>114.15600000000001</v>
      </c>
      <c r="AL81" s="21">
        <v>114.28100000000001</v>
      </c>
      <c r="AM81" s="21">
        <v>1.716</v>
      </c>
      <c r="AN81" s="21">
        <v>1.792</v>
      </c>
      <c r="AO81" s="21">
        <v>7.5999999999999998E-2</v>
      </c>
      <c r="AP81" s="9">
        <v>0.125</v>
      </c>
      <c r="AQ81" s="73">
        <v>919.73399999999901</v>
      </c>
      <c r="AR81" s="19">
        <v>51.571332363452399</v>
      </c>
      <c r="AS81" s="19">
        <v>0.90479795952948405</v>
      </c>
    </row>
    <row r="82" spans="1:45" s="21" customFormat="1" x14ac:dyDescent="0.3">
      <c r="A82" s="21" t="str">
        <f t="shared" si="1"/>
        <v>P3B_Jan_2015</v>
      </c>
      <c r="B82" s="21" t="s">
        <v>49</v>
      </c>
      <c r="C82" s="12">
        <v>-14.293839999999999</v>
      </c>
      <c r="D82" s="13">
        <v>-170.6773</v>
      </c>
      <c r="E82" s="8" t="s">
        <v>58</v>
      </c>
      <c r="F82" s="48">
        <v>42009</v>
      </c>
      <c r="G82" s="48">
        <v>42041</v>
      </c>
      <c r="H82" s="9">
        <v>32</v>
      </c>
      <c r="I82" s="68">
        <v>1.8241469247509901E-2</v>
      </c>
      <c r="J82" s="19">
        <v>0.122</v>
      </c>
      <c r="K82" s="4">
        <v>3.27868852459016</v>
      </c>
      <c r="L82" s="5">
        <v>96.721311475409806</v>
      </c>
      <c r="M82" s="19">
        <v>0.20899999999999999</v>
      </c>
      <c r="N82" s="19">
        <v>0</v>
      </c>
      <c r="O82" s="19">
        <v>0</v>
      </c>
      <c r="P82" s="19">
        <v>0</v>
      </c>
      <c r="Q82" s="19">
        <v>0</v>
      </c>
      <c r="R82" s="41">
        <v>0</v>
      </c>
      <c r="S82" s="42">
        <v>0</v>
      </c>
      <c r="T82" s="43">
        <v>0</v>
      </c>
      <c r="U82" s="4">
        <v>6.8500000000000002E-3</v>
      </c>
      <c r="V82" s="16">
        <v>0</v>
      </c>
      <c r="W82" s="16">
        <v>0</v>
      </c>
      <c r="X82" s="16">
        <v>0</v>
      </c>
      <c r="Y82" s="17">
        <v>0</v>
      </c>
      <c r="Z82" s="41">
        <v>0</v>
      </c>
      <c r="AA82" s="42">
        <v>0</v>
      </c>
      <c r="AB82" s="43">
        <v>0</v>
      </c>
      <c r="AC82" s="4">
        <v>0.20215</v>
      </c>
      <c r="AD82" s="19">
        <v>0</v>
      </c>
      <c r="AE82" s="19">
        <v>0</v>
      </c>
      <c r="AF82" s="19">
        <v>0</v>
      </c>
      <c r="AG82" s="5">
        <v>0</v>
      </c>
      <c r="AH82" s="41">
        <v>0</v>
      </c>
      <c r="AI82" s="42">
        <v>0</v>
      </c>
      <c r="AJ82" s="43">
        <v>0</v>
      </c>
      <c r="AK82" s="8">
        <v>67.224999999999994</v>
      </c>
      <c r="AL82" s="21">
        <v>67.228999999999999</v>
      </c>
      <c r="AM82" s="21">
        <v>1.758</v>
      </c>
      <c r="AN82" s="21">
        <v>1.8759999999999999</v>
      </c>
      <c r="AO82" s="21">
        <v>0.11799999999999999</v>
      </c>
      <c r="AP82" s="9">
        <v>4.0000000000000001E-3</v>
      </c>
      <c r="AQ82" s="73">
        <v>919.73399999999901</v>
      </c>
      <c r="AR82" s="19">
        <v>51.571332363452399</v>
      </c>
      <c r="AS82" s="19">
        <v>0.90479795952948405</v>
      </c>
    </row>
    <row r="83" spans="1:45" s="50" customFormat="1" ht="15" thickBot="1" x14ac:dyDescent="0.35">
      <c r="A83" s="50" t="str">
        <f t="shared" si="1"/>
        <v>P3C_Jan_2015</v>
      </c>
      <c r="B83" s="50" t="s">
        <v>50</v>
      </c>
      <c r="C83" s="51">
        <v>-14.293369999999999</v>
      </c>
      <c r="D83" s="52">
        <v>-170.6754</v>
      </c>
      <c r="E83" s="49" t="s">
        <v>58</v>
      </c>
      <c r="F83" s="53">
        <v>42009</v>
      </c>
      <c r="G83" s="53">
        <v>42041</v>
      </c>
      <c r="H83" s="54">
        <v>32</v>
      </c>
      <c r="I83" s="69">
        <v>1.8241469247509901E-2</v>
      </c>
      <c r="J83" s="58">
        <v>1.01E-2</v>
      </c>
      <c r="K83" s="55">
        <v>99.009900990098998</v>
      </c>
      <c r="L83" s="56">
        <v>0.99009900990098998</v>
      </c>
      <c r="M83" s="58">
        <v>1.7299999999999999E-2</v>
      </c>
      <c r="N83" s="58">
        <v>0</v>
      </c>
      <c r="O83" s="58">
        <v>0</v>
      </c>
      <c r="P83" s="58">
        <v>0</v>
      </c>
      <c r="Q83" s="58">
        <v>0</v>
      </c>
      <c r="R83" s="62">
        <v>0</v>
      </c>
      <c r="S83" s="59">
        <v>0</v>
      </c>
      <c r="T83" s="63">
        <v>0</v>
      </c>
      <c r="U83" s="55">
        <v>1.7129999999999999E-2</v>
      </c>
      <c r="V83" s="60">
        <v>0</v>
      </c>
      <c r="W83" s="60">
        <v>0</v>
      </c>
      <c r="X83" s="60">
        <v>0</v>
      </c>
      <c r="Y83" s="61">
        <v>0</v>
      </c>
      <c r="Z83" s="62">
        <v>0</v>
      </c>
      <c r="AA83" s="59">
        <v>0</v>
      </c>
      <c r="AB83" s="63">
        <v>0</v>
      </c>
      <c r="AC83" s="55">
        <v>1.7000000000000001E-4</v>
      </c>
      <c r="AD83" s="58">
        <v>0</v>
      </c>
      <c r="AE83" s="58">
        <v>0</v>
      </c>
      <c r="AF83" s="58">
        <v>0</v>
      </c>
      <c r="AG83" s="56">
        <v>0</v>
      </c>
      <c r="AH83" s="62">
        <v>0</v>
      </c>
      <c r="AI83" s="59">
        <v>0</v>
      </c>
      <c r="AJ83" s="63">
        <v>0</v>
      </c>
      <c r="AK83" s="49">
        <v>68.069000000000003</v>
      </c>
      <c r="AL83" s="50">
        <v>68.078999999999994</v>
      </c>
      <c r="AM83" s="50">
        <v>1.7310000000000001</v>
      </c>
      <c r="AN83" s="50">
        <v>1.716</v>
      </c>
      <c r="AO83" s="50">
        <v>1E-4</v>
      </c>
      <c r="AP83" s="54">
        <v>0.01</v>
      </c>
      <c r="AQ83" s="74">
        <v>919.73399999999901</v>
      </c>
      <c r="AR83" s="58">
        <v>51.571332363452399</v>
      </c>
      <c r="AS83" s="58">
        <v>0.90479795952948405</v>
      </c>
    </row>
    <row r="84" spans="1:45" s="20" customFormat="1" x14ac:dyDescent="0.3">
      <c r="A84" s="20" t="str">
        <f t="shared" si="1"/>
        <v>P1A_Feb_2015</v>
      </c>
      <c r="B84" s="20" t="s">
        <v>41</v>
      </c>
      <c r="C84" s="10">
        <v>-14.290179999999999</v>
      </c>
      <c r="D84" s="11">
        <v>-170.6814</v>
      </c>
      <c r="E84" s="6" t="s">
        <v>59</v>
      </c>
      <c r="F84" s="44">
        <v>42041</v>
      </c>
      <c r="G84" s="44">
        <v>42074</v>
      </c>
      <c r="H84" s="7">
        <v>33</v>
      </c>
      <c r="I84" s="66">
        <v>1.8241469247509901E-2</v>
      </c>
      <c r="J84" s="18"/>
      <c r="K84" s="2"/>
      <c r="L84" s="3"/>
      <c r="M84" s="18"/>
      <c r="N84" s="18"/>
      <c r="O84" s="18"/>
      <c r="P84" s="18"/>
      <c r="Q84" s="18"/>
      <c r="R84" s="46"/>
      <c r="S84" s="45"/>
      <c r="T84" s="47"/>
      <c r="U84" s="2"/>
      <c r="V84" s="14"/>
      <c r="W84" s="14"/>
      <c r="X84" s="14"/>
      <c r="Y84" s="15"/>
      <c r="Z84" s="46"/>
      <c r="AA84" s="45"/>
      <c r="AB84" s="47"/>
      <c r="AC84" s="2"/>
      <c r="AD84" s="18"/>
      <c r="AE84" s="18"/>
      <c r="AF84" s="18"/>
      <c r="AG84" s="3"/>
      <c r="AH84" s="46"/>
      <c r="AI84" s="45"/>
      <c r="AJ84" s="47"/>
      <c r="AK84" s="6"/>
      <c r="AP84" s="7"/>
      <c r="AQ84" s="72">
        <v>350.77399999999898</v>
      </c>
      <c r="AR84" s="18">
        <v>24.159987428583101</v>
      </c>
      <c r="AS84" s="18">
        <v>1.1058333130831799</v>
      </c>
    </row>
    <row r="85" spans="1:45" s="21" customFormat="1" x14ac:dyDescent="0.3">
      <c r="A85" s="21" t="str">
        <f t="shared" si="1"/>
        <v>P1B_Feb_2015</v>
      </c>
      <c r="B85" s="21" t="s">
        <v>43</v>
      </c>
      <c r="C85" s="12">
        <v>-14.28941</v>
      </c>
      <c r="D85" s="13">
        <v>-170.67959999999999</v>
      </c>
      <c r="E85" s="8" t="s">
        <v>59</v>
      </c>
      <c r="F85" s="48">
        <v>42041</v>
      </c>
      <c r="G85" s="48">
        <v>42074</v>
      </c>
      <c r="H85" s="9">
        <v>33</v>
      </c>
      <c r="I85" s="68">
        <v>1.8241469247509901E-2</v>
      </c>
      <c r="J85" s="19">
        <v>7.2910000000000004</v>
      </c>
      <c r="K85" s="4">
        <v>87.5600054862158</v>
      </c>
      <c r="L85" s="5">
        <v>12.4399945137841</v>
      </c>
      <c r="M85" s="19">
        <v>12.111929999999999</v>
      </c>
      <c r="N85" s="19">
        <v>8.6184077954692402</v>
      </c>
      <c r="O85" s="19">
        <v>0.86904716969524198</v>
      </c>
      <c r="P85" s="19">
        <v>3.4935222045307501</v>
      </c>
      <c r="Q85" s="19">
        <v>2.6244750348355099</v>
      </c>
      <c r="R85" s="41">
        <v>71.156354069658903</v>
      </c>
      <c r="S85" s="42">
        <v>7.17513368798567</v>
      </c>
      <c r="T85" s="43">
        <v>21.668512242355298</v>
      </c>
      <c r="U85" s="4">
        <v>10.60521</v>
      </c>
      <c r="V85" s="16">
        <v>7.8513144941206798</v>
      </c>
      <c r="W85" s="16">
        <v>0.69419307036578204</v>
      </c>
      <c r="X85" s="16">
        <v>2.0597024355135298</v>
      </c>
      <c r="Y85" s="17">
        <v>2.75389550587931</v>
      </c>
      <c r="Z85" s="41">
        <v>74.032616931872894</v>
      </c>
      <c r="AA85" s="42">
        <v>6.5457739202314897</v>
      </c>
      <c r="AB85" s="43">
        <v>19.421609147895499</v>
      </c>
      <c r="AC85" s="4">
        <v>1.5067200000000001</v>
      </c>
      <c r="AD85" s="19">
        <v>0.76709409382716298</v>
      </c>
      <c r="AE85" s="19">
        <v>0.174853925925925</v>
      </c>
      <c r="AF85" s="19">
        <v>0.56477198024691</v>
      </c>
      <c r="AG85" s="5">
        <v>0.73962590617283597</v>
      </c>
      <c r="AH85" s="41">
        <v>50.911522633745001</v>
      </c>
      <c r="AI85" s="42">
        <v>11.604938271604899</v>
      </c>
      <c r="AJ85" s="43">
        <v>37.483539094649998</v>
      </c>
      <c r="AK85" s="8">
        <v>110.10599999999999</v>
      </c>
      <c r="AL85" s="21">
        <v>116.49</v>
      </c>
      <c r="AM85" s="21">
        <v>1.667</v>
      </c>
      <c r="AN85" s="21">
        <v>2.5739999999999998</v>
      </c>
      <c r="AO85" s="21">
        <v>0.90700000000000003</v>
      </c>
      <c r="AP85" s="9">
        <v>6.3840000000000003</v>
      </c>
      <c r="AQ85" s="73">
        <v>350.77399999999898</v>
      </c>
      <c r="AR85" s="19">
        <v>24.159987428583101</v>
      </c>
      <c r="AS85" s="19">
        <v>1.1058333130831799</v>
      </c>
    </row>
    <row r="86" spans="1:45" s="21" customFormat="1" x14ac:dyDescent="0.3">
      <c r="A86" s="21" t="str">
        <f t="shared" si="1"/>
        <v>P1C_Feb_2015</v>
      </c>
      <c r="B86" s="21" t="s">
        <v>44</v>
      </c>
      <c r="C86" s="12">
        <v>-14.28833</v>
      </c>
      <c r="D86" s="13">
        <v>-170.67789999999999</v>
      </c>
      <c r="E86" s="8" t="s">
        <v>59</v>
      </c>
      <c r="F86" s="48">
        <v>42041</v>
      </c>
      <c r="G86" s="48">
        <v>42074</v>
      </c>
      <c r="H86" s="9">
        <v>33</v>
      </c>
      <c r="I86" s="68">
        <v>1.8241469247509901E-2</v>
      </c>
      <c r="J86" s="19">
        <v>3.512</v>
      </c>
      <c r="K86" s="4">
        <v>24.202733485193601</v>
      </c>
      <c r="L86" s="5">
        <v>75.797266514806296</v>
      </c>
      <c r="M86" s="19">
        <v>5.8341900000000004</v>
      </c>
      <c r="N86" s="19">
        <v>4.0384727172015999</v>
      </c>
      <c r="O86" s="19">
        <v>0.57671120135489295</v>
      </c>
      <c r="P86" s="19">
        <v>1.79571728279839</v>
      </c>
      <c r="Q86" s="19">
        <v>1.2190060814435</v>
      </c>
      <c r="R86" s="41">
        <v>69.220795298089399</v>
      </c>
      <c r="S86" s="42">
        <v>9.8850260508295502</v>
      </c>
      <c r="T86" s="43">
        <v>20.8941786510809</v>
      </c>
      <c r="U86" s="4">
        <v>1.4120299999999999</v>
      </c>
      <c r="V86" s="16">
        <v>1.1555701158954801</v>
      </c>
      <c r="W86" s="16">
        <v>0.119464874862657</v>
      </c>
      <c r="X86" s="16">
        <v>0.136995009241861</v>
      </c>
      <c r="Y86" s="17">
        <v>0.25645988410451798</v>
      </c>
      <c r="Z86" s="41">
        <v>81.837504578194597</v>
      </c>
      <c r="AA86" s="42">
        <v>8.4605054327922904</v>
      </c>
      <c r="AB86" s="43">
        <v>9.7019899890130592</v>
      </c>
      <c r="AC86" s="4">
        <v>4.4221599999999999</v>
      </c>
      <c r="AD86" s="19">
        <v>2.8829020259235101</v>
      </c>
      <c r="AE86" s="19">
        <v>0.45724639145722501</v>
      </c>
      <c r="AF86" s="19">
        <v>1.08201158261926</v>
      </c>
      <c r="AG86" s="5">
        <v>1.53925797407648</v>
      </c>
      <c r="AH86" s="41">
        <v>65.192169119242905</v>
      </c>
      <c r="AI86" s="42">
        <v>10.3398880062509</v>
      </c>
      <c r="AJ86" s="43">
        <v>24.4679428745061</v>
      </c>
      <c r="AK86" s="8">
        <v>112.16200000000001</v>
      </c>
      <c r="AL86" s="21">
        <v>113.012</v>
      </c>
      <c r="AM86" s="21">
        <v>1.738</v>
      </c>
      <c r="AN86" s="21">
        <v>4.4000000000000004</v>
      </c>
      <c r="AO86" s="21">
        <v>2.6619999999999999</v>
      </c>
      <c r="AP86" s="9">
        <v>0.85</v>
      </c>
      <c r="AQ86" s="73">
        <v>350.77399999999898</v>
      </c>
      <c r="AR86" s="19">
        <v>24.159987428583101</v>
      </c>
      <c r="AS86" s="19">
        <v>1.1058333130831799</v>
      </c>
    </row>
    <row r="87" spans="1:45" s="21" customFormat="1" x14ac:dyDescent="0.3">
      <c r="A87" s="21" t="str">
        <f t="shared" si="1"/>
        <v>P2A_Feb_2015</v>
      </c>
      <c r="B87" s="21" t="s">
        <v>45</v>
      </c>
      <c r="C87" s="12">
        <v>-14.29177</v>
      </c>
      <c r="D87" s="13">
        <v>-170.68219999999999</v>
      </c>
      <c r="E87" s="8" t="s">
        <v>59</v>
      </c>
      <c r="F87" s="48">
        <v>42041</v>
      </c>
      <c r="G87" s="48">
        <v>42074</v>
      </c>
      <c r="H87" s="9">
        <v>33</v>
      </c>
      <c r="I87" s="68">
        <v>1.8241469247509901E-2</v>
      </c>
      <c r="J87" s="19">
        <v>8.157</v>
      </c>
      <c r="K87" s="4">
        <v>42.417555473826098</v>
      </c>
      <c r="L87" s="5">
        <v>57.582444526173802</v>
      </c>
      <c r="M87" s="19">
        <v>13.55054</v>
      </c>
      <c r="N87" s="19">
        <v>4.6054025715486997</v>
      </c>
      <c r="O87" s="19">
        <v>1.57132272090896</v>
      </c>
      <c r="P87" s="19">
        <v>8.9451374284513001</v>
      </c>
      <c r="Q87" s="19">
        <v>7.3738147075423299</v>
      </c>
      <c r="R87" s="41">
        <v>33.986856402392</v>
      </c>
      <c r="S87" s="42">
        <v>11.596015516052899</v>
      </c>
      <c r="T87" s="43">
        <v>54.4171280815549</v>
      </c>
      <c r="U87" s="4">
        <v>5.7478100000000003</v>
      </c>
      <c r="V87" s="16">
        <v>3.2826303196667799</v>
      </c>
      <c r="W87" s="16">
        <v>0.65493595589422104</v>
      </c>
      <c r="X87" s="16">
        <v>1.81024372443899</v>
      </c>
      <c r="Y87" s="17">
        <v>2.4651796803332102</v>
      </c>
      <c r="Z87" s="41">
        <v>57.110974782861298</v>
      </c>
      <c r="AA87" s="42">
        <v>11.3945303671175</v>
      </c>
      <c r="AB87" s="43">
        <v>31.494494850020999</v>
      </c>
      <c r="AC87" s="4">
        <v>7.8027300000000004</v>
      </c>
      <c r="AD87" s="19">
        <v>1.3227731267288001</v>
      </c>
      <c r="AE87" s="19">
        <v>0.91638675739202802</v>
      </c>
      <c r="AF87" s="19">
        <v>5.5635701158791599</v>
      </c>
      <c r="AG87" s="5">
        <v>6.4799568732711901</v>
      </c>
      <c r="AH87" s="41">
        <v>16.9526963861213</v>
      </c>
      <c r="AI87" s="42">
        <v>11.744437618526099</v>
      </c>
      <c r="AJ87" s="43">
        <v>71.302865995352505</v>
      </c>
      <c r="AK87" s="8">
        <v>69.935000000000002</v>
      </c>
      <c r="AL87" s="21">
        <v>73.394999999999996</v>
      </c>
      <c r="AM87" s="21">
        <v>1.615</v>
      </c>
      <c r="AN87" s="21">
        <v>6.3120000000000003</v>
      </c>
      <c r="AO87" s="21">
        <v>4.6970000000000001</v>
      </c>
      <c r="AP87" s="9">
        <v>3.46</v>
      </c>
      <c r="AQ87" s="73">
        <v>350.77399999999898</v>
      </c>
      <c r="AR87" s="19">
        <v>24.159987428583101</v>
      </c>
      <c r="AS87" s="19">
        <v>1.1058333130831799</v>
      </c>
    </row>
    <row r="88" spans="1:45" s="21" customFormat="1" x14ac:dyDescent="0.3">
      <c r="A88" s="21" t="str">
        <f t="shared" si="1"/>
        <v>P2B_Feb_2015</v>
      </c>
      <c r="B88" s="21" t="s">
        <v>46</v>
      </c>
      <c r="C88" s="12">
        <v>-14.29142</v>
      </c>
      <c r="D88" s="13">
        <v>-170.67930000000001</v>
      </c>
      <c r="E88" s="8" t="s">
        <v>59</v>
      </c>
      <c r="F88" s="48">
        <v>42041</v>
      </c>
      <c r="G88" s="48">
        <v>42074</v>
      </c>
      <c r="H88" s="9">
        <v>33</v>
      </c>
      <c r="I88" s="68">
        <v>1.8241469247509901E-2</v>
      </c>
      <c r="J88" s="19">
        <v>1.6E-2</v>
      </c>
      <c r="K88" s="4">
        <v>75</v>
      </c>
      <c r="L88" s="5">
        <v>25</v>
      </c>
      <c r="M88" s="19">
        <v>2.6579999999999999E-2</v>
      </c>
      <c r="N88" s="19">
        <v>0</v>
      </c>
      <c r="O88" s="19">
        <v>0</v>
      </c>
      <c r="P88" s="19">
        <v>0</v>
      </c>
      <c r="Q88" s="19">
        <v>0</v>
      </c>
      <c r="R88" s="41">
        <v>0</v>
      </c>
      <c r="S88" s="42">
        <v>0</v>
      </c>
      <c r="T88" s="43">
        <v>0</v>
      </c>
      <c r="U88" s="4">
        <v>1.993E-2</v>
      </c>
      <c r="V88" s="16">
        <v>0</v>
      </c>
      <c r="W88" s="16">
        <v>0</v>
      </c>
      <c r="X88" s="16">
        <v>0</v>
      </c>
      <c r="Y88" s="17">
        <v>0</v>
      </c>
      <c r="Z88" s="41">
        <v>0</v>
      </c>
      <c r="AA88" s="42">
        <v>0</v>
      </c>
      <c r="AB88" s="43">
        <v>0</v>
      </c>
      <c r="AC88" s="4">
        <v>6.6400000000000001E-3</v>
      </c>
      <c r="AD88" s="19">
        <v>0</v>
      </c>
      <c r="AE88" s="19">
        <v>0</v>
      </c>
      <c r="AF88" s="19">
        <v>0</v>
      </c>
      <c r="AG88" s="5">
        <v>0</v>
      </c>
      <c r="AH88" s="41">
        <v>0</v>
      </c>
      <c r="AI88" s="42">
        <v>0</v>
      </c>
      <c r="AJ88" s="43">
        <v>0</v>
      </c>
      <c r="AK88" s="8">
        <v>113.377</v>
      </c>
      <c r="AL88" s="21">
        <v>113.389</v>
      </c>
      <c r="AM88" s="21">
        <v>1.74</v>
      </c>
      <c r="AN88" s="21">
        <v>1.744</v>
      </c>
      <c r="AO88" s="21">
        <v>4.0000000000000001E-3</v>
      </c>
      <c r="AP88" s="9">
        <v>1.2E-2</v>
      </c>
      <c r="AQ88" s="73">
        <v>350.77399999999898</v>
      </c>
      <c r="AR88" s="19">
        <v>24.159987428583101</v>
      </c>
      <c r="AS88" s="19">
        <v>1.1058333130831799</v>
      </c>
    </row>
    <row r="89" spans="1:45" s="21" customFormat="1" x14ac:dyDescent="0.3">
      <c r="A89" s="21" t="str">
        <f t="shared" si="1"/>
        <v>P2C_Feb_2015</v>
      </c>
      <c r="B89" s="21" t="s">
        <v>47</v>
      </c>
      <c r="C89" s="12">
        <v>-14.290330000000001</v>
      </c>
      <c r="D89" s="13">
        <v>-170.67670000000001</v>
      </c>
      <c r="E89" s="8" t="s">
        <v>59</v>
      </c>
      <c r="F89" s="48">
        <v>42041</v>
      </c>
      <c r="G89" s="48">
        <v>42074</v>
      </c>
      <c r="H89" s="9">
        <v>33</v>
      </c>
      <c r="I89" s="68">
        <v>1.8241469247509901E-2</v>
      </c>
      <c r="J89" s="19">
        <v>1.4469999999999901</v>
      </c>
      <c r="K89" s="4">
        <v>29.578438147892101</v>
      </c>
      <c r="L89" s="5">
        <v>70.4215618521078</v>
      </c>
      <c r="M89" s="19">
        <v>2.4037799999999998</v>
      </c>
      <c r="N89" s="19">
        <v>1.8330809202598799</v>
      </c>
      <c r="O89" s="19">
        <v>0.194959947489</v>
      </c>
      <c r="P89" s="19">
        <v>0.57069907974011103</v>
      </c>
      <c r="Q89" s="19">
        <v>0.375739132251111</v>
      </c>
      <c r="R89" s="41">
        <v>76.258264910261602</v>
      </c>
      <c r="S89" s="42">
        <v>8.1105570180715407</v>
      </c>
      <c r="T89" s="43">
        <v>15.631178071666699</v>
      </c>
      <c r="U89" s="4">
        <v>0.71099999999999997</v>
      </c>
      <c r="V89" s="16">
        <v>0.59310049014522104</v>
      </c>
      <c r="W89" s="16">
        <v>4.5912603734444099E-2</v>
      </c>
      <c r="X89" s="16">
        <v>7.1986906120334496E-2</v>
      </c>
      <c r="Y89" s="17">
        <v>0.117899509854778</v>
      </c>
      <c r="Z89" s="41">
        <v>83.417790456430495</v>
      </c>
      <c r="AA89" s="42">
        <v>6.4574688796686601</v>
      </c>
      <c r="AB89" s="43">
        <v>10.124740663900701</v>
      </c>
      <c r="AC89" s="4">
        <v>1.69278</v>
      </c>
      <c r="AD89" s="19">
        <v>1.239980371096</v>
      </c>
      <c r="AE89" s="19">
        <v>0.14904735738158201</v>
      </c>
      <c r="AF89" s="19">
        <v>0.30375227152241002</v>
      </c>
      <c r="AG89" s="5">
        <v>0.452799628903993</v>
      </c>
      <c r="AH89" s="41">
        <v>73.251123660251594</v>
      </c>
      <c r="AI89" s="42">
        <v>8.8048864815027805</v>
      </c>
      <c r="AJ89" s="43">
        <v>17.943989858245601</v>
      </c>
      <c r="AK89" s="8">
        <v>67.063000000000002</v>
      </c>
      <c r="AL89" s="21">
        <v>67.491</v>
      </c>
      <c r="AM89" s="21">
        <v>1.768</v>
      </c>
      <c r="AN89" s="21">
        <v>2.7869999999999999</v>
      </c>
      <c r="AO89" s="21">
        <v>1.0189999999999999</v>
      </c>
      <c r="AP89" s="9">
        <v>0.42799999999999999</v>
      </c>
      <c r="AQ89" s="73">
        <v>350.77399999999898</v>
      </c>
      <c r="AR89" s="19">
        <v>24.159987428583101</v>
      </c>
      <c r="AS89" s="19">
        <v>1.1058333130831799</v>
      </c>
    </row>
    <row r="90" spans="1:45" s="21" customFormat="1" x14ac:dyDescent="0.3">
      <c r="A90" s="21" t="str">
        <f t="shared" si="1"/>
        <v>P3A_Feb_2015</v>
      </c>
      <c r="B90" s="21" t="s">
        <v>48</v>
      </c>
      <c r="C90" s="12">
        <v>-14.292730000000001</v>
      </c>
      <c r="D90" s="13">
        <v>-170.67939999999999</v>
      </c>
      <c r="E90" s="8" t="s">
        <v>59</v>
      </c>
      <c r="F90" s="48">
        <v>42041</v>
      </c>
      <c r="G90" s="48">
        <v>42074</v>
      </c>
      <c r="H90" s="9">
        <v>33</v>
      </c>
      <c r="I90" s="68">
        <v>1.8241469247509901E-2</v>
      </c>
      <c r="J90" s="19">
        <v>0.48</v>
      </c>
      <c r="K90" s="4">
        <v>68.9583333333333</v>
      </c>
      <c r="L90" s="5">
        <v>31.0416666666666</v>
      </c>
      <c r="M90" s="19">
        <v>0.79737999999999998</v>
      </c>
      <c r="N90" s="19">
        <v>0.53120894234680804</v>
      </c>
      <c r="O90" s="19">
        <v>0.198873474456049</v>
      </c>
      <c r="P90" s="19">
        <v>0.26617105765319099</v>
      </c>
      <c r="Q90" s="19">
        <v>6.7297583197142602E-2</v>
      </c>
      <c r="R90" s="41">
        <v>66.6192959877107</v>
      </c>
      <c r="S90" s="42">
        <v>24.940865641983599</v>
      </c>
      <c r="T90" s="43">
        <v>8.4398383703055799</v>
      </c>
      <c r="U90" s="4">
        <v>0.54986000000000002</v>
      </c>
      <c r="V90" s="16">
        <v>0.354705148937286</v>
      </c>
      <c r="W90" s="16">
        <v>0.153516410390974</v>
      </c>
      <c r="X90" s="16">
        <v>4.1638440671739101E-2</v>
      </c>
      <c r="Y90" s="17">
        <v>0.19515485106271299</v>
      </c>
      <c r="Z90" s="41">
        <v>64.508265547100393</v>
      </c>
      <c r="AA90" s="42">
        <v>27.919181317239701</v>
      </c>
      <c r="AB90" s="43">
        <v>7.5725531356598301</v>
      </c>
      <c r="AC90" s="4">
        <v>0.24751999999999999</v>
      </c>
      <c r="AD90" s="19">
        <v>0.176503790575923</v>
      </c>
      <c r="AE90" s="19">
        <v>4.5357068062813803E-2</v>
      </c>
      <c r="AF90" s="19">
        <v>2.5659141361262201E-2</v>
      </c>
      <c r="AG90" s="5">
        <v>7.1016209424075993E-2</v>
      </c>
      <c r="AH90" s="41">
        <v>71.308900523563295</v>
      </c>
      <c r="AI90" s="42">
        <v>18.324607329837502</v>
      </c>
      <c r="AJ90" s="43">
        <v>10.3664921465991</v>
      </c>
      <c r="AK90" s="8">
        <v>114.633</v>
      </c>
      <c r="AL90" s="21">
        <v>114.964</v>
      </c>
      <c r="AM90" s="21">
        <v>1.6679999999999999</v>
      </c>
      <c r="AN90" s="21">
        <v>1.8169999999999999</v>
      </c>
      <c r="AO90" s="21">
        <v>0.14899999999999999</v>
      </c>
      <c r="AP90" s="9">
        <v>0.33100000000000002</v>
      </c>
      <c r="AQ90" s="73">
        <v>350.77399999999898</v>
      </c>
      <c r="AR90" s="19">
        <v>24.159987428583101</v>
      </c>
      <c r="AS90" s="19">
        <v>1.1058333130831799</v>
      </c>
    </row>
    <row r="91" spans="1:45" s="21" customFormat="1" x14ac:dyDescent="0.3">
      <c r="A91" s="21" t="str">
        <f t="shared" si="1"/>
        <v>P3B_Feb_2015</v>
      </c>
      <c r="B91" s="21" t="s">
        <v>49</v>
      </c>
      <c r="C91" s="12">
        <v>-14.293839999999999</v>
      </c>
      <c r="D91" s="13">
        <v>-170.6773</v>
      </c>
      <c r="E91" s="8" t="s">
        <v>59</v>
      </c>
      <c r="F91" s="48">
        <v>42041</v>
      </c>
      <c r="G91" s="48">
        <v>42074</v>
      </c>
      <c r="H91" s="9">
        <v>33</v>
      </c>
      <c r="I91" s="68">
        <v>1.8241469247509901E-2</v>
      </c>
      <c r="J91" s="19">
        <v>7.9999999999999905E-2</v>
      </c>
      <c r="K91" s="4">
        <v>46.25</v>
      </c>
      <c r="L91" s="5">
        <v>53.75</v>
      </c>
      <c r="M91" s="19">
        <v>0.13289999999999999</v>
      </c>
      <c r="N91" s="19">
        <v>6.1358869201797103E-2</v>
      </c>
      <c r="O91" s="19">
        <v>1.07380798192781E-2</v>
      </c>
      <c r="P91" s="19">
        <v>1.0738079820283899E-4</v>
      </c>
      <c r="Q91" s="19">
        <v>-1.06306990210753E-2</v>
      </c>
      <c r="R91" s="41">
        <v>46.169201807221299</v>
      </c>
      <c r="S91" s="42">
        <v>8.0798192771092001</v>
      </c>
      <c r="T91" s="43">
        <v>-7.9990210843305496</v>
      </c>
      <c r="U91" s="4">
        <v>6.1469999999999997E-2</v>
      </c>
      <c r="V91" s="16">
        <v>6.1362612650592299E-2</v>
      </c>
      <c r="W91" s="16">
        <v>1.0738734939760001E-2</v>
      </c>
      <c r="X91" s="16">
        <v>-1.06313475903524E-2</v>
      </c>
      <c r="Y91" s="17">
        <v>1.07387349407657E-4</v>
      </c>
      <c r="Z91" s="41">
        <v>99.825301204802898</v>
      </c>
      <c r="AA91" s="42">
        <v>17.469879518073899</v>
      </c>
      <c r="AB91" s="43">
        <v>-17.2951807228768</v>
      </c>
      <c r="AC91" s="4">
        <v>7.1429999999999993E-2</v>
      </c>
      <c r="AD91" s="19">
        <v>0</v>
      </c>
      <c r="AE91" s="19">
        <v>0</v>
      </c>
      <c r="AF91" s="19">
        <v>0</v>
      </c>
      <c r="AG91" s="5">
        <v>0</v>
      </c>
      <c r="AH91" s="41">
        <v>0</v>
      </c>
      <c r="AI91" s="42">
        <v>0</v>
      </c>
      <c r="AJ91" s="43">
        <v>0</v>
      </c>
      <c r="AK91" s="8">
        <v>67.495000000000005</v>
      </c>
      <c r="AL91" s="21">
        <v>67.531999999999996</v>
      </c>
      <c r="AM91" s="21">
        <v>1.681</v>
      </c>
      <c r="AN91" s="21">
        <v>1.724</v>
      </c>
      <c r="AO91" s="21">
        <v>4.2999999999999997E-2</v>
      </c>
      <c r="AP91" s="9">
        <v>3.6999999999999998E-2</v>
      </c>
      <c r="AQ91" s="73">
        <v>350.77399999999898</v>
      </c>
      <c r="AR91" s="19">
        <v>24.159987428583101</v>
      </c>
      <c r="AS91" s="19">
        <v>1.1058333130831799</v>
      </c>
    </row>
    <row r="92" spans="1:45" s="50" customFormat="1" ht="15" thickBot="1" x14ac:dyDescent="0.35">
      <c r="A92" s="50" t="str">
        <f t="shared" si="1"/>
        <v>P3C_Feb_2015</v>
      </c>
      <c r="B92" s="50" t="s">
        <v>50</v>
      </c>
      <c r="C92" s="51">
        <v>-14.293369999999999</v>
      </c>
      <c r="D92" s="52">
        <v>-170.6754</v>
      </c>
      <c r="E92" s="49" t="s">
        <v>59</v>
      </c>
      <c r="F92" s="53">
        <v>42041</v>
      </c>
      <c r="G92" s="53">
        <v>42074</v>
      </c>
      <c r="H92" s="54">
        <v>33</v>
      </c>
      <c r="I92" s="69">
        <v>1.8241469247509901E-2</v>
      </c>
      <c r="J92" s="58">
        <v>4.8000000000000001E-2</v>
      </c>
      <c r="K92" s="55">
        <v>66.6666666666666</v>
      </c>
      <c r="L92" s="56">
        <v>33.3333333333333</v>
      </c>
      <c r="M92" s="58">
        <v>7.9740000000000005E-2</v>
      </c>
      <c r="N92" s="58">
        <v>3.2634890566041998E-2</v>
      </c>
      <c r="O92" s="58">
        <v>1.20362264150957E-2</v>
      </c>
      <c r="P92" s="58">
        <v>2.0525109433957901E-2</v>
      </c>
      <c r="Q92" s="58">
        <v>8.4888830188621298E-3</v>
      </c>
      <c r="R92" s="62">
        <v>40.926624737950902</v>
      </c>
      <c r="S92" s="59">
        <v>15.0943396226433</v>
      </c>
      <c r="T92" s="63">
        <v>10.645702306072399</v>
      </c>
      <c r="U92" s="55">
        <v>5.3159999999999999E-2</v>
      </c>
      <c r="V92" s="60">
        <v>3.2634890566041998E-2</v>
      </c>
      <c r="W92" s="60">
        <v>1.20362264150957E-2</v>
      </c>
      <c r="X92" s="60">
        <v>8.4888830188621298E-3</v>
      </c>
      <c r="Y92" s="61">
        <v>2.0525109433957901E-2</v>
      </c>
      <c r="Z92" s="62">
        <v>61.389937106926297</v>
      </c>
      <c r="AA92" s="59">
        <v>22.641509433964998</v>
      </c>
      <c r="AB92" s="63">
        <v>15.9685534591086</v>
      </c>
      <c r="AC92" s="55">
        <v>2.6579999999999999E-2</v>
      </c>
      <c r="AD92" s="58">
        <v>0</v>
      </c>
      <c r="AE92" s="58">
        <v>0</v>
      </c>
      <c r="AF92" s="58">
        <v>0</v>
      </c>
      <c r="AG92" s="56">
        <v>0</v>
      </c>
      <c r="AH92" s="62">
        <v>0</v>
      </c>
      <c r="AI92" s="59">
        <v>0</v>
      </c>
      <c r="AJ92" s="63">
        <v>0</v>
      </c>
      <c r="AK92" s="49">
        <v>68.353999999999999</v>
      </c>
      <c r="AL92" s="50">
        <v>68.385999999999996</v>
      </c>
      <c r="AM92" s="50">
        <v>1.6910000000000001</v>
      </c>
      <c r="AN92" s="50">
        <v>1.7070000000000001</v>
      </c>
      <c r="AO92" s="50">
        <v>1.6E-2</v>
      </c>
      <c r="AP92" s="54">
        <v>3.2000000000000001E-2</v>
      </c>
      <c r="AQ92" s="74">
        <v>350.77399999999898</v>
      </c>
      <c r="AR92" s="58">
        <v>24.159987428583101</v>
      </c>
      <c r="AS92" s="58">
        <v>1.1058333130831799</v>
      </c>
    </row>
    <row r="93" spans="1:45" s="20" customFormat="1" x14ac:dyDescent="0.3">
      <c r="A93" s="20" t="str">
        <f t="shared" si="1"/>
        <v>P1A_Mar_2015</v>
      </c>
      <c r="B93" s="20" t="s">
        <v>41</v>
      </c>
      <c r="C93" s="10">
        <v>-14.290179999999999</v>
      </c>
      <c r="D93" s="11">
        <v>-170.6814</v>
      </c>
      <c r="E93" s="6" t="s">
        <v>60</v>
      </c>
      <c r="F93" s="44">
        <v>42074</v>
      </c>
      <c r="G93" s="44">
        <v>42104</v>
      </c>
      <c r="H93" s="7">
        <v>30</v>
      </c>
      <c r="I93" s="66">
        <v>1.8241469247509901E-2</v>
      </c>
      <c r="J93" s="18">
        <v>4.0549999999999997</v>
      </c>
      <c r="K93" s="2">
        <v>55.289765721331698</v>
      </c>
      <c r="L93" s="3">
        <v>44.710234278668302</v>
      </c>
      <c r="M93" s="18">
        <v>7.4098600000000001</v>
      </c>
      <c r="N93" s="18">
        <v>2.7718460050913998</v>
      </c>
      <c r="O93" s="18">
        <v>0.68115637110199301</v>
      </c>
      <c r="P93" s="18">
        <v>4.6380139949085901</v>
      </c>
      <c r="Q93" s="18">
        <v>3.9568576238065898</v>
      </c>
      <c r="R93" s="46">
        <v>37.407535433751796</v>
      </c>
      <c r="S93" s="45">
        <v>9.1925673508270496</v>
      </c>
      <c r="T93" s="47">
        <v>53.399897215420999</v>
      </c>
      <c r="U93" s="2">
        <v>4.0968900000000001</v>
      </c>
      <c r="V93" s="14">
        <v>1.7966572105263099</v>
      </c>
      <c r="W93" s="14">
        <v>0.20193157894736799</v>
      </c>
      <c r="X93" s="14">
        <v>2.0983012105263099</v>
      </c>
      <c r="Y93" s="15">
        <v>2.30023278947368</v>
      </c>
      <c r="Z93" s="46">
        <v>43.854172568126401</v>
      </c>
      <c r="AA93" s="45">
        <v>4.9288992125091902</v>
      </c>
      <c r="AB93" s="47">
        <v>51.216928219364398</v>
      </c>
      <c r="AC93" s="2">
        <v>3.3129599999999999</v>
      </c>
      <c r="AD93" s="18">
        <v>0.97518524049023203</v>
      </c>
      <c r="AE93" s="18">
        <v>0.47922374943259699</v>
      </c>
      <c r="AF93" s="18">
        <v>1.8585510100771701</v>
      </c>
      <c r="AG93" s="3">
        <v>2.33777475950976</v>
      </c>
      <c r="AH93" s="46">
        <v>29.435466787713398</v>
      </c>
      <c r="AI93" s="45">
        <v>14.4651233166895</v>
      </c>
      <c r="AJ93" s="47">
        <v>56.099409895596999</v>
      </c>
      <c r="AK93" s="6">
        <v>2.4860000000000002</v>
      </c>
      <c r="AL93" s="20">
        <v>4.7279999999999998</v>
      </c>
      <c r="AM93" s="20">
        <v>1.653</v>
      </c>
      <c r="AN93" s="20">
        <v>3.4660000000000002</v>
      </c>
      <c r="AO93" s="20">
        <v>1.8129999999999999</v>
      </c>
      <c r="AP93" s="7">
        <v>2.242</v>
      </c>
      <c r="AQ93" s="72">
        <v>307.08599999999899</v>
      </c>
      <c r="AR93" s="18">
        <v>19.969785067291198</v>
      </c>
      <c r="AS93" s="18">
        <v>1.4253628716193201</v>
      </c>
    </row>
    <row r="94" spans="1:45" s="21" customFormat="1" x14ac:dyDescent="0.3">
      <c r="A94" s="21" t="str">
        <f t="shared" si="1"/>
        <v>P1B_Mar_2015</v>
      </c>
      <c r="B94" s="21" t="s">
        <v>43</v>
      </c>
      <c r="C94" s="12">
        <v>-14.28941</v>
      </c>
      <c r="D94" s="13">
        <v>-170.67959999999999</v>
      </c>
      <c r="E94" s="8" t="s">
        <v>60</v>
      </c>
      <c r="F94" s="48">
        <v>42074</v>
      </c>
      <c r="G94" s="48">
        <v>42104</v>
      </c>
      <c r="H94" s="9">
        <v>30</v>
      </c>
      <c r="I94" s="68">
        <v>1.8241469247509901E-2</v>
      </c>
      <c r="J94" s="19">
        <v>5.1219999999999999</v>
      </c>
      <c r="K94" s="4">
        <v>84.146817649355697</v>
      </c>
      <c r="L94" s="5">
        <v>15.8531823506442</v>
      </c>
      <c r="M94" s="19">
        <v>9.3596299999999992</v>
      </c>
      <c r="N94" s="19">
        <v>4.5884396503951601</v>
      </c>
      <c r="O94" s="19">
        <v>0.71828139739824504</v>
      </c>
      <c r="P94" s="19">
        <v>4.7711903496048302</v>
      </c>
      <c r="Q94" s="19">
        <v>4.0529089522065798</v>
      </c>
      <c r="R94" s="41">
        <v>49.023729040519399</v>
      </c>
      <c r="S94" s="42">
        <v>7.6742499158433102</v>
      </c>
      <c r="T94" s="43">
        <v>43.302021043637197</v>
      </c>
      <c r="U94" s="4">
        <v>7.8758299999999997</v>
      </c>
      <c r="V94" s="16">
        <v>3.8457026446904399</v>
      </c>
      <c r="W94" s="16">
        <v>0.37974841530460801</v>
      </c>
      <c r="X94" s="16">
        <v>3.65037894000494</v>
      </c>
      <c r="Y94" s="17">
        <v>4.03012735530955</v>
      </c>
      <c r="Z94" s="41">
        <v>48.829172857850402</v>
      </c>
      <c r="AA94" s="42">
        <v>4.8216939078751997</v>
      </c>
      <c r="AB94" s="43">
        <v>46.349133234274298</v>
      </c>
      <c r="AC94" s="4">
        <v>1.4838</v>
      </c>
      <c r="AD94" s="19">
        <v>0.74273701538461201</v>
      </c>
      <c r="AE94" s="19">
        <v>0.33853312401883801</v>
      </c>
      <c r="AF94" s="19">
        <v>0.40252986059654899</v>
      </c>
      <c r="AG94" s="5">
        <v>0.741062984615387</v>
      </c>
      <c r="AH94" s="41">
        <v>50.056410256409997</v>
      </c>
      <c r="AI94" s="42">
        <v>22.815279958137001</v>
      </c>
      <c r="AJ94" s="43">
        <v>27.128309785452799</v>
      </c>
      <c r="AK94" s="8">
        <v>2.4809999999999999</v>
      </c>
      <c r="AL94" s="21">
        <v>6.7910000000000004</v>
      </c>
      <c r="AM94" s="21">
        <v>1.74</v>
      </c>
      <c r="AN94" s="21">
        <v>2.552</v>
      </c>
      <c r="AO94" s="21">
        <v>0.81200000000000006</v>
      </c>
      <c r="AP94" s="9">
        <v>4.3099999999999996</v>
      </c>
      <c r="AQ94" s="73">
        <v>307.08599999999899</v>
      </c>
      <c r="AR94" s="19">
        <v>19.969785067291198</v>
      </c>
      <c r="AS94" s="19">
        <v>1.4253628716193201</v>
      </c>
    </row>
    <row r="95" spans="1:45" s="21" customFormat="1" x14ac:dyDescent="0.3">
      <c r="A95" s="21" t="str">
        <f t="shared" si="1"/>
        <v>P1C_Mar_2015</v>
      </c>
      <c r="B95" s="21" t="s">
        <v>44</v>
      </c>
      <c r="C95" s="12">
        <v>-14.28833</v>
      </c>
      <c r="D95" s="13">
        <v>-170.67789999999999</v>
      </c>
      <c r="E95" s="8" t="s">
        <v>60</v>
      </c>
      <c r="F95" s="48">
        <v>42074</v>
      </c>
      <c r="G95" s="48">
        <v>42104</v>
      </c>
      <c r="H95" s="9">
        <v>30</v>
      </c>
      <c r="I95" s="68">
        <v>1.8241469247509901E-2</v>
      </c>
      <c r="J95" s="19">
        <v>5.1820000000000004</v>
      </c>
      <c r="K95" s="4">
        <v>38.672327286761799</v>
      </c>
      <c r="L95" s="5">
        <v>61.327672713238101</v>
      </c>
      <c r="M95" s="19">
        <v>9.4692699999999999</v>
      </c>
      <c r="N95" s="19">
        <v>4.6519562393078999</v>
      </c>
      <c r="O95" s="19">
        <v>0.88987649175089001</v>
      </c>
      <c r="P95" s="19">
        <v>4.8173137606920902</v>
      </c>
      <c r="Q95" s="19">
        <v>3.9274372689411998</v>
      </c>
      <c r="R95" s="41">
        <v>49.126872919537597</v>
      </c>
      <c r="S95" s="42">
        <v>9.3975194682471894</v>
      </c>
      <c r="T95" s="43">
        <v>41.4756076122151</v>
      </c>
      <c r="U95" s="4">
        <v>3.6619899999999999</v>
      </c>
      <c r="V95" s="16">
        <v>1.86816404957807</v>
      </c>
      <c r="W95" s="16">
        <v>0.243487338348923</v>
      </c>
      <c r="X95" s="16">
        <v>1.5503386120729901</v>
      </c>
      <c r="Y95" s="17">
        <v>1.7938259504219201</v>
      </c>
      <c r="Z95" s="41">
        <v>51.014995933306103</v>
      </c>
      <c r="AA95" s="42">
        <v>6.6490443269622004</v>
      </c>
      <c r="AB95" s="43">
        <v>42.335959739731599</v>
      </c>
      <c r="AC95" s="4">
        <v>5.8072800000000004</v>
      </c>
      <c r="AD95" s="19">
        <v>2.7837922794423999</v>
      </c>
      <c r="AE95" s="19">
        <v>0.64638902281048005</v>
      </c>
      <c r="AF95" s="19">
        <v>2.37709869774711</v>
      </c>
      <c r="AG95" s="5">
        <v>3.0234877205575899</v>
      </c>
      <c r="AH95" s="41">
        <v>47.936250352013303</v>
      </c>
      <c r="AI95" s="42">
        <v>11.130667417628899</v>
      </c>
      <c r="AJ95" s="43">
        <v>40.933082230357698</v>
      </c>
      <c r="AK95" s="8">
        <v>2.476</v>
      </c>
      <c r="AL95" s="21">
        <v>4.4800000000000004</v>
      </c>
      <c r="AM95" s="21">
        <v>1.7310000000000001</v>
      </c>
      <c r="AN95" s="21">
        <v>4.9089999999999998</v>
      </c>
      <c r="AO95" s="21">
        <v>3.1779999999999999</v>
      </c>
      <c r="AP95" s="9">
        <v>2.004</v>
      </c>
      <c r="AQ95" s="73">
        <v>307.08599999999899</v>
      </c>
      <c r="AR95" s="19">
        <v>19.969785067291198</v>
      </c>
      <c r="AS95" s="19">
        <v>1.4253628716193201</v>
      </c>
    </row>
    <row r="96" spans="1:45" s="21" customFormat="1" x14ac:dyDescent="0.3">
      <c r="A96" s="21" t="str">
        <f t="shared" si="1"/>
        <v>P2A_Mar_2015</v>
      </c>
      <c r="B96" s="21" t="s">
        <v>45</v>
      </c>
      <c r="C96" s="12">
        <v>-14.29177</v>
      </c>
      <c r="D96" s="13">
        <v>-170.68219999999999</v>
      </c>
      <c r="E96" s="8" t="s">
        <v>60</v>
      </c>
      <c r="F96" s="48">
        <v>42074</v>
      </c>
      <c r="G96" s="48">
        <v>42104</v>
      </c>
      <c r="H96" s="9">
        <v>30</v>
      </c>
      <c r="I96" s="68">
        <v>1.8241469247509901E-2</v>
      </c>
      <c r="J96" s="19">
        <v>17.800999999999998</v>
      </c>
      <c r="K96" s="4">
        <v>46.340093253188002</v>
      </c>
      <c r="L96" s="5">
        <v>53.659906746811899</v>
      </c>
      <c r="M96" s="19">
        <v>32.528449999999999</v>
      </c>
      <c r="N96" s="19">
        <v>7.52912462252542</v>
      </c>
      <c r="O96" s="19">
        <v>3.87890189455995</v>
      </c>
      <c r="P96" s="19">
        <v>24.999325377474499</v>
      </c>
      <c r="Q96" s="19">
        <v>21.1204234829146</v>
      </c>
      <c r="R96" s="41">
        <v>23.146275406683699</v>
      </c>
      <c r="S96" s="42">
        <v>11.9246441025008</v>
      </c>
      <c r="T96" s="43">
        <v>64.929080490815295</v>
      </c>
      <c r="U96" s="4">
        <v>15.07371</v>
      </c>
      <c r="V96" s="16">
        <v>4.87870695155853</v>
      </c>
      <c r="W96" s="16">
        <v>1.5242534738386799</v>
      </c>
      <c r="X96" s="16">
        <v>8.6707495746027696</v>
      </c>
      <c r="Y96" s="17">
        <v>10.1950030484414</v>
      </c>
      <c r="Z96" s="41">
        <v>32.365668117261997</v>
      </c>
      <c r="AA96" s="42">
        <v>10.111999460243601</v>
      </c>
      <c r="AB96" s="43">
        <v>57.522332422494301</v>
      </c>
      <c r="AC96" s="4">
        <v>17.454730000000001</v>
      </c>
      <c r="AD96" s="19">
        <v>2.65041545430504</v>
      </c>
      <c r="AE96" s="19">
        <v>2.3546472089955999</v>
      </c>
      <c r="AF96" s="19">
        <v>12.449667336699299</v>
      </c>
      <c r="AG96" s="5">
        <v>14.804314545694901</v>
      </c>
      <c r="AH96" s="41">
        <v>15.1845113290497</v>
      </c>
      <c r="AI96" s="42">
        <v>13.4900236726412</v>
      </c>
      <c r="AJ96" s="43">
        <v>71.325464998309002</v>
      </c>
      <c r="AK96" s="8">
        <v>2.5070000000000001</v>
      </c>
      <c r="AL96" s="21">
        <v>10.756</v>
      </c>
      <c r="AO96" s="21">
        <v>9.5519999999999996</v>
      </c>
      <c r="AP96" s="9">
        <v>8.2490000000000006</v>
      </c>
      <c r="AQ96" s="73">
        <v>307.08599999999899</v>
      </c>
      <c r="AR96" s="19">
        <v>19.969785067291198</v>
      </c>
      <c r="AS96" s="19">
        <v>1.4253628716193201</v>
      </c>
    </row>
    <row r="97" spans="1:45" s="21" customFormat="1" x14ac:dyDescent="0.3">
      <c r="A97" s="21" t="str">
        <f t="shared" si="1"/>
        <v>P2B_Mar_2015</v>
      </c>
      <c r="B97" s="21" t="s">
        <v>46</v>
      </c>
      <c r="C97" s="12">
        <v>-14.29142</v>
      </c>
      <c r="D97" s="13">
        <v>-170.67930000000001</v>
      </c>
      <c r="E97" s="8" t="s">
        <v>60</v>
      </c>
      <c r="F97" s="48">
        <v>42074</v>
      </c>
      <c r="G97" s="48">
        <v>42104</v>
      </c>
      <c r="H97" s="9">
        <v>30</v>
      </c>
      <c r="I97" s="68">
        <v>1.8241469247509901E-2</v>
      </c>
      <c r="J97" s="19">
        <v>0.20200000000000001</v>
      </c>
      <c r="K97" s="4">
        <v>84.158415841584102</v>
      </c>
      <c r="L97" s="5">
        <v>15.841584158415801</v>
      </c>
      <c r="M97" s="19">
        <v>0.36912</v>
      </c>
      <c r="N97" s="19">
        <v>0.16240598623931399</v>
      </c>
      <c r="O97" s="19">
        <v>4.2503862188722798E-2</v>
      </c>
      <c r="P97" s="19">
        <v>0.20671401376068499</v>
      </c>
      <c r="Q97" s="19">
        <v>0.164210151571962</v>
      </c>
      <c r="R97" s="41">
        <v>43.998154052696798</v>
      </c>
      <c r="S97" s="42">
        <v>11.5149171512578</v>
      </c>
      <c r="T97" s="43">
        <v>44.486928796045298</v>
      </c>
      <c r="U97" s="4">
        <v>0.31064999999999998</v>
      </c>
      <c r="V97" s="16">
        <v>0.133552029108329</v>
      </c>
      <c r="W97" s="16">
        <v>1.73982313927783E-2</v>
      </c>
      <c r="X97" s="16">
        <v>0.15969973949889099</v>
      </c>
      <c r="Y97" s="17">
        <v>0.17709797089167001</v>
      </c>
      <c r="Z97" s="41">
        <v>42.991156963891797</v>
      </c>
      <c r="AA97" s="42">
        <v>5.6005895357406397</v>
      </c>
      <c r="AB97" s="43">
        <v>51.408253500367501</v>
      </c>
      <c r="AC97" s="4">
        <v>5.8470000000000001E-2</v>
      </c>
      <c r="AD97" s="19">
        <v>2.8853673913053501E-2</v>
      </c>
      <c r="AE97" s="19">
        <v>2.5103967391302599E-2</v>
      </c>
      <c r="AF97" s="19">
        <v>4.5123586956438604E-3</v>
      </c>
      <c r="AG97" s="5">
        <v>2.96163260869464E-2</v>
      </c>
      <c r="AH97" s="41">
        <v>49.347826086973598</v>
      </c>
      <c r="AI97" s="42">
        <v>42.9347826086927</v>
      </c>
      <c r="AJ97" s="43">
        <v>7.71739130433361</v>
      </c>
      <c r="AK97" s="8">
        <v>2.5009999999999999</v>
      </c>
      <c r="AL97" s="21">
        <v>2.6709999999999998</v>
      </c>
      <c r="AM97" s="21">
        <v>1.681</v>
      </c>
      <c r="AN97" s="21">
        <v>1.7130000000000001</v>
      </c>
      <c r="AO97" s="21">
        <v>3.2000000000000001E-2</v>
      </c>
      <c r="AP97" s="9">
        <v>0.17</v>
      </c>
      <c r="AQ97" s="73">
        <v>307.08599999999899</v>
      </c>
      <c r="AR97" s="19">
        <v>19.969785067291198</v>
      </c>
      <c r="AS97" s="19">
        <v>1.4253628716193201</v>
      </c>
    </row>
    <row r="98" spans="1:45" s="21" customFormat="1" x14ac:dyDescent="0.3">
      <c r="A98" s="21" t="str">
        <f t="shared" si="1"/>
        <v>P2C_Mar_2015</v>
      </c>
      <c r="B98" s="21" t="s">
        <v>47</v>
      </c>
      <c r="C98" s="12">
        <v>-14.290330000000001</v>
      </c>
      <c r="D98" s="13">
        <v>-170.67670000000001</v>
      </c>
      <c r="E98" s="8" t="s">
        <v>60</v>
      </c>
      <c r="F98" s="48">
        <v>42074</v>
      </c>
      <c r="G98" s="48">
        <v>42104</v>
      </c>
      <c r="H98" s="9">
        <v>30</v>
      </c>
      <c r="I98" s="68">
        <v>1.8241469247509901E-2</v>
      </c>
      <c r="J98" s="19">
        <v>1.258</v>
      </c>
      <c r="K98" s="4">
        <v>97.933227344992005</v>
      </c>
      <c r="L98" s="5">
        <v>2.0667726550079402</v>
      </c>
      <c r="M98" s="19">
        <v>2.2987899999999999</v>
      </c>
      <c r="N98" s="19">
        <v>1.1489724234907901</v>
      </c>
      <c r="O98" s="19">
        <v>0.14051560759301199</v>
      </c>
      <c r="P98" s="19">
        <v>1.1498175765092</v>
      </c>
      <c r="Q98" s="19">
        <v>1.00930196891619</v>
      </c>
      <c r="R98" s="41">
        <v>49.981617437468898</v>
      </c>
      <c r="S98" s="42">
        <v>6.11258999704246</v>
      </c>
      <c r="T98" s="43">
        <v>43.905792565488497</v>
      </c>
      <c r="U98" s="4">
        <v>2.2512799999999999</v>
      </c>
      <c r="V98" s="16">
        <v>1.1329860971116299</v>
      </c>
      <c r="W98" s="16">
        <v>0.13981407580883001</v>
      </c>
      <c r="X98" s="16">
        <v>0.97847982707953396</v>
      </c>
      <c r="Y98" s="17">
        <v>1.1182939028883601</v>
      </c>
      <c r="Z98" s="41">
        <v>50.326307572209402</v>
      </c>
      <c r="AA98" s="42">
        <v>6.21042588255703</v>
      </c>
      <c r="AB98" s="43">
        <v>43.463266545233502</v>
      </c>
      <c r="AC98" s="4">
        <v>4.7509999999999997E-2</v>
      </c>
      <c r="AD98" s="19">
        <v>1.5986453649360601E-2</v>
      </c>
      <c r="AE98" s="19">
        <v>7.0156790820160696E-4</v>
      </c>
      <c r="AF98" s="19">
        <v>3.0821978442437701E-2</v>
      </c>
      <c r="AG98" s="5">
        <v>3.1523546350639302E-2</v>
      </c>
      <c r="AH98" s="41">
        <v>33.648607975922197</v>
      </c>
      <c r="AI98" s="42">
        <v>1.4766741911210399</v>
      </c>
      <c r="AJ98" s="43">
        <v>64.874717832956705</v>
      </c>
      <c r="AK98" s="8">
        <v>2.476</v>
      </c>
      <c r="AL98" s="21">
        <v>3.7080000000000002</v>
      </c>
      <c r="AM98" s="21">
        <v>1.6950000000000001</v>
      </c>
      <c r="AN98" s="21">
        <v>1.7210000000000001</v>
      </c>
      <c r="AO98" s="21">
        <v>2.5999999999999999E-2</v>
      </c>
      <c r="AP98" s="9">
        <v>1.232</v>
      </c>
      <c r="AQ98" s="73">
        <v>307.08599999999899</v>
      </c>
      <c r="AR98" s="19">
        <v>19.969785067291198</v>
      </c>
      <c r="AS98" s="19">
        <v>1.4253628716193201</v>
      </c>
    </row>
    <row r="99" spans="1:45" s="21" customFormat="1" x14ac:dyDescent="0.3">
      <c r="A99" s="21" t="str">
        <f t="shared" si="1"/>
        <v>P3A_Mar_2015</v>
      </c>
      <c r="B99" s="21" t="s">
        <v>48</v>
      </c>
      <c r="C99" s="12">
        <v>-14.292730000000001</v>
      </c>
      <c r="D99" s="13">
        <v>-170.67939999999999</v>
      </c>
      <c r="E99" s="8" t="s">
        <v>60</v>
      </c>
      <c r="F99" s="48">
        <v>42074</v>
      </c>
      <c r="G99" s="48">
        <v>42104</v>
      </c>
      <c r="H99" s="9">
        <v>30</v>
      </c>
      <c r="I99" s="68">
        <v>1.8241469247509901E-2</v>
      </c>
      <c r="J99" s="19">
        <v>0.41699999999999998</v>
      </c>
      <c r="K99" s="4">
        <v>61.390887290167797</v>
      </c>
      <c r="L99" s="5">
        <v>38.609112709832097</v>
      </c>
      <c r="M99" s="19">
        <v>0.76200000000000001</v>
      </c>
      <c r="N99" s="19">
        <v>0.31664869174315602</v>
      </c>
      <c r="O99" s="19">
        <v>9.8778227360773602E-2</v>
      </c>
      <c r="P99" s="19">
        <v>0.44535130825684299</v>
      </c>
      <c r="Q99" s="19">
        <v>0.34657308089606897</v>
      </c>
      <c r="R99" s="41">
        <v>41.554946422986397</v>
      </c>
      <c r="S99" s="42">
        <v>12.9630219633561</v>
      </c>
      <c r="T99" s="43">
        <v>45.482031613657398</v>
      </c>
      <c r="U99" s="4">
        <v>0.46779999999999999</v>
      </c>
      <c r="V99" s="16">
        <v>0.210661514170041</v>
      </c>
      <c r="W99" s="16">
        <v>4.22977058029749E-2</v>
      </c>
      <c r="X99" s="16">
        <v>0.21484078002698301</v>
      </c>
      <c r="Y99" s="17">
        <v>0.25713848582995802</v>
      </c>
      <c r="Z99" s="41">
        <v>45.032388663967701</v>
      </c>
      <c r="AA99" s="42">
        <v>9.0418353576261001</v>
      </c>
      <c r="AB99" s="43">
        <v>45.925775978406101</v>
      </c>
      <c r="AC99" s="4">
        <v>0.29420000000000002</v>
      </c>
      <c r="AD99" s="19">
        <v>0.10598730716723601</v>
      </c>
      <c r="AE99" s="19">
        <v>5.6480375426620801E-2</v>
      </c>
      <c r="AF99" s="19">
        <v>0.131732317406143</v>
      </c>
      <c r="AG99" s="5">
        <v>0.18821269283276301</v>
      </c>
      <c r="AH99" s="41">
        <v>36.025597269624697</v>
      </c>
      <c r="AI99" s="42">
        <v>19.197952218429901</v>
      </c>
      <c r="AJ99" s="43">
        <v>44.7764505119452</v>
      </c>
      <c r="AK99" s="8">
        <v>2.52</v>
      </c>
      <c r="AL99" s="21">
        <v>2.7759999999999998</v>
      </c>
      <c r="AM99" s="21">
        <v>1.631</v>
      </c>
      <c r="AN99" s="21">
        <v>1.792</v>
      </c>
      <c r="AO99" s="21">
        <v>0.161</v>
      </c>
      <c r="AP99" s="9">
        <v>0.25600000000000001</v>
      </c>
      <c r="AQ99" s="73">
        <v>307.08599999999899</v>
      </c>
      <c r="AR99" s="19">
        <v>19.969785067291198</v>
      </c>
      <c r="AS99" s="19">
        <v>1.4253628716193201</v>
      </c>
    </row>
    <row r="100" spans="1:45" s="21" customFormat="1" x14ac:dyDescent="0.3">
      <c r="A100" s="21" t="str">
        <f t="shared" si="1"/>
        <v>P3B_Mar_2015</v>
      </c>
      <c r="B100" s="21" t="s">
        <v>49</v>
      </c>
      <c r="C100" s="12">
        <v>-14.293839999999999</v>
      </c>
      <c r="D100" s="13">
        <v>-170.6773</v>
      </c>
      <c r="E100" s="8" t="s">
        <v>60</v>
      </c>
      <c r="F100" s="48">
        <v>42074</v>
      </c>
      <c r="G100" s="48">
        <v>42104</v>
      </c>
      <c r="H100" s="9">
        <v>30</v>
      </c>
      <c r="I100" s="68">
        <v>1.8241469247509901E-2</v>
      </c>
      <c r="J100" s="19">
        <v>0.26</v>
      </c>
      <c r="K100" s="4">
        <v>14.2307692307692</v>
      </c>
      <c r="L100" s="5">
        <v>85.769230769230703</v>
      </c>
      <c r="M100" s="19">
        <v>0.47510999999999998</v>
      </c>
      <c r="N100" s="19">
        <v>1.0092943614685299</v>
      </c>
      <c r="O100" s="19">
        <v>0.66090719087648298</v>
      </c>
      <c r="P100" s="19">
        <v>-0.53418436146853399</v>
      </c>
      <c r="Q100" s="19">
        <v>-1.1950915523450101</v>
      </c>
      <c r="R100" s="41">
        <v>212.43382826472401</v>
      </c>
      <c r="S100" s="42">
        <v>139.10614192007799</v>
      </c>
      <c r="T100" s="43">
        <v>-251.539970184803</v>
      </c>
      <c r="U100" s="4">
        <v>6.7610000000000003E-2</v>
      </c>
      <c r="V100" s="16">
        <v>2.2604800775180001E-2</v>
      </c>
      <c r="W100" s="16">
        <v>8.9098449612554607E-3</v>
      </c>
      <c r="X100" s="16">
        <v>3.60953542635645E-2</v>
      </c>
      <c r="Y100" s="17">
        <v>4.5005199224819901E-2</v>
      </c>
      <c r="Z100" s="41">
        <v>33.434108527111398</v>
      </c>
      <c r="AA100" s="42">
        <v>13.1782945736658</v>
      </c>
      <c r="AB100" s="43">
        <v>53.3875968992227</v>
      </c>
      <c r="AC100" s="4">
        <v>0.40749999999999997</v>
      </c>
      <c r="AD100" s="19">
        <v>0.98669333333318698</v>
      </c>
      <c r="AE100" s="19">
        <v>0.65199999999990299</v>
      </c>
      <c r="AF100" s="19">
        <v>-1.23119333333309</v>
      </c>
      <c r="AG100" s="5">
        <v>-0.57919333333318701</v>
      </c>
      <c r="AH100" s="41">
        <v>242.133333333297</v>
      </c>
      <c r="AI100" s="42">
        <v>159.99999999997601</v>
      </c>
      <c r="AJ100" s="43">
        <v>-302.13333333327301</v>
      </c>
      <c r="AK100" s="8">
        <v>2.5259999999999998</v>
      </c>
      <c r="AL100" s="21">
        <v>2.5630000000000002</v>
      </c>
      <c r="AM100" s="21">
        <v>1.653</v>
      </c>
      <c r="AN100" s="21">
        <v>1.8759999999999999</v>
      </c>
      <c r="AO100" s="21">
        <v>0.223</v>
      </c>
      <c r="AP100" s="9">
        <v>3.6999999999999998E-2</v>
      </c>
      <c r="AQ100" s="73">
        <v>307.08599999999899</v>
      </c>
      <c r="AR100" s="19">
        <v>19.969785067291198</v>
      </c>
      <c r="AS100" s="19">
        <v>1.4253628716193201</v>
      </c>
    </row>
    <row r="101" spans="1:45" s="50" customFormat="1" ht="15" thickBot="1" x14ac:dyDescent="0.35">
      <c r="A101" s="50" t="str">
        <f t="shared" si="1"/>
        <v>P3C_Mar_2015</v>
      </c>
      <c r="B101" s="50" t="s">
        <v>50</v>
      </c>
      <c r="C101" s="51">
        <v>-14.293369999999999</v>
      </c>
      <c r="D101" s="52">
        <v>-170.6754</v>
      </c>
      <c r="E101" s="49" t="s">
        <v>60</v>
      </c>
      <c r="F101" s="53">
        <v>42074</v>
      </c>
      <c r="G101" s="53">
        <v>42104</v>
      </c>
      <c r="H101" s="54">
        <v>30</v>
      </c>
      <c r="I101" s="69">
        <v>1.8241469247509901E-2</v>
      </c>
      <c r="J101" s="58">
        <v>2.1999999999999999E-2</v>
      </c>
      <c r="K101" s="55">
        <v>77.272727272727195</v>
      </c>
      <c r="L101" s="56">
        <v>22.727272727272702</v>
      </c>
      <c r="M101" s="58">
        <v>4.02E-2</v>
      </c>
      <c r="N101" s="58">
        <v>0</v>
      </c>
      <c r="O101" s="58">
        <v>0</v>
      </c>
      <c r="P101" s="58">
        <v>0</v>
      </c>
      <c r="Q101" s="58">
        <v>0</v>
      </c>
      <c r="R101" s="62">
        <v>0</v>
      </c>
      <c r="S101" s="59">
        <v>0</v>
      </c>
      <c r="T101" s="63">
        <v>0</v>
      </c>
      <c r="U101" s="55">
        <v>3.1060000000000001E-2</v>
      </c>
      <c r="V101" s="60">
        <v>0</v>
      </c>
      <c r="W101" s="60">
        <v>0</v>
      </c>
      <c r="X101" s="60">
        <v>0</v>
      </c>
      <c r="Y101" s="61">
        <v>0</v>
      </c>
      <c r="Z101" s="62">
        <v>0</v>
      </c>
      <c r="AA101" s="59">
        <v>0</v>
      </c>
      <c r="AB101" s="63">
        <v>0</v>
      </c>
      <c r="AC101" s="55">
        <v>9.1400000000000006E-3</v>
      </c>
      <c r="AD101" s="58">
        <v>0</v>
      </c>
      <c r="AE101" s="58">
        <v>0</v>
      </c>
      <c r="AF101" s="58">
        <v>0</v>
      </c>
      <c r="AG101" s="56">
        <v>0</v>
      </c>
      <c r="AH101" s="62">
        <v>0</v>
      </c>
      <c r="AI101" s="59">
        <v>0</v>
      </c>
      <c r="AJ101" s="63">
        <v>0</v>
      </c>
      <c r="AK101" s="49">
        <v>2.5230000000000001</v>
      </c>
      <c r="AL101" s="50">
        <v>2.54</v>
      </c>
      <c r="AM101" s="50">
        <v>1.7110000000000001</v>
      </c>
      <c r="AN101" s="50">
        <v>1.716</v>
      </c>
      <c r="AO101" s="50">
        <v>5.0000000000000001E-3</v>
      </c>
      <c r="AP101" s="54">
        <v>1.7000000000000001E-2</v>
      </c>
      <c r="AQ101" s="74">
        <v>307.08599999999899</v>
      </c>
      <c r="AR101" s="58">
        <v>19.969785067291198</v>
      </c>
      <c r="AS101" s="58">
        <v>1.4253628716193201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"/>
  <sheetViews>
    <sheetView workbookViewId="0">
      <selection activeCell="F20" sqref="F20"/>
    </sheetView>
  </sheetViews>
  <sheetFormatPr defaultRowHeight="14.4" x14ac:dyDescent="0.3"/>
  <cols>
    <col min="1" max="1" width="13.109375" bestFit="1" customWidth="1"/>
    <col min="2" max="2" width="21.6640625" bestFit="1" customWidth="1"/>
    <col min="3" max="3" width="18.109375" bestFit="1" customWidth="1"/>
    <col min="4" max="4" width="17.88671875" bestFit="1" customWidth="1"/>
    <col min="5" max="5" width="20.5546875" bestFit="1" customWidth="1"/>
    <col min="6" max="6" width="8.88671875" bestFit="1" customWidth="1"/>
    <col min="7" max="7" width="12.44140625" bestFit="1" customWidth="1"/>
    <col min="8" max="9" width="9.5546875" bestFit="1" customWidth="1"/>
    <col min="10" max="10" width="9.88671875" bestFit="1" customWidth="1"/>
    <col min="11" max="11" width="9.5546875" bestFit="1" customWidth="1"/>
    <col min="12" max="12" width="9" bestFit="1" customWidth="1"/>
    <col min="13" max="13" width="11.33203125" bestFit="1" customWidth="1"/>
    <col min="14" max="15" width="8" bestFit="1" customWidth="1"/>
    <col min="16" max="16" width="7" bestFit="1" customWidth="1"/>
    <col min="17" max="20" width="8" bestFit="1" customWidth="1"/>
    <col min="21" max="22" width="7" bestFit="1" customWidth="1"/>
    <col min="23" max="23" width="8" bestFit="1" customWidth="1"/>
    <col min="24" max="24" width="6" bestFit="1" customWidth="1"/>
    <col min="25" max="31" width="8" bestFit="1" customWidth="1"/>
    <col min="32" max="32" width="7" bestFit="1" customWidth="1"/>
    <col min="33" max="34" width="8" bestFit="1" customWidth="1"/>
    <col min="35" max="35" width="6" bestFit="1" customWidth="1"/>
    <col min="36" max="47" width="8" bestFit="1" customWidth="1"/>
    <col min="48" max="48" width="7" bestFit="1" customWidth="1"/>
    <col min="49" max="49" width="8" bestFit="1" customWidth="1"/>
    <col min="50" max="50" width="7" bestFit="1" customWidth="1"/>
    <col min="51" max="73" width="8" bestFit="1" customWidth="1"/>
    <col min="74" max="89" width="9" bestFit="1" customWidth="1"/>
    <col min="90" max="90" width="7.33203125" bestFit="1" customWidth="1"/>
    <col min="91" max="91" width="11.33203125" bestFit="1" customWidth="1"/>
  </cols>
  <sheetData>
    <row r="1" spans="1:7" x14ac:dyDescent="0.3">
      <c r="A1" s="75" t="s">
        <v>78</v>
      </c>
      <c r="B1" t="s">
        <v>79</v>
      </c>
      <c r="C1" t="s">
        <v>80</v>
      </c>
      <c r="D1" t="s">
        <v>81</v>
      </c>
      <c r="E1" t="s">
        <v>82</v>
      </c>
    </row>
    <row r="2" spans="1:7" x14ac:dyDescent="0.3">
      <c r="A2" s="76" t="s">
        <v>41</v>
      </c>
      <c r="B2" s="38">
        <v>12.352978999999999</v>
      </c>
      <c r="C2" s="38">
        <v>30.454139999999999</v>
      </c>
      <c r="D2" s="38">
        <v>3.3577300000000001</v>
      </c>
      <c r="E2" s="38">
        <v>7.8208548234355098</v>
      </c>
      <c r="G2">
        <f>GETPIVOTDATA("Average of Total_gm2d",$A$1,"Pod(P)/Tube(T)","P1A") /10</f>
        <v>1.2352978999999999</v>
      </c>
    </row>
    <row r="3" spans="1:7" x14ac:dyDescent="0.3">
      <c r="A3" s="76" t="s">
        <v>43</v>
      </c>
      <c r="B3" s="38">
        <v>8.1315166666666663</v>
      </c>
      <c r="C3" s="38">
        <v>39.465940000000003</v>
      </c>
      <c r="D3" s="38">
        <v>3.0000000000000001E-5</v>
      </c>
      <c r="E3" s="38">
        <v>12.409379729811238</v>
      </c>
    </row>
    <row r="4" spans="1:7" x14ac:dyDescent="0.3">
      <c r="A4" s="76" t="s">
        <v>44</v>
      </c>
      <c r="B4" s="38">
        <v>6.7214436363636363</v>
      </c>
      <c r="C4" s="38">
        <v>20.819659999999999</v>
      </c>
      <c r="D4" s="38">
        <v>0.18002000000000001</v>
      </c>
      <c r="E4" s="38">
        <v>5.4732072843284003</v>
      </c>
    </row>
    <row r="5" spans="1:7" x14ac:dyDescent="0.3">
      <c r="A5" s="76" t="s">
        <v>45</v>
      </c>
      <c r="B5" s="38">
        <v>13.352356363636364</v>
      </c>
      <c r="C5" s="38">
        <v>32.528449999999999</v>
      </c>
      <c r="D5" s="38">
        <v>6.3317300000000003</v>
      </c>
      <c r="E5" s="38">
        <v>7.5005795999592886</v>
      </c>
    </row>
    <row r="6" spans="1:7" x14ac:dyDescent="0.3">
      <c r="A6" s="76" t="s">
        <v>46</v>
      </c>
      <c r="B6" s="38">
        <v>0.79573272727272726</v>
      </c>
      <c r="C6" s="38">
        <v>6.5281700000000003</v>
      </c>
      <c r="D6" s="38">
        <v>2.0000000000000002E-5</v>
      </c>
      <c r="E6" s="38">
        <v>1.9195192727820729</v>
      </c>
    </row>
    <row r="7" spans="1:7" x14ac:dyDescent="0.3">
      <c r="A7" s="76" t="s">
        <v>47</v>
      </c>
      <c r="B7" s="38">
        <v>4.2511218181818169</v>
      </c>
      <c r="C7" s="38">
        <v>9.6138899999999996</v>
      </c>
      <c r="D7" s="38">
        <v>6.6809999999999994E-2</v>
      </c>
      <c r="E7" s="38">
        <v>3.5446252837410581</v>
      </c>
    </row>
    <row r="8" spans="1:7" x14ac:dyDescent="0.3">
      <c r="A8" s="76" t="s">
        <v>48</v>
      </c>
      <c r="B8" s="38">
        <v>0.8187827272727275</v>
      </c>
      <c r="C8" s="38">
        <v>1.6962900000000001</v>
      </c>
      <c r="D8" s="38">
        <v>2.0000000000000002E-5</v>
      </c>
      <c r="E8" s="38">
        <v>0.6513392436525054</v>
      </c>
    </row>
    <row r="9" spans="1:7" x14ac:dyDescent="0.3">
      <c r="A9" s="76" t="s">
        <v>49</v>
      </c>
      <c r="B9" s="38">
        <v>0.12280100000000001</v>
      </c>
      <c r="C9" s="38">
        <v>0.47510999999999998</v>
      </c>
      <c r="D9" s="38">
        <v>2.0000000000000002E-5</v>
      </c>
      <c r="E9" s="38">
        <v>0.14885726514946382</v>
      </c>
    </row>
    <row r="10" spans="1:7" x14ac:dyDescent="0.3">
      <c r="A10" s="76" t="s">
        <v>50</v>
      </c>
      <c r="B10" s="38">
        <v>2.9251818181818181E-2</v>
      </c>
      <c r="C10" s="38">
        <v>9.5670000000000005E-2</v>
      </c>
      <c r="D10" s="38">
        <v>3.0000000000000001E-5</v>
      </c>
      <c r="E10" s="38">
        <v>3.8643033995322318E-2</v>
      </c>
    </row>
  </sheetData>
  <conditionalFormatting sqref="B11:B1048576 B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:C1048576 C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:C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:D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:E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9F273-B1FC-4D76-82F4-05E2D6967BE3}">
  <dimension ref="A1:Y107"/>
  <sheetViews>
    <sheetView workbookViewId="0">
      <pane xSplit="3" ySplit="3" topLeftCell="K4" activePane="bottomRight" state="frozen"/>
      <selection pane="topRight" activeCell="C1" sqref="C1"/>
      <selection pane="bottomLeft" activeCell="A4" sqref="A4"/>
      <selection pane="bottomRight" activeCell="Q17" sqref="Q17:V17"/>
    </sheetView>
  </sheetViews>
  <sheetFormatPr defaultRowHeight="14.4" x14ac:dyDescent="0.3"/>
  <cols>
    <col min="3" max="3" width="12.109375" style="41" bestFit="1" customWidth="1"/>
    <col min="4" max="4" width="15" style="42" bestFit="1" customWidth="1"/>
    <col min="5" max="5" width="12.6640625" style="43" bestFit="1" customWidth="1"/>
    <col min="6" max="6" width="12.109375" style="41" bestFit="1" customWidth="1"/>
    <col min="7" max="7" width="15" style="42" bestFit="1" customWidth="1"/>
    <col min="8" max="8" width="12.6640625" style="43" bestFit="1" customWidth="1"/>
    <col min="11" max="11" width="13.44140625" bestFit="1" customWidth="1"/>
    <col min="12" max="14" width="13.44140625" style="1" customWidth="1"/>
    <col min="15" max="15" width="13.44140625" customWidth="1"/>
    <col min="16" max="16" width="12.5546875" bestFit="1" customWidth="1"/>
    <col min="17" max="22" width="11.77734375" style="84" customWidth="1"/>
    <col min="23" max="25" width="12" style="38" bestFit="1" customWidth="1"/>
    <col min="26" max="34" width="12" bestFit="1" customWidth="1"/>
    <col min="35" max="35" width="11" bestFit="1" customWidth="1"/>
    <col min="36" max="52" width="12" bestFit="1" customWidth="1"/>
    <col min="53" max="53" width="11" bestFit="1" customWidth="1"/>
    <col min="54" max="55" width="12" bestFit="1" customWidth="1"/>
    <col min="56" max="57" width="11" bestFit="1" customWidth="1"/>
    <col min="58" max="64" width="12" bestFit="1" customWidth="1"/>
    <col min="65" max="65" width="11" bestFit="1" customWidth="1"/>
    <col min="66" max="66" width="12" bestFit="1" customWidth="1"/>
    <col min="67" max="67" width="9" bestFit="1" customWidth="1"/>
    <col min="68" max="71" width="12" bestFit="1" customWidth="1"/>
    <col min="72" max="72" width="11" bestFit="1" customWidth="1"/>
    <col min="73" max="83" width="12" bestFit="1" customWidth="1"/>
    <col min="84" max="84" width="11" bestFit="1" customWidth="1"/>
    <col min="85" max="90" width="12" bestFit="1" customWidth="1"/>
    <col min="91" max="91" width="11" bestFit="1" customWidth="1"/>
    <col min="92" max="106" width="12" bestFit="1" customWidth="1"/>
    <col min="107" max="107" width="7" bestFit="1" customWidth="1"/>
    <col min="108" max="108" width="10.77734375" bestFit="1" customWidth="1"/>
  </cols>
  <sheetData>
    <row r="1" spans="1:25" ht="15" thickBot="1" x14ac:dyDescent="0.35">
      <c r="C1" s="41" t="s">
        <v>92</v>
      </c>
      <c r="F1" s="41" t="s">
        <v>93</v>
      </c>
    </row>
    <row r="2" spans="1:25" ht="15" thickBot="1" x14ac:dyDescent="0.35">
      <c r="C2" s="46" t="s">
        <v>70</v>
      </c>
      <c r="D2" s="45"/>
      <c r="E2" s="47"/>
      <c r="F2" s="46" t="s">
        <v>70</v>
      </c>
      <c r="G2" s="45"/>
      <c r="H2" s="47"/>
      <c r="L2" s="1" t="s">
        <v>92</v>
      </c>
    </row>
    <row r="3" spans="1:25" ht="15" thickBot="1" x14ac:dyDescent="0.35">
      <c r="A3" s="27" t="s">
        <v>29</v>
      </c>
      <c r="B3" s="26" t="s">
        <v>28</v>
      </c>
      <c r="C3" s="39" t="s">
        <v>109</v>
      </c>
      <c r="D3" s="37" t="s">
        <v>110</v>
      </c>
      <c r="E3" s="40" t="s">
        <v>111</v>
      </c>
      <c r="F3" s="39" t="s">
        <v>112</v>
      </c>
      <c r="G3" s="37" t="s">
        <v>113</v>
      </c>
      <c r="H3" s="40" t="s">
        <v>114</v>
      </c>
      <c r="J3" s="81" t="s">
        <v>99</v>
      </c>
      <c r="K3" s="81" t="s">
        <v>103</v>
      </c>
      <c r="L3" s="83" t="s">
        <v>108</v>
      </c>
      <c r="M3" s="83" t="s">
        <v>107</v>
      </c>
      <c r="N3" s="83" t="s">
        <v>122</v>
      </c>
      <c r="O3" s="81"/>
      <c r="P3" s="82"/>
      <c r="Q3" s="85"/>
      <c r="R3" s="85"/>
      <c r="S3" s="85"/>
      <c r="T3" s="85"/>
    </row>
    <row r="4" spans="1:25" ht="43.2" x14ac:dyDescent="0.3">
      <c r="A4" s="20" t="s">
        <v>41</v>
      </c>
      <c r="B4" s="6" t="s">
        <v>42</v>
      </c>
      <c r="C4" s="46">
        <v>65.270268889043294</v>
      </c>
      <c r="D4" s="45">
        <v>7.8982805972832404</v>
      </c>
      <c r="E4" s="47">
        <v>26.8314505136733</v>
      </c>
      <c r="F4" s="46">
        <v>73.344304843421597</v>
      </c>
      <c r="G4" s="45">
        <v>5.4256193335824801</v>
      </c>
      <c r="H4" s="47">
        <v>21.230075822995801</v>
      </c>
      <c r="J4" t="s">
        <v>100</v>
      </c>
      <c r="K4" t="s">
        <v>104</v>
      </c>
      <c r="L4" s="1">
        <f>GETPIVOTDATA("Average of Tubes_Total(%carb)",$P$4,"Pod(P)/Tube(T)","P2A")</f>
        <v>25.021766991254982</v>
      </c>
      <c r="M4" s="1">
        <f>GETPIVOTDATA("Average of Tubes_Total(%organic)",$P$4,"Pod(P)/Tube(T)","P2A")</f>
        <v>14.89814959040293</v>
      </c>
      <c r="N4" s="1">
        <f>GETPIVOTDATA("Average of Tubes_Total(%terr)",$P$4,"Pod(P)/Tube(T)","P2A")</f>
        <v>60.080083418341935</v>
      </c>
      <c r="O4" s="1">
        <f>SUM(L4:N4)</f>
        <v>99.999999999999858</v>
      </c>
      <c r="P4" s="75" t="s">
        <v>78</v>
      </c>
      <c r="Q4" s="84" t="s">
        <v>116</v>
      </c>
      <c r="R4" s="84" t="s">
        <v>117</v>
      </c>
      <c r="S4" s="84" t="s">
        <v>118</v>
      </c>
      <c r="T4" s="84" t="s">
        <v>119</v>
      </c>
      <c r="U4" s="84" t="s">
        <v>120</v>
      </c>
      <c r="V4" s="84" t="s">
        <v>121</v>
      </c>
      <c r="W4" s="90" t="s">
        <v>123</v>
      </c>
      <c r="X4" s="90" t="s">
        <v>124</v>
      </c>
      <c r="Y4" s="90" t="s">
        <v>125</v>
      </c>
    </row>
    <row r="5" spans="1:25" x14ac:dyDescent="0.3">
      <c r="A5" s="21" t="s">
        <v>43</v>
      </c>
      <c r="B5" s="8" t="s">
        <v>42</v>
      </c>
      <c r="C5" s="41">
        <v>71.749577360060101</v>
      </c>
      <c r="D5" s="42">
        <v>6.2005874481868402</v>
      </c>
      <c r="E5" s="43">
        <v>22.049835191752901</v>
      </c>
      <c r="F5" s="41">
        <v>69.876467744562504</v>
      </c>
      <c r="G5" s="42">
        <v>10.6494929074195</v>
      </c>
      <c r="H5" s="43">
        <v>19.4740393480179</v>
      </c>
      <c r="J5" t="s">
        <v>101</v>
      </c>
      <c r="K5" t="s">
        <v>105</v>
      </c>
      <c r="L5" s="1">
        <f>AVERAGE(Q5:Q7)</f>
        <v>55.729808413835038</v>
      </c>
      <c r="M5" s="1">
        <f t="shared" ref="M5:N5" si="0">AVERAGE(R5:R7)</f>
        <v>7.9695669051948288</v>
      </c>
      <c r="N5" s="1">
        <f t="shared" si="0"/>
        <v>36.300624680970024</v>
      </c>
      <c r="O5" s="1">
        <f t="shared" ref="O5:O6" si="1">SUM(L5:N5)</f>
        <v>99.999999999999886</v>
      </c>
      <c r="P5" s="76" t="s">
        <v>41</v>
      </c>
      <c r="Q5" s="87">
        <v>50.301033308345524</v>
      </c>
      <c r="R5" s="88">
        <v>8.9568927694090004</v>
      </c>
      <c r="S5" s="89">
        <v>40.742073922245353</v>
      </c>
      <c r="T5" s="87">
        <v>55.519132550230481</v>
      </c>
      <c r="U5" s="88">
        <v>6.6077475389524638</v>
      </c>
      <c r="V5" s="89">
        <v>37.873119910816939</v>
      </c>
    </row>
    <row r="6" spans="1:25" x14ac:dyDescent="0.3">
      <c r="A6" s="21" t="s">
        <v>44</v>
      </c>
      <c r="B6" s="8" t="s">
        <v>42</v>
      </c>
      <c r="C6" s="41">
        <v>77.543736450779704</v>
      </c>
      <c r="D6" s="42">
        <v>7.0533018918814996</v>
      </c>
      <c r="E6" s="43">
        <v>15.4029616573387</v>
      </c>
      <c r="F6" s="41">
        <v>74.567218859597801</v>
      </c>
      <c r="G6" s="42">
        <v>10.870859787855901</v>
      </c>
      <c r="H6" s="43">
        <v>14.561921352546101</v>
      </c>
      <c r="J6" t="s">
        <v>102</v>
      </c>
      <c r="K6" t="s">
        <v>106</v>
      </c>
      <c r="L6" s="1">
        <f>AVERAGE(Q9:Q13)</f>
        <v>59.775470793684136</v>
      </c>
      <c r="M6" s="1">
        <f t="shared" ref="M6:N6" si="2">AVERAGE(R9:R13)</f>
        <v>8.1050811357521777</v>
      </c>
      <c r="N6" s="1">
        <f t="shared" si="2"/>
        <v>25.350052671954735</v>
      </c>
      <c r="O6" s="1">
        <f t="shared" si="1"/>
        <v>93.230604601391036</v>
      </c>
      <c r="P6" s="76" t="s">
        <v>43</v>
      </c>
      <c r="Q6" s="87">
        <v>57.511272907033785</v>
      </c>
      <c r="R6" s="88">
        <v>7.0228172589872049</v>
      </c>
      <c r="S6" s="89">
        <v>35.46590983397892</v>
      </c>
      <c r="T6" s="87">
        <v>52.655160225196234</v>
      </c>
      <c r="U6" s="88">
        <v>8.6216825830758381</v>
      </c>
      <c r="V6" s="89">
        <v>38.723157191727822</v>
      </c>
    </row>
    <row r="7" spans="1:25" x14ac:dyDescent="0.3">
      <c r="A7" s="21" t="s">
        <v>45</v>
      </c>
      <c r="B7" s="8" t="s">
        <v>42</v>
      </c>
      <c r="C7" s="41">
        <v>33.096034182341299</v>
      </c>
      <c r="D7" s="42">
        <v>11.1290839221206</v>
      </c>
      <c r="E7" s="43">
        <v>55.774881895538002</v>
      </c>
      <c r="F7" s="41">
        <v>39.404007873977598</v>
      </c>
      <c r="G7" s="42">
        <v>9.1215270385317897</v>
      </c>
      <c r="H7" s="43">
        <v>51.474465087490501</v>
      </c>
      <c r="P7" s="76" t="s">
        <v>44</v>
      </c>
      <c r="Q7" s="87">
        <v>59.377119026125818</v>
      </c>
      <c r="R7" s="88">
        <v>7.9289906871882803</v>
      </c>
      <c r="S7" s="89">
        <v>32.6938902866858</v>
      </c>
      <c r="T7" s="87">
        <v>60.268521403479802</v>
      </c>
      <c r="U7" s="88">
        <v>8.5007818921824807</v>
      </c>
      <c r="V7" s="89">
        <v>31.230696704337603</v>
      </c>
    </row>
    <row r="8" spans="1:25" x14ac:dyDescent="0.3">
      <c r="A8" s="21" t="s">
        <v>46</v>
      </c>
      <c r="B8" s="8" t="s">
        <v>42</v>
      </c>
      <c r="C8" s="41">
        <v>85.913315411067501</v>
      </c>
      <c r="D8" s="42">
        <v>6.9502374918253</v>
      </c>
      <c r="E8" s="43">
        <v>7.1364470971071103</v>
      </c>
      <c r="L8" s="1" t="s">
        <v>93</v>
      </c>
      <c r="P8" s="76" t="s">
        <v>45</v>
      </c>
      <c r="Q8" s="87">
        <v>25.021766991254982</v>
      </c>
      <c r="R8" s="88">
        <v>14.89814959040293</v>
      </c>
      <c r="S8" s="89">
        <v>60.080083418341935</v>
      </c>
      <c r="T8" s="87">
        <v>23.247574162623923</v>
      </c>
      <c r="U8" s="88">
        <v>10.251991166062366</v>
      </c>
      <c r="V8" s="89">
        <v>58.21629456899165</v>
      </c>
    </row>
    <row r="9" spans="1:25" x14ac:dyDescent="0.3">
      <c r="A9" s="21" t="s">
        <v>47</v>
      </c>
      <c r="B9" s="8" t="s">
        <v>42</v>
      </c>
      <c r="C9" s="41">
        <v>77.385532147696907</v>
      </c>
      <c r="D9" s="42">
        <v>7.5664556331634696</v>
      </c>
      <c r="E9" s="43">
        <v>15.048012219139499</v>
      </c>
      <c r="F9" s="41">
        <v>80.197948146324904</v>
      </c>
      <c r="G9" s="42">
        <v>7.6583728607523502</v>
      </c>
      <c r="H9" s="43">
        <v>12.1436789929227</v>
      </c>
      <c r="K9" s="81" t="s">
        <v>103</v>
      </c>
      <c r="L9" s="83" t="s">
        <v>108</v>
      </c>
      <c r="M9" s="83" t="s">
        <v>107</v>
      </c>
      <c r="N9" s="83" t="s">
        <v>122</v>
      </c>
      <c r="P9" s="76" t="s">
        <v>46</v>
      </c>
      <c r="Q9" s="87">
        <v>48.537461442108089</v>
      </c>
      <c r="R9" s="88">
        <v>5.9244992014862099</v>
      </c>
      <c r="S9" s="89">
        <v>12.204706023072307</v>
      </c>
      <c r="T9" s="87">
        <v>46.088353334045777</v>
      </c>
      <c r="U9" s="88">
        <v>10.14119769174075</v>
      </c>
      <c r="V9" s="89">
        <v>18.581924083497157</v>
      </c>
    </row>
    <row r="10" spans="1:25" x14ac:dyDescent="0.3">
      <c r="A10" s="21" t="s">
        <v>48</v>
      </c>
      <c r="B10" s="8" t="s">
        <v>42</v>
      </c>
      <c r="C10" s="41">
        <v>89.967463647497596</v>
      </c>
      <c r="D10" s="42">
        <v>5.2010009967070596</v>
      </c>
      <c r="E10" s="43">
        <v>4.83153535579528</v>
      </c>
      <c r="K10" t="s">
        <v>104</v>
      </c>
      <c r="L10" s="1">
        <f>GETPIVOTDATA("Average of Pods_Total(%carb)",$P$4,"Pod(P)/Tube(T)","P2A")</f>
        <v>23.247574162623923</v>
      </c>
      <c r="M10" s="1">
        <f>GETPIVOTDATA("Average of Pods_Total(%organic)",$P$4,"Pod(P)/Tube(T)","P2A")</f>
        <v>10.251991166062366</v>
      </c>
      <c r="N10" s="1">
        <f>GETPIVOTDATA("Average of Pods_Total(%terr)",$P$4,"Pod(P)/Tube(T)","P2A")</f>
        <v>58.21629456899165</v>
      </c>
      <c r="O10" s="1">
        <f t="shared" ref="O10:O12" si="3">SUM(L10:N10)</f>
        <v>91.715859897677944</v>
      </c>
      <c r="P10" s="76" t="s">
        <v>47</v>
      </c>
      <c r="Q10" s="87">
        <v>59.893247315192028</v>
      </c>
      <c r="R10" s="88">
        <v>7.9911734968568</v>
      </c>
      <c r="S10" s="89">
        <v>32.115579187951091</v>
      </c>
      <c r="T10" s="87">
        <v>65.024132465757859</v>
      </c>
      <c r="U10" s="88">
        <v>10.442148114646976</v>
      </c>
      <c r="V10" s="89">
        <v>24.701339678124409</v>
      </c>
    </row>
    <row r="11" spans="1:25" x14ac:dyDescent="0.3">
      <c r="A11" s="21" t="s">
        <v>49</v>
      </c>
      <c r="B11" s="8" t="s">
        <v>42</v>
      </c>
      <c r="C11" s="41">
        <v>90.875658957941297</v>
      </c>
      <c r="D11" s="42">
        <v>4.7441640535098104</v>
      </c>
      <c r="E11" s="43">
        <v>4.3801769885488202</v>
      </c>
      <c r="K11" t="s">
        <v>105</v>
      </c>
      <c r="L11" s="1">
        <f>AVERAGE(T5:T7)</f>
        <v>56.147604726302177</v>
      </c>
      <c r="M11" s="1">
        <f t="shared" ref="M11:N11" si="4">AVERAGE(U5:U7)</f>
        <v>7.9100706714035942</v>
      </c>
      <c r="N11" s="1">
        <f t="shared" si="4"/>
        <v>35.942324602294121</v>
      </c>
      <c r="O11" s="1">
        <f t="shared" si="3"/>
        <v>99.999999999999886</v>
      </c>
      <c r="P11" s="76" t="s">
        <v>48</v>
      </c>
      <c r="Q11" s="87">
        <v>63.870997588540646</v>
      </c>
      <c r="R11" s="88">
        <v>8.8890902451866012</v>
      </c>
      <c r="S11" s="89">
        <v>27.239912166272667</v>
      </c>
      <c r="T11" s="87">
        <v>60.802014288378956</v>
      </c>
      <c r="U11" s="88">
        <v>16.947321664286537</v>
      </c>
      <c r="V11" s="89">
        <v>22.2506640473344</v>
      </c>
    </row>
    <row r="12" spans="1:25" ht="15" thickBot="1" x14ac:dyDescent="0.35">
      <c r="A12" s="50" t="s">
        <v>50</v>
      </c>
      <c r="B12" s="49" t="s">
        <v>42</v>
      </c>
      <c r="C12" s="62">
        <v>79.977661499534307</v>
      </c>
      <c r="D12" s="59">
        <v>9.2209151250943293</v>
      </c>
      <c r="E12" s="63">
        <v>10.8014233753713</v>
      </c>
      <c r="F12" s="62"/>
      <c r="G12" s="59"/>
      <c r="H12" s="63"/>
      <c r="K12" t="s">
        <v>106</v>
      </c>
      <c r="L12" s="1">
        <f>AVERAGE(T9:T13)</f>
        <v>41.178379693253987</v>
      </c>
      <c r="M12" s="1">
        <f t="shared" ref="M12:N12" si="5">AVERAGE(U9:U13)</f>
        <v>8.94225153185997</v>
      </c>
      <c r="N12" s="1">
        <f t="shared" si="5"/>
        <v>15.714435175286235</v>
      </c>
      <c r="O12" s="1">
        <f t="shared" si="3"/>
        <v>65.835066400400194</v>
      </c>
      <c r="P12" s="76" t="s">
        <v>49</v>
      </c>
      <c r="Q12" s="87">
        <v>65.526510582911712</v>
      </c>
      <c r="R12" s="88">
        <v>7.9966785789222348</v>
      </c>
      <c r="S12" s="89">
        <v>26.476810838165974</v>
      </c>
      <c r="T12" s="87">
        <v>27.34717421842856</v>
      </c>
      <c r="U12" s="88">
        <v>5.1533482975926415</v>
      </c>
      <c r="V12" s="89">
        <v>7.1123807848336398</v>
      </c>
    </row>
    <row r="13" spans="1:25" x14ac:dyDescent="0.3">
      <c r="A13" s="20" t="s">
        <v>41</v>
      </c>
      <c r="B13" s="6" t="s">
        <v>51</v>
      </c>
      <c r="C13" s="46">
        <v>57.719864384733299</v>
      </c>
      <c r="D13" s="45">
        <v>9.4478845621474807</v>
      </c>
      <c r="E13" s="47">
        <v>32.832251053119101</v>
      </c>
      <c r="F13" s="46">
        <v>75.890575364969393</v>
      </c>
      <c r="G13" s="45">
        <v>5.8762516176344901</v>
      </c>
      <c r="H13" s="47">
        <v>18.233173017395998</v>
      </c>
      <c r="P13" s="76" t="s">
        <v>50</v>
      </c>
      <c r="Q13" s="87">
        <v>61.04913703966816</v>
      </c>
      <c r="R13" s="88">
        <v>9.723964156309048</v>
      </c>
      <c r="S13" s="89">
        <v>28.713255144311628</v>
      </c>
      <c r="T13" s="87">
        <v>6.6302241596587876</v>
      </c>
      <c r="U13" s="88">
        <v>2.0272418910329462</v>
      </c>
      <c r="V13" s="89">
        <v>5.9258672826415753</v>
      </c>
    </row>
    <row r="14" spans="1:25" x14ac:dyDescent="0.3">
      <c r="A14" s="21" t="s">
        <v>43</v>
      </c>
      <c r="B14" s="8" t="s">
        <v>51</v>
      </c>
      <c r="C14" s="41">
        <v>74.249246236599006</v>
      </c>
      <c r="D14" s="42">
        <v>6.1585900090818404</v>
      </c>
      <c r="E14" s="43">
        <v>19.592163754319099</v>
      </c>
      <c r="P14" s="76" t="s">
        <v>115</v>
      </c>
      <c r="Q14" s="86">
        <v>54.667187234595886</v>
      </c>
      <c r="R14" s="86">
        <v>8.9223393899522829</v>
      </c>
      <c r="S14" s="86">
        <v>33.088189894399321</v>
      </c>
      <c r="T14" s="86">
        <v>45.438814726933863</v>
      </c>
      <c r="U14" s="86">
        <v>8.9557513853761765</v>
      </c>
      <c r="V14" s="86">
        <v>28.676607071909935</v>
      </c>
    </row>
    <row r="15" spans="1:25" x14ac:dyDescent="0.3">
      <c r="A15" s="21" t="s">
        <v>44</v>
      </c>
      <c r="B15" s="8" t="s">
        <v>51</v>
      </c>
      <c r="C15" s="41">
        <v>75.303215174862601</v>
      </c>
      <c r="D15" s="42">
        <v>7.6093087324239201</v>
      </c>
      <c r="E15" s="43">
        <v>17.087476092713398</v>
      </c>
      <c r="F15" s="41">
        <v>76.973985289338003</v>
      </c>
      <c r="G15" s="42">
        <v>10.6902612520599</v>
      </c>
      <c r="H15" s="43">
        <v>12.3357534586019</v>
      </c>
    </row>
    <row r="16" spans="1:25" x14ac:dyDescent="0.3">
      <c r="A16" s="21" t="s">
        <v>45</v>
      </c>
      <c r="B16" s="8" t="s">
        <v>51</v>
      </c>
      <c r="C16" s="41">
        <v>24.619402446976</v>
      </c>
      <c r="D16" s="42">
        <v>14.2876632220421</v>
      </c>
      <c r="E16" s="43">
        <v>61.092934330981798</v>
      </c>
      <c r="F16" s="41">
        <v>30.443027880346499</v>
      </c>
      <c r="G16" s="42">
        <v>11.3060467307153</v>
      </c>
      <c r="H16" s="43">
        <v>58.250925388938001</v>
      </c>
    </row>
    <row r="17" spans="1:25" ht="43.2" x14ac:dyDescent="0.3">
      <c r="A17" s="21" t="s">
        <v>46</v>
      </c>
      <c r="B17" s="8" t="s">
        <v>51</v>
      </c>
      <c r="C17" s="41">
        <v>83.432827411799394</v>
      </c>
      <c r="D17" s="42">
        <v>9.5705952810896804</v>
      </c>
      <c r="E17" s="43">
        <v>6.9965773071108597</v>
      </c>
      <c r="F17" s="41">
        <v>72.566908270263596</v>
      </c>
      <c r="G17" s="42">
        <v>23.696924963054101</v>
      </c>
      <c r="H17" s="43">
        <v>3.7361667666821599</v>
      </c>
      <c r="Q17" s="84" t="s">
        <v>116</v>
      </c>
      <c r="R17" s="84" t="s">
        <v>117</v>
      </c>
      <c r="S17" s="84" t="s">
        <v>118</v>
      </c>
      <c r="T17" s="84" t="s">
        <v>119</v>
      </c>
      <c r="U17" s="84" t="s">
        <v>120</v>
      </c>
      <c r="V17" s="84" t="s">
        <v>121</v>
      </c>
      <c r="W17" s="90" t="s">
        <v>123</v>
      </c>
      <c r="X17" s="90" t="s">
        <v>124</v>
      </c>
      <c r="Y17" s="90" t="s">
        <v>125</v>
      </c>
    </row>
    <row r="18" spans="1:25" x14ac:dyDescent="0.3">
      <c r="A18" s="21" t="s">
        <v>47</v>
      </c>
      <c r="B18" s="8" t="s">
        <v>51</v>
      </c>
      <c r="C18" s="41">
        <v>49.515412797935802</v>
      </c>
      <c r="D18" s="42">
        <v>7.4136492417847997</v>
      </c>
      <c r="E18" s="43">
        <v>43.070937960279302</v>
      </c>
      <c r="F18" s="41">
        <v>83.346421723794904</v>
      </c>
      <c r="G18" s="42">
        <v>6.8672212208788102</v>
      </c>
      <c r="H18" s="43">
        <v>9.7863570553262509</v>
      </c>
      <c r="P18" s="1" t="s">
        <v>41</v>
      </c>
      <c r="Q18" s="86">
        <v>50.301033308345524</v>
      </c>
      <c r="R18" s="86">
        <v>8.9568927694090004</v>
      </c>
      <c r="S18" s="86">
        <v>40.742073922245353</v>
      </c>
      <c r="T18" s="86">
        <v>55.519132550230481</v>
      </c>
      <c r="U18" s="86">
        <v>6.6077475389524638</v>
      </c>
      <c r="V18" s="86">
        <v>37.873119910816939</v>
      </c>
      <c r="W18" s="38">
        <f>ABS(Q18-T18)</f>
        <v>5.218099241884957</v>
      </c>
      <c r="X18" s="38">
        <f t="shared" ref="X18:Y26" si="6">ABS(R18-U18)</f>
        <v>2.3491452304565366</v>
      </c>
      <c r="Y18" s="38">
        <f t="shared" si="6"/>
        <v>2.8689540114284142</v>
      </c>
    </row>
    <row r="19" spans="1:25" x14ac:dyDescent="0.3">
      <c r="A19" s="21" t="s">
        <v>48</v>
      </c>
      <c r="B19" s="8" t="s">
        <v>51</v>
      </c>
      <c r="C19" s="41">
        <v>82.436982744802506</v>
      </c>
      <c r="D19" s="42">
        <v>10.3625328831491</v>
      </c>
      <c r="E19" s="43">
        <v>7.2004843720483596</v>
      </c>
      <c r="F19" s="41">
        <v>78.346761878447793</v>
      </c>
      <c r="G19" s="42">
        <v>14.561669144538</v>
      </c>
      <c r="H19" s="43">
        <v>7.09156897701404</v>
      </c>
      <c r="P19" s="1" t="s">
        <v>43</v>
      </c>
      <c r="Q19" s="86">
        <v>57.511272907033785</v>
      </c>
      <c r="R19" s="86">
        <v>7.0228172589872049</v>
      </c>
      <c r="S19" s="86">
        <v>35.46590983397892</v>
      </c>
      <c r="T19" s="86">
        <v>52.655160225196234</v>
      </c>
      <c r="U19" s="86">
        <v>8.6216825830758381</v>
      </c>
      <c r="V19" s="86">
        <v>38.723157191727822</v>
      </c>
      <c r="W19" s="38">
        <f t="shared" ref="W19:W26" si="7">ABS(Q19-T19)</f>
        <v>4.8561126818375513</v>
      </c>
      <c r="X19" s="38">
        <f t="shared" si="6"/>
        <v>1.5988653240886332</v>
      </c>
      <c r="Y19" s="38">
        <f t="shared" si="6"/>
        <v>3.2572473577489021</v>
      </c>
    </row>
    <row r="20" spans="1:25" x14ac:dyDescent="0.3">
      <c r="A20" s="21" t="s">
        <v>49</v>
      </c>
      <c r="B20" s="8" t="s">
        <v>51</v>
      </c>
      <c r="C20" s="41">
        <v>85.029695222626302</v>
      </c>
      <c r="D20" s="42">
        <v>8.6653515633447409</v>
      </c>
      <c r="E20" s="43">
        <v>6.3049532140289202</v>
      </c>
      <c r="F20" s="41">
        <v>0</v>
      </c>
      <c r="G20" s="42">
        <v>0</v>
      </c>
      <c r="H20" s="43">
        <v>0</v>
      </c>
      <c r="P20" s="1" t="s">
        <v>44</v>
      </c>
      <c r="Q20" s="86">
        <v>59.377119026125818</v>
      </c>
      <c r="R20" s="86">
        <v>7.9289906871882803</v>
      </c>
      <c r="S20" s="86">
        <v>32.6938902866858</v>
      </c>
      <c r="T20" s="86">
        <v>60.268521403479802</v>
      </c>
      <c r="U20" s="86">
        <v>8.5007818921824807</v>
      </c>
      <c r="V20" s="86">
        <v>31.230696704337603</v>
      </c>
      <c r="W20" s="38">
        <f t="shared" si="7"/>
        <v>0.89140237735398387</v>
      </c>
      <c r="X20" s="38">
        <f t="shared" si="6"/>
        <v>0.57179120499420044</v>
      </c>
      <c r="Y20" s="38">
        <f t="shared" si="6"/>
        <v>1.4631935823481967</v>
      </c>
    </row>
    <row r="21" spans="1:25" ht="15" thickBot="1" x14ac:dyDescent="0.35">
      <c r="A21" s="50" t="s">
        <v>50</v>
      </c>
      <c r="B21" s="49" t="s">
        <v>51</v>
      </c>
      <c r="C21" s="62">
        <v>74.722832208292004</v>
      </c>
      <c r="D21" s="59">
        <v>11.973757804301901</v>
      </c>
      <c r="E21" s="63">
        <v>7.6533297305840602</v>
      </c>
      <c r="F21" s="62"/>
      <c r="G21" s="59"/>
      <c r="H21" s="63"/>
      <c r="P21" s="1" t="s">
        <v>45</v>
      </c>
      <c r="Q21" s="86">
        <v>25.021766991254982</v>
      </c>
      <c r="R21" s="86">
        <v>14.89814959040293</v>
      </c>
      <c r="S21" s="86">
        <v>60.080083418341935</v>
      </c>
      <c r="T21" s="86">
        <v>23.247574162623923</v>
      </c>
      <c r="U21" s="86">
        <v>10.251991166062366</v>
      </c>
      <c r="V21" s="86">
        <v>58.21629456899165</v>
      </c>
      <c r="W21" s="38">
        <f t="shared" si="7"/>
        <v>1.7741928286310582</v>
      </c>
      <c r="X21" s="38">
        <f t="shared" si="6"/>
        <v>4.6461584243405643</v>
      </c>
      <c r="Y21" s="38">
        <f t="shared" si="6"/>
        <v>1.8637888493502857</v>
      </c>
    </row>
    <row r="22" spans="1:25" x14ac:dyDescent="0.3">
      <c r="A22" s="20" t="s">
        <v>41</v>
      </c>
      <c r="B22" s="6" t="s">
        <v>52</v>
      </c>
      <c r="C22" s="46">
        <v>41.517592857293899</v>
      </c>
      <c r="D22" s="45">
        <v>10.573789577591899</v>
      </c>
      <c r="E22" s="47">
        <v>47.908617565114099</v>
      </c>
      <c r="F22" s="46">
        <v>53.514874976888898</v>
      </c>
      <c r="G22" s="45">
        <v>5.8022892827838897</v>
      </c>
      <c r="H22" s="47">
        <v>40.6828357403271</v>
      </c>
      <c r="P22" s="1" t="s">
        <v>46</v>
      </c>
      <c r="Q22" s="86">
        <v>48.537461442108089</v>
      </c>
      <c r="R22" s="86">
        <v>5.9244992014862099</v>
      </c>
      <c r="S22" s="86">
        <v>12.204706023072307</v>
      </c>
      <c r="T22" s="86">
        <v>46.088353334045777</v>
      </c>
      <c r="U22" s="86">
        <v>10.14119769174075</v>
      </c>
      <c r="V22" s="86">
        <v>18.581924083497157</v>
      </c>
      <c r="W22" s="38">
        <f t="shared" si="7"/>
        <v>2.4491081080623118</v>
      </c>
      <c r="X22" s="38">
        <f t="shared" si="6"/>
        <v>4.2166984902545401</v>
      </c>
      <c r="Y22" s="38">
        <f t="shared" si="6"/>
        <v>6.3772180604248501</v>
      </c>
    </row>
    <row r="23" spans="1:25" x14ac:dyDescent="0.3">
      <c r="A23" s="21" t="s">
        <v>43</v>
      </c>
      <c r="B23" s="8" t="s">
        <v>52</v>
      </c>
      <c r="C23" s="41">
        <v>56.165401480206199</v>
      </c>
      <c r="D23" s="42">
        <v>5.9094583116875699</v>
      </c>
      <c r="E23" s="43">
        <v>37.9251402081062</v>
      </c>
      <c r="F23" s="41">
        <v>46.179803478438401</v>
      </c>
      <c r="G23" s="42">
        <v>8.7354210138772306</v>
      </c>
      <c r="H23" s="43">
        <v>45.084775507684299</v>
      </c>
      <c r="P23" s="1" t="s">
        <v>47</v>
      </c>
      <c r="Q23" s="86">
        <v>59.893247315192028</v>
      </c>
      <c r="R23" s="86">
        <v>7.9911734968568</v>
      </c>
      <c r="S23" s="86">
        <v>32.115579187951091</v>
      </c>
      <c r="T23" s="86">
        <v>65.024132465757859</v>
      </c>
      <c r="U23" s="86">
        <v>10.442148114646976</v>
      </c>
      <c r="V23" s="86">
        <v>24.701339678124409</v>
      </c>
      <c r="W23" s="38">
        <f t="shared" si="7"/>
        <v>5.1308851505658311</v>
      </c>
      <c r="X23" s="38">
        <f t="shared" si="6"/>
        <v>2.4509746177901759</v>
      </c>
      <c r="Y23" s="38">
        <f t="shared" si="6"/>
        <v>7.4142395098266825</v>
      </c>
    </row>
    <row r="24" spans="1:25" x14ac:dyDescent="0.3">
      <c r="A24" s="21" t="s">
        <v>44</v>
      </c>
      <c r="B24" s="8" t="s">
        <v>52</v>
      </c>
      <c r="C24" s="41">
        <v>55.231008133777102</v>
      </c>
      <c r="D24" s="42">
        <v>7.3662433668970602</v>
      </c>
      <c r="E24" s="43">
        <v>37.402748499325703</v>
      </c>
      <c r="F24" s="41">
        <v>50.934273512825001</v>
      </c>
      <c r="G24" s="42">
        <v>7.3159519496311596</v>
      </c>
      <c r="H24" s="43">
        <v>41.749774537543701</v>
      </c>
      <c r="P24" s="1" t="s">
        <v>48</v>
      </c>
      <c r="Q24" s="86">
        <v>63.870997588540646</v>
      </c>
      <c r="R24" s="86">
        <v>8.8890902451866012</v>
      </c>
      <c r="S24" s="86">
        <v>27.239912166272667</v>
      </c>
      <c r="T24" s="86">
        <v>60.802014288378956</v>
      </c>
      <c r="U24" s="86">
        <v>16.947321664286537</v>
      </c>
      <c r="V24" s="86">
        <v>22.2506640473344</v>
      </c>
      <c r="W24" s="38">
        <f t="shared" si="7"/>
        <v>3.0689833001616904</v>
      </c>
      <c r="X24" s="38">
        <f t="shared" si="6"/>
        <v>8.0582314190999362</v>
      </c>
      <c r="Y24" s="38">
        <f t="shared" si="6"/>
        <v>4.9892481189382671</v>
      </c>
    </row>
    <row r="25" spans="1:25" x14ac:dyDescent="0.3">
      <c r="A25" s="21" t="s">
        <v>45</v>
      </c>
      <c r="B25" s="8" t="s">
        <v>52</v>
      </c>
      <c r="C25" s="41">
        <v>27.958708979814698</v>
      </c>
      <c r="D25" s="42">
        <v>11.9000158464634</v>
      </c>
      <c r="E25" s="43">
        <v>60.141275173721702</v>
      </c>
      <c r="F25" s="41">
        <v>1.9732533653398501</v>
      </c>
      <c r="G25" s="42">
        <v>0.74158455453412497</v>
      </c>
      <c r="H25" s="43">
        <v>6.1596209545849003</v>
      </c>
      <c r="P25" s="1" t="s">
        <v>49</v>
      </c>
      <c r="Q25" s="86">
        <v>65.526510582911712</v>
      </c>
      <c r="R25" s="86">
        <v>7.9966785789222348</v>
      </c>
      <c r="S25" s="86">
        <v>26.476810838165974</v>
      </c>
      <c r="T25" s="86">
        <v>27.34717421842856</v>
      </c>
      <c r="U25" s="86">
        <v>5.1533482975926415</v>
      </c>
      <c r="V25" s="86">
        <v>7.1123807848336398</v>
      </c>
      <c r="W25" s="38">
        <f t="shared" si="7"/>
        <v>38.179336364483149</v>
      </c>
      <c r="X25" s="38">
        <f t="shared" si="6"/>
        <v>2.8433302813295933</v>
      </c>
      <c r="Y25" s="38">
        <f t="shared" si="6"/>
        <v>19.364430053332335</v>
      </c>
    </row>
    <row r="26" spans="1:25" x14ac:dyDescent="0.3">
      <c r="A26" s="21" t="s">
        <v>46</v>
      </c>
      <c r="B26" s="8" t="s">
        <v>52</v>
      </c>
      <c r="C26" s="41">
        <v>51.874614836639303</v>
      </c>
      <c r="D26" s="42">
        <v>7.9414256629448801</v>
      </c>
      <c r="E26" s="43">
        <v>40.183959500415703</v>
      </c>
      <c r="F26" s="41">
        <v>43.508145798222003</v>
      </c>
      <c r="G26" s="42">
        <v>13.0200588215857</v>
      </c>
      <c r="H26" s="43">
        <v>38.709890618287403</v>
      </c>
      <c r="P26" s="1" t="s">
        <v>50</v>
      </c>
      <c r="Q26" s="86">
        <v>61.04913703966816</v>
      </c>
      <c r="R26" s="86">
        <v>9.723964156309048</v>
      </c>
      <c r="S26" s="86">
        <v>28.713255144311628</v>
      </c>
      <c r="T26" s="86">
        <v>6.6302241596587876</v>
      </c>
      <c r="U26" s="86">
        <v>2.0272418910329462</v>
      </c>
      <c r="V26" s="86">
        <v>5.9258672826415753</v>
      </c>
      <c r="W26" s="38">
        <f t="shared" si="7"/>
        <v>54.418912880009373</v>
      </c>
      <c r="X26" s="38">
        <f t="shared" si="6"/>
        <v>7.6967222652761018</v>
      </c>
      <c r="Y26" s="38">
        <f t="shared" si="6"/>
        <v>22.787387861670052</v>
      </c>
    </row>
    <row r="27" spans="1:25" x14ac:dyDescent="0.3">
      <c r="A27" s="21" t="s">
        <v>47</v>
      </c>
      <c r="B27" s="8" t="s">
        <v>52</v>
      </c>
      <c r="C27" s="41">
        <v>58.317898086388297</v>
      </c>
      <c r="D27" s="42">
        <v>7.3583263835277997</v>
      </c>
      <c r="E27" s="43">
        <v>34.3237755300838</v>
      </c>
      <c r="F27" s="41">
        <v>40.911513680457901</v>
      </c>
      <c r="G27" s="42">
        <v>34.975633556895403</v>
      </c>
      <c r="H27" s="43">
        <v>24.112852762646501</v>
      </c>
    </row>
    <row r="28" spans="1:25" x14ac:dyDescent="0.3">
      <c r="A28" s="21" t="s">
        <v>48</v>
      </c>
      <c r="B28" s="8" t="s">
        <v>52</v>
      </c>
      <c r="C28" s="41">
        <v>58.228619996024797</v>
      </c>
      <c r="D28" s="42">
        <v>6.8638710414516702</v>
      </c>
      <c r="E28" s="43">
        <v>34.907508962523501</v>
      </c>
      <c r="F28" s="41">
        <v>53.719445753543503</v>
      </c>
      <c r="G28" s="42">
        <v>16.161512443367201</v>
      </c>
      <c r="H28" s="43">
        <v>30.1190418030892</v>
      </c>
    </row>
    <row r="29" spans="1:25" x14ac:dyDescent="0.3">
      <c r="A29" s="21" t="s">
        <v>49</v>
      </c>
      <c r="B29" s="8" t="s">
        <v>52</v>
      </c>
      <c r="C29" s="41">
        <v>56.713614785723898</v>
      </c>
      <c r="D29" s="42">
        <v>6.59542264766249</v>
      </c>
      <c r="E29" s="43">
        <v>36.6909625666135</v>
      </c>
      <c r="F29" s="41">
        <v>45.249169435209197</v>
      </c>
      <c r="G29" s="42">
        <v>13.2890365448485</v>
      </c>
      <c r="H29" s="43">
        <v>41.129568106320903</v>
      </c>
    </row>
    <row r="30" spans="1:25" ht="15" thickBot="1" x14ac:dyDescent="0.35">
      <c r="A30" s="50" t="s">
        <v>50</v>
      </c>
      <c r="B30" s="49" t="s">
        <v>52</v>
      </c>
      <c r="C30" s="62">
        <v>49.732211498894699</v>
      </c>
      <c r="D30" s="59">
        <v>8.6692307152473802</v>
      </c>
      <c r="E30" s="63">
        <v>41.598557785857899</v>
      </c>
      <c r="F30" s="62">
        <v>12.1151685393194</v>
      </c>
      <c r="G30" s="59">
        <v>1.12359550562027</v>
      </c>
      <c r="H30" s="63">
        <v>36.761235955060201</v>
      </c>
    </row>
    <row r="31" spans="1:25" x14ac:dyDescent="0.3">
      <c r="A31" s="20" t="s">
        <v>41</v>
      </c>
      <c r="B31" s="6" t="s">
        <v>53</v>
      </c>
      <c r="C31" s="46">
        <v>56.613064786514698</v>
      </c>
      <c r="D31" s="45">
        <v>8.9671326096517792</v>
      </c>
      <c r="E31" s="47">
        <v>34.419802603833404</v>
      </c>
      <c r="F31" s="46">
        <v>70.789254677713899</v>
      </c>
      <c r="G31" s="45">
        <v>4.2832868286041599</v>
      </c>
      <c r="H31" s="47">
        <v>24.927458493681801</v>
      </c>
    </row>
    <row r="32" spans="1:25" x14ac:dyDescent="0.3">
      <c r="A32" s="21" t="s">
        <v>43</v>
      </c>
      <c r="B32" s="8" t="s">
        <v>53</v>
      </c>
    </row>
    <row r="33" spans="1:8" x14ac:dyDescent="0.3">
      <c r="A33" s="21" t="s">
        <v>44</v>
      </c>
      <c r="B33" s="8" t="s">
        <v>53</v>
      </c>
      <c r="C33" s="41">
        <v>73.488756712359105</v>
      </c>
      <c r="D33" s="42">
        <v>6.8651174600388503</v>
      </c>
      <c r="E33" s="43">
        <v>19.6461258276019</v>
      </c>
      <c r="F33" s="41">
        <v>74.036108369534603</v>
      </c>
      <c r="G33" s="42">
        <v>7.1378241820302204</v>
      </c>
      <c r="H33" s="43">
        <v>18.826067448435101</v>
      </c>
    </row>
    <row r="34" spans="1:8" x14ac:dyDescent="0.3">
      <c r="A34" s="21" t="s">
        <v>45</v>
      </c>
      <c r="B34" s="8" t="s">
        <v>53</v>
      </c>
      <c r="C34" s="41">
        <v>14.0543964288513</v>
      </c>
      <c r="D34" s="42">
        <v>14.079877024721499</v>
      </c>
      <c r="E34" s="43">
        <v>71.865726546427098</v>
      </c>
      <c r="F34" s="41">
        <v>28.6574134747686</v>
      </c>
      <c r="G34" s="42">
        <v>9.0563576458117101</v>
      </c>
      <c r="H34" s="43">
        <v>62.286228879419603</v>
      </c>
    </row>
    <row r="35" spans="1:8" x14ac:dyDescent="0.3">
      <c r="A35" s="21" t="s">
        <v>46</v>
      </c>
      <c r="B35" s="8" t="s">
        <v>53</v>
      </c>
      <c r="C35" s="41">
        <v>84.894158278949305</v>
      </c>
      <c r="D35" s="42">
        <v>6.4295041176441297</v>
      </c>
      <c r="E35" s="43">
        <v>8.6763376034064894</v>
      </c>
      <c r="F35" s="41">
        <v>81.277325661231799</v>
      </c>
      <c r="G35" s="42">
        <v>16.219076114335799</v>
      </c>
      <c r="H35" s="43">
        <v>2.5035982244322899</v>
      </c>
    </row>
    <row r="36" spans="1:8" x14ac:dyDescent="0.3">
      <c r="A36" s="21" t="s">
        <v>47</v>
      </c>
      <c r="B36" s="8" t="s">
        <v>53</v>
      </c>
      <c r="C36" s="41">
        <v>76.155700394175994</v>
      </c>
      <c r="D36" s="42">
        <v>7.2062100743014099</v>
      </c>
      <c r="E36" s="43">
        <v>16.6380895315225</v>
      </c>
      <c r="F36" s="41">
        <v>77.897304410077297</v>
      </c>
      <c r="G36" s="42">
        <v>7.0710528851851802</v>
      </c>
      <c r="H36" s="43">
        <v>15.031642704737401</v>
      </c>
    </row>
    <row r="37" spans="1:8" x14ac:dyDescent="0.3">
      <c r="A37" s="21" t="s">
        <v>48</v>
      </c>
      <c r="B37" s="8" t="s">
        <v>53</v>
      </c>
      <c r="C37" s="41">
        <v>88.242800824017195</v>
      </c>
      <c r="D37" s="42">
        <v>5.12168139575527</v>
      </c>
      <c r="E37" s="43">
        <v>6.6355177802274898</v>
      </c>
      <c r="F37" s="41">
        <v>82.979557792142899</v>
      </c>
      <c r="G37" s="42">
        <v>8.9708058104201207</v>
      </c>
      <c r="H37" s="43">
        <v>8.0496363974369203</v>
      </c>
    </row>
    <row r="38" spans="1:8" x14ac:dyDescent="0.3">
      <c r="A38" s="21" t="s">
        <v>49</v>
      </c>
      <c r="B38" s="8" t="s">
        <v>53</v>
      </c>
      <c r="C38" s="41">
        <v>87.975411991641394</v>
      </c>
      <c r="D38" s="42">
        <v>5.3074476878240002</v>
      </c>
      <c r="E38" s="43">
        <v>6.7171403205346003</v>
      </c>
      <c r="F38" s="41">
        <v>0</v>
      </c>
      <c r="G38" s="42">
        <v>0</v>
      </c>
      <c r="H38" s="43">
        <v>0</v>
      </c>
    </row>
    <row r="39" spans="1:8" ht="15" thickBot="1" x14ac:dyDescent="0.35">
      <c r="A39" s="50" t="s">
        <v>50</v>
      </c>
      <c r="B39" s="49" t="s">
        <v>53</v>
      </c>
      <c r="C39" s="62">
        <v>89.556383161185195</v>
      </c>
      <c r="D39" s="59">
        <v>8.5469964125133995</v>
      </c>
      <c r="E39" s="63">
        <v>1.89662042630136</v>
      </c>
      <c r="F39" s="62">
        <v>0</v>
      </c>
      <c r="G39" s="59">
        <v>0</v>
      </c>
      <c r="H39" s="63">
        <v>0</v>
      </c>
    </row>
    <row r="40" spans="1:8" x14ac:dyDescent="0.3">
      <c r="A40" s="20" t="s">
        <v>41</v>
      </c>
      <c r="B40" s="6" t="s">
        <v>54</v>
      </c>
      <c r="C40" s="46">
        <v>50.410330274455099</v>
      </c>
      <c r="D40" s="45">
        <v>8.8249393953006994</v>
      </c>
      <c r="E40" s="47">
        <v>40.764730330244099</v>
      </c>
      <c r="F40" s="46">
        <v>66.7145327758587</v>
      </c>
      <c r="G40" s="45">
        <v>4.6541083807273003</v>
      </c>
      <c r="H40" s="47">
        <v>28.631358843413899</v>
      </c>
    </row>
    <row r="41" spans="1:8" x14ac:dyDescent="0.3">
      <c r="A41" s="21" t="s">
        <v>43</v>
      </c>
      <c r="B41" s="8" t="s">
        <v>54</v>
      </c>
    </row>
    <row r="42" spans="1:8" x14ac:dyDescent="0.3">
      <c r="A42" s="21" t="s">
        <v>44</v>
      </c>
      <c r="B42" s="8" t="s">
        <v>54</v>
      </c>
      <c r="C42" s="41">
        <v>60.271727485034297</v>
      </c>
      <c r="D42" s="42">
        <v>7.7464752003616297</v>
      </c>
      <c r="E42" s="43">
        <v>31.981797314604002</v>
      </c>
      <c r="F42" s="41">
        <v>59.282856843443902</v>
      </c>
      <c r="G42" s="42">
        <v>8.1227397813531308</v>
      </c>
      <c r="H42" s="43">
        <v>32.594403375202901</v>
      </c>
    </row>
    <row r="43" spans="1:8" x14ac:dyDescent="0.3">
      <c r="A43" s="21" t="s">
        <v>45</v>
      </c>
      <c r="B43" s="8" t="s">
        <v>54</v>
      </c>
      <c r="C43" s="41">
        <v>23.634517081216899</v>
      </c>
      <c r="D43" s="42">
        <v>12.663697150818701</v>
      </c>
      <c r="E43" s="43">
        <v>63.701785767964203</v>
      </c>
      <c r="F43" s="41">
        <v>21.632429402050899</v>
      </c>
      <c r="G43" s="42">
        <v>11.524179829274001</v>
      </c>
      <c r="H43" s="43">
        <v>66.843390768674894</v>
      </c>
    </row>
    <row r="44" spans="1:8" x14ac:dyDescent="0.3">
      <c r="A44" s="21" t="s">
        <v>46</v>
      </c>
      <c r="B44" s="8" t="s">
        <v>54</v>
      </c>
      <c r="C44" s="41">
        <v>0</v>
      </c>
      <c r="D44" s="42">
        <v>0</v>
      </c>
      <c r="E44" s="43">
        <v>0</v>
      </c>
    </row>
    <row r="45" spans="1:8" x14ac:dyDescent="0.3">
      <c r="A45" s="21" t="s">
        <v>47</v>
      </c>
      <c r="B45" s="8" t="s">
        <v>54</v>
      </c>
      <c r="C45" s="41">
        <v>60.602560112219798</v>
      </c>
      <c r="D45" s="42">
        <v>8.3249067319507102</v>
      </c>
      <c r="E45" s="43">
        <v>31.072533155829401</v>
      </c>
      <c r="F45" s="41">
        <v>55.969019555710503</v>
      </c>
      <c r="G45" s="42">
        <v>8.7419983989878691</v>
      </c>
      <c r="H45" s="43">
        <v>35.288982045301502</v>
      </c>
    </row>
    <row r="46" spans="1:8" x14ac:dyDescent="0.3">
      <c r="A46" s="21" t="s">
        <v>48</v>
      </c>
      <c r="B46" s="8" t="s">
        <v>54</v>
      </c>
      <c r="C46" s="41">
        <v>68.151712918353496</v>
      </c>
      <c r="D46" s="42">
        <v>7.7917612839309003</v>
      </c>
      <c r="E46" s="43">
        <v>24.056525797715501</v>
      </c>
    </row>
    <row r="47" spans="1:8" x14ac:dyDescent="0.3">
      <c r="A47" s="21" t="s">
        <v>49</v>
      </c>
      <c r="B47" s="8" t="s">
        <v>54</v>
      </c>
      <c r="C47" s="41">
        <v>72.884271877392905</v>
      </c>
      <c r="D47" s="42">
        <v>6.5864372423716704</v>
      </c>
      <c r="E47" s="43">
        <v>20.529290880235401</v>
      </c>
    </row>
    <row r="48" spans="1:8" ht="15" thickBot="1" x14ac:dyDescent="0.35">
      <c r="A48" s="50" t="s">
        <v>50</v>
      </c>
      <c r="B48" s="49" t="s">
        <v>54</v>
      </c>
      <c r="C48" s="62">
        <v>56.992339699741699</v>
      </c>
      <c r="D48" s="59">
        <v>11.917835633066099</v>
      </c>
      <c r="E48" s="63">
        <v>31.089824667192101</v>
      </c>
      <c r="F48" s="62">
        <v>0</v>
      </c>
      <c r="G48" s="59">
        <v>0</v>
      </c>
      <c r="H48" s="63">
        <v>0</v>
      </c>
    </row>
    <row r="49" spans="1:8" x14ac:dyDescent="0.3">
      <c r="A49" s="20" t="s">
        <v>41</v>
      </c>
      <c r="B49" s="6" t="s">
        <v>55</v>
      </c>
      <c r="C49" s="46">
        <v>35.754923659687798</v>
      </c>
      <c r="D49" s="45">
        <v>9.4157983432089196</v>
      </c>
      <c r="E49" s="47">
        <v>54.829277997103198</v>
      </c>
      <c r="F49" s="46">
        <v>51.433532447779598</v>
      </c>
      <c r="G49" s="45">
        <v>5.3910045999660996</v>
      </c>
      <c r="H49" s="47">
        <v>43.1754629522542</v>
      </c>
    </row>
    <row r="50" spans="1:8" x14ac:dyDescent="0.3">
      <c r="A50" s="21" t="s">
        <v>43</v>
      </c>
      <c r="B50" s="8" t="s">
        <v>55</v>
      </c>
      <c r="C50" s="41">
        <v>48.909598395400899</v>
      </c>
      <c r="D50" s="42">
        <v>7.0123061551963097</v>
      </c>
      <c r="E50" s="43">
        <v>44.078095449402703</v>
      </c>
      <c r="F50" s="41">
        <v>46.305105370937902</v>
      </c>
      <c r="G50" s="42">
        <v>12.5431318649454</v>
      </c>
      <c r="H50" s="43">
        <v>41.151762764116498</v>
      </c>
    </row>
    <row r="51" spans="1:8" x14ac:dyDescent="0.3">
      <c r="A51" s="21" t="s">
        <v>44</v>
      </c>
      <c r="B51" s="8" t="s">
        <v>55</v>
      </c>
      <c r="C51" s="41">
        <v>47.980487405378597</v>
      </c>
      <c r="D51" s="42">
        <v>7.80071936443965</v>
      </c>
      <c r="E51" s="43">
        <v>44.218793230181703</v>
      </c>
      <c r="F51" s="41">
        <v>58.421570858925698</v>
      </c>
      <c r="G51" s="42">
        <v>7.8133508304642696</v>
      </c>
      <c r="H51" s="43">
        <v>33.765078310609901</v>
      </c>
    </row>
    <row r="52" spans="1:8" x14ac:dyDescent="0.3">
      <c r="A52" s="21" t="s">
        <v>45</v>
      </c>
      <c r="B52" s="8" t="s">
        <v>55</v>
      </c>
      <c r="C52" s="41">
        <v>20.412928277713998</v>
      </c>
      <c r="D52" s="42">
        <v>14.491469375973701</v>
      </c>
      <c r="E52" s="43">
        <v>65.095602346312106</v>
      </c>
      <c r="F52" s="41">
        <v>21.344481865383401</v>
      </c>
      <c r="G52" s="42">
        <v>11.3810009231746</v>
      </c>
      <c r="H52" s="43">
        <v>67.274517211441804</v>
      </c>
    </row>
    <row r="53" spans="1:8" x14ac:dyDescent="0.3">
      <c r="A53" s="21" t="s">
        <v>46</v>
      </c>
      <c r="B53" s="8" t="s">
        <v>55</v>
      </c>
      <c r="C53" s="41">
        <v>0</v>
      </c>
      <c r="D53" s="42">
        <v>0</v>
      </c>
      <c r="E53" s="43">
        <v>0</v>
      </c>
      <c r="F53" s="41">
        <v>15.420847240054799</v>
      </c>
      <c r="G53" s="42">
        <v>0.13863928112933299</v>
      </c>
      <c r="H53" s="43">
        <v>12.861566110395501</v>
      </c>
    </row>
    <row r="54" spans="1:8" x14ac:dyDescent="0.3">
      <c r="A54" s="21" t="s">
        <v>47</v>
      </c>
      <c r="B54" s="8" t="s">
        <v>55</v>
      </c>
      <c r="C54" s="41">
        <v>48.915330114734303</v>
      </c>
      <c r="D54" s="42">
        <v>8.2196013190722699</v>
      </c>
      <c r="E54" s="43">
        <v>42.865068566193401</v>
      </c>
      <c r="F54" s="41">
        <v>65.527356693356694</v>
      </c>
      <c r="G54" s="42">
        <v>7.78166148790819</v>
      </c>
      <c r="H54" s="43">
        <v>26.690981818735001</v>
      </c>
    </row>
    <row r="55" spans="1:8" x14ac:dyDescent="0.3">
      <c r="A55" s="21" t="s">
        <v>48</v>
      </c>
      <c r="B55" s="8" t="s">
        <v>55</v>
      </c>
      <c r="C55" s="41">
        <v>46.537813214088501</v>
      </c>
      <c r="D55" s="42">
        <v>7.7149390574490901</v>
      </c>
      <c r="E55" s="43">
        <v>45.747247728462298</v>
      </c>
      <c r="F55" s="41">
        <v>61.882030425807002</v>
      </c>
      <c r="G55" s="42">
        <v>20.7725516935356</v>
      </c>
      <c r="H55" s="43">
        <v>17.345417880657301</v>
      </c>
    </row>
    <row r="56" spans="1:8" x14ac:dyDescent="0.3">
      <c r="A56" s="21" t="s">
        <v>49</v>
      </c>
      <c r="B56" s="8" t="s">
        <v>55</v>
      </c>
      <c r="C56" s="41">
        <v>54.144013550619597</v>
      </c>
      <c r="D56" s="42">
        <v>5.4539590280842702</v>
      </c>
      <c r="E56" s="43">
        <v>40.402027421295998</v>
      </c>
    </row>
    <row r="57" spans="1:8" ht="15" thickBot="1" x14ac:dyDescent="0.35">
      <c r="A57" s="50" t="s">
        <v>50</v>
      </c>
      <c r="B57" s="49" t="s">
        <v>55</v>
      </c>
      <c r="C57" s="62">
        <v>45.293059216701302</v>
      </c>
      <c r="D57" s="59">
        <v>9.9001897553720397</v>
      </c>
      <c r="E57" s="63">
        <v>44.806751027926602</v>
      </c>
      <c r="F57" s="62">
        <v>0</v>
      </c>
      <c r="G57" s="59">
        <v>0</v>
      </c>
      <c r="H57" s="63">
        <v>0</v>
      </c>
    </row>
    <row r="58" spans="1:8" x14ac:dyDescent="0.3">
      <c r="A58" s="20" t="s">
        <v>41</v>
      </c>
      <c r="B58" s="6" t="s">
        <v>56</v>
      </c>
      <c r="C58" s="46">
        <v>34.934130975759302</v>
      </c>
      <c r="D58" s="45">
        <v>12.395189431292</v>
      </c>
      <c r="E58" s="47">
        <v>52.670679592948503</v>
      </c>
      <c r="F58" s="46">
        <v>32.485427842487702</v>
      </c>
      <c r="G58" s="45">
        <v>8.7565199110525498</v>
      </c>
      <c r="H58" s="47">
        <v>58.758052246459599</v>
      </c>
    </row>
    <row r="59" spans="1:8" x14ac:dyDescent="0.3">
      <c r="A59" s="21" t="s">
        <v>43</v>
      </c>
      <c r="B59" s="8" t="s">
        <v>56</v>
      </c>
      <c r="C59" s="41">
        <v>45.116838358085602</v>
      </c>
      <c r="D59" s="42">
        <v>7.5626291641696</v>
      </c>
      <c r="E59" s="43">
        <v>47.320532477744798</v>
      </c>
      <c r="F59" s="41">
        <v>46.654068431551103</v>
      </c>
      <c r="G59" s="42">
        <v>5.0545371251178697</v>
      </c>
      <c r="H59" s="43">
        <v>48.291394443330901</v>
      </c>
    </row>
    <row r="60" spans="1:8" x14ac:dyDescent="0.3">
      <c r="A60" s="21" t="s">
        <v>44</v>
      </c>
      <c r="B60" s="8" t="s">
        <v>56</v>
      </c>
      <c r="C60" s="41">
        <v>42.407404980632599</v>
      </c>
      <c r="D60" s="42">
        <v>8.2511998571878706</v>
      </c>
      <c r="E60" s="43">
        <v>49.341395162179403</v>
      </c>
      <c r="F60" s="41">
        <v>44.188873952847899</v>
      </c>
      <c r="G60" s="42">
        <v>7.5587041338522498</v>
      </c>
      <c r="H60" s="43">
        <v>48.252421913299699</v>
      </c>
    </row>
    <row r="61" spans="1:8" x14ac:dyDescent="0.3">
      <c r="A61" s="21" t="s">
        <v>45</v>
      </c>
      <c r="B61" s="8" t="s">
        <v>56</v>
      </c>
      <c r="C61" s="41">
        <v>21.765359406497801</v>
      </c>
      <c r="D61" s="42">
        <v>16.4397962598646</v>
      </c>
      <c r="E61" s="43">
        <v>61.794844333637499</v>
      </c>
      <c r="F61" s="41">
        <v>19.3846995495668</v>
      </c>
      <c r="G61" s="42">
        <v>10.4415426158925</v>
      </c>
      <c r="H61" s="43">
        <v>70.173757834540595</v>
      </c>
    </row>
    <row r="62" spans="1:8" x14ac:dyDescent="0.3">
      <c r="A62" s="21" t="s">
        <v>46</v>
      </c>
      <c r="B62" s="8" t="s">
        <v>56</v>
      </c>
      <c r="F62" s="41">
        <v>32.984434132406903</v>
      </c>
      <c r="G62" s="42">
        <v>9.3606366420739793</v>
      </c>
      <c r="H62" s="43">
        <v>57.654929225519098</v>
      </c>
    </row>
    <row r="63" spans="1:8" x14ac:dyDescent="0.3">
      <c r="A63" s="21" t="s">
        <v>47</v>
      </c>
      <c r="B63" s="8" t="s">
        <v>56</v>
      </c>
      <c r="C63" s="41">
        <v>43.520828460362601</v>
      </c>
      <c r="D63" s="42">
        <v>8.5221039962220502</v>
      </c>
      <c r="E63" s="43">
        <v>47.957067543415299</v>
      </c>
      <c r="F63" s="41">
        <v>46.036171931238101</v>
      </c>
      <c r="G63" s="42">
        <v>7.0849866026581996</v>
      </c>
      <c r="H63" s="43">
        <v>46.878841466103601</v>
      </c>
    </row>
    <row r="64" spans="1:8" x14ac:dyDescent="0.3">
      <c r="A64" s="21" t="s">
        <v>48</v>
      </c>
      <c r="B64" s="8" t="s">
        <v>56</v>
      </c>
      <c r="C64" s="41">
        <v>35.762062397717202</v>
      </c>
      <c r="D64" s="42">
        <v>11.242352759058999</v>
      </c>
      <c r="E64" s="43">
        <v>52.995584843223703</v>
      </c>
      <c r="F64" s="41">
        <v>39.715450106508001</v>
      </c>
      <c r="G64" s="42">
        <v>13.5029495620271</v>
      </c>
      <c r="H64" s="43">
        <v>46.781600331464801</v>
      </c>
    </row>
    <row r="65" spans="1:8" x14ac:dyDescent="0.3">
      <c r="A65" s="21" t="s">
        <v>49</v>
      </c>
      <c r="B65" s="8" t="s">
        <v>56</v>
      </c>
      <c r="C65" s="41">
        <v>36.730517549076097</v>
      </c>
      <c r="D65" s="42">
        <v>9.3099345627607093</v>
      </c>
      <c r="E65" s="43">
        <v>53.959547888163101</v>
      </c>
      <c r="F65" s="41">
        <v>12.0026437541308</v>
      </c>
      <c r="G65" s="42">
        <v>6.16875963868796</v>
      </c>
      <c r="H65" s="43">
        <v>13.2011456267866</v>
      </c>
    </row>
    <row r="66" spans="1:8" ht="15" thickBot="1" x14ac:dyDescent="0.35">
      <c r="A66" s="50" t="s">
        <v>50</v>
      </c>
      <c r="B66" s="49" t="s">
        <v>56</v>
      </c>
      <c r="C66" s="62">
        <v>37.1170395869161</v>
      </c>
      <c r="D66" s="59">
        <v>10.3270223752156</v>
      </c>
      <c r="E66" s="63">
        <v>52.555938037868202</v>
      </c>
      <c r="F66" s="62"/>
      <c r="G66" s="59"/>
      <c r="H66" s="63"/>
    </row>
    <row r="67" spans="1:8" x14ac:dyDescent="0.3">
      <c r="A67" s="20" t="s">
        <v>41</v>
      </c>
      <c r="B67" s="6" t="s">
        <v>57</v>
      </c>
      <c r="C67" s="46">
        <v>75.336431679925894</v>
      </c>
      <c r="D67" s="45">
        <v>6.3740566496205302</v>
      </c>
      <c r="E67" s="47">
        <v>18.2895116704535</v>
      </c>
      <c r="F67" s="46">
        <v>59.314643236074502</v>
      </c>
      <c r="G67" s="45">
        <v>9.5023133410385405</v>
      </c>
      <c r="H67" s="47">
        <v>31.1830434228869</v>
      </c>
    </row>
    <row r="68" spans="1:8" x14ac:dyDescent="0.3">
      <c r="A68" s="21" t="s">
        <v>43</v>
      </c>
      <c r="B68" s="8" t="s">
        <v>57</v>
      </c>
      <c r="C68" s="41">
        <v>71.418946984383794</v>
      </c>
      <c r="D68" s="42">
        <v>6.6670846079361299</v>
      </c>
      <c r="E68" s="43">
        <v>21.913968407679999</v>
      </c>
      <c r="F68" s="41">
        <v>64.720398289734703</v>
      </c>
      <c r="G68" s="42">
        <v>8.1836620102056994</v>
      </c>
      <c r="H68" s="43">
        <v>27.0959397000595</v>
      </c>
    </row>
    <row r="69" spans="1:8" x14ac:dyDescent="0.3">
      <c r="A69" s="21" t="s">
        <v>44</v>
      </c>
      <c r="B69" s="8" t="s">
        <v>57</v>
      </c>
      <c r="C69" s="41">
        <v>69.133804119781004</v>
      </c>
      <c r="D69" s="42">
        <v>8.0435972833619793</v>
      </c>
      <c r="E69" s="43">
        <v>22.822598596856899</v>
      </c>
      <c r="F69" s="41">
        <v>72.207526747212398</v>
      </c>
      <c r="G69" s="42">
        <v>7.2992909375860098</v>
      </c>
      <c r="H69" s="43">
        <v>20.493182315201501</v>
      </c>
    </row>
    <row r="70" spans="1:8" x14ac:dyDescent="0.3">
      <c r="A70" s="21" t="s">
        <v>45</v>
      </c>
      <c r="B70" s="8" t="s">
        <v>57</v>
      </c>
      <c r="C70" s="41">
        <v>36.040300225586499</v>
      </c>
      <c r="D70" s="42">
        <v>15.904973941324499</v>
      </c>
      <c r="E70" s="43">
        <v>48.054725833088803</v>
      </c>
      <c r="F70" s="41">
        <v>23.360859326438199</v>
      </c>
      <c r="G70" s="42">
        <v>12.0340883051162</v>
      </c>
      <c r="H70" s="43">
        <v>64.605052368445499</v>
      </c>
    </row>
    <row r="71" spans="1:8" x14ac:dyDescent="0.3">
      <c r="A71" s="21" t="s">
        <v>46</v>
      </c>
      <c r="B71" s="8" t="s">
        <v>57</v>
      </c>
      <c r="F71" s="41">
        <v>97.475079137248798</v>
      </c>
      <c r="G71" s="42">
        <v>6.6062405379407201</v>
      </c>
      <c r="H71" s="43">
        <v>-4.4371915613105601</v>
      </c>
    </row>
    <row r="72" spans="1:8" x14ac:dyDescent="0.3">
      <c r="A72" s="21" t="s">
        <v>47</v>
      </c>
      <c r="B72" s="8" t="s">
        <v>57</v>
      </c>
      <c r="C72" s="41">
        <v>71.960258868367902</v>
      </c>
      <c r="D72" s="42">
        <v>8.1968549380854299</v>
      </c>
      <c r="E72" s="43">
        <v>19.842886193546601</v>
      </c>
      <c r="F72" s="41">
        <v>74.738680652853205</v>
      </c>
      <c r="G72" s="42">
        <v>7.2104387578091202</v>
      </c>
      <c r="H72" s="43">
        <v>18.050880589337599</v>
      </c>
    </row>
    <row r="73" spans="1:8" x14ac:dyDescent="0.3">
      <c r="A73" s="21" t="s">
        <v>48</v>
      </c>
      <c r="B73" s="8" t="s">
        <v>57</v>
      </c>
      <c r="C73" s="41">
        <v>81.375814920527702</v>
      </c>
      <c r="D73" s="42">
        <v>7.9575242756712496</v>
      </c>
      <c r="E73" s="43">
        <v>10.6666608038009</v>
      </c>
      <c r="F73" s="41">
        <v>92.874960844063196</v>
      </c>
      <c r="G73" s="42">
        <v>8.6575445875053898</v>
      </c>
      <c r="H73" s="43">
        <v>-1.5325054315686499</v>
      </c>
    </row>
    <row r="74" spans="1:8" x14ac:dyDescent="0.3">
      <c r="A74" s="21" t="s">
        <v>49</v>
      </c>
      <c r="B74" s="8" t="s">
        <v>57</v>
      </c>
      <c r="C74" s="41">
        <v>82.147574607792194</v>
      </c>
      <c r="D74" s="42">
        <v>7.8101108286201901</v>
      </c>
      <c r="E74" s="43">
        <v>10.0423145635875</v>
      </c>
      <c r="F74" s="41">
        <v>88.009204532438602</v>
      </c>
      <c r="G74" s="42">
        <v>8.5358226225028293</v>
      </c>
      <c r="H74" s="43">
        <v>3.45497284505853</v>
      </c>
    </row>
    <row r="75" spans="1:8" ht="15" thickBot="1" x14ac:dyDescent="0.35">
      <c r="A75" s="50" t="s">
        <v>50</v>
      </c>
      <c r="B75" s="49" t="s">
        <v>57</v>
      </c>
      <c r="C75" s="62">
        <v>75.795045424209604</v>
      </c>
      <c r="D75" s="59">
        <v>8.7143651910704705</v>
      </c>
      <c r="E75" s="63">
        <v>15.4905893847199</v>
      </c>
      <c r="F75" s="62">
        <v>0</v>
      </c>
      <c r="G75" s="59">
        <v>0</v>
      </c>
      <c r="H75" s="63">
        <v>0</v>
      </c>
    </row>
    <row r="76" spans="1:8" x14ac:dyDescent="0.3">
      <c r="A76" s="20" t="s">
        <v>41</v>
      </c>
      <c r="B76" s="6" t="s">
        <v>58</v>
      </c>
      <c r="C76" s="46">
        <v>35.152692267696501</v>
      </c>
      <c r="D76" s="45">
        <v>6.7149637585844602</v>
      </c>
      <c r="E76" s="47">
        <v>58.132343973719003</v>
      </c>
      <c r="F76" s="46">
        <v>34.296643903358699</v>
      </c>
      <c r="G76" s="45">
        <v>7.1935147433080697</v>
      </c>
      <c r="H76" s="47">
        <v>58.509841353333101</v>
      </c>
    </row>
    <row r="77" spans="1:8" x14ac:dyDescent="0.3">
      <c r="A77" s="21" t="s">
        <v>43</v>
      </c>
      <c r="B77" s="8" t="s">
        <v>58</v>
      </c>
      <c r="C77" s="41">
        <v>34.824560692755597</v>
      </c>
      <c r="D77" s="42">
        <v>7.38630339221071</v>
      </c>
      <c r="E77" s="43">
        <v>57.789135915033597</v>
      </c>
      <c r="F77" s="41">
        <v>27.3253553761669</v>
      </c>
      <c r="G77" s="42">
        <v>8.9578321392120301</v>
      </c>
      <c r="H77" s="43">
        <v>63.716812484621002</v>
      </c>
    </row>
    <row r="78" spans="1:8" x14ac:dyDescent="0.3">
      <c r="A78" s="21" t="s">
        <v>44</v>
      </c>
      <c r="B78" s="8" t="s">
        <v>58</v>
      </c>
      <c r="C78" s="41">
        <v>30.704674173832199</v>
      </c>
      <c r="D78" s="42">
        <v>7.9975443727493696</v>
      </c>
      <c r="E78" s="43">
        <v>61.297781453418303</v>
      </c>
      <c r="F78" s="41">
        <v>33.993652786925402</v>
      </c>
      <c r="G78" s="42">
        <v>7.41707244009769</v>
      </c>
      <c r="H78" s="43">
        <v>58.5892747729768</v>
      </c>
    </row>
    <row r="79" spans="1:8" x14ac:dyDescent="0.3">
      <c r="A79" s="21" t="s">
        <v>45</v>
      </c>
      <c r="B79" s="8" t="s">
        <v>58</v>
      </c>
      <c r="C79" s="41">
        <v>14.333289659890699</v>
      </c>
      <c r="D79" s="42">
        <v>17.1968913674331</v>
      </c>
      <c r="E79" s="43">
        <v>68.469818972676094</v>
      </c>
      <c r="F79" s="41">
        <v>12.3900112419156</v>
      </c>
      <c r="G79" s="42">
        <v>13.644915565082099</v>
      </c>
      <c r="H79" s="43">
        <v>73.965073193002098</v>
      </c>
    </row>
    <row r="80" spans="1:8" x14ac:dyDescent="0.3">
      <c r="A80" s="21" t="s">
        <v>46</v>
      </c>
      <c r="B80" s="8" t="s">
        <v>58</v>
      </c>
      <c r="C80" s="41">
        <v>0</v>
      </c>
      <c r="D80" s="42">
        <v>0</v>
      </c>
      <c r="E80" s="43">
        <v>0</v>
      </c>
      <c r="F80" s="41">
        <v>27.564285714287301</v>
      </c>
      <c r="G80" s="42">
        <v>10.7142857142893</v>
      </c>
      <c r="H80" s="43">
        <v>11.7214285714232</v>
      </c>
    </row>
    <row r="81" spans="1:8" x14ac:dyDescent="0.3">
      <c r="A81" s="21" t="s">
        <v>47</v>
      </c>
      <c r="B81" s="8" t="s">
        <v>58</v>
      </c>
      <c r="C81" s="41">
        <v>37.410941671534303</v>
      </c>
      <c r="D81" s="42">
        <v>8.2282146866756403</v>
      </c>
      <c r="E81" s="43">
        <v>54.360843641789998</v>
      </c>
      <c r="F81" s="41">
        <v>64.401157981792394</v>
      </c>
      <c r="G81" s="42">
        <v>13.2491164749276</v>
      </c>
      <c r="H81" s="43">
        <v>24.193548387102801</v>
      </c>
    </row>
    <row r="82" spans="1:8" x14ac:dyDescent="0.3">
      <c r="A82" s="21" t="s">
        <v>48</v>
      </c>
      <c r="B82" s="8" t="s">
        <v>58</v>
      </c>
      <c r="C82" s="41">
        <v>28.723673842418801</v>
      </c>
      <c r="D82" s="42">
        <v>9.1424109986733804</v>
      </c>
      <c r="E82" s="43">
        <v>62.133915158907698</v>
      </c>
      <c r="F82" s="41">
        <v>29.525679384201101</v>
      </c>
      <c r="G82" s="42">
        <v>31.994974131845701</v>
      </c>
      <c r="H82" s="43">
        <v>38.479346483953002</v>
      </c>
    </row>
    <row r="83" spans="1:8" x14ac:dyDescent="0.3">
      <c r="A83" s="21" t="s">
        <v>49</v>
      </c>
      <c r="B83" s="8" t="s">
        <v>58</v>
      </c>
      <c r="C83" s="41">
        <v>32.3857982731436</v>
      </c>
      <c r="D83" s="42">
        <v>8.0947207272953001</v>
      </c>
      <c r="E83" s="43">
        <v>59.519480999561097</v>
      </c>
      <c r="F83" s="41">
        <v>0</v>
      </c>
      <c r="G83" s="42">
        <v>0</v>
      </c>
      <c r="H83" s="43">
        <v>0</v>
      </c>
    </row>
    <row r="84" spans="1:8" ht="15" thickBot="1" x14ac:dyDescent="0.35">
      <c r="A84" s="50" t="s">
        <v>50</v>
      </c>
      <c r="B84" s="49" t="s">
        <v>58</v>
      </c>
      <c r="C84" s="62">
        <v>31.211076939526802</v>
      </c>
      <c r="D84" s="59">
        <v>9.2922363153292302</v>
      </c>
      <c r="E84" s="63">
        <v>59.496686745143798</v>
      </c>
      <c r="F84" s="62">
        <v>0</v>
      </c>
      <c r="G84" s="59">
        <v>0</v>
      </c>
      <c r="H84" s="63">
        <v>0</v>
      </c>
    </row>
    <row r="85" spans="1:8" x14ac:dyDescent="0.3">
      <c r="A85" s="20" t="s">
        <v>41</v>
      </c>
      <c r="B85" s="6" t="s">
        <v>59</v>
      </c>
      <c r="C85" s="46"/>
      <c r="D85" s="45"/>
      <c r="E85" s="47"/>
      <c r="F85" s="46"/>
      <c r="G85" s="45"/>
      <c r="H85" s="47"/>
    </row>
    <row r="86" spans="1:8" x14ac:dyDescent="0.3">
      <c r="A86" s="21" t="s">
        <v>43</v>
      </c>
      <c r="B86" s="8" t="s">
        <v>59</v>
      </c>
      <c r="C86" s="41">
        <v>65.931863403312505</v>
      </c>
      <c r="D86" s="42">
        <v>8.4168058049290604</v>
      </c>
      <c r="E86" s="43">
        <v>25.651330791758301</v>
      </c>
      <c r="F86" s="41">
        <v>71.156354069658903</v>
      </c>
      <c r="G86" s="42">
        <v>7.17513368798567</v>
      </c>
      <c r="H86" s="43">
        <v>21.668512242355298</v>
      </c>
    </row>
    <row r="87" spans="1:8" x14ac:dyDescent="0.3">
      <c r="A87" s="21" t="s">
        <v>44</v>
      </c>
      <c r="B87" s="8" t="s">
        <v>59</v>
      </c>
      <c r="C87" s="41">
        <v>72.6128282427686</v>
      </c>
      <c r="D87" s="42">
        <v>9.2888767210840797</v>
      </c>
      <c r="E87" s="43">
        <v>18.098295036147299</v>
      </c>
      <c r="F87" s="41">
        <v>69.220795298089399</v>
      </c>
      <c r="G87" s="42">
        <v>9.8850260508295502</v>
      </c>
      <c r="H87" s="43">
        <v>20.8941786510809</v>
      </c>
    </row>
    <row r="88" spans="1:8" x14ac:dyDescent="0.3">
      <c r="A88" s="21" t="s">
        <v>45</v>
      </c>
      <c r="B88" s="8" t="s">
        <v>59</v>
      </c>
      <c r="C88" s="41">
        <v>44.583705916568</v>
      </c>
      <c r="D88" s="42">
        <v>16.5696539664767</v>
      </c>
      <c r="E88" s="43">
        <v>38.846640116955101</v>
      </c>
      <c r="F88" s="41">
        <v>33.986856402392</v>
      </c>
      <c r="G88" s="42">
        <v>11.596015516052899</v>
      </c>
      <c r="H88" s="43">
        <v>54.4171280815549</v>
      </c>
    </row>
    <row r="89" spans="1:8" x14ac:dyDescent="0.3">
      <c r="A89" s="21" t="s">
        <v>46</v>
      </c>
      <c r="B89" s="8" t="s">
        <v>59</v>
      </c>
      <c r="C89" s="41">
        <v>87.062883726807399</v>
      </c>
      <c r="D89" s="42">
        <v>11.088518260648399</v>
      </c>
      <c r="E89" s="43">
        <v>1.8485980125440999</v>
      </c>
      <c r="F89" s="41">
        <v>0</v>
      </c>
      <c r="G89" s="42">
        <v>0</v>
      </c>
      <c r="H89" s="43">
        <v>0</v>
      </c>
    </row>
    <row r="90" spans="1:8" x14ac:dyDescent="0.3">
      <c r="A90" s="21" t="s">
        <v>47</v>
      </c>
      <c r="B90" s="8" t="s">
        <v>59</v>
      </c>
      <c r="C90" s="41">
        <v>75.148010498504405</v>
      </c>
      <c r="D90" s="42">
        <v>8.8754119637844209</v>
      </c>
      <c r="E90" s="43">
        <v>15.976577537711099</v>
      </c>
      <c r="F90" s="41">
        <v>76.258264910261602</v>
      </c>
      <c r="G90" s="42">
        <v>8.1105570180715407</v>
      </c>
      <c r="H90" s="43">
        <v>15.631178071666699</v>
      </c>
    </row>
    <row r="91" spans="1:8" x14ac:dyDescent="0.3">
      <c r="A91" s="21" t="s">
        <v>48</v>
      </c>
      <c r="B91" s="8" t="s">
        <v>59</v>
      </c>
      <c r="C91" s="41">
        <v>74.822698708222006</v>
      </c>
      <c r="D91" s="42">
        <v>17.815898658996002</v>
      </c>
      <c r="E91" s="43">
        <v>7.36140263278193</v>
      </c>
      <c r="F91" s="41">
        <v>66.6192959877107</v>
      </c>
      <c r="G91" s="42">
        <v>24.940865641983599</v>
      </c>
      <c r="H91" s="43">
        <v>8.4398383703055799</v>
      </c>
    </row>
    <row r="92" spans="1:8" x14ac:dyDescent="0.3">
      <c r="A92" s="21" t="s">
        <v>49</v>
      </c>
      <c r="B92" s="8" t="s">
        <v>59</v>
      </c>
      <c r="C92" s="41">
        <v>80.984395177580097</v>
      </c>
      <c r="D92" s="42">
        <v>11.302046203406499</v>
      </c>
      <c r="E92" s="43">
        <v>7.7135586190133001</v>
      </c>
      <c r="F92" s="41">
        <v>46.169201807221299</v>
      </c>
      <c r="G92" s="42">
        <v>8.0798192771092001</v>
      </c>
      <c r="H92" s="43">
        <v>-7.9990210843305496</v>
      </c>
    </row>
    <row r="93" spans="1:8" ht="15" thickBot="1" x14ac:dyDescent="0.35">
      <c r="A93" s="50" t="s">
        <v>50</v>
      </c>
      <c r="B93" s="49" t="s">
        <v>59</v>
      </c>
      <c r="C93" s="62">
        <v>86.559705827674506</v>
      </c>
      <c r="D93" s="59">
        <v>10.610883911136799</v>
      </c>
      <c r="E93" s="63">
        <v>2.8294102611885799</v>
      </c>
      <c r="F93" s="62">
        <v>40.926624737950902</v>
      </c>
      <c r="G93" s="59">
        <v>15.0943396226433</v>
      </c>
      <c r="H93" s="63">
        <v>10.645702306072399</v>
      </c>
    </row>
    <row r="94" spans="1:8" x14ac:dyDescent="0.3">
      <c r="A94" s="20" t="s">
        <v>41</v>
      </c>
      <c r="B94" s="6" t="s">
        <v>60</v>
      </c>
      <c r="C94" s="46"/>
      <c r="D94" s="45"/>
      <c r="E94" s="47"/>
      <c r="F94" s="46">
        <v>37.407535433751796</v>
      </c>
      <c r="G94" s="45">
        <v>9.1925673508270496</v>
      </c>
      <c r="H94" s="47">
        <v>53.399897215420999</v>
      </c>
    </row>
    <row r="95" spans="1:8" x14ac:dyDescent="0.3">
      <c r="A95" s="21" t="s">
        <v>43</v>
      </c>
      <c r="B95" s="8" t="s">
        <v>60</v>
      </c>
      <c r="C95" s="41">
        <v>49.235423252500397</v>
      </c>
      <c r="D95" s="42">
        <v>7.89159043748678</v>
      </c>
      <c r="E95" s="43">
        <v>42.872986310012699</v>
      </c>
      <c r="F95" s="41">
        <v>49.023729040519399</v>
      </c>
      <c r="G95" s="42">
        <v>7.6742499158433102</v>
      </c>
      <c r="H95" s="43">
        <v>43.302021043637197</v>
      </c>
    </row>
    <row r="96" spans="1:8" x14ac:dyDescent="0.3">
      <c r="A96" s="21" t="s">
        <v>44</v>
      </c>
      <c r="B96" s="8" t="s">
        <v>60</v>
      </c>
      <c r="C96" s="41">
        <v>48.470666408178197</v>
      </c>
      <c r="D96" s="42">
        <v>9.1965133086451694</v>
      </c>
      <c r="E96" s="43">
        <v>42.332820283176503</v>
      </c>
      <c r="F96" s="41">
        <v>49.126872919537597</v>
      </c>
      <c r="G96" s="42">
        <v>9.3975194682471894</v>
      </c>
      <c r="H96" s="43">
        <v>41.4756076122151</v>
      </c>
    </row>
    <row r="97" spans="1:8" x14ac:dyDescent="0.3">
      <c r="A97" s="21" t="s">
        <v>45</v>
      </c>
      <c r="B97" s="8" t="s">
        <v>60</v>
      </c>
      <c r="C97" s="41">
        <v>14.7407942983476</v>
      </c>
      <c r="D97" s="42">
        <v>19.216523417193301</v>
      </c>
      <c r="E97" s="43">
        <v>66.042682284458905</v>
      </c>
      <c r="F97" s="41">
        <v>23.146275406683699</v>
      </c>
      <c r="G97" s="42">
        <v>11.9246441025008</v>
      </c>
      <c r="H97" s="43">
        <v>64.929080490815295</v>
      </c>
    </row>
    <row r="98" spans="1:8" x14ac:dyDescent="0.3">
      <c r="A98" s="21" t="s">
        <v>46</v>
      </c>
      <c r="B98" s="8" t="s">
        <v>60</v>
      </c>
      <c r="C98" s="41">
        <v>43.6593533137099</v>
      </c>
      <c r="D98" s="42">
        <v>11.3402119992235</v>
      </c>
      <c r="E98" s="43">
        <v>45.000434687066502</v>
      </c>
      <c r="F98" s="41">
        <v>43.998154052696798</v>
      </c>
      <c r="G98" s="42">
        <v>11.5149171512578</v>
      </c>
      <c r="H98" s="43">
        <v>44.486928796045298</v>
      </c>
    </row>
    <row r="99" spans="1:8" x14ac:dyDescent="0.3">
      <c r="A99" s="21" t="s">
        <v>47</v>
      </c>
      <c r="B99" s="8" t="s">
        <v>60</v>
      </c>
      <c r="F99" s="41">
        <v>49.981617437468898</v>
      </c>
      <c r="G99" s="42">
        <v>6.11258999704246</v>
      </c>
      <c r="H99" s="43">
        <v>43.905792565488497</v>
      </c>
    </row>
    <row r="100" spans="1:8" x14ac:dyDescent="0.3">
      <c r="A100" s="21" t="s">
        <v>48</v>
      </c>
      <c r="B100" s="8" t="s">
        <v>60</v>
      </c>
      <c r="C100" s="41">
        <v>48.331330260277298</v>
      </c>
      <c r="D100" s="42">
        <v>8.5660193462098793</v>
      </c>
      <c r="E100" s="43">
        <v>43.102650393512697</v>
      </c>
      <c r="F100" s="41">
        <v>41.554946422986397</v>
      </c>
      <c r="G100" s="42">
        <v>12.9630219633561</v>
      </c>
      <c r="H100" s="43">
        <v>45.482031613657398</v>
      </c>
    </row>
    <row r="101" spans="1:8" x14ac:dyDescent="0.3">
      <c r="A101" s="21" t="s">
        <v>49</v>
      </c>
      <c r="B101" s="8" t="s">
        <v>60</v>
      </c>
      <c r="C101" s="41">
        <v>40.920664418491498</v>
      </c>
      <c r="D101" s="42">
        <v>14.0938698232649</v>
      </c>
      <c r="E101" s="43">
        <v>44.9854657582435</v>
      </c>
    </row>
    <row r="102" spans="1:8" ht="15" thickBot="1" x14ac:dyDescent="0.35">
      <c r="A102" s="50" t="s">
        <v>50</v>
      </c>
      <c r="B102" s="49" t="s">
        <v>60</v>
      </c>
      <c r="C102" s="62">
        <v>44.583152373673599</v>
      </c>
      <c r="D102" s="59">
        <v>7.7901724810522799</v>
      </c>
      <c r="E102" s="63">
        <v>47.626675145274099</v>
      </c>
      <c r="F102" s="62">
        <v>0</v>
      </c>
      <c r="G102" s="59">
        <v>0</v>
      </c>
      <c r="H102" s="63">
        <v>0</v>
      </c>
    </row>
    <row r="103" spans="1:8" x14ac:dyDescent="0.3">
      <c r="A103" t="s">
        <v>94</v>
      </c>
      <c r="C103" s="41">
        <f>MAX(C$4:C$102)</f>
        <v>90.875658957941297</v>
      </c>
      <c r="D103" s="41">
        <f t="shared" ref="D103:H103" si="8">MAX(D$4:D$102)</f>
        <v>19.216523417193301</v>
      </c>
      <c r="E103" s="41">
        <f t="shared" si="8"/>
        <v>71.865726546427098</v>
      </c>
      <c r="F103" s="41">
        <f t="shared" si="8"/>
        <v>97.475079137248798</v>
      </c>
      <c r="G103" s="41">
        <f t="shared" si="8"/>
        <v>34.975633556895403</v>
      </c>
      <c r="H103" s="41">
        <f t="shared" si="8"/>
        <v>73.965073193002098</v>
      </c>
    </row>
    <row r="104" spans="1:8" x14ac:dyDescent="0.3">
      <c r="A104" t="s">
        <v>95</v>
      </c>
      <c r="C104" s="41">
        <f>AVERAGE(C$4:C$102)</f>
        <v>54.667187234595886</v>
      </c>
      <c r="D104" s="41">
        <f t="shared" ref="D104:H104" si="9">AVERAGE(D$4:D$102)</f>
        <v>8.9223393899522794</v>
      </c>
      <c r="E104" s="41">
        <f t="shared" si="9"/>
        <v>33.088189894399328</v>
      </c>
      <c r="F104" s="41">
        <f t="shared" si="9"/>
        <v>45.43881472693387</v>
      </c>
      <c r="G104" s="41">
        <f t="shared" si="9"/>
        <v>8.9557513853761783</v>
      </c>
      <c r="H104" s="41">
        <f t="shared" si="9"/>
        <v>28.676607071909924</v>
      </c>
    </row>
    <row r="105" spans="1:8" x14ac:dyDescent="0.3">
      <c r="A105" t="s">
        <v>98</v>
      </c>
      <c r="C105" s="41">
        <f>MEDIAN(C$4:C$102)</f>
        <v>54.68751084219835</v>
      </c>
      <c r="D105" s="41">
        <f t="shared" ref="D105:H105" si="10">MEDIAN(D$4:D$102)</f>
        <v>8.2397072719317563</v>
      </c>
      <c r="E105" s="41">
        <f t="shared" si="10"/>
        <v>35.7992357645685</v>
      </c>
      <c r="F105" s="41">
        <f t="shared" si="10"/>
        <v>46.17450264282985</v>
      </c>
      <c r="G105" s="41">
        <f t="shared" si="10"/>
        <v>8.3597423163542643</v>
      </c>
      <c r="H105" s="41">
        <f t="shared" si="10"/>
        <v>25.809220156208401</v>
      </c>
    </row>
    <row r="106" spans="1:8" x14ac:dyDescent="0.3">
      <c r="A106" t="s">
        <v>96</v>
      </c>
      <c r="C106" s="41">
        <f>MIN(C$4:C$102)</f>
        <v>0</v>
      </c>
      <c r="D106" s="41">
        <f t="shared" ref="D106:H106" si="11">MIN(D$4:D$102)</f>
        <v>0</v>
      </c>
      <c r="E106" s="41">
        <f t="shared" si="11"/>
        <v>0</v>
      </c>
      <c r="F106" s="41">
        <f t="shared" si="11"/>
        <v>0</v>
      </c>
      <c r="G106" s="41">
        <f t="shared" si="11"/>
        <v>0</v>
      </c>
      <c r="H106" s="41">
        <f t="shared" si="11"/>
        <v>-7.9990210843305496</v>
      </c>
    </row>
    <row r="107" spans="1:8" x14ac:dyDescent="0.3">
      <c r="A107" t="s">
        <v>97</v>
      </c>
      <c r="C107" s="41">
        <f>_xlfn.STDEV.P(C$4:C$102)</f>
        <v>22.940368076860256</v>
      </c>
      <c r="D107" s="41">
        <f t="shared" ref="D107:H107" si="12">_xlfn.STDEV.P(D$4:D$102)</f>
        <v>3.3691945639017518</v>
      </c>
      <c r="E107" s="41">
        <f t="shared" si="12"/>
        <v>20.285406799543797</v>
      </c>
      <c r="F107" s="41">
        <f t="shared" si="12"/>
        <v>26.601716646154827</v>
      </c>
      <c r="G107" s="41">
        <f t="shared" si="12"/>
        <v>6.3234196792060375</v>
      </c>
      <c r="H107" s="41">
        <f t="shared" si="12"/>
        <v>21.98995067671088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S101"/>
  <sheetViews>
    <sheetView tabSelected="1" workbookViewId="0">
      <selection sqref="A1:A1048576"/>
    </sheetView>
  </sheetViews>
  <sheetFormatPr defaultRowHeight="14.4" x14ac:dyDescent="0.3"/>
  <cols>
    <col min="2" max="2" width="14.88671875" bestFit="1" customWidth="1"/>
    <col min="3" max="3" width="9.109375" style="12"/>
    <col min="4" max="4" width="9.109375" style="13"/>
    <col min="5" max="5" width="9.109375" style="8"/>
    <col min="6" max="7" width="10.6640625" style="25" bestFit="1" customWidth="1"/>
    <col min="8" max="8" width="9.109375" style="9"/>
    <col min="9" max="9" width="16.6640625" style="68" customWidth="1"/>
    <col min="10" max="10" width="18.44140625" style="77" bestFit="1" customWidth="1"/>
    <col min="11" max="11" width="9.109375" style="4"/>
    <col min="12" max="12" width="9.109375" style="5"/>
    <col min="13" max="13" width="11.33203125" style="1" bestFit="1" customWidth="1"/>
    <col min="14" max="14" width="16.44140625" style="1" bestFit="1" customWidth="1"/>
    <col min="15" max="15" width="15.5546875" style="1" bestFit="1" customWidth="1"/>
    <col min="16" max="16" width="19.33203125" style="1" bestFit="1" customWidth="1"/>
    <col min="17" max="17" width="16" style="1" bestFit="1" customWidth="1"/>
    <col min="18" max="18" width="12.109375" style="41" bestFit="1" customWidth="1"/>
    <col min="19" max="19" width="15" style="42" bestFit="1" customWidth="1"/>
    <col min="20" max="20" width="12.6640625" style="43" bestFit="1" customWidth="1"/>
    <col min="21" max="21" width="13.44140625" style="4" bestFit="1" customWidth="1"/>
    <col min="22" max="22" width="18" style="16" bestFit="1" customWidth="1"/>
    <col min="23" max="23" width="17" style="16" bestFit="1" customWidth="1"/>
    <col min="24" max="24" width="17.5546875" style="16" bestFit="1" customWidth="1"/>
    <col min="25" max="25" width="21.88671875" style="17" bestFit="1" customWidth="1"/>
    <col min="26" max="26" width="13.88671875" style="41" bestFit="1" customWidth="1"/>
    <col min="27" max="27" width="16.5546875" style="42" bestFit="1" customWidth="1"/>
    <col min="28" max="28" width="13.44140625" style="43" bestFit="1" customWidth="1"/>
    <col min="29" max="29" width="10.6640625" style="4" bestFit="1" customWidth="1"/>
    <col min="30" max="30" width="15.88671875" style="19" bestFit="1" customWidth="1"/>
    <col min="31" max="31" width="14.88671875" style="19" bestFit="1" customWidth="1"/>
    <col min="32" max="32" width="15.44140625" style="19" bestFit="1" customWidth="1"/>
    <col min="33" max="33" width="18.6640625" style="5" bestFit="1" customWidth="1"/>
    <col min="34" max="34" width="12" style="41" bestFit="1" customWidth="1"/>
    <col min="35" max="35" width="14.44140625" style="42" bestFit="1" customWidth="1"/>
    <col min="36" max="36" width="12.6640625" style="43" bestFit="1" customWidth="1"/>
    <col min="37" max="37" width="12" style="8" bestFit="1" customWidth="1"/>
    <col min="38" max="38" width="17.44140625" style="21" bestFit="1" customWidth="1"/>
    <col min="39" max="39" width="10.5546875" style="21" bestFit="1" customWidth="1"/>
    <col min="40" max="40" width="15.88671875" style="21" bestFit="1" customWidth="1"/>
    <col min="41" max="41" width="17.5546875" style="21" bestFit="1" customWidth="1"/>
    <col min="42" max="42" width="18" style="9" bestFit="1" customWidth="1"/>
    <col min="43" max="43" width="11.88671875" style="70" bestFit="1" customWidth="1"/>
    <col min="44" max="45" width="12" style="1" bestFit="1" customWidth="1"/>
  </cols>
  <sheetData>
    <row r="1" spans="1:45" ht="15" thickBot="1" x14ac:dyDescent="0.35">
      <c r="B1" t="s">
        <v>63</v>
      </c>
      <c r="C1" s="12" t="s">
        <v>64</v>
      </c>
      <c r="E1" s="8" t="s">
        <v>65</v>
      </c>
      <c r="I1" s="66" t="s">
        <v>66</v>
      </c>
      <c r="J1" s="77" t="s">
        <v>68</v>
      </c>
      <c r="K1" s="4" t="s">
        <v>67</v>
      </c>
      <c r="M1" s="1" t="s">
        <v>77</v>
      </c>
      <c r="R1" s="46" t="s">
        <v>70</v>
      </c>
      <c r="S1" s="45"/>
      <c r="T1" s="47"/>
      <c r="U1" s="4" t="s">
        <v>69</v>
      </c>
      <c r="Z1" s="41" t="s">
        <v>71</v>
      </c>
      <c r="AC1" s="4" t="s">
        <v>72</v>
      </c>
      <c r="AH1" s="41" t="s">
        <v>73</v>
      </c>
      <c r="AK1" s="8" t="s">
        <v>74</v>
      </c>
      <c r="AQ1" s="70" t="s">
        <v>75</v>
      </c>
    </row>
    <row r="2" spans="1:45" s="27" customFormat="1" ht="15" thickBot="1" x14ac:dyDescent="0.35">
      <c r="A2" s="27" t="s">
        <v>126</v>
      </c>
      <c r="B2" s="27" t="s">
        <v>29</v>
      </c>
      <c r="C2" s="28" t="s">
        <v>20</v>
      </c>
      <c r="D2" s="29" t="s">
        <v>21</v>
      </c>
      <c r="E2" s="26" t="s">
        <v>28</v>
      </c>
      <c r="F2" s="30" t="s">
        <v>40</v>
      </c>
      <c r="G2" s="30" t="s">
        <v>39</v>
      </c>
      <c r="H2" s="31" t="s">
        <v>11</v>
      </c>
      <c r="I2" s="67" t="s">
        <v>2</v>
      </c>
      <c r="J2" s="36" t="s">
        <v>33</v>
      </c>
      <c r="K2" s="32" t="s">
        <v>0</v>
      </c>
      <c r="L2" s="33" t="s">
        <v>1</v>
      </c>
      <c r="M2" s="36" t="s">
        <v>38</v>
      </c>
      <c r="N2" s="36" t="s">
        <v>34</v>
      </c>
      <c r="O2" s="36" t="s">
        <v>35</v>
      </c>
      <c r="P2" s="36" t="s">
        <v>36</v>
      </c>
      <c r="Q2" s="36" t="s">
        <v>37</v>
      </c>
      <c r="R2" s="39" t="s">
        <v>30</v>
      </c>
      <c r="S2" s="37" t="s">
        <v>31</v>
      </c>
      <c r="T2" s="40" t="s">
        <v>32</v>
      </c>
      <c r="U2" s="32" t="s">
        <v>10</v>
      </c>
      <c r="V2" s="34" t="s">
        <v>3</v>
      </c>
      <c r="W2" s="34" t="s">
        <v>4</v>
      </c>
      <c r="X2" s="34" t="s">
        <v>5</v>
      </c>
      <c r="Y2" s="35" t="s">
        <v>6</v>
      </c>
      <c r="Z2" s="39" t="s">
        <v>7</v>
      </c>
      <c r="AA2" s="37" t="s">
        <v>8</v>
      </c>
      <c r="AB2" s="40" t="s">
        <v>9</v>
      </c>
      <c r="AC2" s="32" t="s">
        <v>19</v>
      </c>
      <c r="AD2" s="36" t="s">
        <v>16</v>
      </c>
      <c r="AE2" s="36" t="s">
        <v>12</v>
      </c>
      <c r="AF2" s="36" t="s">
        <v>17</v>
      </c>
      <c r="AG2" s="33" t="s">
        <v>18</v>
      </c>
      <c r="AH2" s="39" t="s">
        <v>13</v>
      </c>
      <c r="AI2" s="37" t="s">
        <v>14</v>
      </c>
      <c r="AJ2" s="40" t="s">
        <v>15</v>
      </c>
      <c r="AK2" s="26" t="s">
        <v>22</v>
      </c>
      <c r="AL2" s="27" t="s">
        <v>23</v>
      </c>
      <c r="AM2" s="27" t="s">
        <v>24</v>
      </c>
      <c r="AN2" s="27" t="s">
        <v>25</v>
      </c>
      <c r="AO2" s="27" t="s">
        <v>26</v>
      </c>
      <c r="AP2" s="31" t="s">
        <v>27</v>
      </c>
      <c r="AQ2" s="71" t="s">
        <v>61</v>
      </c>
      <c r="AR2" s="36" t="s">
        <v>62</v>
      </c>
      <c r="AS2" s="36" t="s">
        <v>76</v>
      </c>
    </row>
    <row r="3" spans="1:45" s="20" customFormat="1" x14ac:dyDescent="0.3">
      <c r="A3" s="20" t="str">
        <f>B3&amp;"_"&amp;E3</f>
        <v>T1A_Mar_2014</v>
      </c>
      <c r="B3" s="20" t="s">
        <v>83</v>
      </c>
      <c r="C3" s="10">
        <v>-14.290179999999999</v>
      </c>
      <c r="D3" s="11">
        <v>-170.6814</v>
      </c>
      <c r="E3" s="6" t="s">
        <v>42</v>
      </c>
      <c r="F3" s="44">
        <v>41703</v>
      </c>
      <c r="G3" s="44">
        <v>41740</v>
      </c>
      <c r="H3" s="7">
        <v>37</v>
      </c>
      <c r="I3" s="66">
        <v>2.0268299163899899E-3</v>
      </c>
      <c r="J3" s="18">
        <v>10.6839999999999</v>
      </c>
      <c r="K3" s="2">
        <v>84.902658180456697</v>
      </c>
      <c r="L3" s="3">
        <v>15.0973418195432</v>
      </c>
      <c r="M3" s="18">
        <v>142.46718999999999</v>
      </c>
      <c r="N3" s="18">
        <v>92.988717991664302</v>
      </c>
      <c r="O3" s="18">
        <v>11.252458425264599</v>
      </c>
      <c r="P3" s="18">
        <v>49.478472008335601</v>
      </c>
      <c r="Q3" s="18">
        <v>38.226013583071001</v>
      </c>
      <c r="R3" s="46">
        <v>65.270268889043294</v>
      </c>
      <c r="S3" s="45">
        <v>7.8982805972832404</v>
      </c>
      <c r="T3" s="47">
        <v>26.8314505136733</v>
      </c>
      <c r="U3" s="2">
        <v>120.95843000000001</v>
      </c>
      <c r="V3" s="14">
        <v>82.024080401967197</v>
      </c>
      <c r="W3" s="14">
        <v>9.2919505977748607</v>
      </c>
      <c r="X3" s="14">
        <v>29.6423990002578</v>
      </c>
      <c r="Y3" s="15">
        <v>38.934349598032703</v>
      </c>
      <c r="Z3" s="46">
        <v>67.811793193717193</v>
      </c>
      <c r="AA3" s="45">
        <v>7.6819371727748598</v>
      </c>
      <c r="AB3" s="47">
        <v>24.506269633507799</v>
      </c>
      <c r="AC3" s="2">
        <v>21.508759999999999</v>
      </c>
      <c r="AD3" s="18">
        <v>10.964637363275999</v>
      </c>
      <c r="AE3" s="18">
        <v>1.96050784676353</v>
      </c>
      <c r="AF3" s="18">
        <v>10.5441226367239</v>
      </c>
      <c r="AG3" s="3">
        <v>8.5836147899603699</v>
      </c>
      <c r="AH3" s="46">
        <v>50.977542932628801</v>
      </c>
      <c r="AI3" s="45">
        <v>9.1149273447820196</v>
      </c>
      <c r="AJ3" s="47">
        <v>39.907529722589103</v>
      </c>
      <c r="AK3" s="6">
        <v>69.686999999999998</v>
      </c>
      <c r="AL3" s="20">
        <v>78.757999999999996</v>
      </c>
      <c r="AM3" s="20">
        <v>1.728</v>
      </c>
      <c r="AN3" s="20">
        <v>3.3410000000000002</v>
      </c>
      <c r="AO3" s="20">
        <v>1.613</v>
      </c>
      <c r="AP3" s="7">
        <v>9.0709999999999908</v>
      </c>
      <c r="AQ3" s="72">
        <v>374.39600000000002</v>
      </c>
      <c r="AR3" s="18">
        <v>66.121280056571294</v>
      </c>
      <c r="AS3" s="18">
        <v>1.82872802548502</v>
      </c>
    </row>
    <row r="4" spans="1:45" s="21" customFormat="1" x14ac:dyDescent="0.3">
      <c r="A4" s="21" t="str">
        <f t="shared" ref="A4:A67" si="0">B4&amp;"_"&amp;E4</f>
        <v>T1B_Mar_2014</v>
      </c>
      <c r="B4" s="21" t="s">
        <v>84</v>
      </c>
      <c r="C4" s="12">
        <v>-14.28941</v>
      </c>
      <c r="D4" s="13">
        <v>-170.67959999999999</v>
      </c>
      <c r="E4" s="8" t="s">
        <v>42</v>
      </c>
      <c r="F4" s="48">
        <v>41703</v>
      </c>
      <c r="G4" s="48">
        <v>41740</v>
      </c>
      <c r="H4" s="9">
        <v>37</v>
      </c>
      <c r="I4" s="68">
        <v>2.0268299163899899E-3</v>
      </c>
      <c r="J4" s="19">
        <v>46.711999999999897</v>
      </c>
      <c r="K4" s="4">
        <v>94.369755095050493</v>
      </c>
      <c r="L4" s="5">
        <v>5.6302449049494703</v>
      </c>
      <c r="M4" s="19">
        <v>622.88724000000002</v>
      </c>
      <c r="N4" s="19">
        <v>446.91896212974302</v>
      </c>
      <c r="O4" s="19">
        <v>38.622668019797402</v>
      </c>
      <c r="P4" s="19">
        <v>175.968277870256</v>
      </c>
      <c r="Q4" s="19">
        <v>137.345609850458</v>
      </c>
      <c r="R4" s="41">
        <v>71.749577360060101</v>
      </c>
      <c r="S4" s="42">
        <v>6.2005874481868402</v>
      </c>
      <c r="T4" s="43">
        <v>22.049835191752901</v>
      </c>
      <c r="U4" s="4">
        <v>587.81715999999994</v>
      </c>
      <c r="V4" s="16">
        <v>428.84119198735101</v>
      </c>
      <c r="W4" s="16">
        <v>35.338926482213601</v>
      </c>
      <c r="X4" s="16">
        <v>123.637041530434</v>
      </c>
      <c r="Y4" s="17">
        <v>158.975968012648</v>
      </c>
      <c r="Z4" s="41">
        <v>72.954860995781601</v>
      </c>
      <c r="AA4" s="42">
        <v>6.0118909223768799</v>
      </c>
      <c r="AB4" s="43">
        <v>21.0332480818414</v>
      </c>
      <c r="AC4" s="4">
        <v>35.070079999999997</v>
      </c>
      <c r="AD4" s="19">
        <v>18.0777695202272</v>
      </c>
      <c r="AE4" s="19">
        <v>3.2837416349885702</v>
      </c>
      <c r="AF4" s="19">
        <v>16.992310479772701</v>
      </c>
      <c r="AG4" s="5">
        <v>13.7085688447841</v>
      </c>
      <c r="AH4" s="41">
        <v>51.547557120563297</v>
      </c>
      <c r="AI4" s="42">
        <v>9.3633708134927893</v>
      </c>
      <c r="AJ4" s="43">
        <v>39.089072065943803</v>
      </c>
      <c r="AK4" s="8">
        <v>66.864000000000004</v>
      </c>
      <c r="AL4" s="21">
        <v>110.946</v>
      </c>
      <c r="AM4" s="21">
        <v>1.6850000000000001</v>
      </c>
      <c r="AN4" s="21">
        <v>4.3150000000000004</v>
      </c>
      <c r="AO4" s="21">
        <v>2.63</v>
      </c>
      <c r="AP4" s="9">
        <v>44.081999999999901</v>
      </c>
      <c r="AQ4" s="73">
        <v>374.39600000000002</v>
      </c>
      <c r="AR4" s="19">
        <v>66.121280056571294</v>
      </c>
      <c r="AS4" s="19">
        <v>1.82872802548502</v>
      </c>
    </row>
    <row r="5" spans="1:45" s="21" customFormat="1" x14ac:dyDescent="0.3">
      <c r="A5" s="21" t="str">
        <f t="shared" si="0"/>
        <v>T1C_Mar_2014</v>
      </c>
      <c r="B5" s="21" t="s">
        <v>85</v>
      </c>
      <c r="C5" s="12">
        <v>-14.28833</v>
      </c>
      <c r="D5" s="13">
        <v>-170.67789999999999</v>
      </c>
      <c r="E5" s="8" t="s">
        <v>42</v>
      </c>
      <c r="F5" s="48">
        <v>41703</v>
      </c>
      <c r="G5" s="48">
        <v>41740</v>
      </c>
      <c r="H5" s="9">
        <v>37</v>
      </c>
      <c r="I5" s="68">
        <v>2.0268299163899899E-3</v>
      </c>
      <c r="J5" s="19">
        <v>25.385000000000002</v>
      </c>
      <c r="K5" s="4">
        <v>92.613748276541202</v>
      </c>
      <c r="L5" s="5">
        <v>7.3862517234587299</v>
      </c>
      <c r="M5" s="19">
        <v>338.49957999999998</v>
      </c>
      <c r="N5" s="19">
        <v>262.48522220219598</v>
      </c>
      <c r="O5" s="19">
        <v>23.875397280150899</v>
      </c>
      <c r="P5" s="19">
        <v>76.014357797803498</v>
      </c>
      <c r="Q5" s="19">
        <v>52.1389605176525</v>
      </c>
      <c r="R5" s="41">
        <v>77.543736450779704</v>
      </c>
      <c r="S5" s="42">
        <v>7.0533018918814996</v>
      </c>
      <c r="T5" s="43">
        <v>15.4029616573387</v>
      </c>
      <c r="U5" s="4">
        <v>313.49714999999998</v>
      </c>
      <c r="V5" s="16">
        <v>246.07358995653101</v>
      </c>
      <c r="W5" s="16">
        <v>21.411026158550001</v>
      </c>
      <c r="X5" s="16">
        <v>46.012533884918298</v>
      </c>
      <c r="Y5" s="17">
        <v>67.423560043468399</v>
      </c>
      <c r="Z5" s="41">
        <v>78.493086765392107</v>
      </c>
      <c r="AA5" s="42">
        <v>6.8297355043100296</v>
      </c>
      <c r="AB5" s="43">
        <v>14.677177730297799</v>
      </c>
      <c r="AC5" s="4">
        <v>25.00243</v>
      </c>
      <c r="AD5" s="19">
        <v>16.411632382118199</v>
      </c>
      <c r="AE5" s="19">
        <v>2.4643710894669302</v>
      </c>
      <c r="AF5" s="19">
        <v>8.5907976178817602</v>
      </c>
      <c r="AG5" s="5">
        <v>6.1264265284148198</v>
      </c>
      <c r="AH5" s="41">
        <v>65.640149305960406</v>
      </c>
      <c r="AI5" s="42">
        <v>9.8565263035110409</v>
      </c>
      <c r="AJ5" s="43">
        <v>24.503324390528501</v>
      </c>
      <c r="AK5" s="8">
        <v>82.994</v>
      </c>
      <c r="AL5" s="21">
        <v>106.504</v>
      </c>
      <c r="AM5" s="21">
        <v>1.722</v>
      </c>
      <c r="AN5" s="21">
        <v>3.597</v>
      </c>
      <c r="AO5" s="21">
        <v>1.875</v>
      </c>
      <c r="AP5" s="9">
        <v>23.51</v>
      </c>
      <c r="AQ5" s="73">
        <v>374.39600000000002</v>
      </c>
      <c r="AR5" s="19">
        <v>66.121280056571294</v>
      </c>
      <c r="AS5" s="19">
        <v>1.82872802548502</v>
      </c>
    </row>
    <row r="6" spans="1:45" s="21" customFormat="1" x14ac:dyDescent="0.3">
      <c r="A6" s="21" t="str">
        <f t="shared" si="0"/>
        <v>T2A_Mar_2014</v>
      </c>
      <c r="B6" s="21" t="s">
        <v>86</v>
      </c>
      <c r="C6" s="12">
        <v>-14.29177</v>
      </c>
      <c r="D6" s="13">
        <v>-170.68219999999999</v>
      </c>
      <c r="E6" s="8" t="s">
        <v>42</v>
      </c>
      <c r="F6" s="48">
        <v>41703</v>
      </c>
      <c r="G6" s="48">
        <v>41740</v>
      </c>
      <c r="H6" s="9">
        <v>37</v>
      </c>
      <c r="I6" s="68">
        <v>2.0268299163899899E-3</v>
      </c>
      <c r="J6" s="19">
        <v>18.106999999999999</v>
      </c>
      <c r="K6" s="4">
        <v>85.679571436461003</v>
      </c>
      <c r="L6" s="5">
        <v>14.320428563538901</v>
      </c>
      <c r="M6" s="19">
        <v>241.45015000000001</v>
      </c>
      <c r="N6" s="19">
        <v>79.910424177314297</v>
      </c>
      <c r="O6" s="19">
        <v>26.8711898235861</v>
      </c>
      <c r="P6" s="19">
        <v>161.539725822685</v>
      </c>
      <c r="Q6" s="19">
        <v>134.66853599909899</v>
      </c>
      <c r="R6" s="41">
        <v>33.096034182341299</v>
      </c>
      <c r="S6" s="42">
        <v>11.1290839221206</v>
      </c>
      <c r="T6" s="43">
        <v>55.774881895538002</v>
      </c>
      <c r="U6" s="4">
        <v>206.87344999999999</v>
      </c>
      <c r="V6" s="16">
        <v>70.184303867046594</v>
      </c>
      <c r="W6" s="16">
        <v>23.5902983739239</v>
      </c>
      <c r="X6" s="16">
        <v>113.098847759029</v>
      </c>
      <c r="Y6" s="17">
        <v>136.689146132953</v>
      </c>
      <c r="Z6" s="41">
        <v>33.926201678874897</v>
      </c>
      <c r="AA6" s="42">
        <v>11.4032508153772</v>
      </c>
      <c r="AB6" s="43">
        <v>54.670547505747699</v>
      </c>
      <c r="AC6" s="4">
        <v>34.576700000000002</v>
      </c>
      <c r="AD6" s="19">
        <v>9.7261200927209295</v>
      </c>
      <c r="AE6" s="19">
        <v>3.2808913778162898</v>
      </c>
      <c r="AF6" s="19">
        <v>24.850579907278998</v>
      </c>
      <c r="AG6" s="5">
        <v>21.569688529462699</v>
      </c>
      <c r="AH6" s="41">
        <v>28.129116117850799</v>
      </c>
      <c r="AI6" s="42">
        <v>9.4887348353552792</v>
      </c>
      <c r="AJ6" s="43">
        <v>62.382149046793799</v>
      </c>
      <c r="AK6" s="8">
        <v>70.200999999999993</v>
      </c>
      <c r="AL6" s="21">
        <v>85.715000000000003</v>
      </c>
      <c r="AM6" s="21">
        <v>1.7809999999999999</v>
      </c>
      <c r="AN6" s="21">
        <v>4.3739999999999997</v>
      </c>
      <c r="AO6" s="21">
        <v>2.593</v>
      </c>
      <c r="AP6" s="9">
        <v>15.513999999999999</v>
      </c>
      <c r="AQ6" s="73">
        <v>374.39600000000002</v>
      </c>
      <c r="AR6" s="19">
        <v>66.121280056571294</v>
      </c>
      <c r="AS6" s="19">
        <v>1.82872802548502</v>
      </c>
    </row>
    <row r="7" spans="1:45" s="21" customFormat="1" x14ac:dyDescent="0.3">
      <c r="A7" s="21" t="str">
        <f t="shared" si="0"/>
        <v>T2B_Mar_2014</v>
      </c>
      <c r="B7" s="21" t="s">
        <v>87</v>
      </c>
      <c r="C7" s="12">
        <v>-14.29142</v>
      </c>
      <c r="D7" s="13">
        <v>-170.67930000000001</v>
      </c>
      <c r="E7" s="8" t="s">
        <v>42</v>
      </c>
      <c r="F7" s="48">
        <v>41703</v>
      </c>
      <c r="G7" s="48">
        <v>41740</v>
      </c>
      <c r="H7" s="9">
        <v>37</v>
      </c>
      <c r="I7" s="68">
        <v>2.0268299163899899E-3</v>
      </c>
      <c r="J7" s="19">
        <v>6.7278999999999902</v>
      </c>
      <c r="K7" s="4">
        <v>76.160466118699702</v>
      </c>
      <c r="L7" s="5">
        <v>23.839533881300198</v>
      </c>
      <c r="M7" s="19">
        <v>89.714060000000003</v>
      </c>
      <c r="N7" s="19">
        <v>77.076323335874406</v>
      </c>
      <c r="O7" s="19">
        <v>6.2353402335586399</v>
      </c>
      <c r="P7" s="19">
        <v>12.6377366641255</v>
      </c>
      <c r="Q7" s="19">
        <v>6.4023964305669301</v>
      </c>
      <c r="R7" s="41">
        <v>85.913315411067501</v>
      </c>
      <c r="S7" s="42">
        <v>6.9502374918253</v>
      </c>
      <c r="T7" s="43">
        <v>7.1364470971071103</v>
      </c>
      <c r="U7" s="4">
        <v>68.326639999999998</v>
      </c>
      <c r="V7" s="16">
        <v>59.880184151242602</v>
      </c>
      <c r="W7" s="16">
        <v>4.3385241000459196</v>
      </c>
      <c r="X7" s="16">
        <v>4.1079317487114597</v>
      </c>
      <c r="Y7" s="17">
        <v>8.44645584875739</v>
      </c>
      <c r="Z7" s="41">
        <v>87.638122043236095</v>
      </c>
      <c r="AA7" s="42">
        <v>6.3496816176617497</v>
      </c>
      <c r="AB7" s="43">
        <v>6.0121963391020801</v>
      </c>
      <c r="AC7" s="4">
        <v>21.387409999999999</v>
      </c>
      <c r="AD7" s="19">
        <v>17.1961306906869</v>
      </c>
      <c r="AE7" s="19">
        <v>1.89681540458016</v>
      </c>
      <c r="AF7" s="19">
        <v>4.1912793093130603</v>
      </c>
      <c r="AG7" s="5">
        <v>2.2944639047329001</v>
      </c>
      <c r="AH7" s="41">
        <v>80.403053435114103</v>
      </c>
      <c r="AI7" s="42">
        <v>8.8688410825815804</v>
      </c>
      <c r="AJ7" s="43">
        <v>10.728105482304301</v>
      </c>
      <c r="AK7" s="22">
        <v>68.066000000000003</v>
      </c>
      <c r="AL7" s="23">
        <v>73.19</v>
      </c>
      <c r="AM7" s="23">
        <v>1.7330000000000001</v>
      </c>
      <c r="AN7" s="23">
        <v>3.3369</v>
      </c>
      <c r="AO7" s="23">
        <v>1.6038999999999899</v>
      </c>
      <c r="AP7" s="24">
        <v>5.1239999999999899</v>
      </c>
      <c r="AQ7" s="73">
        <v>374.39600000000002</v>
      </c>
      <c r="AR7" s="19">
        <v>66.121280056571294</v>
      </c>
      <c r="AS7" s="19">
        <v>1.82872802548502</v>
      </c>
    </row>
    <row r="8" spans="1:45" s="21" customFormat="1" x14ac:dyDescent="0.3">
      <c r="A8" s="21" t="str">
        <f t="shared" si="0"/>
        <v>T2C_Mar_2014</v>
      </c>
      <c r="B8" s="21" t="s">
        <v>88</v>
      </c>
      <c r="C8" s="12">
        <v>-14.290330000000001</v>
      </c>
      <c r="D8" s="13">
        <v>-170.67670000000001</v>
      </c>
      <c r="E8" s="8" t="s">
        <v>42</v>
      </c>
      <c r="F8" s="48">
        <v>41703</v>
      </c>
      <c r="G8" s="48">
        <v>41740</v>
      </c>
      <c r="H8" s="9">
        <v>37</v>
      </c>
      <c r="I8" s="68">
        <v>2.0268299163899899E-3</v>
      </c>
      <c r="J8" s="19">
        <v>21.27</v>
      </c>
      <c r="K8" s="4">
        <v>94.405265632346001</v>
      </c>
      <c r="L8" s="5">
        <v>5.5947343676539703</v>
      </c>
      <c r="M8" s="19">
        <v>283.62758000000002</v>
      </c>
      <c r="N8" s="19">
        <v>219.486712100635</v>
      </c>
      <c r="O8" s="19">
        <v>21.4605550041152</v>
      </c>
      <c r="P8" s="19">
        <v>64.140867899364906</v>
      </c>
      <c r="Q8" s="19">
        <v>42.680312895249699</v>
      </c>
      <c r="R8" s="41">
        <v>77.385532147696907</v>
      </c>
      <c r="S8" s="42">
        <v>7.5664556331634696</v>
      </c>
      <c r="T8" s="43">
        <v>15.048012219139499</v>
      </c>
      <c r="U8" s="4">
        <v>267.75936999999999</v>
      </c>
      <c r="V8" s="16">
        <v>207.87872954134301</v>
      </c>
      <c r="W8" s="16">
        <v>19.943657316056601</v>
      </c>
      <c r="X8" s="16">
        <v>39.936983142599502</v>
      </c>
      <c r="Y8" s="17">
        <v>59.880640458656103</v>
      </c>
      <c r="Z8" s="41">
        <v>77.636397763164595</v>
      </c>
      <c r="AA8" s="42">
        <v>7.4483508517579002</v>
      </c>
      <c r="AB8" s="43">
        <v>14.915251385077401</v>
      </c>
      <c r="AC8" s="4">
        <v>15.868209999999999</v>
      </c>
      <c r="AD8" s="19">
        <v>11.607982545588399</v>
      </c>
      <c r="AE8" s="19">
        <v>1.5168976945097401</v>
      </c>
      <c r="AF8" s="19">
        <v>4.2602274544115497</v>
      </c>
      <c r="AG8" s="5">
        <v>2.7433297599017998</v>
      </c>
      <c r="AH8" s="41">
        <v>73.152438400981794</v>
      </c>
      <c r="AI8" s="42">
        <v>9.5593497597381596</v>
      </c>
      <c r="AJ8" s="43">
        <v>17.288211839279899</v>
      </c>
      <c r="AK8" s="8">
        <v>69.863</v>
      </c>
      <c r="AL8" s="21">
        <v>89.942999999999998</v>
      </c>
      <c r="AM8" s="21">
        <v>1.734</v>
      </c>
      <c r="AN8" s="21">
        <v>2.9239999999999999</v>
      </c>
      <c r="AO8" s="21">
        <v>1.19</v>
      </c>
      <c r="AP8" s="9">
        <v>20.079999999999998</v>
      </c>
      <c r="AQ8" s="73">
        <v>374.39600000000002</v>
      </c>
      <c r="AR8" s="19">
        <v>66.121280056571294</v>
      </c>
      <c r="AS8" s="19">
        <v>1.82872802548502</v>
      </c>
    </row>
    <row r="9" spans="1:45" s="21" customFormat="1" x14ac:dyDescent="0.3">
      <c r="A9" s="21" t="str">
        <f t="shared" si="0"/>
        <v>T3A_Mar_2014</v>
      </c>
      <c r="B9" s="21" t="s">
        <v>89</v>
      </c>
      <c r="C9" s="12">
        <v>-14.292730000000001</v>
      </c>
      <c r="D9" s="13">
        <v>-170.67939999999999</v>
      </c>
      <c r="E9" s="8" t="s">
        <v>42</v>
      </c>
      <c r="F9" s="48">
        <v>41703</v>
      </c>
      <c r="G9" s="48">
        <v>41740</v>
      </c>
      <c r="H9" s="9">
        <v>37</v>
      </c>
      <c r="I9" s="68">
        <v>2.0268299163899899E-3</v>
      </c>
      <c r="J9" s="19">
        <v>40.311</v>
      </c>
      <c r="K9" s="4">
        <v>97.491999702314502</v>
      </c>
      <c r="L9" s="5">
        <v>2.50800029768549</v>
      </c>
      <c r="M9" s="19">
        <v>537.53227000000004</v>
      </c>
      <c r="N9" s="19">
        <v>483.60414960581801</v>
      </c>
      <c r="O9" s="19">
        <v>27.957058720322099</v>
      </c>
      <c r="P9" s="19">
        <v>53.9281203941811</v>
      </c>
      <c r="Q9" s="19">
        <v>25.971061673858902</v>
      </c>
      <c r="R9" s="41">
        <v>89.967463647497596</v>
      </c>
      <c r="S9" s="42">
        <v>5.2010009967070596</v>
      </c>
      <c r="T9" s="43">
        <v>4.83153535579528</v>
      </c>
      <c r="U9" s="4">
        <v>524.05096000000003</v>
      </c>
      <c r="V9" s="16">
        <v>472.28488038033299</v>
      </c>
      <c r="W9" s="16">
        <v>26.886829932978799</v>
      </c>
      <c r="X9" s="16">
        <v>24.879249686687999</v>
      </c>
      <c r="Y9" s="17">
        <v>51.766079619666897</v>
      </c>
      <c r="Z9" s="41">
        <v>90.121937832216304</v>
      </c>
      <c r="AA9" s="42">
        <v>5.1305754564363104</v>
      </c>
      <c r="AB9" s="43">
        <v>4.74748671134732</v>
      </c>
      <c r="AC9" s="4">
        <v>13.481310000000001</v>
      </c>
      <c r="AD9" s="19">
        <v>11.319269282875</v>
      </c>
      <c r="AE9" s="19">
        <v>1.0702287611792101</v>
      </c>
      <c r="AF9" s="19">
        <v>2.1620407171249201</v>
      </c>
      <c r="AG9" s="5">
        <v>1.0918119559457</v>
      </c>
      <c r="AH9" s="41">
        <v>83.962680799381303</v>
      </c>
      <c r="AI9" s="42">
        <v>7.9386110191013604</v>
      </c>
      <c r="AJ9" s="43">
        <v>8.0987081815172797</v>
      </c>
      <c r="AK9" s="22">
        <v>67.430999999999997</v>
      </c>
      <c r="AL9" s="23">
        <v>106.73099999999999</v>
      </c>
      <c r="AM9" s="23">
        <v>1.758</v>
      </c>
      <c r="AN9" s="23">
        <v>2.7690000000000001</v>
      </c>
      <c r="AO9" s="23">
        <v>1.0109999999999999</v>
      </c>
      <c r="AP9" s="24">
        <v>39.299999999999997</v>
      </c>
      <c r="AQ9" s="73">
        <v>374.39600000000002</v>
      </c>
      <c r="AR9" s="19">
        <v>66.121280056571294</v>
      </c>
      <c r="AS9" s="19">
        <v>1.82872802548502</v>
      </c>
    </row>
    <row r="10" spans="1:45" s="21" customFormat="1" x14ac:dyDescent="0.3">
      <c r="A10" s="21" t="str">
        <f t="shared" si="0"/>
        <v>T3B_Mar_2014</v>
      </c>
      <c r="B10" s="21" t="s">
        <v>90</v>
      </c>
      <c r="C10" s="12">
        <v>-14.293839999999999</v>
      </c>
      <c r="D10" s="13">
        <v>-170.6773</v>
      </c>
      <c r="E10" s="8" t="s">
        <v>42</v>
      </c>
      <c r="F10" s="48">
        <v>41703</v>
      </c>
      <c r="G10" s="48">
        <v>41740</v>
      </c>
      <c r="H10" s="9">
        <v>37</v>
      </c>
      <c r="I10" s="68">
        <v>2.0268299163899899E-3</v>
      </c>
      <c r="J10" s="19">
        <v>30.728000000000002</v>
      </c>
      <c r="K10" s="4">
        <v>96.166362926321199</v>
      </c>
      <c r="L10" s="5">
        <v>3.83363707367872</v>
      </c>
      <c r="M10" s="19">
        <v>409.74651</v>
      </c>
      <c r="N10" s="19">
        <v>372.35984101966699</v>
      </c>
      <c r="O10" s="19">
        <v>19.439046637931</v>
      </c>
      <c r="P10" s="19">
        <v>37.3866689803329</v>
      </c>
      <c r="Q10" s="19">
        <v>17.9476223424019</v>
      </c>
      <c r="R10" s="41">
        <v>90.875658957941297</v>
      </c>
      <c r="S10" s="42">
        <v>4.7441640535098104</v>
      </c>
      <c r="T10" s="43">
        <v>4.3801769885488202</v>
      </c>
      <c r="U10" s="4">
        <v>394.03832</v>
      </c>
      <c r="V10" s="16">
        <v>359.221723197237</v>
      </c>
      <c r="W10" s="16">
        <v>18.1978252154383</v>
      </c>
      <c r="X10" s="16">
        <v>16.618771587324598</v>
      </c>
      <c r="Y10" s="17">
        <v>34.816596802762902</v>
      </c>
      <c r="Z10" s="41">
        <v>91.164159667830504</v>
      </c>
      <c r="AA10" s="42">
        <v>4.6182881947721004</v>
      </c>
      <c r="AB10" s="43">
        <v>4.2175521373973597</v>
      </c>
      <c r="AC10" s="4">
        <v>15.70819</v>
      </c>
      <c r="AD10" s="19">
        <v>13.1381181321397</v>
      </c>
      <c r="AE10" s="19">
        <v>1.2412212873631201</v>
      </c>
      <c r="AF10" s="19">
        <v>2.5700718678602499</v>
      </c>
      <c r="AG10" s="5">
        <v>1.32885058049713</v>
      </c>
      <c r="AH10" s="41">
        <v>83.638650488310503</v>
      </c>
      <c r="AI10" s="42">
        <v>7.9017460787214899</v>
      </c>
      <c r="AJ10" s="43">
        <v>8.4596034329679703</v>
      </c>
      <c r="AK10" s="22">
        <v>70.215999999999994</v>
      </c>
      <c r="AL10" s="23">
        <v>99.766000000000005</v>
      </c>
      <c r="AM10" s="23">
        <v>1.6950000000000001</v>
      </c>
      <c r="AN10" s="23">
        <v>2.8730000000000002</v>
      </c>
      <c r="AO10" s="23">
        <v>1.1779999999999999</v>
      </c>
      <c r="AP10" s="24">
        <v>29.55</v>
      </c>
      <c r="AQ10" s="73">
        <v>374.39600000000002</v>
      </c>
      <c r="AR10" s="19">
        <v>66.121280056571294</v>
      </c>
      <c r="AS10" s="19">
        <v>1.82872802548502</v>
      </c>
    </row>
    <row r="11" spans="1:45" s="50" customFormat="1" ht="15" thickBot="1" x14ac:dyDescent="0.35">
      <c r="A11" s="50" t="str">
        <f t="shared" si="0"/>
        <v>T3C_Mar_2014</v>
      </c>
      <c r="B11" s="50" t="s">
        <v>91</v>
      </c>
      <c r="C11" s="51">
        <v>-14.293369999999999</v>
      </c>
      <c r="D11" s="52">
        <v>-170.6754</v>
      </c>
      <c r="E11" s="49" t="s">
        <v>42</v>
      </c>
      <c r="F11" s="53">
        <v>41703</v>
      </c>
      <c r="G11" s="53">
        <v>41740</v>
      </c>
      <c r="H11" s="54">
        <v>37</v>
      </c>
      <c r="I11" s="69">
        <v>2.0268299163899899E-3</v>
      </c>
      <c r="J11" s="58">
        <v>2.4529999999999901</v>
      </c>
      <c r="K11" s="55">
        <v>50.224215246636703</v>
      </c>
      <c r="L11" s="56">
        <v>49.775784753363197</v>
      </c>
      <c r="M11" s="58">
        <v>32.709850000000003</v>
      </c>
      <c r="N11" s="58">
        <v>26.160573110005402</v>
      </c>
      <c r="O11" s="58">
        <v>3.0161475060456602</v>
      </c>
      <c r="P11" s="58">
        <v>6.5492768899945704</v>
      </c>
      <c r="Q11" s="58">
        <v>3.5331293839489</v>
      </c>
      <c r="R11" s="62">
        <v>79.977661499534307</v>
      </c>
      <c r="S11" s="59">
        <v>9.2209151250943293</v>
      </c>
      <c r="T11" s="63">
        <v>10.8014233753713</v>
      </c>
      <c r="U11" s="55">
        <v>16.428260000000002</v>
      </c>
      <c r="V11" s="60">
        <v>13.239128601069</v>
      </c>
      <c r="W11" s="60">
        <v>1.70063591269489</v>
      </c>
      <c r="X11" s="60">
        <v>1.48849548623606</v>
      </c>
      <c r="Y11" s="61">
        <v>3.1891313989309502</v>
      </c>
      <c r="Z11" s="62">
        <v>80.587527839643599</v>
      </c>
      <c r="AA11" s="59">
        <v>10.3518930957684</v>
      </c>
      <c r="AB11" s="63">
        <v>9.0605790645878699</v>
      </c>
      <c r="AC11" s="55">
        <v>16.281580000000002</v>
      </c>
      <c r="AD11" s="58">
        <v>12.921436505675899</v>
      </c>
      <c r="AE11" s="58">
        <v>1.31551066107027</v>
      </c>
      <c r="AF11" s="58">
        <v>3.3601434943240598</v>
      </c>
      <c r="AG11" s="56">
        <v>2.04463283325379</v>
      </c>
      <c r="AH11" s="62">
        <v>79.362300868072595</v>
      </c>
      <c r="AI11" s="59">
        <v>8.0797481636934094</v>
      </c>
      <c r="AJ11" s="63">
        <v>12.5579509682339</v>
      </c>
      <c r="AK11" s="64">
        <v>66.338999999999999</v>
      </c>
      <c r="AL11" s="57">
        <v>67.570999999999998</v>
      </c>
      <c r="AM11" s="57">
        <v>1.746</v>
      </c>
      <c r="AN11" s="57">
        <v>2.9670000000000001</v>
      </c>
      <c r="AO11" s="57">
        <v>1.2210000000000001</v>
      </c>
      <c r="AP11" s="65">
        <v>1.23199999999999</v>
      </c>
      <c r="AQ11" s="74">
        <v>374.39600000000002</v>
      </c>
      <c r="AR11" s="58">
        <v>66.121280056571294</v>
      </c>
      <c r="AS11" s="58">
        <v>1.82872802548502</v>
      </c>
    </row>
    <row r="12" spans="1:45" s="20" customFormat="1" x14ac:dyDescent="0.3">
      <c r="A12" s="20" t="str">
        <f t="shared" si="0"/>
        <v>T1A_Apr_2014</v>
      </c>
      <c r="B12" s="20" t="s">
        <v>83</v>
      </c>
      <c r="C12" s="10">
        <v>-14.290179999999999</v>
      </c>
      <c r="D12" s="11">
        <v>-170.6814</v>
      </c>
      <c r="E12" s="6" t="s">
        <v>51</v>
      </c>
      <c r="F12" s="44">
        <v>41740</v>
      </c>
      <c r="G12" s="44">
        <v>41777</v>
      </c>
      <c r="H12" s="7">
        <v>37</v>
      </c>
      <c r="I12" s="66">
        <v>2.0268299163899899E-3</v>
      </c>
      <c r="J12" s="18">
        <v>2.6738</v>
      </c>
      <c r="K12" s="2">
        <v>78.005086393896306</v>
      </c>
      <c r="L12" s="3">
        <v>21.994913606103601</v>
      </c>
      <c r="M12" s="18">
        <v>35.654130000000002</v>
      </c>
      <c r="N12" s="18">
        <v>20.579515483556499</v>
      </c>
      <c r="O12" s="18">
        <v>3.3685610440379898</v>
      </c>
      <c r="P12" s="18">
        <v>15.0746145164434</v>
      </c>
      <c r="Q12" s="18">
        <v>11.706053472405401</v>
      </c>
      <c r="R12" s="46">
        <v>57.719864384733299</v>
      </c>
      <c r="S12" s="45">
        <v>9.4478845621474807</v>
      </c>
      <c r="T12" s="47">
        <v>32.832251053119101</v>
      </c>
      <c r="U12" s="2">
        <v>27.81204</v>
      </c>
      <c r="V12" s="14">
        <v>17.394458802168</v>
      </c>
      <c r="W12" s="14">
        <v>2.4385306758643299</v>
      </c>
      <c r="X12" s="14">
        <v>7.9790505219675998</v>
      </c>
      <c r="Y12" s="15">
        <v>10.4175811978319</v>
      </c>
      <c r="Z12" s="46">
        <v>62.542908762421099</v>
      </c>
      <c r="AA12" s="45">
        <v>8.7678957597656595</v>
      </c>
      <c r="AB12" s="47">
        <v>28.6891954778132</v>
      </c>
      <c r="AC12" s="2">
        <v>7.8421000000000003</v>
      </c>
      <c r="AD12" s="18">
        <v>3.1850618591259701</v>
      </c>
      <c r="AE12" s="18">
        <v>0.93003139674377</v>
      </c>
      <c r="AF12" s="18">
        <v>4.65703814087402</v>
      </c>
      <c r="AG12" s="3">
        <v>3.7270067441302501</v>
      </c>
      <c r="AH12" s="46">
        <v>40.614910025706997</v>
      </c>
      <c r="AI12" s="45">
        <v>11.859468723221701</v>
      </c>
      <c r="AJ12" s="47">
        <v>47.5256212510712</v>
      </c>
      <c r="AK12" s="6">
        <v>67.470699999999994</v>
      </c>
      <c r="AL12" s="20">
        <v>69.556399999999996</v>
      </c>
      <c r="AM12" s="20">
        <v>1.7116</v>
      </c>
      <c r="AN12" s="20">
        <v>2.2997000000000001</v>
      </c>
      <c r="AO12" s="20">
        <v>0.58809999999999996</v>
      </c>
      <c r="AP12" s="7">
        <v>2.0857000000000001</v>
      </c>
      <c r="AQ12" s="72">
        <v>347.98</v>
      </c>
      <c r="AR12" s="18">
        <v>42.749976841641903</v>
      </c>
      <c r="AS12" s="18">
        <v>1.4684429511166399</v>
      </c>
    </row>
    <row r="13" spans="1:45" s="21" customFormat="1" x14ac:dyDescent="0.3">
      <c r="A13" s="21" t="str">
        <f t="shared" si="0"/>
        <v>T1B_Apr_2014</v>
      </c>
      <c r="B13" s="21" t="s">
        <v>84</v>
      </c>
      <c r="C13" s="12">
        <v>-14.28941</v>
      </c>
      <c r="D13" s="13">
        <v>-170.67959999999999</v>
      </c>
      <c r="E13" s="8" t="s">
        <v>51</v>
      </c>
      <c r="F13" s="48">
        <v>41740</v>
      </c>
      <c r="G13" s="48">
        <v>41777</v>
      </c>
      <c r="H13" s="9">
        <v>37</v>
      </c>
      <c r="I13" s="68">
        <v>2.0268299163899899E-3</v>
      </c>
      <c r="J13" s="19">
        <v>15.6524</v>
      </c>
      <c r="K13" s="4">
        <v>94.678132426976006</v>
      </c>
      <c r="L13" s="5">
        <v>5.3218675730239404</v>
      </c>
      <c r="M13" s="19">
        <v>208.71896000000001</v>
      </c>
      <c r="N13" s="19">
        <v>154.97225455286801</v>
      </c>
      <c r="O13" s="19">
        <v>12.8541450176195</v>
      </c>
      <c r="P13" s="19">
        <v>53.746705447131298</v>
      </c>
      <c r="Q13" s="19">
        <v>40.892560429511803</v>
      </c>
      <c r="R13" s="41">
        <v>74.249246236599006</v>
      </c>
      <c r="S13" s="42">
        <v>6.1585900090818404</v>
      </c>
      <c r="T13" s="43">
        <v>19.592163754319099</v>
      </c>
      <c r="U13" s="4">
        <v>197.61122</v>
      </c>
      <c r="V13" s="16">
        <v>148.77025726213299</v>
      </c>
      <c r="W13" s="16">
        <v>11.7445850409639</v>
      </c>
      <c r="X13" s="16">
        <v>37.096377696902401</v>
      </c>
      <c r="Y13" s="17">
        <v>48.840962737866398</v>
      </c>
      <c r="Z13" s="41">
        <v>75.284316984700297</v>
      </c>
      <c r="AA13" s="42">
        <v>5.94327844388794</v>
      </c>
      <c r="AB13" s="43">
        <v>18.772404571411698</v>
      </c>
      <c r="AC13" s="4">
        <v>11.107749999999999</v>
      </c>
      <c r="AD13" s="19">
        <v>6.2020041678053799</v>
      </c>
      <c r="AE13" s="19">
        <v>1.10956070647717</v>
      </c>
      <c r="AF13" s="19">
        <v>4.9057458321946097</v>
      </c>
      <c r="AG13" s="5">
        <v>3.7961851257174302</v>
      </c>
      <c r="AH13" s="41">
        <v>55.834927575840098</v>
      </c>
      <c r="AI13" s="42">
        <v>9.9890680513801602</v>
      </c>
      <c r="AJ13" s="43">
        <v>34.176004372779602</v>
      </c>
      <c r="AK13" s="22">
        <v>70.500699999999995</v>
      </c>
      <c r="AL13" s="23">
        <v>85.320099999999996</v>
      </c>
      <c r="AM13" s="23">
        <v>1.7724</v>
      </c>
      <c r="AN13" s="23">
        <v>2.6053999999999999</v>
      </c>
      <c r="AO13" s="23">
        <v>0.83299999999999996</v>
      </c>
      <c r="AP13" s="24">
        <v>14.8194</v>
      </c>
      <c r="AQ13" s="73">
        <v>347.98</v>
      </c>
      <c r="AR13" s="19">
        <v>42.749976841641903</v>
      </c>
      <c r="AS13" s="19">
        <v>1.4684429511166399</v>
      </c>
    </row>
    <row r="14" spans="1:45" s="21" customFormat="1" x14ac:dyDescent="0.3">
      <c r="A14" s="21" t="str">
        <f t="shared" si="0"/>
        <v>T1C_Apr_2014</v>
      </c>
      <c r="B14" s="21" t="s">
        <v>85</v>
      </c>
      <c r="C14" s="12">
        <v>-14.28833</v>
      </c>
      <c r="D14" s="13">
        <v>-170.67789999999999</v>
      </c>
      <c r="E14" s="8" t="s">
        <v>51</v>
      </c>
      <c r="F14" s="48">
        <v>41740</v>
      </c>
      <c r="G14" s="48">
        <v>41777</v>
      </c>
      <c r="H14" s="9">
        <v>37</v>
      </c>
      <c r="I14" s="68">
        <v>2.0268299163899899E-3</v>
      </c>
      <c r="J14" s="19">
        <v>6.9557000000000002</v>
      </c>
      <c r="K14" s="4">
        <v>79.564961111031195</v>
      </c>
      <c r="L14" s="5">
        <v>20.435038888968698</v>
      </c>
      <c r="M14" s="19">
        <v>92.751689999999996</v>
      </c>
      <c r="N14" s="19">
        <v>69.845004699021501</v>
      </c>
      <c r="O14" s="19">
        <v>7.0577624466407602</v>
      </c>
      <c r="P14" s="19">
        <v>22.906685300978399</v>
      </c>
      <c r="Q14" s="19">
        <v>15.8489228543376</v>
      </c>
      <c r="R14" s="41">
        <v>75.303215174862601</v>
      </c>
      <c r="S14" s="42">
        <v>7.6093087324239201</v>
      </c>
      <c r="T14" s="43">
        <v>17.087476092713398</v>
      </c>
      <c r="U14" s="4">
        <v>73.797839999999994</v>
      </c>
      <c r="V14" s="16">
        <v>56.580448736517098</v>
      </c>
      <c r="W14" s="16">
        <v>5.5039547746337298</v>
      </c>
      <c r="X14" s="16">
        <v>11.713436488849</v>
      </c>
      <c r="Y14" s="17">
        <v>17.217391263482799</v>
      </c>
      <c r="Z14" s="41">
        <v>76.669518696640907</v>
      </c>
      <c r="AA14" s="42">
        <v>7.4581515863251999</v>
      </c>
      <c r="AB14" s="43">
        <v>15.8723297170338</v>
      </c>
      <c r="AC14" s="4">
        <v>18.95384</v>
      </c>
      <c r="AD14" s="19">
        <v>13.2645485577589</v>
      </c>
      <c r="AE14" s="19">
        <v>1.55380689718339</v>
      </c>
      <c r="AF14" s="19">
        <v>5.6892914422410197</v>
      </c>
      <c r="AG14" s="5">
        <v>4.1354845450576301</v>
      </c>
      <c r="AH14" s="41">
        <v>69.983436378902397</v>
      </c>
      <c r="AI14" s="42">
        <v>8.1978474925577007</v>
      </c>
      <c r="AJ14" s="43">
        <v>21.818716128539801</v>
      </c>
      <c r="AK14" s="8">
        <v>69.354299999999995</v>
      </c>
      <c r="AL14" s="21">
        <v>74.888599999999997</v>
      </c>
      <c r="AM14" s="21">
        <v>1.7591000000000001</v>
      </c>
      <c r="AN14" s="21">
        <v>3.1804999999999999</v>
      </c>
      <c r="AO14" s="21">
        <v>1.42139999999999</v>
      </c>
      <c r="AP14" s="9">
        <v>5.5343</v>
      </c>
      <c r="AQ14" s="73">
        <v>347.98</v>
      </c>
      <c r="AR14" s="19">
        <v>42.749976841641903</v>
      </c>
      <c r="AS14" s="19">
        <v>1.4684429511166399</v>
      </c>
    </row>
    <row r="15" spans="1:45" s="21" customFormat="1" x14ac:dyDescent="0.3">
      <c r="A15" s="21" t="str">
        <f t="shared" si="0"/>
        <v>T2A_Apr_2014</v>
      </c>
      <c r="B15" s="21" t="s">
        <v>86</v>
      </c>
      <c r="C15" s="12">
        <v>-14.29177</v>
      </c>
      <c r="D15" s="13">
        <v>-170.68219999999999</v>
      </c>
      <c r="E15" s="8" t="s">
        <v>51</v>
      </c>
      <c r="F15" s="48">
        <v>41740</v>
      </c>
      <c r="G15" s="48">
        <v>41777</v>
      </c>
      <c r="H15" s="9">
        <v>37</v>
      </c>
      <c r="I15" s="68">
        <v>2.0268299163899899E-3</v>
      </c>
      <c r="J15" s="19">
        <v>3.85699999999999</v>
      </c>
      <c r="K15" s="4">
        <v>63.549390718174699</v>
      </c>
      <c r="L15" s="5">
        <v>36.450609281825201</v>
      </c>
      <c r="M15" s="19">
        <v>51.431669999999997</v>
      </c>
      <c r="N15" s="19">
        <v>12.6621698225006</v>
      </c>
      <c r="O15" s="19">
        <v>7.3483837990720602</v>
      </c>
      <c r="P15" s="19">
        <v>38.769500177499303</v>
      </c>
      <c r="Q15" s="19">
        <v>31.4211163784272</v>
      </c>
      <c r="R15" s="41">
        <v>24.619402446976</v>
      </c>
      <c r="S15" s="42">
        <v>14.2876632220421</v>
      </c>
      <c r="T15" s="43">
        <v>61.092934330981798</v>
      </c>
      <c r="U15" s="4">
        <v>32.684510000000003</v>
      </c>
      <c r="V15" s="16">
        <v>8.5009835265876905</v>
      </c>
      <c r="W15" s="16">
        <v>5.4543559521990197</v>
      </c>
      <c r="X15" s="16">
        <v>18.729170521213199</v>
      </c>
      <c r="Y15" s="17">
        <v>24.1835264734123</v>
      </c>
      <c r="Z15" s="41">
        <v>26.009212090337801</v>
      </c>
      <c r="AA15" s="42">
        <v>16.6878926812701</v>
      </c>
      <c r="AB15" s="43">
        <v>57.302895228391897</v>
      </c>
      <c r="AC15" s="4">
        <v>18.747160000000001</v>
      </c>
      <c r="AD15" s="19">
        <v>4.1611861845324301</v>
      </c>
      <c r="AE15" s="19">
        <v>1.8940276545166499</v>
      </c>
      <c r="AF15" s="19">
        <v>14.585973815467501</v>
      </c>
      <c r="AG15" s="5">
        <v>12.6919461609509</v>
      </c>
      <c r="AH15" s="41">
        <v>22.196354992075701</v>
      </c>
      <c r="AI15" s="42">
        <v>10.103011093502399</v>
      </c>
      <c r="AJ15" s="43">
        <v>67.700633914421701</v>
      </c>
      <c r="AK15" s="8">
        <v>70.499899999999997</v>
      </c>
      <c r="AL15" s="21">
        <v>72.950999999999993</v>
      </c>
      <c r="AM15" s="21">
        <v>1.6861999999999999</v>
      </c>
      <c r="AN15" s="21">
        <v>3.0920999999999998</v>
      </c>
      <c r="AO15" s="21">
        <v>1.4058999999999999</v>
      </c>
      <c r="AP15" s="9">
        <v>2.4510999999999901</v>
      </c>
      <c r="AQ15" s="73">
        <v>347.98</v>
      </c>
      <c r="AR15" s="19">
        <v>42.749976841641903</v>
      </c>
      <c r="AS15" s="19">
        <v>1.4684429511166399</v>
      </c>
    </row>
    <row r="16" spans="1:45" s="21" customFormat="1" x14ac:dyDescent="0.3">
      <c r="A16" s="21" t="str">
        <f t="shared" si="0"/>
        <v>T2B_Apr_2014</v>
      </c>
      <c r="B16" s="21" t="s">
        <v>87</v>
      </c>
      <c r="C16" s="12">
        <v>-14.29142</v>
      </c>
      <c r="D16" s="13">
        <v>-170.67930000000001</v>
      </c>
      <c r="E16" s="8" t="s">
        <v>51</v>
      </c>
      <c r="F16" s="48">
        <v>41740</v>
      </c>
      <c r="G16" s="48">
        <v>41777</v>
      </c>
      <c r="H16" s="9">
        <v>37</v>
      </c>
      <c r="I16" s="68">
        <v>2.0268299163899899E-3</v>
      </c>
      <c r="J16" s="19">
        <v>0.55969999999999398</v>
      </c>
      <c r="K16" s="4">
        <v>71.484723959263604</v>
      </c>
      <c r="L16" s="5">
        <v>28.5152760407363</v>
      </c>
      <c r="M16" s="19">
        <v>7.4633900000000004</v>
      </c>
      <c r="N16" s="19">
        <v>6.2269172977695</v>
      </c>
      <c r="O16" s="19">
        <v>0.71429085114931901</v>
      </c>
      <c r="P16" s="19">
        <v>1.2364727022305</v>
      </c>
      <c r="Q16" s="19">
        <v>0.52218185108118098</v>
      </c>
      <c r="R16" s="41">
        <v>83.432827411799394</v>
      </c>
      <c r="S16" s="42">
        <v>9.5705952810896804</v>
      </c>
      <c r="T16" s="43">
        <v>6.9965773071108597</v>
      </c>
      <c r="U16" s="4">
        <v>5.3351899999999999</v>
      </c>
      <c r="V16" s="16">
        <v>4.4968517528784604</v>
      </c>
      <c r="W16" s="16">
        <v>0.53628166311299696</v>
      </c>
      <c r="X16" s="16">
        <v>0.30205658400854002</v>
      </c>
      <c r="Y16" s="17">
        <v>0.83833824712153704</v>
      </c>
      <c r="Z16" s="41">
        <v>84.286628084069406</v>
      </c>
      <c r="AA16" s="42">
        <v>10.0517819067923</v>
      </c>
      <c r="AB16" s="43">
        <v>5.6615900091381999</v>
      </c>
      <c r="AC16" s="4">
        <v>2.1282100000000002</v>
      </c>
      <c r="AD16" s="19">
        <v>1.73007386158612</v>
      </c>
      <c r="AE16" s="19">
        <v>0.17801013011153</v>
      </c>
      <c r="AF16" s="19">
        <v>0.39813613841387402</v>
      </c>
      <c r="AG16" s="5">
        <v>0.220126008302344</v>
      </c>
      <c r="AH16" s="41">
        <v>81.292441140024906</v>
      </c>
      <c r="AI16" s="42">
        <v>8.3643122676582795</v>
      </c>
      <c r="AJ16" s="43">
        <v>10.343246592316699</v>
      </c>
      <c r="AK16" s="8">
        <v>70.368600000000001</v>
      </c>
      <c r="AL16" s="21">
        <v>70.768699999999995</v>
      </c>
      <c r="AM16" s="21">
        <v>1.7655000000000001</v>
      </c>
      <c r="AN16" s="21">
        <v>1.9251</v>
      </c>
      <c r="AO16" s="21">
        <v>0.15959999999999899</v>
      </c>
      <c r="AP16" s="9">
        <v>0.40009999999999402</v>
      </c>
      <c r="AQ16" s="73">
        <v>347.98</v>
      </c>
      <c r="AR16" s="19">
        <v>42.749976841641903</v>
      </c>
      <c r="AS16" s="19">
        <v>1.4684429511166399</v>
      </c>
    </row>
    <row r="17" spans="1:45" s="21" customFormat="1" x14ac:dyDescent="0.3">
      <c r="A17" s="21" t="str">
        <f t="shared" si="0"/>
        <v>T2C_Apr_2014</v>
      </c>
      <c r="B17" s="21" t="s">
        <v>88</v>
      </c>
      <c r="C17" s="12">
        <v>-14.290330000000001</v>
      </c>
      <c r="D17" s="13">
        <v>-170.67670000000001</v>
      </c>
      <c r="E17" s="8" t="s">
        <v>51</v>
      </c>
      <c r="F17" s="48">
        <v>41740</v>
      </c>
      <c r="G17" s="48">
        <v>41777</v>
      </c>
      <c r="H17" s="9">
        <v>37</v>
      </c>
      <c r="I17" s="68">
        <v>2.0268299163899899E-3</v>
      </c>
      <c r="J17" s="19">
        <v>7.8492999999999897</v>
      </c>
      <c r="K17" s="4">
        <v>90.232250009554903</v>
      </c>
      <c r="L17" s="5">
        <v>9.7677499904449991</v>
      </c>
      <c r="M17" s="19">
        <v>104.66750999999999</v>
      </c>
      <c r="N17" s="19">
        <v>51.826549641820698</v>
      </c>
      <c r="O17" s="19">
        <v>7.7596820615100199</v>
      </c>
      <c r="P17" s="19">
        <v>52.840960358179203</v>
      </c>
      <c r="Q17" s="19">
        <v>45.081278296669197</v>
      </c>
      <c r="R17" s="41">
        <v>49.515412797935802</v>
      </c>
      <c r="S17" s="42">
        <v>7.4136492417847997</v>
      </c>
      <c r="T17" s="43">
        <v>43.070937960279302</v>
      </c>
      <c r="U17" s="4">
        <v>94.443849999999998</v>
      </c>
      <c r="V17" s="16">
        <v>44.4933585794926</v>
      </c>
      <c r="W17" s="16">
        <v>6.7611391479157801</v>
      </c>
      <c r="X17" s="16">
        <v>43.189352272591499</v>
      </c>
      <c r="Y17" s="17">
        <v>49.950491420507298</v>
      </c>
      <c r="Z17" s="41">
        <v>47.1109114881409</v>
      </c>
      <c r="AA17" s="42">
        <v>7.1588982743881999</v>
      </c>
      <c r="AB17" s="43">
        <v>45.730190237470801</v>
      </c>
      <c r="AC17" s="4">
        <v>10.223660000000001</v>
      </c>
      <c r="AD17" s="19">
        <v>7.3331908904973702</v>
      </c>
      <c r="AE17" s="19">
        <v>0.99854289538920504</v>
      </c>
      <c r="AF17" s="19">
        <v>2.8904691095026198</v>
      </c>
      <c r="AG17" s="5">
        <v>1.8919262141134101</v>
      </c>
      <c r="AH17" s="41">
        <v>71.727648322590696</v>
      </c>
      <c r="AI17" s="42">
        <v>9.7669806643531292</v>
      </c>
      <c r="AJ17" s="43">
        <v>18.505371013056099</v>
      </c>
      <c r="AK17" s="8">
        <v>67.041200000000003</v>
      </c>
      <c r="AL17" s="21">
        <v>74.123800000000003</v>
      </c>
      <c r="AM17" s="21">
        <v>1.6868000000000001</v>
      </c>
      <c r="AN17" s="21">
        <v>2.4535</v>
      </c>
      <c r="AO17" s="21">
        <v>0.76669999999999905</v>
      </c>
      <c r="AP17" s="9">
        <v>7.0825999999999896</v>
      </c>
      <c r="AQ17" s="73">
        <v>347.98</v>
      </c>
      <c r="AR17" s="19">
        <v>42.749976841641903</v>
      </c>
      <c r="AS17" s="19">
        <v>1.4684429511166399</v>
      </c>
    </row>
    <row r="18" spans="1:45" s="21" customFormat="1" x14ac:dyDescent="0.3">
      <c r="A18" s="21" t="str">
        <f t="shared" si="0"/>
        <v>T3A_Apr_2014</v>
      </c>
      <c r="B18" s="21" t="s">
        <v>89</v>
      </c>
      <c r="C18" s="12">
        <v>-14.292730000000001</v>
      </c>
      <c r="D18" s="13">
        <v>-170.67939999999999</v>
      </c>
      <c r="E18" s="8" t="s">
        <v>51</v>
      </c>
      <c r="F18" s="48">
        <v>41740</v>
      </c>
      <c r="G18" s="48">
        <v>41777</v>
      </c>
      <c r="H18" s="9">
        <v>37</v>
      </c>
      <c r="I18" s="68">
        <v>2.0268299163899899E-3</v>
      </c>
      <c r="J18" s="19">
        <v>1.76599999999999</v>
      </c>
      <c r="K18" s="4">
        <v>70.849377123442693</v>
      </c>
      <c r="L18" s="5">
        <v>29.1506228765572</v>
      </c>
      <c r="M18" s="19">
        <v>23.548960000000001</v>
      </c>
      <c r="N18" s="19">
        <v>19.413052091780401</v>
      </c>
      <c r="O18" s="19">
        <v>2.4402687236396199</v>
      </c>
      <c r="P18" s="19">
        <v>4.13590790821954</v>
      </c>
      <c r="Q18" s="19">
        <v>1.6956391845799199</v>
      </c>
      <c r="R18" s="41">
        <v>82.436982744802506</v>
      </c>
      <c r="S18" s="42">
        <v>10.3625328831491</v>
      </c>
      <c r="T18" s="43">
        <v>7.2004843720483596</v>
      </c>
      <c r="U18" s="4">
        <v>16.684290000000001</v>
      </c>
      <c r="V18" s="16">
        <v>13.704882160637</v>
      </c>
      <c r="W18" s="16">
        <v>1.81454868240603</v>
      </c>
      <c r="X18" s="16">
        <v>1.16485915695691</v>
      </c>
      <c r="Y18" s="17">
        <v>2.9794078393629402</v>
      </c>
      <c r="Z18" s="41">
        <v>82.142435552469095</v>
      </c>
      <c r="AA18" s="42">
        <v>10.8757920319416</v>
      </c>
      <c r="AB18" s="43">
        <v>6.9817724155892398</v>
      </c>
      <c r="AC18" s="4">
        <v>6.8646700000000003</v>
      </c>
      <c r="AD18" s="19">
        <v>5.7081699460881703</v>
      </c>
      <c r="AE18" s="19">
        <v>0.625720015191775</v>
      </c>
      <c r="AF18" s="19">
        <v>1.15650005391182</v>
      </c>
      <c r="AG18" s="5">
        <v>0.53078003872004598</v>
      </c>
      <c r="AH18" s="41">
        <v>83.152867451577094</v>
      </c>
      <c r="AI18" s="42">
        <v>9.1150778579564005</v>
      </c>
      <c r="AJ18" s="43">
        <v>7.7320546904664802</v>
      </c>
      <c r="AK18" s="8">
        <v>68.324200000000005</v>
      </c>
      <c r="AL18" s="21">
        <v>69.575400000000002</v>
      </c>
      <c r="AM18" s="21">
        <v>1.7601</v>
      </c>
      <c r="AN18" s="21">
        <v>2.2749000000000001</v>
      </c>
      <c r="AO18" s="21">
        <v>0.51480000000000004</v>
      </c>
      <c r="AP18" s="9">
        <v>1.2511999999999901</v>
      </c>
      <c r="AQ18" s="73">
        <v>347.98</v>
      </c>
      <c r="AR18" s="19">
        <v>42.749976841641903</v>
      </c>
      <c r="AS18" s="19">
        <v>1.4684429511166399</v>
      </c>
    </row>
    <row r="19" spans="1:45" s="21" customFormat="1" x14ac:dyDescent="0.3">
      <c r="A19" s="21" t="str">
        <f t="shared" si="0"/>
        <v>T3B_Apr_2014</v>
      </c>
      <c r="B19" s="21" t="s">
        <v>90</v>
      </c>
      <c r="C19" s="12">
        <v>-14.293839999999999</v>
      </c>
      <c r="D19" s="13">
        <v>-170.6773</v>
      </c>
      <c r="E19" s="8" t="s">
        <v>51</v>
      </c>
      <c r="F19" s="48">
        <v>41740</v>
      </c>
      <c r="G19" s="48">
        <v>41777</v>
      </c>
      <c r="H19" s="9">
        <v>37</v>
      </c>
      <c r="I19" s="68">
        <v>2.0268299163899899E-3</v>
      </c>
      <c r="J19" s="19">
        <v>1.9886999999999999</v>
      </c>
      <c r="K19" s="4">
        <v>76.768743400211207</v>
      </c>
      <c r="L19" s="5">
        <v>23.231256599788701</v>
      </c>
      <c r="M19" s="19">
        <v>26.51858</v>
      </c>
      <c r="N19" s="19">
        <v>22.548667751368299</v>
      </c>
      <c r="O19" s="19">
        <v>2.29792818660682</v>
      </c>
      <c r="P19" s="19">
        <v>3.96991224863166</v>
      </c>
      <c r="Q19" s="19">
        <v>1.6719840620248301</v>
      </c>
      <c r="R19" s="41">
        <v>85.029695222626302</v>
      </c>
      <c r="S19" s="42">
        <v>8.6653515633447409</v>
      </c>
      <c r="T19" s="43">
        <v>6.3049532140289202</v>
      </c>
      <c r="U19" s="4">
        <v>20.357980000000001</v>
      </c>
      <c r="V19" s="16">
        <v>17.256918190535799</v>
      </c>
      <c r="W19" s="16">
        <v>1.7833481529469399</v>
      </c>
      <c r="X19" s="16">
        <v>1.3177136565171499</v>
      </c>
      <c r="Y19" s="17">
        <v>3.1010618094640998</v>
      </c>
      <c r="Z19" s="41">
        <v>84.767340328145906</v>
      </c>
      <c r="AA19" s="42">
        <v>8.7599464826419098</v>
      </c>
      <c r="AB19" s="43">
        <v>6.4727131892120902</v>
      </c>
      <c r="AC19" s="4">
        <v>6.1605999999999996</v>
      </c>
      <c r="AD19" s="19">
        <v>5.2917495679875701</v>
      </c>
      <c r="AE19" s="19">
        <v>0.51458003108002104</v>
      </c>
      <c r="AF19" s="19">
        <v>0.86885043201242096</v>
      </c>
      <c r="AG19" s="5">
        <v>0.35427040093239998</v>
      </c>
      <c r="AH19" s="41">
        <v>85.896658896659005</v>
      </c>
      <c r="AI19" s="42">
        <v>8.3527583527581903</v>
      </c>
      <c r="AJ19" s="43">
        <v>5.7505827505827396</v>
      </c>
      <c r="AK19" s="8">
        <v>68.100099999999998</v>
      </c>
      <c r="AL19" s="21">
        <v>69.626800000000003</v>
      </c>
      <c r="AM19" s="21">
        <v>1.7219</v>
      </c>
      <c r="AN19" s="21">
        <v>2.1839</v>
      </c>
      <c r="AO19" s="21">
        <v>0.46199999999999902</v>
      </c>
      <c r="AP19" s="9">
        <v>1.5266999999999999</v>
      </c>
      <c r="AQ19" s="73">
        <v>347.98</v>
      </c>
      <c r="AR19" s="19">
        <v>42.749976841641903</v>
      </c>
      <c r="AS19" s="19">
        <v>1.4684429511166399</v>
      </c>
    </row>
    <row r="20" spans="1:45" s="50" customFormat="1" ht="15" thickBot="1" x14ac:dyDescent="0.35">
      <c r="A20" s="50" t="str">
        <f t="shared" si="0"/>
        <v>T3C_Apr_2014</v>
      </c>
      <c r="B20" s="50" t="s">
        <v>91</v>
      </c>
      <c r="C20" s="51">
        <v>-14.293369999999999</v>
      </c>
      <c r="D20" s="52">
        <v>-170.6754</v>
      </c>
      <c r="E20" s="49" t="s">
        <v>51</v>
      </c>
      <c r="F20" s="53">
        <v>41740</v>
      </c>
      <c r="G20" s="53">
        <v>41777</v>
      </c>
      <c r="H20" s="54">
        <v>37</v>
      </c>
      <c r="I20" s="69">
        <v>2.0268299163899899E-3</v>
      </c>
      <c r="J20" s="58">
        <v>0.311499999999993</v>
      </c>
      <c r="K20" s="55">
        <v>94.349919743178006</v>
      </c>
      <c r="L20" s="56">
        <v>5.6500802568219601</v>
      </c>
      <c r="M20" s="58">
        <v>4.15374</v>
      </c>
      <c r="N20" s="58">
        <v>3.1037921705687102</v>
      </c>
      <c r="O20" s="58">
        <v>0.49735876742040902</v>
      </c>
      <c r="P20" s="58">
        <v>0.81525818577157205</v>
      </c>
      <c r="Q20" s="58">
        <v>0.31789941835116198</v>
      </c>
      <c r="R20" s="62">
        <v>74.722832208292004</v>
      </c>
      <c r="S20" s="59">
        <v>11.973757804301901</v>
      </c>
      <c r="T20" s="63">
        <v>7.6533297305840602</v>
      </c>
      <c r="U20" s="55">
        <v>3.9190499999999999</v>
      </c>
      <c r="V20" s="60">
        <v>3.1037918883559001</v>
      </c>
      <c r="W20" s="60">
        <v>0.49735872219798299</v>
      </c>
      <c r="X20" s="60">
        <v>0.31789938944610602</v>
      </c>
      <c r="Y20" s="61">
        <v>0.81525811164409001</v>
      </c>
      <c r="Z20" s="62">
        <v>79.197557784562804</v>
      </c>
      <c r="AA20" s="59">
        <v>12.6907980811161</v>
      </c>
      <c r="AB20" s="63">
        <v>8.11164413432099</v>
      </c>
      <c r="AC20" s="55">
        <v>0.23469000000000001</v>
      </c>
      <c r="AD20" s="58">
        <v>0</v>
      </c>
      <c r="AE20" s="58">
        <v>0</v>
      </c>
      <c r="AF20" s="58">
        <v>0</v>
      </c>
      <c r="AG20" s="56">
        <v>0</v>
      </c>
      <c r="AH20" s="62">
        <v>0</v>
      </c>
      <c r="AI20" s="59">
        <v>0</v>
      </c>
      <c r="AJ20" s="63">
        <v>0</v>
      </c>
      <c r="AK20" s="64">
        <v>69.903800000000004</v>
      </c>
      <c r="AL20" s="57">
        <v>70.197699999999998</v>
      </c>
      <c r="AM20" s="57">
        <v>1.7804</v>
      </c>
      <c r="AN20" s="57">
        <v>1.798</v>
      </c>
      <c r="AO20" s="57">
        <v>1.7600000000000001E-2</v>
      </c>
      <c r="AP20" s="65">
        <v>0.293899999999993</v>
      </c>
      <c r="AQ20" s="74">
        <v>347.98</v>
      </c>
      <c r="AR20" s="58">
        <v>42.749976841641903</v>
      </c>
      <c r="AS20" s="58">
        <v>1.4684429511166399</v>
      </c>
    </row>
    <row r="21" spans="1:45" s="20" customFormat="1" x14ac:dyDescent="0.3">
      <c r="A21" s="20" t="str">
        <f t="shared" si="0"/>
        <v>T1A_May_2014</v>
      </c>
      <c r="B21" s="20" t="s">
        <v>83</v>
      </c>
      <c r="C21" s="10">
        <v>-14.290179999999999</v>
      </c>
      <c r="D21" s="11">
        <v>-170.6814</v>
      </c>
      <c r="E21" s="6" t="s">
        <v>52</v>
      </c>
      <c r="F21" s="44">
        <v>41776</v>
      </c>
      <c r="G21" s="44">
        <v>41816</v>
      </c>
      <c r="H21" s="7">
        <v>40</v>
      </c>
      <c r="I21" s="66">
        <v>2.0268299163899899E-3</v>
      </c>
      <c r="J21" s="18">
        <v>5.7499999999999796</v>
      </c>
      <c r="K21" s="2">
        <v>94.260869565217305</v>
      </c>
      <c r="L21" s="3">
        <v>5.73913043478262</v>
      </c>
      <c r="M21" s="18">
        <v>70.923559999999995</v>
      </c>
      <c r="N21" s="18">
        <v>29.445754880698502</v>
      </c>
      <c r="O21" s="18">
        <v>7.4993079953371602</v>
      </c>
      <c r="P21" s="18">
        <v>41.477805119301301</v>
      </c>
      <c r="Q21" s="18">
        <v>33.978497123964203</v>
      </c>
      <c r="R21" s="46">
        <v>41.517592857293899</v>
      </c>
      <c r="S21" s="45">
        <v>10.573789577591899</v>
      </c>
      <c r="T21" s="47">
        <v>47.908617565114099</v>
      </c>
      <c r="U21" s="2">
        <v>66.853170000000006</v>
      </c>
      <c r="V21" s="14">
        <v>28.263783089260102</v>
      </c>
      <c r="W21" s="14">
        <v>7.0235480587883403</v>
      </c>
      <c r="X21" s="14">
        <v>31.565838851951401</v>
      </c>
      <c r="Y21" s="15">
        <v>38.589386910739798</v>
      </c>
      <c r="Z21" s="46">
        <v>42.2774014893537</v>
      </c>
      <c r="AA21" s="45">
        <v>10.5059312202971</v>
      </c>
      <c r="AB21" s="47">
        <v>47.216667290349001</v>
      </c>
      <c r="AC21" s="2">
        <v>4.0704000000000002</v>
      </c>
      <c r="AD21" s="18">
        <v>1.18197543896105</v>
      </c>
      <c r="AE21" s="18">
        <v>0.47576103896105698</v>
      </c>
      <c r="AF21" s="18">
        <v>2.8884245610389399</v>
      </c>
      <c r="AG21" s="3">
        <v>2.4126635220778798</v>
      </c>
      <c r="AH21" s="46">
        <v>29.038311688312099</v>
      </c>
      <c r="AI21" s="45">
        <v>11.688311688312099</v>
      </c>
      <c r="AJ21" s="47">
        <v>59.273376623375697</v>
      </c>
      <c r="AK21" s="6">
        <v>66.400000000000006</v>
      </c>
      <c r="AL21" s="20">
        <v>71.819999999999993</v>
      </c>
      <c r="AM21" s="20">
        <v>1.71</v>
      </c>
      <c r="AN21" s="20">
        <v>2.04</v>
      </c>
      <c r="AO21" s="20">
        <v>0.33</v>
      </c>
      <c r="AP21" s="7">
        <v>5.4199999999999804</v>
      </c>
      <c r="AQ21" s="72">
        <v>387.858</v>
      </c>
      <c r="AR21" s="18">
        <v>38.332970064673198</v>
      </c>
      <c r="AS21" s="18">
        <v>1.6031300425472601</v>
      </c>
    </row>
    <row r="22" spans="1:45" s="21" customFormat="1" x14ac:dyDescent="0.3">
      <c r="A22" s="21" t="str">
        <f t="shared" si="0"/>
        <v>T1B_May_2014</v>
      </c>
      <c r="B22" s="21" t="s">
        <v>84</v>
      </c>
      <c r="C22" s="12">
        <v>-14.28941</v>
      </c>
      <c r="D22" s="13">
        <v>-170.67959999999999</v>
      </c>
      <c r="E22" s="8" t="s">
        <v>52</v>
      </c>
      <c r="F22" s="48">
        <v>41776</v>
      </c>
      <c r="G22" s="48">
        <v>41816</v>
      </c>
      <c r="H22" s="9">
        <v>40</v>
      </c>
      <c r="I22" s="68">
        <v>2.0268299163899899E-3</v>
      </c>
      <c r="J22" s="19">
        <v>17.05</v>
      </c>
      <c r="K22" s="4">
        <v>96.656891495601101</v>
      </c>
      <c r="L22" s="5">
        <v>3.34310850439882</v>
      </c>
      <c r="M22" s="19">
        <v>210.30377999999999</v>
      </c>
      <c r="N22" s="19">
        <v>118.117962365049</v>
      </c>
      <c r="O22" s="19">
        <v>12.427814207003101</v>
      </c>
      <c r="P22" s="19">
        <v>92.185817634950297</v>
      </c>
      <c r="Q22" s="19">
        <v>79.758003427947202</v>
      </c>
      <c r="R22" s="41">
        <v>56.165401480206199</v>
      </c>
      <c r="S22" s="42">
        <v>5.9094583116875699</v>
      </c>
      <c r="T22" s="43">
        <v>37.9251402081062</v>
      </c>
      <c r="U22" s="4">
        <v>203.2731</v>
      </c>
      <c r="V22" s="16">
        <v>114.571375108753</v>
      </c>
      <c r="W22" s="16">
        <v>11.6847340356593</v>
      </c>
      <c r="X22" s="16">
        <v>77.016990855587494</v>
      </c>
      <c r="Y22" s="17">
        <v>88.701724891246897</v>
      </c>
      <c r="Z22" s="41">
        <v>56.363274387389701</v>
      </c>
      <c r="AA22" s="42">
        <v>5.7482933234448303</v>
      </c>
      <c r="AB22" s="43">
        <v>37.888432289165401</v>
      </c>
      <c r="AC22" s="4">
        <v>7.0306800000000003</v>
      </c>
      <c r="AD22" s="19">
        <v>3.5465874666666601</v>
      </c>
      <c r="AE22" s="19">
        <v>0.74307999999998398</v>
      </c>
      <c r="AF22" s="19">
        <v>3.4840925333333299</v>
      </c>
      <c r="AG22" s="5">
        <v>2.7410125333333402</v>
      </c>
      <c r="AH22" s="41">
        <v>50.4444444444444</v>
      </c>
      <c r="AI22" s="42">
        <v>10.569105691056601</v>
      </c>
      <c r="AJ22" s="43">
        <v>38.986449864498802</v>
      </c>
      <c r="AK22" s="8">
        <v>69.349999999999994</v>
      </c>
      <c r="AL22" s="21">
        <v>85.83</v>
      </c>
      <c r="AM22" s="21">
        <v>1.81</v>
      </c>
      <c r="AN22" s="21">
        <v>2.38</v>
      </c>
      <c r="AO22" s="21">
        <v>0.56999999999999895</v>
      </c>
      <c r="AP22" s="9">
        <v>16.48</v>
      </c>
      <c r="AQ22" s="73">
        <v>387.858</v>
      </c>
      <c r="AR22" s="19">
        <v>38.332970064673198</v>
      </c>
      <c r="AS22" s="19">
        <v>1.6031300425472601</v>
      </c>
    </row>
    <row r="23" spans="1:45" s="21" customFormat="1" x14ac:dyDescent="0.3">
      <c r="A23" s="21" t="str">
        <f t="shared" si="0"/>
        <v>T1C_May_2014</v>
      </c>
      <c r="B23" s="21" t="s">
        <v>85</v>
      </c>
      <c r="C23" s="12">
        <v>-14.28833</v>
      </c>
      <c r="D23" s="13">
        <v>-170.67789999999999</v>
      </c>
      <c r="E23" s="8" t="s">
        <v>52</v>
      </c>
      <c r="F23" s="48">
        <v>41776</v>
      </c>
      <c r="G23" s="48">
        <v>41816</v>
      </c>
      <c r="H23" s="9">
        <v>40</v>
      </c>
      <c r="I23" s="68">
        <v>2.0268299163899899E-3</v>
      </c>
      <c r="J23" s="19">
        <v>10.19</v>
      </c>
      <c r="K23" s="4">
        <v>87.733071638861603</v>
      </c>
      <c r="L23" s="5">
        <v>12.2669283611383</v>
      </c>
      <c r="M23" s="19">
        <v>125.68889</v>
      </c>
      <c r="N23" s="19">
        <v>69.419241059154203</v>
      </c>
      <c r="O23" s="19">
        <v>9.2585495225515402</v>
      </c>
      <c r="P23" s="19">
        <v>56.269648940845698</v>
      </c>
      <c r="Q23" s="19">
        <v>47.011099418294201</v>
      </c>
      <c r="R23" s="41">
        <v>55.231008133777102</v>
      </c>
      <c r="S23" s="42">
        <v>7.3662433668970602</v>
      </c>
      <c r="T23" s="43">
        <v>37.402748499325703</v>
      </c>
      <c r="U23" s="4">
        <v>110.27072</v>
      </c>
      <c r="V23" s="16">
        <v>61.379485839477603</v>
      </c>
      <c r="W23" s="16">
        <v>7.7816722397923099</v>
      </c>
      <c r="X23" s="16">
        <v>41.109561920729902</v>
      </c>
      <c r="Y23" s="17">
        <v>48.891234160522302</v>
      </c>
      <c r="Z23" s="41">
        <v>55.662542005237299</v>
      </c>
      <c r="AA23" s="42">
        <v>7.0568798678310101</v>
      </c>
      <c r="AB23" s="43">
        <v>37.280578126931601</v>
      </c>
      <c r="AC23" s="4">
        <v>15.41817</v>
      </c>
      <c r="AD23" s="19">
        <v>8.0397550822761605</v>
      </c>
      <c r="AE23" s="19">
        <v>1.47687738126057</v>
      </c>
      <c r="AF23" s="19">
        <v>7.3784149177238296</v>
      </c>
      <c r="AG23" s="5">
        <v>5.9015375364632598</v>
      </c>
      <c r="AH23" s="41">
        <v>52.144677885093699</v>
      </c>
      <c r="AI23" s="42">
        <v>9.5788111122174193</v>
      </c>
      <c r="AJ23" s="43">
        <v>38.2765110026887</v>
      </c>
      <c r="AK23" s="8">
        <v>70.569999999999993</v>
      </c>
      <c r="AL23" s="21">
        <v>79.510000000000005</v>
      </c>
      <c r="AM23" s="21">
        <v>1.77</v>
      </c>
      <c r="AN23" s="21">
        <v>3.02</v>
      </c>
      <c r="AO23" s="21">
        <v>1.25</v>
      </c>
      <c r="AP23" s="9">
        <v>8.9400000000000102</v>
      </c>
      <c r="AQ23" s="73">
        <v>387.858</v>
      </c>
      <c r="AR23" s="19">
        <v>38.332970064673198</v>
      </c>
      <c r="AS23" s="19">
        <v>1.6031300425472601</v>
      </c>
    </row>
    <row r="24" spans="1:45" s="21" customFormat="1" x14ac:dyDescent="0.3">
      <c r="A24" s="21" t="str">
        <f t="shared" si="0"/>
        <v>T2A_May_2014</v>
      </c>
      <c r="B24" s="21" t="s">
        <v>86</v>
      </c>
      <c r="C24" s="12">
        <v>-14.29177</v>
      </c>
      <c r="D24" s="13">
        <v>-170.68219999999999</v>
      </c>
      <c r="E24" s="8" t="s">
        <v>52</v>
      </c>
      <c r="F24" s="48">
        <v>41776</v>
      </c>
      <c r="G24" s="48">
        <v>41816</v>
      </c>
      <c r="H24" s="9">
        <v>40</v>
      </c>
      <c r="I24" s="68">
        <v>2.0268299163899899E-3</v>
      </c>
      <c r="J24" s="19">
        <v>2.4700000000000002</v>
      </c>
      <c r="K24" s="4">
        <v>61.943319838056603</v>
      </c>
      <c r="L24" s="5">
        <v>38.056680161943298</v>
      </c>
      <c r="M24" s="19">
        <v>30.4663</v>
      </c>
      <c r="N24" s="19">
        <v>8.5179841539172898</v>
      </c>
      <c r="O24" s="19">
        <v>3.6254945278310999</v>
      </c>
      <c r="P24" s="19">
        <v>21.9483158460827</v>
      </c>
      <c r="Q24" s="19">
        <v>18.322821318251499</v>
      </c>
      <c r="R24" s="41">
        <v>27.958708979814698</v>
      </c>
      <c r="S24" s="42">
        <v>11.9000158464634</v>
      </c>
      <c r="T24" s="43">
        <v>60.141275173721702</v>
      </c>
      <c r="U24" s="4">
        <v>18.871839999999999</v>
      </c>
      <c r="V24" s="16">
        <v>6.15702106203591</v>
      </c>
      <c r="W24" s="16">
        <v>2.5498165861922599</v>
      </c>
      <c r="X24" s="16">
        <v>10.1650023517718</v>
      </c>
      <c r="Y24" s="17">
        <v>12.714818937964001</v>
      </c>
      <c r="Z24" s="41">
        <v>32.625441197233002</v>
      </c>
      <c r="AA24" s="42">
        <v>13.511224057602499</v>
      </c>
      <c r="AB24" s="43">
        <v>53.863334745164302</v>
      </c>
      <c r="AC24" s="4">
        <v>11.59446</v>
      </c>
      <c r="AD24" s="19">
        <v>2.3609633798286902</v>
      </c>
      <c r="AE24" s="19">
        <v>1.07567804105381</v>
      </c>
      <c r="AF24" s="19">
        <v>9.2334966201712998</v>
      </c>
      <c r="AG24" s="5">
        <v>8.1578185791174906</v>
      </c>
      <c r="AH24" s="41">
        <v>20.362857604655002</v>
      </c>
      <c r="AI24" s="42">
        <v>9.2775173751413504</v>
      </c>
      <c r="AJ24" s="43">
        <v>70.359625020203495</v>
      </c>
      <c r="AK24" s="8">
        <v>68.319999999999993</v>
      </c>
      <c r="AL24" s="21">
        <v>69.849999999999994</v>
      </c>
      <c r="AM24" s="21">
        <v>1.79</v>
      </c>
      <c r="AN24" s="21">
        <v>2.73</v>
      </c>
      <c r="AO24" s="21">
        <v>0.94</v>
      </c>
      <c r="AP24" s="9">
        <v>1.53</v>
      </c>
      <c r="AQ24" s="73">
        <v>387.858</v>
      </c>
      <c r="AR24" s="19">
        <v>38.332970064673198</v>
      </c>
      <c r="AS24" s="19">
        <v>1.6031300425472601</v>
      </c>
    </row>
    <row r="25" spans="1:45" s="21" customFormat="1" x14ac:dyDescent="0.3">
      <c r="A25" s="21" t="str">
        <f t="shared" si="0"/>
        <v>T2B_May_2014</v>
      </c>
      <c r="B25" s="21" t="s">
        <v>87</v>
      </c>
      <c r="C25" s="12">
        <v>-14.29142</v>
      </c>
      <c r="D25" s="13">
        <v>-170.67930000000001</v>
      </c>
      <c r="E25" s="8" t="s">
        <v>52</v>
      </c>
      <c r="F25" s="48">
        <v>41776</v>
      </c>
      <c r="G25" s="48">
        <v>41816</v>
      </c>
      <c r="H25" s="9">
        <v>40</v>
      </c>
      <c r="I25" s="68">
        <v>2.0268299163899899E-3</v>
      </c>
      <c r="J25" s="19">
        <v>0.21</v>
      </c>
      <c r="K25" s="4">
        <v>66.666666666666799</v>
      </c>
      <c r="L25" s="5">
        <v>33.333333333333101</v>
      </c>
      <c r="M25" s="19">
        <v>2.5902500000000002</v>
      </c>
      <c r="N25" s="19">
        <v>1.34368221080605</v>
      </c>
      <c r="O25" s="19">
        <v>0.20570277823442901</v>
      </c>
      <c r="P25" s="19">
        <v>1.24656778919394</v>
      </c>
      <c r="Q25" s="19">
        <v>1.0408650109595099</v>
      </c>
      <c r="R25" s="41">
        <v>51.874614836639303</v>
      </c>
      <c r="S25" s="42">
        <v>7.9414256629448801</v>
      </c>
      <c r="T25" s="43">
        <v>40.183959500415703</v>
      </c>
      <c r="U25" s="4">
        <v>1.7268300000000001</v>
      </c>
      <c r="V25" s="16">
        <v>0.92858487721516703</v>
      </c>
      <c r="W25" s="16">
        <v>0.13583563291140799</v>
      </c>
      <c r="X25" s="16">
        <v>0.66240948987342296</v>
      </c>
      <c r="Y25" s="17">
        <v>0.79824512278483195</v>
      </c>
      <c r="Z25" s="41">
        <v>53.773960216996898</v>
      </c>
      <c r="AA25" s="42">
        <v>7.8661844484638799</v>
      </c>
      <c r="AB25" s="43">
        <v>38.359855334539198</v>
      </c>
      <c r="AC25" s="4">
        <v>0.86341999999999997</v>
      </c>
      <c r="AD25" s="19">
        <v>0.41509714365634498</v>
      </c>
      <c r="AE25" s="19">
        <v>6.98671528471424E-2</v>
      </c>
      <c r="AF25" s="19">
        <v>0.44832285634365399</v>
      </c>
      <c r="AG25" s="5">
        <v>0.37845570349651197</v>
      </c>
      <c r="AH25" s="41">
        <v>48.075924075924199</v>
      </c>
      <c r="AI25" s="42">
        <v>8.0919080919068804</v>
      </c>
      <c r="AJ25" s="43">
        <v>43.8321678321688</v>
      </c>
      <c r="AK25" s="8">
        <v>70.37</v>
      </c>
      <c r="AL25" s="21">
        <v>70.510000000000005</v>
      </c>
      <c r="AM25" s="21">
        <v>1.82</v>
      </c>
      <c r="AN25" s="21">
        <v>1.89</v>
      </c>
      <c r="AO25" s="21">
        <v>6.9999999999999798E-2</v>
      </c>
      <c r="AP25" s="9">
        <v>0.14000000000000001</v>
      </c>
      <c r="AQ25" s="73">
        <v>387.858</v>
      </c>
      <c r="AR25" s="19">
        <v>38.332970064673198</v>
      </c>
      <c r="AS25" s="19">
        <v>1.6031300425472601</v>
      </c>
    </row>
    <row r="26" spans="1:45" s="21" customFormat="1" x14ac:dyDescent="0.3">
      <c r="A26" s="21" t="str">
        <f t="shared" si="0"/>
        <v>T2C_May_2014</v>
      </c>
      <c r="B26" s="21" t="s">
        <v>88</v>
      </c>
      <c r="C26" s="12">
        <v>-14.290330000000001</v>
      </c>
      <c r="D26" s="13">
        <v>-170.67670000000001</v>
      </c>
      <c r="E26" s="8" t="s">
        <v>52</v>
      </c>
      <c r="F26" s="48">
        <v>41776</v>
      </c>
      <c r="G26" s="48">
        <v>41816</v>
      </c>
      <c r="H26" s="9">
        <v>40</v>
      </c>
      <c r="I26" s="68">
        <v>2.0268299163899899E-3</v>
      </c>
      <c r="J26" s="19">
        <v>9.8800000000000097</v>
      </c>
      <c r="K26" s="4">
        <v>94.939271255060703</v>
      </c>
      <c r="L26" s="5">
        <v>5.0607287449392597</v>
      </c>
      <c r="M26" s="19">
        <v>121.86518</v>
      </c>
      <c r="N26" s="19">
        <v>71.069211475193597</v>
      </c>
      <c r="O26" s="19">
        <v>8.9672376922736508</v>
      </c>
      <c r="P26" s="19">
        <v>50.795968524806298</v>
      </c>
      <c r="Q26" s="19">
        <v>41.828730832532599</v>
      </c>
      <c r="R26" s="41">
        <v>58.317898086388297</v>
      </c>
      <c r="S26" s="42">
        <v>7.3583263835277997</v>
      </c>
      <c r="T26" s="43">
        <v>34.3237755300838</v>
      </c>
      <c r="U26" s="4">
        <v>115.69792</v>
      </c>
      <c r="V26" s="16">
        <v>68.080810455506395</v>
      </c>
      <c r="W26" s="16">
        <v>8.4771624591398709</v>
      </c>
      <c r="X26" s="16">
        <v>39.139947085353597</v>
      </c>
      <c r="Y26" s="17">
        <v>47.617109544493502</v>
      </c>
      <c r="Z26" s="41">
        <v>58.843590667409103</v>
      </c>
      <c r="AA26" s="42">
        <v>7.3269791359601601</v>
      </c>
      <c r="AB26" s="43">
        <v>33.829430196630703</v>
      </c>
      <c r="AC26" s="4">
        <v>6.1672700000000003</v>
      </c>
      <c r="AD26" s="19">
        <v>2.9884065087254599</v>
      </c>
      <c r="AE26" s="19">
        <v>0.490075989404817</v>
      </c>
      <c r="AF26" s="19">
        <v>3.1788634912745302</v>
      </c>
      <c r="AG26" s="5">
        <v>2.6887875018697098</v>
      </c>
      <c r="AH26" s="41">
        <v>48.4559052664383</v>
      </c>
      <c r="AI26" s="42">
        <v>7.9464007478968401</v>
      </c>
      <c r="AJ26" s="43">
        <v>43.597693985664797</v>
      </c>
      <c r="AK26" s="8">
        <v>68.099999999999994</v>
      </c>
      <c r="AL26" s="21">
        <v>77.48</v>
      </c>
      <c r="AM26" s="21">
        <v>1.8</v>
      </c>
      <c r="AN26" s="21">
        <v>2.2999999999999998</v>
      </c>
      <c r="AO26" s="21">
        <v>0.499999999999999</v>
      </c>
      <c r="AP26" s="9">
        <v>9.3800000000000097</v>
      </c>
      <c r="AQ26" s="73">
        <v>387.858</v>
      </c>
      <c r="AR26" s="19">
        <v>38.332970064673198</v>
      </c>
      <c r="AS26" s="19">
        <v>1.6031300425472601</v>
      </c>
    </row>
    <row r="27" spans="1:45" s="21" customFormat="1" x14ac:dyDescent="0.3">
      <c r="A27" s="21" t="str">
        <f t="shared" si="0"/>
        <v>T3A_May_2014</v>
      </c>
      <c r="B27" s="21" t="s">
        <v>89</v>
      </c>
      <c r="C27" s="12">
        <v>-14.292730000000001</v>
      </c>
      <c r="D27" s="13">
        <v>-170.67939999999999</v>
      </c>
      <c r="E27" s="8" t="s">
        <v>52</v>
      </c>
      <c r="F27" s="48">
        <v>41776</v>
      </c>
      <c r="G27" s="48">
        <v>41816</v>
      </c>
      <c r="H27" s="9">
        <v>40</v>
      </c>
      <c r="I27" s="68">
        <v>2.0268299163899899E-3</v>
      </c>
      <c r="J27" s="19">
        <v>2.3399999999999901</v>
      </c>
      <c r="K27" s="4">
        <v>83.760683760683705</v>
      </c>
      <c r="L27" s="5">
        <v>16.239316239316199</v>
      </c>
      <c r="M27" s="19">
        <v>28.86281</v>
      </c>
      <c r="N27" s="19">
        <v>16.806415955074598</v>
      </c>
      <c r="O27" s="19">
        <v>1.9811060573392101</v>
      </c>
      <c r="P27" s="19">
        <v>12.0563940449253</v>
      </c>
      <c r="Q27" s="19">
        <v>10.075287987586099</v>
      </c>
      <c r="R27" s="41">
        <v>58.228619996024797</v>
      </c>
      <c r="S27" s="42">
        <v>6.8638710414516702</v>
      </c>
      <c r="T27" s="43">
        <v>34.907508962523501</v>
      </c>
      <c r="U27" s="4">
        <v>24.17568</v>
      </c>
      <c r="V27" s="16">
        <v>14.0797074836928</v>
      </c>
      <c r="W27" s="16">
        <v>1.7747152746202</v>
      </c>
      <c r="X27" s="16">
        <v>8.3212572416869808</v>
      </c>
      <c r="Y27" s="17">
        <v>10.0959725163071</v>
      </c>
      <c r="Z27" s="41">
        <v>58.239137363221197</v>
      </c>
      <c r="AA27" s="42">
        <v>7.3409115053649101</v>
      </c>
      <c r="AB27" s="43">
        <v>34.419951131413796</v>
      </c>
      <c r="AC27" s="4">
        <v>4.6871200000000002</v>
      </c>
      <c r="AD27" s="19">
        <v>2.7267026494055102</v>
      </c>
      <c r="AE27" s="19">
        <v>0.206390136503738</v>
      </c>
      <c r="AF27" s="19">
        <v>1.96041735059448</v>
      </c>
      <c r="AG27" s="5">
        <v>1.75402721409074</v>
      </c>
      <c r="AH27" s="41">
        <v>58.174372523116901</v>
      </c>
      <c r="AI27" s="42">
        <v>4.4033465433728596</v>
      </c>
      <c r="AJ27" s="43">
        <v>37.422280933510201</v>
      </c>
      <c r="AK27" s="8">
        <v>70.900000000000006</v>
      </c>
      <c r="AL27" s="21">
        <v>72.86</v>
      </c>
      <c r="AM27" s="21">
        <v>1.84</v>
      </c>
      <c r="AN27" s="21">
        <v>2.2200000000000002</v>
      </c>
      <c r="AO27" s="21">
        <v>0.38</v>
      </c>
      <c r="AP27" s="9">
        <v>1.95999999999999</v>
      </c>
      <c r="AQ27" s="73">
        <v>387.858</v>
      </c>
      <c r="AR27" s="19">
        <v>38.332970064673198</v>
      </c>
      <c r="AS27" s="19">
        <v>1.6031300425472601</v>
      </c>
    </row>
    <row r="28" spans="1:45" s="21" customFormat="1" x14ac:dyDescent="0.3">
      <c r="A28" s="21" t="str">
        <f t="shared" si="0"/>
        <v>T3B_May_2014</v>
      </c>
      <c r="B28" s="21" t="s">
        <v>90</v>
      </c>
      <c r="C28" s="12">
        <v>-14.293839999999999</v>
      </c>
      <c r="D28" s="13">
        <v>-170.6773</v>
      </c>
      <c r="E28" s="8" t="s">
        <v>52</v>
      </c>
      <c r="F28" s="48">
        <v>41776</v>
      </c>
      <c r="G28" s="48">
        <v>41816</v>
      </c>
      <c r="H28" s="9">
        <v>40</v>
      </c>
      <c r="I28" s="68">
        <v>2.0268299163899899E-3</v>
      </c>
      <c r="J28" s="19">
        <v>2.79</v>
      </c>
      <c r="K28" s="4">
        <v>83.870967741935502</v>
      </c>
      <c r="L28" s="5">
        <v>16.129032258064399</v>
      </c>
      <c r="M28" s="19">
        <v>34.413350000000001</v>
      </c>
      <c r="N28" s="19">
        <v>19.517054753862901</v>
      </c>
      <c r="O28" s="19">
        <v>2.2697058797193601</v>
      </c>
      <c r="P28" s="19">
        <v>14.896295246137001</v>
      </c>
      <c r="Q28" s="19">
        <v>12.626589366417599</v>
      </c>
      <c r="R28" s="41">
        <v>56.713614785723898</v>
      </c>
      <c r="S28" s="42">
        <v>6.59542264766249</v>
      </c>
      <c r="T28" s="43">
        <v>36.6909625666135</v>
      </c>
      <c r="U28" s="4">
        <v>28.86281</v>
      </c>
      <c r="V28" s="16">
        <v>16.7696704817766</v>
      </c>
      <c r="W28" s="16">
        <v>1.9172554573412099</v>
      </c>
      <c r="X28" s="16">
        <v>10.175884060882099</v>
      </c>
      <c r="Y28" s="17">
        <v>12.0931395182233</v>
      </c>
      <c r="Z28" s="41">
        <v>58.101309199543003</v>
      </c>
      <c r="AA28" s="42">
        <v>6.6426500307531304</v>
      </c>
      <c r="AB28" s="43">
        <v>35.256040769703802</v>
      </c>
      <c r="AC28" s="4">
        <v>5.5505399999999998</v>
      </c>
      <c r="AD28" s="19">
        <v>2.7473842998402001</v>
      </c>
      <c r="AE28" s="19">
        <v>0.35245042332269</v>
      </c>
      <c r="AF28" s="19">
        <v>2.80315570015979</v>
      </c>
      <c r="AG28" s="5">
        <v>2.4507052768371</v>
      </c>
      <c r="AH28" s="41">
        <v>49.4976038338649</v>
      </c>
      <c r="AI28" s="42">
        <v>6.3498402555911699</v>
      </c>
      <c r="AJ28" s="43">
        <v>44.152555910543803</v>
      </c>
      <c r="AK28" s="8">
        <v>67.03</v>
      </c>
      <c r="AL28" s="21">
        <v>69.37</v>
      </c>
      <c r="AM28" s="21">
        <v>1.76</v>
      </c>
      <c r="AN28" s="21">
        <v>2.21</v>
      </c>
      <c r="AO28" s="21">
        <v>0.44999999999999901</v>
      </c>
      <c r="AP28" s="9">
        <v>2.34</v>
      </c>
      <c r="AQ28" s="73">
        <v>387.858</v>
      </c>
      <c r="AR28" s="19">
        <v>38.332970064673198</v>
      </c>
      <c r="AS28" s="19">
        <v>1.6031300425472601</v>
      </c>
    </row>
    <row r="29" spans="1:45" s="50" customFormat="1" ht="15" thickBot="1" x14ac:dyDescent="0.35">
      <c r="A29" s="50" t="str">
        <f t="shared" si="0"/>
        <v>T3C_May_2014</v>
      </c>
      <c r="B29" s="50" t="s">
        <v>91</v>
      </c>
      <c r="C29" s="51">
        <v>-14.293369999999999</v>
      </c>
      <c r="D29" s="52">
        <v>-170.6754</v>
      </c>
      <c r="E29" s="49" t="s">
        <v>52</v>
      </c>
      <c r="F29" s="53">
        <v>41776</v>
      </c>
      <c r="G29" s="53">
        <v>41816</v>
      </c>
      <c r="H29" s="54">
        <v>40</v>
      </c>
      <c r="I29" s="69">
        <v>2.0268299163899899E-3</v>
      </c>
      <c r="J29" s="58">
        <v>0.39000000000000101</v>
      </c>
      <c r="K29" s="55">
        <v>71.794871794871895</v>
      </c>
      <c r="L29" s="56">
        <v>28.205128205127998</v>
      </c>
      <c r="M29" s="58">
        <v>4.8104699999999996</v>
      </c>
      <c r="N29" s="58">
        <v>2.3923531144908701</v>
      </c>
      <c r="O29" s="58">
        <v>0.41703074278776098</v>
      </c>
      <c r="P29" s="58">
        <v>2.41811688550911</v>
      </c>
      <c r="Q29" s="58">
        <v>2.0010861427213502</v>
      </c>
      <c r="R29" s="62">
        <v>49.732211498894699</v>
      </c>
      <c r="S29" s="59">
        <v>8.6692307152473802</v>
      </c>
      <c r="T29" s="63">
        <v>41.598557785857899</v>
      </c>
      <c r="U29" s="55">
        <v>3.4536699999999998</v>
      </c>
      <c r="V29" s="60">
        <v>1.7661793173634699</v>
      </c>
      <c r="W29" s="60">
        <v>0.307483654697495</v>
      </c>
      <c r="X29" s="60">
        <v>1.38000702793902</v>
      </c>
      <c r="Y29" s="61">
        <v>1.6874906826365199</v>
      </c>
      <c r="Z29" s="62">
        <v>51.139203148056303</v>
      </c>
      <c r="AA29" s="59">
        <v>8.9030988686671098</v>
      </c>
      <c r="AB29" s="63">
        <v>39.957697983276503</v>
      </c>
      <c r="AC29" s="55">
        <v>1.3568</v>
      </c>
      <c r="AD29" s="58">
        <v>0.626173758754904</v>
      </c>
      <c r="AE29" s="58">
        <v>0.109547081712043</v>
      </c>
      <c r="AF29" s="58">
        <v>0.73062624124509601</v>
      </c>
      <c r="AG29" s="56">
        <v>0.62107915953305204</v>
      </c>
      <c r="AH29" s="62">
        <v>46.150778210119697</v>
      </c>
      <c r="AI29" s="59">
        <v>8.0739299610880799</v>
      </c>
      <c r="AJ29" s="63">
        <v>45.775291828792199</v>
      </c>
      <c r="AK29" s="49">
        <v>67.459999999999994</v>
      </c>
      <c r="AL29" s="50">
        <v>67.739999999999995</v>
      </c>
      <c r="AM29" s="50">
        <v>1.79</v>
      </c>
      <c r="AN29" s="50">
        <v>1.9</v>
      </c>
      <c r="AO29" s="50">
        <v>0.109999999999999</v>
      </c>
      <c r="AP29" s="54">
        <v>0.28000000000000103</v>
      </c>
      <c r="AQ29" s="74">
        <v>387.858</v>
      </c>
      <c r="AR29" s="58">
        <v>38.332970064673198</v>
      </c>
      <c r="AS29" s="58">
        <v>1.6031300425472601</v>
      </c>
    </row>
    <row r="30" spans="1:45" s="20" customFormat="1" x14ac:dyDescent="0.3">
      <c r="A30" s="20" t="str">
        <f t="shared" si="0"/>
        <v>T1A_Jun_Jul_2014</v>
      </c>
      <c r="B30" s="20" t="s">
        <v>83</v>
      </c>
      <c r="C30" s="10">
        <v>-14.290179999999999</v>
      </c>
      <c r="D30" s="11">
        <v>-170.6814</v>
      </c>
      <c r="E30" s="6" t="s">
        <v>53</v>
      </c>
      <c r="F30" s="44">
        <v>41816</v>
      </c>
      <c r="G30" s="44">
        <v>41865</v>
      </c>
      <c r="H30" s="7">
        <v>49</v>
      </c>
      <c r="I30" s="66">
        <v>2.0268299163899899E-3</v>
      </c>
      <c r="J30" s="18">
        <v>16.934200000000001</v>
      </c>
      <c r="K30" s="2">
        <v>91.296311606098897</v>
      </c>
      <c r="L30" s="3">
        <v>8.7036883939010892</v>
      </c>
      <c r="M30" s="18">
        <v>170.51057</v>
      </c>
      <c r="N30" s="18">
        <v>96.531259461955599</v>
      </c>
      <c r="O30" s="18">
        <v>15.2899089253731</v>
      </c>
      <c r="P30" s="18">
        <v>73.979310538044302</v>
      </c>
      <c r="Q30" s="18">
        <v>58.689401612671197</v>
      </c>
      <c r="R30" s="46">
        <v>56.613064786514698</v>
      </c>
      <c r="S30" s="45">
        <v>8.9671326096517792</v>
      </c>
      <c r="T30" s="47">
        <v>34.419802603833404</v>
      </c>
      <c r="U30" s="2">
        <v>155.66986</v>
      </c>
      <c r="V30" s="14">
        <v>92.659392583203797</v>
      </c>
      <c r="W30" s="14">
        <v>13.5434633468951</v>
      </c>
      <c r="X30" s="14">
        <v>49.467004069900902</v>
      </c>
      <c r="Y30" s="15">
        <v>63.010467416796097</v>
      </c>
      <c r="Z30" s="46">
        <v>59.523014013890503</v>
      </c>
      <c r="AA30" s="45">
        <v>8.7001191797148092</v>
      </c>
      <c r="AB30" s="47">
        <v>31.776866806394501</v>
      </c>
      <c r="AC30" s="2">
        <v>14.84071</v>
      </c>
      <c r="AD30" s="18">
        <v>3.8718664412623598</v>
      </c>
      <c r="AE30" s="18">
        <v>1.7464456186214301</v>
      </c>
      <c r="AF30" s="18">
        <v>10.9688435587376</v>
      </c>
      <c r="AG30" s="3">
        <v>9.2223979401161902</v>
      </c>
      <c r="AH30" s="46">
        <v>26.089495996231701</v>
      </c>
      <c r="AI30" s="45">
        <v>11.7679384518762</v>
      </c>
      <c r="AJ30" s="47">
        <v>62.142565551891998</v>
      </c>
      <c r="AK30" s="6">
        <v>70.354900000000001</v>
      </c>
      <c r="AL30" s="20">
        <v>85.815200000000004</v>
      </c>
      <c r="AM30" s="20">
        <v>1.7838000000000001</v>
      </c>
      <c r="AN30" s="20">
        <v>3.2576999999999998</v>
      </c>
      <c r="AO30" s="20">
        <v>1.47389999999999</v>
      </c>
      <c r="AP30" s="7">
        <v>15.4603</v>
      </c>
      <c r="AQ30" s="72">
        <v>797.81399999999996</v>
      </c>
      <c r="AR30" s="18">
        <v>236.71081286673399</v>
      </c>
      <c r="AS30" s="18">
        <v>2.0051749512553201</v>
      </c>
    </row>
    <row r="31" spans="1:45" s="21" customFormat="1" x14ac:dyDescent="0.3">
      <c r="A31" s="21" t="str">
        <f t="shared" si="0"/>
        <v>T1B_Jun_Jul_2014</v>
      </c>
      <c r="B31" s="21" t="s">
        <v>84</v>
      </c>
      <c r="C31" s="12">
        <v>-14.28941</v>
      </c>
      <c r="D31" s="13">
        <v>-170.67959999999999</v>
      </c>
      <c r="E31" s="8" t="s">
        <v>53</v>
      </c>
      <c r="F31" s="48">
        <v>41816</v>
      </c>
      <c r="G31" s="48">
        <v>41865</v>
      </c>
      <c r="H31" s="9">
        <v>49</v>
      </c>
      <c r="I31" s="68">
        <v>2.0268299163899899E-3</v>
      </c>
      <c r="J31" s="19"/>
      <c r="K31" s="4"/>
      <c r="L31" s="5"/>
      <c r="M31" s="19"/>
      <c r="N31" s="19"/>
      <c r="O31" s="19"/>
      <c r="P31" s="19"/>
      <c r="Q31" s="19"/>
      <c r="R31" s="41"/>
      <c r="S31" s="42"/>
      <c r="T31" s="43"/>
      <c r="U31" s="4"/>
      <c r="V31" s="16"/>
      <c r="W31" s="16"/>
      <c r="X31" s="16"/>
      <c r="Y31" s="17"/>
      <c r="Z31" s="41">
        <v>70.541832669321096</v>
      </c>
      <c r="AA31" s="42">
        <v>8.1673306772897405</v>
      </c>
      <c r="AB31" s="43">
        <v>21.2908366533891</v>
      </c>
      <c r="AC31" s="4"/>
      <c r="AD31" s="19"/>
      <c r="AE31" s="19"/>
      <c r="AF31" s="19"/>
      <c r="AG31" s="5"/>
      <c r="AH31" s="41">
        <v>0</v>
      </c>
      <c r="AI31" s="42">
        <v>0</v>
      </c>
      <c r="AJ31" s="43">
        <v>0</v>
      </c>
      <c r="AK31" s="8"/>
      <c r="AP31" s="9"/>
      <c r="AQ31" s="73">
        <v>797.81399999999996</v>
      </c>
      <c r="AR31" s="19">
        <v>236.71081286673399</v>
      </c>
      <c r="AS31" s="19">
        <v>2.0051749512553201</v>
      </c>
    </row>
    <row r="32" spans="1:45" s="21" customFormat="1" x14ac:dyDescent="0.3">
      <c r="A32" s="21" t="str">
        <f t="shared" si="0"/>
        <v>T1C_Jun_Jul_2014</v>
      </c>
      <c r="B32" s="21" t="s">
        <v>85</v>
      </c>
      <c r="C32" s="12">
        <v>-14.28833</v>
      </c>
      <c r="D32" s="13">
        <v>-170.67789999999999</v>
      </c>
      <c r="E32" s="8" t="s">
        <v>53</v>
      </c>
      <c r="F32" s="48">
        <v>41816</v>
      </c>
      <c r="G32" s="48">
        <v>41865</v>
      </c>
      <c r="H32" s="9">
        <v>49</v>
      </c>
      <c r="I32" s="68">
        <v>2.0268299163899899E-3</v>
      </c>
      <c r="J32" s="19">
        <v>23.028499999999902</v>
      </c>
      <c r="K32" s="4">
        <v>90.602948520311699</v>
      </c>
      <c r="L32" s="5">
        <v>9.3970514796882103</v>
      </c>
      <c r="M32" s="19">
        <v>231.87411</v>
      </c>
      <c r="N32" s="19">
        <v>170.401400576848</v>
      </c>
      <c r="O32" s="19">
        <v>15.9184300109197</v>
      </c>
      <c r="P32" s="19">
        <v>61.472709423151898</v>
      </c>
      <c r="Q32" s="19">
        <v>45.554279412232198</v>
      </c>
      <c r="R32" s="41">
        <v>73.488756712359105</v>
      </c>
      <c r="S32" s="42">
        <v>6.8651174600388503</v>
      </c>
      <c r="T32" s="43">
        <v>19.6461258276019</v>
      </c>
      <c r="U32" s="4">
        <v>210.08477999999999</v>
      </c>
      <c r="V32" s="16">
        <v>157.01705337284699</v>
      </c>
      <c r="W32" s="16">
        <v>14.0134689508696</v>
      </c>
      <c r="X32" s="16">
        <v>39.054257676282504</v>
      </c>
      <c r="Y32" s="17">
        <v>53.067726627152098</v>
      </c>
      <c r="Z32" s="41">
        <v>74.739851869729804</v>
      </c>
      <c r="AA32" s="42">
        <v>6.6703875220611497</v>
      </c>
      <c r="AB32" s="43">
        <v>18.589760608208898</v>
      </c>
      <c r="AC32" s="4">
        <v>21.78933</v>
      </c>
      <c r="AD32" s="19">
        <v>13.3843471354038</v>
      </c>
      <c r="AE32" s="19">
        <v>1.90496107072694</v>
      </c>
      <c r="AF32" s="19">
        <v>8.4049828645961302</v>
      </c>
      <c r="AG32" s="5">
        <v>6.5000217938691902</v>
      </c>
      <c r="AH32" s="41">
        <v>61.426152779382598</v>
      </c>
      <c r="AI32" s="42">
        <v>8.7426326129667409</v>
      </c>
      <c r="AJ32" s="43">
        <v>29.831214607650502</v>
      </c>
      <c r="AK32" s="8">
        <v>68.179500000000004</v>
      </c>
      <c r="AL32" s="21">
        <v>89.043999999999997</v>
      </c>
      <c r="AM32" s="21">
        <v>1.732</v>
      </c>
      <c r="AN32" s="21">
        <v>3.8959999999999999</v>
      </c>
      <c r="AO32" s="21">
        <v>2.1639999999999899</v>
      </c>
      <c r="AP32" s="9">
        <v>20.8644999999999</v>
      </c>
      <c r="AQ32" s="73">
        <v>797.81399999999996</v>
      </c>
      <c r="AR32" s="19">
        <v>236.71081286673399</v>
      </c>
      <c r="AS32" s="19">
        <v>2.0051749512553201</v>
      </c>
    </row>
    <row r="33" spans="1:45" s="21" customFormat="1" x14ac:dyDescent="0.3">
      <c r="A33" s="21" t="str">
        <f t="shared" si="0"/>
        <v>T2A_Jun_Jul_2014</v>
      </c>
      <c r="B33" s="21" t="s">
        <v>86</v>
      </c>
      <c r="C33" s="12">
        <v>-14.29177</v>
      </c>
      <c r="D33" s="13">
        <v>-170.68219999999999</v>
      </c>
      <c r="E33" s="8" t="s">
        <v>53</v>
      </c>
      <c r="F33" s="48">
        <v>41816</v>
      </c>
      <c r="G33" s="48">
        <v>41865</v>
      </c>
      <c r="H33" s="9">
        <v>49</v>
      </c>
      <c r="I33" s="68">
        <v>2.0268299163899899E-3</v>
      </c>
      <c r="J33" s="19">
        <v>52.5878399999999</v>
      </c>
      <c r="K33" s="4">
        <v>75.585040191800999</v>
      </c>
      <c r="L33" s="5">
        <v>24.414959808199001</v>
      </c>
      <c r="M33" s="19">
        <v>529.50729000000001</v>
      </c>
      <c r="N33" s="19">
        <v>74.419053656267394</v>
      </c>
      <c r="O33" s="19">
        <v>74.553975268935602</v>
      </c>
      <c r="P33" s="19">
        <v>455.08823634373198</v>
      </c>
      <c r="Q33" s="19">
        <v>380.53426107479697</v>
      </c>
      <c r="R33" s="41">
        <v>14.0543964288513</v>
      </c>
      <c r="S33" s="42">
        <v>14.079877024721499</v>
      </c>
      <c r="T33" s="43">
        <v>71.865726546427098</v>
      </c>
      <c r="U33" s="4">
        <v>400.22829999999999</v>
      </c>
      <c r="V33" s="16">
        <v>59.042822807989801</v>
      </c>
      <c r="W33" s="16">
        <v>62.165155276410097</v>
      </c>
      <c r="X33" s="16">
        <v>279.02032191559999</v>
      </c>
      <c r="Y33" s="17">
        <v>341.18547719201001</v>
      </c>
      <c r="Z33" s="41">
        <v>14.752285834857201</v>
      </c>
      <c r="AA33" s="42">
        <v>15.5324236882824</v>
      </c>
      <c r="AB33" s="43">
        <v>69.715290476860304</v>
      </c>
      <c r="AC33" s="4">
        <v>129.27898999999999</v>
      </c>
      <c r="AD33" s="19">
        <v>15.3762309064465</v>
      </c>
      <c r="AE33" s="19">
        <v>12.388820113594999</v>
      </c>
      <c r="AF33" s="19">
        <v>113.902759093553</v>
      </c>
      <c r="AG33" s="5">
        <v>101.513938979958</v>
      </c>
      <c r="AH33" s="41">
        <v>11.8938358865942</v>
      </c>
      <c r="AI33" s="42">
        <v>9.5830112175188606</v>
      </c>
      <c r="AJ33" s="43">
        <v>78.523152895886895</v>
      </c>
      <c r="AK33" s="8"/>
      <c r="AO33" s="21">
        <v>12.8392999999999</v>
      </c>
      <c r="AP33" s="9">
        <v>39.748539999999899</v>
      </c>
      <c r="AQ33" s="73">
        <v>797.81399999999996</v>
      </c>
      <c r="AR33" s="19">
        <v>236.71081286673399</v>
      </c>
      <c r="AS33" s="19">
        <v>2.0051749512553201</v>
      </c>
    </row>
    <row r="34" spans="1:45" s="21" customFormat="1" x14ac:dyDescent="0.3">
      <c r="A34" s="21" t="str">
        <f t="shared" si="0"/>
        <v>T2B_Jun_Jul_2014</v>
      </c>
      <c r="B34" s="21" t="s">
        <v>87</v>
      </c>
      <c r="C34" s="12">
        <v>-14.29142</v>
      </c>
      <c r="D34" s="13">
        <v>-170.67930000000001</v>
      </c>
      <c r="E34" s="8" t="s">
        <v>53</v>
      </c>
      <c r="F34" s="48">
        <v>41816</v>
      </c>
      <c r="G34" s="48">
        <v>41865</v>
      </c>
      <c r="H34" s="9">
        <v>49</v>
      </c>
      <c r="I34" s="68">
        <v>2.0268299163899899E-3</v>
      </c>
      <c r="J34" s="19">
        <v>6.7103999999999902</v>
      </c>
      <c r="K34" s="4">
        <v>76.950703385789097</v>
      </c>
      <c r="L34" s="5">
        <v>23.0492966142108</v>
      </c>
      <c r="M34" s="19">
        <v>67.567059999999998</v>
      </c>
      <c r="N34" s="19">
        <v>57.360486860832602</v>
      </c>
      <c r="O34" s="19">
        <v>4.3442269048710802</v>
      </c>
      <c r="P34" s="19">
        <v>10.2065731391673</v>
      </c>
      <c r="Q34" s="19">
        <v>5.8623462342962203</v>
      </c>
      <c r="R34" s="41">
        <v>84.894158278949305</v>
      </c>
      <c r="S34" s="42">
        <v>6.4295041176441297</v>
      </c>
      <c r="T34" s="43">
        <v>8.6763376034064894</v>
      </c>
      <c r="U34" s="4">
        <v>51.99333</v>
      </c>
      <c r="V34" s="16">
        <v>44.843445312250303</v>
      </c>
      <c r="W34" s="16">
        <v>3.1467948292308101</v>
      </c>
      <c r="X34" s="16">
        <v>4.0030898585188002</v>
      </c>
      <c r="Y34" s="17">
        <v>7.14988468774962</v>
      </c>
      <c r="Z34" s="41">
        <v>86.248457854594704</v>
      </c>
      <c r="AA34" s="42">
        <v>6.0523048422380601</v>
      </c>
      <c r="AB34" s="43">
        <v>7.6992373031671697</v>
      </c>
      <c r="AC34" s="4">
        <v>15.573729999999999</v>
      </c>
      <c r="AD34" s="19">
        <v>12.517041670378999</v>
      </c>
      <c r="AE34" s="19">
        <v>1.19743204171744</v>
      </c>
      <c r="AF34" s="19">
        <v>3.0566883296209002</v>
      </c>
      <c r="AG34" s="5">
        <v>1.85925628790346</v>
      </c>
      <c r="AH34" s="41">
        <v>80.372792326430996</v>
      </c>
      <c r="AI34" s="42">
        <v>7.6887941534715702</v>
      </c>
      <c r="AJ34" s="43">
        <v>11.938413520097299</v>
      </c>
      <c r="AK34" s="8">
        <v>70.367900000000006</v>
      </c>
      <c r="AL34" s="21">
        <v>75.531599999999997</v>
      </c>
      <c r="AM34" s="21">
        <v>1.7428999999999999</v>
      </c>
      <c r="AN34" s="21">
        <v>3.2896000000000001</v>
      </c>
      <c r="AO34" s="21">
        <v>1.5467</v>
      </c>
      <c r="AP34" s="9">
        <v>5.1636999999999897</v>
      </c>
      <c r="AQ34" s="73">
        <v>797.81399999999996</v>
      </c>
      <c r="AR34" s="19">
        <v>236.71081286673399</v>
      </c>
      <c r="AS34" s="19">
        <v>2.0051749512553201</v>
      </c>
    </row>
    <row r="35" spans="1:45" s="21" customFormat="1" x14ac:dyDescent="0.3">
      <c r="A35" s="21" t="str">
        <f t="shared" si="0"/>
        <v>T2C_Jun_Jul_2014</v>
      </c>
      <c r="B35" s="21" t="s">
        <v>88</v>
      </c>
      <c r="C35" s="12">
        <v>-14.290330000000001</v>
      </c>
      <c r="D35" s="13">
        <v>-170.67670000000001</v>
      </c>
      <c r="E35" s="8" t="s">
        <v>53</v>
      </c>
      <c r="F35" s="48">
        <v>41816</v>
      </c>
      <c r="G35" s="48">
        <v>41865</v>
      </c>
      <c r="H35" s="9">
        <v>49</v>
      </c>
      <c r="I35" s="68">
        <v>2.0268299163899899E-3</v>
      </c>
      <c r="J35" s="19">
        <v>18.215</v>
      </c>
      <c r="K35" s="4">
        <v>90.113642602250906</v>
      </c>
      <c r="L35" s="5">
        <v>9.8863573977490997</v>
      </c>
      <c r="M35" s="19">
        <v>183.40694999999999</v>
      </c>
      <c r="N35" s="19">
        <v>139.67484734409601</v>
      </c>
      <c r="O35" s="19">
        <v>13.216690107868899</v>
      </c>
      <c r="P35" s="19">
        <v>43.732102655903702</v>
      </c>
      <c r="Q35" s="19">
        <v>30.515412548034799</v>
      </c>
      <c r="R35" s="41">
        <v>76.155700394175994</v>
      </c>
      <c r="S35" s="42">
        <v>7.2062100743014099</v>
      </c>
      <c r="T35" s="43">
        <v>16.6380895315225</v>
      </c>
      <c r="U35" s="4">
        <v>165.27467999999999</v>
      </c>
      <c r="V35" s="16">
        <v>126.407710428393</v>
      </c>
      <c r="W35" s="16">
        <v>11.9052039516229</v>
      </c>
      <c r="X35" s="16">
        <v>26.961765619983701</v>
      </c>
      <c r="Y35" s="17">
        <v>38.866969571606603</v>
      </c>
      <c r="Z35" s="41">
        <v>76.483409575134701</v>
      </c>
      <c r="AA35" s="42">
        <v>7.2032836195011498</v>
      </c>
      <c r="AB35" s="43">
        <v>16.313306805364</v>
      </c>
      <c r="AC35" s="4">
        <v>18.132269999999998</v>
      </c>
      <c r="AD35" s="19">
        <v>13.2671368019837</v>
      </c>
      <c r="AE35" s="19">
        <v>1.31148615726151</v>
      </c>
      <c r="AF35" s="19">
        <v>4.8651331980162498</v>
      </c>
      <c r="AG35" s="5">
        <v>3.55364704075473</v>
      </c>
      <c r="AH35" s="41">
        <v>73.168647951876594</v>
      </c>
      <c r="AI35" s="42">
        <v>7.2328845602978404</v>
      </c>
      <c r="AJ35" s="43">
        <v>19.598467487825399</v>
      </c>
      <c r="AK35" s="8">
        <v>68.117999999999995</v>
      </c>
      <c r="AL35" s="21">
        <v>84.532200000000003</v>
      </c>
      <c r="AM35" s="21">
        <v>1.7764</v>
      </c>
      <c r="AN35" s="21">
        <v>3.5771999999999999</v>
      </c>
      <c r="AO35" s="21">
        <v>1.8008</v>
      </c>
      <c r="AP35" s="9">
        <v>16.414200000000001</v>
      </c>
      <c r="AQ35" s="73">
        <v>797.81399999999996</v>
      </c>
      <c r="AR35" s="19">
        <v>236.71081286673399</v>
      </c>
      <c r="AS35" s="19">
        <v>2.0051749512553201</v>
      </c>
    </row>
    <row r="36" spans="1:45" s="21" customFormat="1" x14ac:dyDescent="0.3">
      <c r="A36" s="21" t="str">
        <f t="shared" si="0"/>
        <v>T3A_Jun_Jul_2014</v>
      </c>
      <c r="B36" s="21" t="s">
        <v>89</v>
      </c>
      <c r="C36" s="12">
        <v>-14.292730000000001</v>
      </c>
      <c r="D36" s="13">
        <v>-170.67939999999999</v>
      </c>
      <c r="E36" s="8" t="s">
        <v>53</v>
      </c>
      <c r="F36" s="48">
        <v>41816</v>
      </c>
      <c r="G36" s="48">
        <v>41865</v>
      </c>
      <c r="H36" s="9">
        <v>49</v>
      </c>
      <c r="I36" s="68">
        <v>2.0268299163899899E-3</v>
      </c>
      <c r="J36" s="19">
        <v>17.3139</v>
      </c>
      <c r="K36" s="4">
        <v>90.930408515701203</v>
      </c>
      <c r="L36" s="5">
        <v>9.0695914842987406</v>
      </c>
      <c r="M36" s="19">
        <v>174.33376999999999</v>
      </c>
      <c r="N36" s="19">
        <v>153.8370014301</v>
      </c>
      <c r="O36" s="19">
        <v>8.92882026460879</v>
      </c>
      <c r="P36" s="19">
        <v>20.496768569899601</v>
      </c>
      <c r="Q36" s="19">
        <v>11.5679483052908</v>
      </c>
      <c r="R36" s="41">
        <v>88.242800824017195</v>
      </c>
      <c r="S36" s="42">
        <v>5.12168139575527</v>
      </c>
      <c r="T36" s="43">
        <v>6.6355177802274898</v>
      </c>
      <c r="U36" s="4">
        <v>158.52241000000001</v>
      </c>
      <c r="V36" s="16">
        <v>141.17915757181399</v>
      </c>
      <c r="W36" s="16">
        <v>7.6661234642760299</v>
      </c>
      <c r="X36" s="16">
        <v>9.6771289639089897</v>
      </c>
      <c r="Y36" s="17">
        <v>17.343252428185</v>
      </c>
      <c r="Z36" s="41">
        <v>89.0594317685524</v>
      </c>
      <c r="AA36" s="42">
        <v>4.8359872047592702</v>
      </c>
      <c r="AB36" s="43">
        <v>6.1045810266882699</v>
      </c>
      <c r="AC36" s="4">
        <v>15.811360000000001</v>
      </c>
      <c r="AD36" s="19">
        <v>12.6578439265519</v>
      </c>
      <c r="AE36" s="19">
        <v>1.2626967764500101</v>
      </c>
      <c r="AF36" s="19">
        <v>3.1535160734480101</v>
      </c>
      <c r="AG36" s="5">
        <v>1.89081929699799</v>
      </c>
      <c r="AH36" s="41">
        <v>80.055377440979001</v>
      </c>
      <c r="AI36" s="42">
        <v>7.9860099096473602</v>
      </c>
      <c r="AJ36" s="43">
        <v>11.958612649373499</v>
      </c>
      <c r="AK36" s="8">
        <v>69.351600000000005</v>
      </c>
      <c r="AL36" s="21">
        <v>85.095200000000006</v>
      </c>
      <c r="AM36" s="21">
        <v>1.7115</v>
      </c>
      <c r="AN36" s="21">
        <v>3.2818000000000001</v>
      </c>
      <c r="AO36" s="21">
        <v>1.5703</v>
      </c>
      <c r="AP36" s="9">
        <v>15.743600000000001</v>
      </c>
      <c r="AQ36" s="73">
        <v>797.81399999999996</v>
      </c>
      <c r="AR36" s="19">
        <v>236.71081286673399</v>
      </c>
      <c r="AS36" s="19">
        <v>2.0051749512553201</v>
      </c>
    </row>
    <row r="37" spans="1:45" s="21" customFormat="1" x14ac:dyDescent="0.3">
      <c r="A37" s="21" t="str">
        <f t="shared" si="0"/>
        <v>T3B_Jun_Jul_2014</v>
      </c>
      <c r="B37" s="21" t="s">
        <v>90</v>
      </c>
      <c r="C37" s="12">
        <v>-14.293839999999999</v>
      </c>
      <c r="D37" s="13">
        <v>-170.6773</v>
      </c>
      <c r="E37" s="8" t="s">
        <v>53</v>
      </c>
      <c r="F37" s="48">
        <v>41816</v>
      </c>
      <c r="G37" s="48">
        <v>41865</v>
      </c>
      <c r="H37" s="9">
        <v>49</v>
      </c>
      <c r="I37" s="68">
        <v>2.0268299163899899E-3</v>
      </c>
      <c r="J37" s="19">
        <v>12.0297</v>
      </c>
      <c r="K37" s="4">
        <v>91.358886755280594</v>
      </c>
      <c r="L37" s="5">
        <v>8.6411132447193193</v>
      </c>
      <c r="M37" s="19">
        <v>121.12712999999999</v>
      </c>
      <c r="N37" s="19">
        <v>106.56209165115099</v>
      </c>
      <c r="O37" s="19">
        <v>6.4287590605125704</v>
      </c>
      <c r="P37" s="19">
        <v>14.565038348848899</v>
      </c>
      <c r="Q37" s="19">
        <v>8.1362792883363593</v>
      </c>
      <c r="R37" s="41">
        <v>87.975411991641394</v>
      </c>
      <c r="S37" s="42">
        <v>5.3074476878240002</v>
      </c>
      <c r="T37" s="43">
        <v>6.7171403205346003</v>
      </c>
      <c r="U37" s="4">
        <v>110.66039000000001</v>
      </c>
      <c r="V37" s="16">
        <v>98.097998070479207</v>
      </c>
      <c r="W37" s="16">
        <v>5.69334572907648</v>
      </c>
      <c r="X37" s="16">
        <v>6.8690462004442203</v>
      </c>
      <c r="Y37" s="17">
        <v>12.5623919295207</v>
      </c>
      <c r="Z37" s="41">
        <v>88.647797166157901</v>
      </c>
      <c r="AA37" s="42">
        <v>5.1448813157774698</v>
      </c>
      <c r="AB37" s="43">
        <v>6.2073215180646102</v>
      </c>
      <c r="AC37" s="4">
        <v>10.46673</v>
      </c>
      <c r="AD37" s="19">
        <v>8.4640849083513796</v>
      </c>
      <c r="AE37" s="19">
        <v>0.73541277041597497</v>
      </c>
      <c r="AF37" s="19">
        <v>2.0026450916486098</v>
      </c>
      <c r="AG37" s="5">
        <v>1.26723232123263</v>
      </c>
      <c r="AH37" s="41">
        <v>80.866563944530697</v>
      </c>
      <c r="AI37" s="42">
        <v>7.0261941448377403</v>
      </c>
      <c r="AJ37" s="43">
        <v>12.1072419106314</v>
      </c>
      <c r="AK37" s="8">
        <v>67.060699999999997</v>
      </c>
      <c r="AL37" s="21">
        <v>78.050899999999999</v>
      </c>
      <c r="AM37" s="21">
        <v>1.6805000000000001</v>
      </c>
      <c r="AN37" s="23">
        <v>2.72</v>
      </c>
      <c r="AO37" s="23">
        <v>1.0395000000000001</v>
      </c>
      <c r="AP37" s="9">
        <v>10.9902</v>
      </c>
      <c r="AQ37" s="73">
        <v>797.81399999999996</v>
      </c>
      <c r="AR37" s="19">
        <v>236.71081286673399</v>
      </c>
      <c r="AS37" s="19">
        <v>2.0051749512553201</v>
      </c>
    </row>
    <row r="38" spans="1:45" s="50" customFormat="1" ht="15" thickBot="1" x14ac:dyDescent="0.35">
      <c r="A38" s="50" t="str">
        <f t="shared" si="0"/>
        <v>T3C_Jun_Jul_2014</v>
      </c>
      <c r="B38" s="50" t="s">
        <v>91</v>
      </c>
      <c r="C38" s="51">
        <v>-14.293369999999999</v>
      </c>
      <c r="D38" s="52">
        <v>-170.6754</v>
      </c>
      <c r="E38" s="49" t="s">
        <v>53</v>
      </c>
      <c r="F38" s="53">
        <v>41816</v>
      </c>
      <c r="G38" s="53">
        <v>41865</v>
      </c>
      <c r="H38" s="54">
        <v>49</v>
      </c>
      <c r="I38" s="69">
        <v>2.0268299163899899E-3</v>
      </c>
      <c r="J38" s="58">
        <v>8.4400000000003098E-2</v>
      </c>
      <c r="K38" s="55">
        <v>50.829383886257602</v>
      </c>
      <c r="L38" s="56">
        <v>49.170616113742298</v>
      </c>
      <c r="M38" s="58">
        <v>0.84982000000000002</v>
      </c>
      <c r="N38" s="58">
        <v>0.76106805538038402</v>
      </c>
      <c r="O38" s="58">
        <v>7.2634084912821403E-2</v>
      </c>
      <c r="P38" s="58">
        <v>8.8751944619615705E-2</v>
      </c>
      <c r="Q38" s="58">
        <v>1.6117859706794201E-2</v>
      </c>
      <c r="R38" s="62">
        <v>89.556383161185195</v>
      </c>
      <c r="S38" s="59">
        <v>8.5469964125133995</v>
      </c>
      <c r="T38" s="63">
        <v>1.89662042630136</v>
      </c>
      <c r="U38" s="55">
        <v>0.43196000000000001</v>
      </c>
      <c r="V38" s="60">
        <v>0.394142325490208</v>
      </c>
      <c r="W38" s="60">
        <v>2.96443137254957E-2</v>
      </c>
      <c r="X38" s="60">
        <v>8.1733607842956503E-3</v>
      </c>
      <c r="Y38" s="61">
        <v>3.7817674509791302E-2</v>
      </c>
      <c r="Z38" s="62">
        <v>91.245098039218504</v>
      </c>
      <c r="AA38" s="59">
        <v>6.8627450980404898</v>
      </c>
      <c r="AB38" s="63">
        <v>1.89215686274091</v>
      </c>
      <c r="AC38" s="55">
        <v>0.41786000000000001</v>
      </c>
      <c r="AD38" s="58">
        <v>0.366925789300385</v>
      </c>
      <c r="AE38" s="58">
        <v>4.2989711934147398E-2</v>
      </c>
      <c r="AF38" s="58">
        <v>5.0934210699614603E-2</v>
      </c>
      <c r="AG38" s="56">
        <v>7.9444987654672203E-3</v>
      </c>
      <c r="AH38" s="62">
        <v>87.810699588471095</v>
      </c>
      <c r="AI38" s="59">
        <v>10.288065843619201</v>
      </c>
      <c r="AJ38" s="63">
        <v>1.9012345679096401</v>
      </c>
      <c r="AK38" s="49">
        <v>67.47</v>
      </c>
      <c r="AL38" s="50">
        <v>67.512900000000002</v>
      </c>
      <c r="AM38" s="50">
        <v>1.73</v>
      </c>
      <c r="AN38" s="57">
        <v>1.7715000000000001</v>
      </c>
      <c r="AO38" s="57">
        <v>4.1500000000000002E-2</v>
      </c>
      <c r="AP38" s="54">
        <v>4.2900000000002998E-2</v>
      </c>
      <c r="AQ38" s="74">
        <v>797.81399999999996</v>
      </c>
      <c r="AR38" s="58">
        <v>236.71081286673399</v>
      </c>
      <c r="AS38" s="58">
        <v>2.0051749512553201</v>
      </c>
    </row>
    <row r="39" spans="1:45" s="20" customFormat="1" x14ac:dyDescent="0.3">
      <c r="A39" s="20" t="str">
        <f t="shared" si="0"/>
        <v>T1A_Aug_Sept_2014</v>
      </c>
      <c r="B39" s="20" t="s">
        <v>83</v>
      </c>
      <c r="C39" s="10">
        <v>-14.290179999999999</v>
      </c>
      <c r="D39" s="11">
        <v>-170.6814</v>
      </c>
      <c r="E39" s="6" t="s">
        <v>54</v>
      </c>
      <c r="F39" s="44">
        <v>41865</v>
      </c>
      <c r="G39" s="44">
        <v>41918</v>
      </c>
      <c r="H39" s="7">
        <v>53</v>
      </c>
      <c r="I39" s="66">
        <v>2.0268299163899899E-3</v>
      </c>
      <c r="J39" s="18">
        <v>10.948</v>
      </c>
      <c r="K39" s="2">
        <v>46.830471318962402</v>
      </c>
      <c r="L39" s="3">
        <v>53.169528681037498</v>
      </c>
      <c r="M39" s="18">
        <v>101.91582</v>
      </c>
      <c r="N39" s="18">
        <v>51.376101463919099</v>
      </c>
      <c r="O39" s="18">
        <v>8.9940093492237505</v>
      </c>
      <c r="P39" s="18">
        <v>50.539718536080798</v>
      </c>
      <c r="Q39" s="18">
        <v>41.545709186857003</v>
      </c>
      <c r="R39" s="46">
        <v>50.410330274455099</v>
      </c>
      <c r="S39" s="45">
        <v>8.8249393953006994</v>
      </c>
      <c r="T39" s="47">
        <v>40.764730330244099</v>
      </c>
      <c r="U39" s="2">
        <v>47.72766</v>
      </c>
      <c r="V39" s="14">
        <v>30.665810876979599</v>
      </c>
      <c r="W39" s="14">
        <v>3.2722040353074702</v>
      </c>
      <c r="X39" s="14">
        <v>13.789645087712801</v>
      </c>
      <c r="Y39" s="15">
        <v>17.061849123020298</v>
      </c>
      <c r="Z39" s="46">
        <v>64.251653814537704</v>
      </c>
      <c r="AA39" s="45">
        <v>6.8559909186988799</v>
      </c>
      <c r="AB39" s="47">
        <v>28.8923552667633</v>
      </c>
      <c r="AC39" s="2">
        <v>54.188160000000003</v>
      </c>
      <c r="AD39" s="18">
        <v>20.710290885118798</v>
      </c>
      <c r="AE39" s="18">
        <v>5.7218052714998304</v>
      </c>
      <c r="AF39" s="18">
        <v>33.477869114881102</v>
      </c>
      <c r="AG39" s="3">
        <v>27.756063843381199</v>
      </c>
      <c r="AH39" s="46">
        <v>38.219217786909297</v>
      </c>
      <c r="AI39" s="45">
        <v>10.559142941003699</v>
      </c>
      <c r="AJ39" s="47">
        <v>51.221639272086897</v>
      </c>
      <c r="AK39" s="6">
        <v>67.849999999999994</v>
      </c>
      <c r="AL39" s="20">
        <v>72.977000000000004</v>
      </c>
      <c r="AM39" s="20">
        <v>1.7809999999999999</v>
      </c>
      <c r="AN39" s="20">
        <v>7.6020000000000003</v>
      </c>
      <c r="AO39" s="20">
        <v>5.8209999999999997</v>
      </c>
      <c r="AP39" s="7">
        <v>5.1269999999999998</v>
      </c>
      <c r="AQ39" s="72">
        <v>169.41800000000001</v>
      </c>
      <c r="AR39" s="18">
        <v>8.6420521447483303</v>
      </c>
      <c r="AS39" s="18">
        <v>1.80564810442565</v>
      </c>
    </row>
    <row r="40" spans="1:45" s="21" customFormat="1" x14ac:dyDescent="0.3">
      <c r="A40" s="21" t="str">
        <f t="shared" si="0"/>
        <v>T1B_Aug_Sept_2014</v>
      </c>
      <c r="B40" s="21" t="s">
        <v>84</v>
      </c>
      <c r="C40" s="12">
        <v>-14.28941</v>
      </c>
      <c r="D40" s="13">
        <v>-170.67959999999999</v>
      </c>
      <c r="E40" s="8" t="s">
        <v>54</v>
      </c>
      <c r="F40" s="48">
        <v>41865</v>
      </c>
      <c r="G40" s="48">
        <v>41918</v>
      </c>
      <c r="H40" s="9">
        <v>53</v>
      </c>
      <c r="I40" s="68">
        <v>2.0268299163899899E-3</v>
      </c>
      <c r="J40" s="19"/>
      <c r="K40" s="4"/>
      <c r="L40" s="5"/>
      <c r="M40" s="19"/>
      <c r="N40" s="19"/>
      <c r="O40" s="19"/>
      <c r="P40" s="19"/>
      <c r="Q40" s="19"/>
      <c r="R40" s="41"/>
      <c r="S40" s="42"/>
      <c r="T40" s="43"/>
      <c r="U40" s="4"/>
      <c r="V40" s="16"/>
      <c r="W40" s="16"/>
      <c r="X40" s="16"/>
      <c r="Y40" s="17"/>
      <c r="Z40" s="41"/>
      <c r="AA40" s="42"/>
      <c r="AB40" s="43"/>
      <c r="AC40" s="4"/>
      <c r="AD40" s="19"/>
      <c r="AE40" s="19"/>
      <c r="AF40" s="19"/>
      <c r="AG40" s="5"/>
      <c r="AH40" s="41"/>
      <c r="AI40" s="42"/>
      <c r="AJ40" s="43"/>
      <c r="AK40" s="8"/>
      <c r="AP40" s="9"/>
      <c r="AQ40" s="73">
        <v>169.41800000000001</v>
      </c>
      <c r="AR40" s="19">
        <v>8.6420521447483303</v>
      </c>
      <c r="AS40" s="19">
        <v>1.80564810442565</v>
      </c>
    </row>
    <row r="41" spans="1:45" s="21" customFormat="1" x14ac:dyDescent="0.3">
      <c r="A41" s="21" t="str">
        <f t="shared" si="0"/>
        <v>T1C_Aug_Sept_2014</v>
      </c>
      <c r="B41" s="21" t="s">
        <v>85</v>
      </c>
      <c r="C41" s="12">
        <v>-14.28833</v>
      </c>
      <c r="D41" s="13">
        <v>-170.67789999999999</v>
      </c>
      <c r="E41" s="8" t="s">
        <v>54</v>
      </c>
      <c r="F41" s="48">
        <v>41865</v>
      </c>
      <c r="G41" s="48">
        <v>41918</v>
      </c>
      <c r="H41" s="9">
        <v>53</v>
      </c>
      <c r="I41" s="68">
        <v>2.0268299163899899E-3</v>
      </c>
      <c r="J41" s="19">
        <v>14.824999999999999</v>
      </c>
      <c r="K41" s="4">
        <v>0.24283305227656901</v>
      </c>
      <c r="L41" s="5">
        <v>99.757166947723405</v>
      </c>
      <c r="M41" s="19">
        <v>138.00712999999999</v>
      </c>
      <c r="N41" s="19">
        <v>83.179281303517001</v>
      </c>
      <c r="O41" s="19">
        <v>10.6906881001808</v>
      </c>
      <c r="P41" s="19">
        <v>54.827848696482903</v>
      </c>
      <c r="Q41" s="19">
        <v>44.137160596302103</v>
      </c>
      <c r="R41" s="41">
        <v>60.271727485034297</v>
      </c>
      <c r="S41" s="42">
        <v>7.7464752003616297</v>
      </c>
      <c r="T41" s="43">
        <v>31.981797314604002</v>
      </c>
      <c r="U41" s="4">
        <v>0.33512999999999998</v>
      </c>
      <c r="V41" s="16">
        <v>0.20603513124992601</v>
      </c>
      <c r="W41" s="16">
        <v>7.6800625000001205E-2</v>
      </c>
      <c r="X41" s="16">
        <v>5.2294243750072002E-2</v>
      </c>
      <c r="Y41" s="17">
        <v>0.12909486875007301</v>
      </c>
      <c r="Z41" s="41">
        <v>61.479166666644701</v>
      </c>
      <c r="AA41" s="42">
        <v>22.916666666666998</v>
      </c>
      <c r="AB41" s="43">
        <v>15.6041666666881</v>
      </c>
      <c r="AC41" s="4">
        <v>137.672</v>
      </c>
      <c r="AD41" s="19">
        <v>82.973246209472407</v>
      </c>
      <c r="AE41" s="19">
        <v>10.613887942626601</v>
      </c>
      <c r="AF41" s="19">
        <v>54.698753790527498</v>
      </c>
      <c r="AG41" s="5">
        <v>44.084865847900801</v>
      </c>
      <c r="AH41" s="41">
        <v>60.2687882862691</v>
      </c>
      <c r="AI41" s="42">
        <v>7.7095472882115796</v>
      </c>
      <c r="AJ41" s="43">
        <v>32.021664425519198</v>
      </c>
      <c r="AK41" s="8">
        <v>66.135000000000005</v>
      </c>
      <c r="AL41" s="21">
        <v>66.171000000000006</v>
      </c>
      <c r="AM41" s="21">
        <v>1.7290000000000001</v>
      </c>
      <c r="AN41" s="21">
        <v>16.518000000000001</v>
      </c>
      <c r="AO41" s="21">
        <v>14.789</v>
      </c>
      <c r="AP41" s="9">
        <v>3.6000000000001302E-2</v>
      </c>
      <c r="AQ41" s="73">
        <v>169.41800000000001</v>
      </c>
      <c r="AR41" s="19">
        <v>8.6420521447483303</v>
      </c>
      <c r="AS41" s="19">
        <v>1.80564810442565</v>
      </c>
    </row>
    <row r="42" spans="1:45" s="21" customFormat="1" x14ac:dyDescent="0.3">
      <c r="A42" s="21" t="str">
        <f t="shared" si="0"/>
        <v>T2A_Aug_Sept_2014</v>
      </c>
      <c r="B42" s="21" t="s">
        <v>86</v>
      </c>
      <c r="C42" s="12">
        <v>-14.29177</v>
      </c>
      <c r="D42" s="13">
        <v>-170.68219999999999</v>
      </c>
      <c r="E42" s="8" t="s">
        <v>54</v>
      </c>
      <c r="F42" s="48">
        <v>41865</v>
      </c>
      <c r="G42" s="48">
        <v>41918</v>
      </c>
      <c r="H42" s="9">
        <v>53</v>
      </c>
      <c r="I42" s="68">
        <v>2.0268299163899899E-3</v>
      </c>
      <c r="J42" s="19">
        <v>10.180999999999999</v>
      </c>
      <c r="K42" s="4">
        <v>6.2272861212061699</v>
      </c>
      <c r="L42" s="5">
        <v>93.772713878793795</v>
      </c>
      <c r="M42" s="19">
        <v>94.775760000000005</v>
      </c>
      <c r="N42" s="19">
        <v>22.399793186053198</v>
      </c>
      <c r="O42" s="19">
        <v>12.0021152187868</v>
      </c>
      <c r="P42" s="19">
        <v>72.375966813946803</v>
      </c>
      <c r="Q42" s="19">
        <v>60.373851595159898</v>
      </c>
      <c r="R42" s="41">
        <v>23.634517081216899</v>
      </c>
      <c r="S42" s="42">
        <v>12.663697150818701</v>
      </c>
      <c r="T42" s="43">
        <v>63.701785767964203</v>
      </c>
      <c r="U42" s="4">
        <v>5.9019599999999999</v>
      </c>
      <c r="V42" s="16">
        <v>1.91309313543916</v>
      </c>
      <c r="W42" s="16">
        <v>1.38929737775857</v>
      </c>
      <c r="X42" s="16">
        <v>2.5995694868022499</v>
      </c>
      <c r="Y42" s="17">
        <v>3.9888668645608298</v>
      </c>
      <c r="Z42" s="41">
        <v>32.414539160535902</v>
      </c>
      <c r="AA42" s="42">
        <v>23.5395932496758</v>
      </c>
      <c r="AB42" s="43">
        <v>44.045867589788102</v>
      </c>
      <c r="AC42" s="4">
        <v>88.873800000000003</v>
      </c>
      <c r="AD42" s="19">
        <v>20.486700261400699</v>
      </c>
      <c r="AE42" s="19">
        <v>10.612818102131699</v>
      </c>
      <c r="AF42" s="19">
        <v>68.387099738599204</v>
      </c>
      <c r="AG42" s="5">
        <v>57.7742816364674</v>
      </c>
      <c r="AH42" s="41">
        <v>23.0514507778454</v>
      </c>
      <c r="AI42" s="42">
        <v>11.9414474255987</v>
      </c>
      <c r="AJ42" s="43">
        <v>65.007101796555801</v>
      </c>
      <c r="AK42" s="8">
        <v>70.003</v>
      </c>
      <c r="AL42" s="21">
        <v>70.637</v>
      </c>
      <c r="AM42" s="21">
        <v>1.7470000000000001</v>
      </c>
      <c r="AN42" s="21">
        <v>11.294</v>
      </c>
      <c r="AO42" s="21">
        <v>9.5470000000000006</v>
      </c>
      <c r="AP42" s="9">
        <v>0.63400000000000001</v>
      </c>
      <c r="AQ42" s="73">
        <v>169.41800000000001</v>
      </c>
      <c r="AR42" s="19">
        <v>8.6420521447483303</v>
      </c>
      <c r="AS42" s="19">
        <v>1.80564810442565</v>
      </c>
    </row>
    <row r="43" spans="1:45" s="21" customFormat="1" x14ac:dyDescent="0.3">
      <c r="A43" s="21" t="str">
        <f t="shared" si="0"/>
        <v>T2B_Aug_Sept_2014</v>
      </c>
      <c r="B43" s="21" t="s">
        <v>87</v>
      </c>
      <c r="C43" s="12">
        <v>-14.29142</v>
      </c>
      <c r="D43" s="13">
        <v>-170.67930000000001</v>
      </c>
      <c r="E43" s="8" t="s">
        <v>54</v>
      </c>
      <c r="F43" s="48">
        <v>41865</v>
      </c>
      <c r="G43" s="48">
        <v>41918</v>
      </c>
      <c r="H43" s="9">
        <v>53</v>
      </c>
      <c r="I43" s="68">
        <v>2.0268299163899899E-3</v>
      </c>
      <c r="J43" s="19">
        <v>0.24001</v>
      </c>
      <c r="K43" s="4">
        <v>4.1664930627890503E-3</v>
      </c>
      <c r="L43" s="5">
        <v>99.995833506937203</v>
      </c>
      <c r="M43" s="19">
        <v>2.23427</v>
      </c>
      <c r="N43" s="19">
        <v>0</v>
      </c>
      <c r="O43" s="19">
        <v>0</v>
      </c>
      <c r="P43" s="19">
        <v>0</v>
      </c>
      <c r="Q43" s="19">
        <v>0</v>
      </c>
      <c r="R43" s="41">
        <v>0</v>
      </c>
      <c r="S43" s="42">
        <v>0</v>
      </c>
      <c r="T43" s="43">
        <v>0</v>
      </c>
      <c r="U43" s="4">
        <v>9.0000000000000006E-5</v>
      </c>
      <c r="V43" s="16">
        <v>0</v>
      </c>
      <c r="W43" s="16">
        <v>0</v>
      </c>
      <c r="X43" s="16">
        <v>0</v>
      </c>
      <c r="Y43" s="17">
        <v>0</v>
      </c>
      <c r="Z43" s="41">
        <v>0</v>
      </c>
      <c r="AA43" s="42">
        <v>0</v>
      </c>
      <c r="AB43" s="43">
        <v>0</v>
      </c>
      <c r="AC43" s="4">
        <v>2.2341799999999998</v>
      </c>
      <c r="AD43" s="19">
        <v>0</v>
      </c>
      <c r="AE43" s="19">
        <v>0</v>
      </c>
      <c r="AF43" s="19">
        <v>0</v>
      </c>
      <c r="AG43" s="5">
        <v>0</v>
      </c>
      <c r="AH43" s="41">
        <v>0</v>
      </c>
      <c r="AI43" s="42">
        <v>0</v>
      </c>
      <c r="AJ43" s="43">
        <v>0</v>
      </c>
      <c r="AK43" s="22">
        <v>1.0000000000000001E-5</v>
      </c>
      <c r="AL43" s="23">
        <v>1.0000000000000001E-5</v>
      </c>
      <c r="AM43" s="23">
        <v>1.736</v>
      </c>
      <c r="AN43" s="23">
        <v>1.976</v>
      </c>
      <c r="AO43" s="23">
        <v>0.24</v>
      </c>
      <c r="AP43" s="24">
        <v>1.0000000000000001E-5</v>
      </c>
      <c r="AQ43" s="73">
        <v>169.41800000000001</v>
      </c>
      <c r="AR43" s="19">
        <v>8.6420521447483303</v>
      </c>
      <c r="AS43" s="19">
        <v>1.80564810442565</v>
      </c>
    </row>
    <row r="44" spans="1:45" s="21" customFormat="1" x14ac:dyDescent="0.3">
      <c r="A44" s="21" t="str">
        <f t="shared" si="0"/>
        <v>T2C_Aug_Sept_2014</v>
      </c>
      <c r="B44" s="21" t="s">
        <v>88</v>
      </c>
      <c r="C44" s="12">
        <v>-14.290330000000001</v>
      </c>
      <c r="D44" s="13">
        <v>-170.67670000000001</v>
      </c>
      <c r="E44" s="8" t="s">
        <v>54</v>
      </c>
      <c r="F44" s="48">
        <v>41865</v>
      </c>
      <c r="G44" s="48">
        <v>41918</v>
      </c>
      <c r="H44" s="9">
        <v>53</v>
      </c>
      <c r="I44" s="68">
        <v>2.0268299163899899E-3</v>
      </c>
      <c r="J44" s="19">
        <v>13.561</v>
      </c>
      <c r="K44" s="4">
        <v>28.707322468844399</v>
      </c>
      <c r="L44" s="5">
        <v>71.292677531155505</v>
      </c>
      <c r="M44" s="19">
        <v>126.24045</v>
      </c>
      <c r="N44" s="19">
        <v>76.504944597186807</v>
      </c>
      <c r="O44" s="19">
        <v>10.5093997204948</v>
      </c>
      <c r="P44" s="19">
        <v>49.735505402813097</v>
      </c>
      <c r="Q44" s="19">
        <v>39.226105682318199</v>
      </c>
      <c r="R44" s="41">
        <v>60.602560112219798</v>
      </c>
      <c r="S44" s="42">
        <v>8.3249067319507102</v>
      </c>
      <c r="T44" s="43">
        <v>31.072533155829401</v>
      </c>
      <c r="U44" s="4">
        <v>36.240250000000003</v>
      </c>
      <c r="V44" s="16">
        <v>26.217540547256799</v>
      </c>
      <c r="W44" s="16">
        <v>2.2954042901715801</v>
      </c>
      <c r="X44" s="16">
        <v>7.7273051625715299</v>
      </c>
      <c r="Y44" s="17">
        <v>10.022709452743101</v>
      </c>
      <c r="Z44" s="41">
        <v>72.343707748309896</v>
      </c>
      <c r="AA44" s="42">
        <v>6.3338533541340896</v>
      </c>
      <c r="AB44" s="43">
        <v>21.322438897555902</v>
      </c>
      <c r="AC44" s="4">
        <v>90.000200000000007</v>
      </c>
      <c r="AD44" s="19">
        <v>50.2874035447254</v>
      </c>
      <c r="AE44" s="19">
        <v>8.2139955159954301</v>
      </c>
      <c r="AF44" s="19">
        <v>39.7127964552745</v>
      </c>
      <c r="AG44" s="5">
        <v>31.4988009392791</v>
      </c>
      <c r="AH44" s="41">
        <v>55.874768661320097</v>
      </c>
      <c r="AI44" s="42">
        <v>9.1266414030140197</v>
      </c>
      <c r="AJ44" s="43">
        <v>34.998589935665798</v>
      </c>
      <c r="AK44" s="8">
        <v>69.093999999999994</v>
      </c>
      <c r="AL44" s="21">
        <v>72.986999999999995</v>
      </c>
      <c r="AM44" s="21">
        <v>1.677</v>
      </c>
      <c r="AN44" s="21">
        <v>11.345000000000001</v>
      </c>
      <c r="AO44" s="21">
        <v>9.6679999999999993</v>
      </c>
      <c r="AP44" s="9">
        <v>3.8929999999999998</v>
      </c>
      <c r="AQ44" s="73">
        <v>169.41800000000001</v>
      </c>
      <c r="AR44" s="19">
        <v>8.6420521447483303</v>
      </c>
      <c r="AS44" s="19">
        <v>1.80564810442565</v>
      </c>
    </row>
    <row r="45" spans="1:45" s="21" customFormat="1" x14ac:dyDescent="0.3">
      <c r="A45" s="21" t="str">
        <f t="shared" si="0"/>
        <v>T3A_Aug_Sept_2014</v>
      </c>
      <c r="B45" s="21" t="s">
        <v>89</v>
      </c>
      <c r="C45" s="12">
        <v>-14.292730000000001</v>
      </c>
      <c r="D45" s="13">
        <v>-170.67939999999999</v>
      </c>
      <c r="E45" s="8" t="s">
        <v>54</v>
      </c>
      <c r="F45" s="48">
        <v>41865</v>
      </c>
      <c r="G45" s="48">
        <v>41918</v>
      </c>
      <c r="H45" s="9">
        <v>53</v>
      </c>
      <c r="I45" s="68">
        <v>2.0268299163899899E-3</v>
      </c>
      <c r="J45" s="19">
        <v>5.6039999999999903</v>
      </c>
      <c r="K45" s="4">
        <v>37.919343326195502</v>
      </c>
      <c r="L45" s="5">
        <v>62.080656673804398</v>
      </c>
      <c r="M45" s="19">
        <v>52.168089999999999</v>
      </c>
      <c r="N45" s="19">
        <v>35.553446931788301</v>
      </c>
      <c r="O45" s="19">
        <v>4.0648130391862196</v>
      </c>
      <c r="P45" s="19">
        <v>16.614643068211599</v>
      </c>
      <c r="Q45" s="19">
        <v>12.549830029025401</v>
      </c>
      <c r="R45" s="41">
        <v>68.151712918353496</v>
      </c>
      <c r="S45" s="42">
        <v>7.7917612839309003</v>
      </c>
      <c r="T45" s="43">
        <v>24.056525797715501</v>
      </c>
      <c r="U45" s="4">
        <v>19.7818</v>
      </c>
      <c r="V45" s="16">
        <v>14.567460402241499</v>
      </c>
      <c r="W45" s="16">
        <v>1.3407053836574401</v>
      </c>
      <c r="X45" s="16">
        <v>3.8736342141009898</v>
      </c>
      <c r="Y45" s="17">
        <v>5.2143395977584399</v>
      </c>
      <c r="Z45" s="41">
        <v>73.640722291407002</v>
      </c>
      <c r="AA45" s="42">
        <v>6.77746910623625</v>
      </c>
      <c r="AB45" s="43">
        <v>19.581808602356698</v>
      </c>
      <c r="AC45" s="4">
        <v>32.386290000000002</v>
      </c>
      <c r="AD45" s="19">
        <v>20.985986781198601</v>
      </c>
      <c r="AE45" s="19">
        <v>2.7241076090270302</v>
      </c>
      <c r="AF45" s="19">
        <v>11.4003032188013</v>
      </c>
      <c r="AG45" s="5">
        <v>8.6761956097742896</v>
      </c>
      <c r="AH45" s="41">
        <v>64.7989837094606</v>
      </c>
      <c r="AI45" s="42">
        <v>8.4112987595276607</v>
      </c>
      <c r="AJ45" s="43">
        <v>26.7897175310117</v>
      </c>
      <c r="AK45" s="22">
        <v>112.001</v>
      </c>
      <c r="AL45" s="23">
        <v>114.126</v>
      </c>
      <c r="AM45" s="23">
        <v>1.6930000000000001</v>
      </c>
      <c r="AN45" s="23">
        <v>5.1719999999999997</v>
      </c>
      <c r="AO45" s="23">
        <v>3.4789999999999899</v>
      </c>
      <c r="AP45" s="24">
        <v>2.125</v>
      </c>
      <c r="AQ45" s="73">
        <v>169.41800000000001</v>
      </c>
      <c r="AR45" s="19">
        <v>8.6420521447483303</v>
      </c>
      <c r="AS45" s="19">
        <v>1.80564810442565</v>
      </c>
    </row>
    <row r="46" spans="1:45" s="21" customFormat="1" x14ac:dyDescent="0.3">
      <c r="A46" s="21" t="str">
        <f t="shared" si="0"/>
        <v>T3B_Aug_Sept_2014</v>
      </c>
      <c r="B46" s="21" t="s">
        <v>90</v>
      </c>
      <c r="C46" s="12">
        <v>-14.293839999999999</v>
      </c>
      <c r="D46" s="13">
        <v>-170.6773</v>
      </c>
      <c r="E46" s="8" t="s">
        <v>54</v>
      </c>
      <c r="F46" s="48">
        <v>41865</v>
      </c>
      <c r="G46" s="48">
        <v>41918</v>
      </c>
      <c r="H46" s="9">
        <v>53</v>
      </c>
      <c r="I46" s="68">
        <v>2.0268299163899899E-3</v>
      </c>
      <c r="J46" s="19">
        <v>7.4039999999999999</v>
      </c>
      <c r="K46" s="4">
        <v>74.0815775256618</v>
      </c>
      <c r="L46" s="5">
        <v>25.9184224743382</v>
      </c>
      <c r="M46" s="19">
        <v>68.924440000000004</v>
      </c>
      <c r="N46" s="19">
        <v>50.235076239570503</v>
      </c>
      <c r="O46" s="19">
        <v>4.5396649852561204</v>
      </c>
      <c r="P46" s="19">
        <v>18.689363760429401</v>
      </c>
      <c r="Q46" s="19">
        <v>14.149698775173301</v>
      </c>
      <c r="R46" s="41">
        <v>72.884271877392905</v>
      </c>
      <c r="S46" s="42">
        <v>6.5864372423716704</v>
      </c>
      <c r="T46" s="43">
        <v>20.529290880235401</v>
      </c>
      <c r="U46" s="4">
        <v>51.060310000000001</v>
      </c>
      <c r="V46" s="16">
        <v>38.489372489369998</v>
      </c>
      <c r="W46" s="16">
        <v>3.08606795011152</v>
      </c>
      <c r="X46" s="16">
        <v>9.4848695605184101</v>
      </c>
      <c r="Y46" s="17">
        <v>12.5709375106299</v>
      </c>
      <c r="Z46" s="41">
        <v>75.380217020558703</v>
      </c>
      <c r="AA46" s="42">
        <v>6.0439663411983204</v>
      </c>
      <c r="AB46" s="43">
        <v>18.575816638242902</v>
      </c>
      <c r="AC46" s="4">
        <v>17.864129999999999</v>
      </c>
      <c r="AD46" s="19">
        <v>11.745703514002599</v>
      </c>
      <c r="AE46" s="19">
        <v>1.45359708648004</v>
      </c>
      <c r="AF46" s="19">
        <v>6.1184264859973503</v>
      </c>
      <c r="AG46" s="5">
        <v>4.6648293995173002</v>
      </c>
      <c r="AH46" s="41">
        <v>65.750212935097593</v>
      </c>
      <c r="AI46" s="42">
        <v>8.1369598546363093</v>
      </c>
      <c r="AJ46" s="43">
        <v>26.112827210266001</v>
      </c>
      <c r="AK46" s="22">
        <v>112.91800000000001</v>
      </c>
      <c r="AL46" s="23">
        <v>118.40300000000001</v>
      </c>
      <c r="AM46" s="23">
        <v>1.774</v>
      </c>
      <c r="AN46" s="23">
        <v>3.6930000000000001</v>
      </c>
      <c r="AO46" s="23">
        <v>1.919</v>
      </c>
      <c r="AP46" s="24">
        <v>5.4849999999999897</v>
      </c>
      <c r="AQ46" s="73">
        <v>169.41800000000001</v>
      </c>
      <c r="AR46" s="19">
        <v>8.6420521447483303</v>
      </c>
      <c r="AS46" s="19">
        <v>1.80564810442565</v>
      </c>
    </row>
    <row r="47" spans="1:45" s="50" customFormat="1" ht="15" thickBot="1" x14ac:dyDescent="0.35">
      <c r="A47" s="50" t="str">
        <f t="shared" si="0"/>
        <v>T3C_Aug_Sept_2014</v>
      </c>
      <c r="B47" s="50" t="s">
        <v>91</v>
      </c>
      <c r="C47" s="51">
        <v>-14.293369999999999</v>
      </c>
      <c r="D47" s="52">
        <v>-170.6754</v>
      </c>
      <c r="E47" s="49" t="s">
        <v>54</v>
      </c>
      <c r="F47" s="53">
        <v>41865</v>
      </c>
      <c r="G47" s="53">
        <v>41918</v>
      </c>
      <c r="H47" s="54">
        <v>53</v>
      </c>
      <c r="I47" s="69">
        <v>2.0268299163899899E-3</v>
      </c>
      <c r="J47" s="58">
        <v>2.4409999999999901</v>
      </c>
      <c r="K47" s="55">
        <v>34.3301925440391</v>
      </c>
      <c r="L47" s="56">
        <v>65.669807455960793</v>
      </c>
      <c r="M47" s="58">
        <v>22.723469999999999</v>
      </c>
      <c r="N47" s="58">
        <v>12.9506372139688</v>
      </c>
      <c r="O47" s="58">
        <v>2.7081458047290998</v>
      </c>
      <c r="P47" s="58">
        <v>9.7728327860311008</v>
      </c>
      <c r="Q47" s="58">
        <v>7.0646869813019997</v>
      </c>
      <c r="R47" s="62">
        <v>56.992339699741699</v>
      </c>
      <c r="S47" s="59">
        <v>11.917835633066099</v>
      </c>
      <c r="T47" s="63">
        <v>31.089824667192101</v>
      </c>
      <c r="U47" s="55">
        <v>7.8010099999999998</v>
      </c>
      <c r="V47" s="60">
        <v>4.7715531331138701</v>
      </c>
      <c r="W47" s="60">
        <v>0.86596348071495099</v>
      </c>
      <c r="X47" s="60">
        <v>2.16349338617117</v>
      </c>
      <c r="Y47" s="61">
        <v>3.0294568668861199</v>
      </c>
      <c r="Z47" s="62">
        <v>61.165837925010599</v>
      </c>
      <c r="AA47" s="59">
        <v>11.1006585136405</v>
      </c>
      <c r="AB47" s="63">
        <v>27.733503561348801</v>
      </c>
      <c r="AC47" s="55">
        <v>14.922459999999999</v>
      </c>
      <c r="AD47" s="58">
        <v>8.1790840170679306</v>
      </c>
      <c r="AE47" s="58">
        <v>1.84218233650375</v>
      </c>
      <c r="AF47" s="58">
        <v>6.7433759829320596</v>
      </c>
      <c r="AG47" s="56">
        <v>4.9011936464283004</v>
      </c>
      <c r="AH47" s="62">
        <v>54.810560839619797</v>
      </c>
      <c r="AI47" s="59">
        <v>12.3450311577565</v>
      </c>
      <c r="AJ47" s="63">
        <v>32.844408002623602</v>
      </c>
      <c r="AK47" s="49">
        <v>70.108000000000004</v>
      </c>
      <c r="AL47" s="50">
        <v>70.945999999999998</v>
      </c>
      <c r="AM47" s="50">
        <v>1.7390000000000001</v>
      </c>
      <c r="AN47" s="50">
        <v>3.3420000000000001</v>
      </c>
      <c r="AO47" s="50">
        <v>1.603</v>
      </c>
      <c r="AP47" s="54">
        <v>0.83799999999999297</v>
      </c>
      <c r="AQ47" s="74">
        <v>169.41800000000001</v>
      </c>
      <c r="AR47" s="58">
        <v>8.6420521447483303</v>
      </c>
      <c r="AS47" s="58">
        <v>1.80564810442565</v>
      </c>
    </row>
    <row r="48" spans="1:45" s="20" customFormat="1" x14ac:dyDescent="0.3">
      <c r="A48" s="20" t="str">
        <f t="shared" si="0"/>
        <v>T1A_Oct_2014</v>
      </c>
      <c r="B48" s="20" t="s">
        <v>83</v>
      </c>
      <c r="C48" s="10">
        <v>-14.290179999999999</v>
      </c>
      <c r="D48" s="11">
        <v>-170.6814</v>
      </c>
      <c r="E48" s="6" t="s">
        <v>55</v>
      </c>
      <c r="F48" s="44">
        <v>41918</v>
      </c>
      <c r="G48" s="44">
        <v>41953</v>
      </c>
      <c r="H48" s="7">
        <v>35</v>
      </c>
      <c r="I48" s="66">
        <v>2.0268299163899899E-3</v>
      </c>
      <c r="J48" s="18">
        <v>4.4160000000000004</v>
      </c>
      <c r="K48" s="2">
        <v>39.990942028985501</v>
      </c>
      <c r="L48" s="3">
        <v>60.0090579710144</v>
      </c>
      <c r="M48" s="18">
        <v>62.250619999999998</v>
      </c>
      <c r="N48" s="18">
        <v>22.257661658682299</v>
      </c>
      <c r="O48" s="18">
        <v>5.8613928465972798</v>
      </c>
      <c r="P48" s="18">
        <v>39.992958341317603</v>
      </c>
      <c r="Q48" s="18">
        <v>34.131565494720299</v>
      </c>
      <c r="R48" s="46">
        <v>35.754923659687798</v>
      </c>
      <c r="S48" s="45">
        <v>9.4157983432089196</v>
      </c>
      <c r="T48" s="47">
        <v>54.829277997103198</v>
      </c>
      <c r="U48" s="2">
        <v>24.89461</v>
      </c>
      <c r="V48" s="14">
        <v>12.4813145656298</v>
      </c>
      <c r="W48" s="14">
        <v>1.4239492896513</v>
      </c>
      <c r="X48" s="14">
        <v>10.9893461447188</v>
      </c>
      <c r="Y48" s="15">
        <v>12.413295434370101</v>
      </c>
      <c r="Z48" s="46">
        <v>50.136614173228097</v>
      </c>
      <c r="AA48" s="45">
        <v>5.7199100112486496</v>
      </c>
      <c r="AB48" s="47">
        <v>44.143475815523203</v>
      </c>
      <c r="AC48" s="2">
        <v>37.356009999999998</v>
      </c>
      <c r="AD48" s="18">
        <v>9.7763472471807802</v>
      </c>
      <c r="AE48" s="18">
        <v>4.4374435173372104</v>
      </c>
      <c r="AF48" s="18">
        <v>27.5796627528192</v>
      </c>
      <c r="AG48" s="3">
        <v>23.142219235481999</v>
      </c>
      <c r="AH48" s="46">
        <v>26.170748019343499</v>
      </c>
      <c r="AI48" s="45">
        <v>11.8787941146209</v>
      </c>
      <c r="AJ48" s="47">
        <v>61.9504578660354</v>
      </c>
      <c r="AK48" s="6">
        <v>67.875</v>
      </c>
      <c r="AL48" s="20">
        <v>69.641000000000005</v>
      </c>
      <c r="AM48" s="20">
        <v>1.7410000000000001</v>
      </c>
      <c r="AN48" s="20">
        <v>4.391</v>
      </c>
      <c r="AO48" s="20">
        <v>2.65</v>
      </c>
      <c r="AP48" s="7">
        <v>1.766</v>
      </c>
      <c r="AQ48" s="72">
        <v>203.2</v>
      </c>
      <c r="AR48" s="18">
        <v>5.8892132300347502</v>
      </c>
      <c r="AS48" s="18">
        <v>1.6818865308607001</v>
      </c>
    </row>
    <row r="49" spans="1:45" s="21" customFormat="1" x14ac:dyDescent="0.3">
      <c r="A49" s="21" t="str">
        <f t="shared" si="0"/>
        <v>T1B_Oct_2014</v>
      </c>
      <c r="B49" s="21" t="s">
        <v>84</v>
      </c>
      <c r="C49" s="12">
        <v>-14.28941</v>
      </c>
      <c r="D49" s="13">
        <v>-170.67959999999999</v>
      </c>
      <c r="E49" s="8" t="s">
        <v>55</v>
      </c>
      <c r="F49" s="48">
        <v>41918</v>
      </c>
      <c r="G49" s="48">
        <v>41953</v>
      </c>
      <c r="H49" s="9">
        <v>35</v>
      </c>
      <c r="I49" s="68">
        <v>2.0268299163899899E-3</v>
      </c>
      <c r="J49" s="19">
        <v>25.574000000000002</v>
      </c>
      <c r="K49" s="4">
        <v>64.890122780949397</v>
      </c>
      <c r="L49" s="5">
        <v>35.109877219050503</v>
      </c>
      <c r="M49" s="19">
        <v>360.50668000000002</v>
      </c>
      <c r="N49" s="19">
        <v>176.322369376593</v>
      </c>
      <c r="O49" s="19">
        <v>25.2798321115338</v>
      </c>
      <c r="P49" s="19">
        <v>184.18431062340599</v>
      </c>
      <c r="Q49" s="19">
        <v>158.90447851187199</v>
      </c>
      <c r="R49" s="41">
        <v>48.909598395400899</v>
      </c>
      <c r="S49" s="42">
        <v>7.0123061551963097</v>
      </c>
      <c r="T49" s="43">
        <v>44.078095449402703</v>
      </c>
      <c r="U49" s="4">
        <v>233.93322000000001</v>
      </c>
      <c r="V49" s="16">
        <v>128.17122583709099</v>
      </c>
      <c r="W49" s="16">
        <v>12.9435203842191</v>
      </c>
      <c r="X49" s="16">
        <v>92.818473778689096</v>
      </c>
      <c r="Y49" s="17">
        <v>105.761994162908</v>
      </c>
      <c r="Z49" s="41">
        <v>54.7896642627719</v>
      </c>
      <c r="AA49" s="42">
        <v>5.5329980001212196</v>
      </c>
      <c r="AB49" s="43">
        <v>39.677337737106797</v>
      </c>
      <c r="AC49" s="4">
        <v>126.57344999999999</v>
      </c>
      <c r="AD49" s="19">
        <v>48.151138515145</v>
      </c>
      <c r="AE49" s="19">
        <v>12.336311059644</v>
      </c>
      <c r="AF49" s="19">
        <v>78.422311484854902</v>
      </c>
      <c r="AG49" s="5">
        <v>66.086000425210798</v>
      </c>
      <c r="AH49" s="41">
        <v>38.042052669927997</v>
      </c>
      <c r="AI49" s="42">
        <v>9.7463654973804097</v>
      </c>
      <c r="AJ49" s="43">
        <v>52.211581832691401</v>
      </c>
      <c r="AK49" s="8">
        <v>111.997</v>
      </c>
      <c r="AL49" s="21">
        <v>128.59200000000001</v>
      </c>
      <c r="AM49" s="21">
        <v>1.704</v>
      </c>
      <c r="AN49" s="21">
        <v>10.683</v>
      </c>
      <c r="AO49" s="21">
        <v>8.9789999999999992</v>
      </c>
      <c r="AP49" s="9">
        <v>16.594999999999999</v>
      </c>
      <c r="AQ49" s="73">
        <v>203.2</v>
      </c>
      <c r="AR49" s="19">
        <v>5.8892132300347502</v>
      </c>
      <c r="AS49" s="19">
        <v>1.6818865308607001</v>
      </c>
    </row>
    <row r="50" spans="1:45" s="21" customFormat="1" x14ac:dyDescent="0.3">
      <c r="A50" s="21" t="str">
        <f t="shared" si="0"/>
        <v>T1C_Oct_2014</v>
      </c>
      <c r="B50" s="21" t="s">
        <v>85</v>
      </c>
      <c r="C50" s="12">
        <v>-14.28833</v>
      </c>
      <c r="D50" s="13">
        <v>-170.67789999999999</v>
      </c>
      <c r="E50" s="8" t="s">
        <v>55</v>
      </c>
      <c r="F50" s="48">
        <v>41918</v>
      </c>
      <c r="G50" s="48">
        <v>41953</v>
      </c>
      <c r="H50" s="9">
        <v>35</v>
      </c>
      <c r="I50" s="68">
        <v>2.0268299163899899E-3</v>
      </c>
      <c r="J50" s="19">
        <v>8.9299999999999908</v>
      </c>
      <c r="K50" s="4">
        <v>33.3146696528555</v>
      </c>
      <c r="L50" s="5">
        <v>66.6853303471445</v>
      </c>
      <c r="M50" s="19">
        <v>125.88272000000001</v>
      </c>
      <c r="N50" s="19">
        <v>60.399142615148001</v>
      </c>
      <c r="O50" s="19">
        <v>9.8197577155233393</v>
      </c>
      <c r="P50" s="19">
        <v>65.483577384851898</v>
      </c>
      <c r="Q50" s="19">
        <v>55.663819669328603</v>
      </c>
      <c r="R50" s="41">
        <v>47.980487405378597</v>
      </c>
      <c r="S50" s="42">
        <v>7.80071936443965</v>
      </c>
      <c r="T50" s="43">
        <v>44.218793230181703</v>
      </c>
      <c r="U50" s="4">
        <v>41.93741</v>
      </c>
      <c r="V50" s="16">
        <v>24.062387001666998</v>
      </c>
      <c r="W50" s="16">
        <v>2.3008231473124101</v>
      </c>
      <c r="X50" s="16">
        <v>15.5741998510205</v>
      </c>
      <c r="Y50" s="17">
        <v>17.875022998332899</v>
      </c>
      <c r="Z50" s="41">
        <v>57.376902869459599</v>
      </c>
      <c r="AA50" s="42">
        <v>5.4863262831739297</v>
      </c>
      <c r="AB50" s="43">
        <v>37.1367708473663</v>
      </c>
      <c r="AC50" s="4">
        <v>83.945310000000006</v>
      </c>
      <c r="AD50" s="19">
        <v>36.336755286854903</v>
      </c>
      <c r="AE50" s="19">
        <v>7.5189346486608599</v>
      </c>
      <c r="AF50" s="19">
        <v>47.608554713144997</v>
      </c>
      <c r="AG50" s="5">
        <v>40.089620064484102</v>
      </c>
      <c r="AH50" s="41">
        <v>43.2862244321391</v>
      </c>
      <c r="AI50" s="42">
        <v>8.95694428749011</v>
      </c>
      <c r="AJ50" s="43">
        <v>47.756831280370697</v>
      </c>
      <c r="AK50" s="8">
        <v>66.126000000000005</v>
      </c>
      <c r="AL50" s="21">
        <v>69.100999999999999</v>
      </c>
      <c r="AM50" s="21">
        <v>1.754</v>
      </c>
      <c r="AN50" s="21">
        <v>7.7089999999999996</v>
      </c>
      <c r="AO50" s="21">
        <v>5.9550000000000001</v>
      </c>
      <c r="AP50" s="9">
        <v>2.9749999999999899</v>
      </c>
      <c r="AQ50" s="73">
        <v>203.2</v>
      </c>
      <c r="AR50" s="19">
        <v>5.8892132300347502</v>
      </c>
      <c r="AS50" s="19">
        <v>1.6818865308607001</v>
      </c>
    </row>
    <row r="51" spans="1:45" s="21" customFormat="1" x14ac:dyDescent="0.3">
      <c r="A51" s="21" t="str">
        <f t="shared" si="0"/>
        <v>T2A_Oct_2014</v>
      </c>
      <c r="B51" s="21" t="s">
        <v>86</v>
      </c>
      <c r="C51" s="12">
        <v>-14.29177</v>
      </c>
      <c r="D51" s="13">
        <v>-170.68219999999999</v>
      </c>
      <c r="E51" s="8" t="s">
        <v>55</v>
      </c>
      <c r="F51" s="48">
        <v>41918</v>
      </c>
      <c r="G51" s="48">
        <v>41953</v>
      </c>
      <c r="H51" s="9">
        <v>35</v>
      </c>
      <c r="I51" s="68">
        <v>2.0268299163899899E-3</v>
      </c>
      <c r="J51" s="19">
        <v>2.00999999999999</v>
      </c>
      <c r="K51" s="4">
        <v>30.149253731342998</v>
      </c>
      <c r="L51" s="5">
        <v>69.850746268656906</v>
      </c>
      <c r="M51" s="19">
        <v>28.33418</v>
      </c>
      <c r="N51" s="19">
        <v>5.7838358414783997</v>
      </c>
      <c r="O51" s="19">
        <v>4.1060390176332797</v>
      </c>
      <c r="P51" s="19">
        <v>22.550344158521501</v>
      </c>
      <c r="Q51" s="19">
        <v>18.4443051408883</v>
      </c>
      <c r="R51" s="41">
        <v>20.412928277713998</v>
      </c>
      <c r="S51" s="42">
        <v>14.491469375973701</v>
      </c>
      <c r="T51" s="43">
        <v>65.095602346312106</v>
      </c>
      <c r="U51" s="4">
        <v>8.5425400000000007</v>
      </c>
      <c r="V51" s="16">
        <v>2.66066410196012</v>
      </c>
      <c r="W51" s="16">
        <v>1.61219141717257</v>
      </c>
      <c r="X51" s="16">
        <v>4.2696844808672996</v>
      </c>
      <c r="Y51" s="17">
        <v>5.8818758980398798</v>
      </c>
      <c r="Z51" s="41">
        <v>31.146053772766798</v>
      </c>
      <c r="AA51" s="42">
        <v>18.872506504769898</v>
      </c>
      <c r="AB51" s="43">
        <v>49.981439722463101</v>
      </c>
      <c r="AC51" s="4">
        <v>19.791640000000001</v>
      </c>
      <c r="AD51" s="19">
        <v>3.1231711524071502</v>
      </c>
      <c r="AE51" s="19">
        <v>2.4938473608142302</v>
      </c>
      <c r="AF51" s="19">
        <v>16.668468847592798</v>
      </c>
      <c r="AG51" s="5">
        <v>14.1746214867786</v>
      </c>
      <c r="AH51" s="41">
        <v>15.7802544529263</v>
      </c>
      <c r="AI51" s="42">
        <v>12.600508905852299</v>
      </c>
      <c r="AJ51" s="43">
        <v>71.619236641221207</v>
      </c>
      <c r="AK51" s="8">
        <v>70.001000000000005</v>
      </c>
      <c r="AL51" s="21">
        <v>70.606999999999999</v>
      </c>
      <c r="AM51" s="21">
        <v>1.81</v>
      </c>
      <c r="AN51" s="21">
        <v>3.214</v>
      </c>
      <c r="AO51" s="21">
        <v>1.4039999999999999</v>
      </c>
      <c r="AP51" s="9">
        <v>0.60599999999999399</v>
      </c>
      <c r="AQ51" s="73">
        <v>203.2</v>
      </c>
      <c r="AR51" s="19">
        <v>5.8892132300347502</v>
      </c>
      <c r="AS51" s="19">
        <v>1.6818865308607001</v>
      </c>
    </row>
    <row r="52" spans="1:45" s="21" customFormat="1" x14ac:dyDescent="0.3">
      <c r="A52" s="21" t="str">
        <f t="shared" si="0"/>
        <v>T2B_Oct_2014</v>
      </c>
      <c r="B52" s="21" t="s">
        <v>87</v>
      </c>
      <c r="C52" s="12">
        <v>-14.29142</v>
      </c>
      <c r="D52" s="13">
        <v>-170.67930000000001</v>
      </c>
      <c r="E52" s="8" t="s">
        <v>55</v>
      </c>
      <c r="F52" s="48">
        <v>41918</v>
      </c>
      <c r="G52" s="48">
        <v>41953</v>
      </c>
      <c r="H52" s="9">
        <v>35</v>
      </c>
      <c r="I52" s="68">
        <v>2.0268299163899899E-3</v>
      </c>
      <c r="J52" s="19">
        <v>6.4099999999999796E-2</v>
      </c>
      <c r="K52" s="4">
        <v>0.15600624024960999</v>
      </c>
      <c r="L52" s="5">
        <v>99.843993759750305</v>
      </c>
      <c r="M52" s="19">
        <v>0.90359</v>
      </c>
      <c r="N52" s="19">
        <v>0</v>
      </c>
      <c r="O52" s="19">
        <v>0</v>
      </c>
      <c r="P52" s="19">
        <v>0</v>
      </c>
      <c r="Q52" s="19">
        <v>0</v>
      </c>
      <c r="R52" s="41">
        <v>0</v>
      </c>
      <c r="S52" s="42">
        <v>0</v>
      </c>
      <c r="T52" s="43">
        <v>0</v>
      </c>
      <c r="U52" s="4">
        <v>1.41E-3</v>
      </c>
      <c r="V52" s="16">
        <v>0</v>
      </c>
      <c r="W52" s="16">
        <v>0</v>
      </c>
      <c r="X52" s="16">
        <v>0</v>
      </c>
      <c r="Y52" s="17">
        <v>0</v>
      </c>
      <c r="Z52" s="41">
        <v>0</v>
      </c>
      <c r="AA52" s="42">
        <v>0</v>
      </c>
      <c r="AB52" s="43">
        <v>0</v>
      </c>
      <c r="AC52" s="4">
        <v>0.90217999999999998</v>
      </c>
      <c r="AD52" s="19">
        <v>0</v>
      </c>
      <c r="AE52" s="19">
        <v>0</v>
      </c>
      <c r="AF52" s="19">
        <v>0</v>
      </c>
      <c r="AG52" s="5">
        <v>0</v>
      </c>
      <c r="AH52" s="41">
        <v>0</v>
      </c>
      <c r="AI52" s="42">
        <v>0</v>
      </c>
      <c r="AJ52" s="43">
        <v>0</v>
      </c>
      <c r="AK52" s="8">
        <v>114.664</v>
      </c>
      <c r="AL52" s="21">
        <v>114.64100000000001</v>
      </c>
      <c r="AM52" s="21">
        <v>1.7370000000000001</v>
      </c>
      <c r="AN52" s="21">
        <v>1.8009999999999999</v>
      </c>
      <c r="AO52" s="21">
        <v>6.3999999999999793E-2</v>
      </c>
      <c r="AP52" s="9">
        <v>1E-4</v>
      </c>
      <c r="AQ52" s="73">
        <v>203.2</v>
      </c>
      <c r="AR52" s="19">
        <v>5.8892132300347502</v>
      </c>
      <c r="AS52" s="19">
        <v>1.6818865308607001</v>
      </c>
    </row>
    <row r="53" spans="1:45" s="21" customFormat="1" x14ac:dyDescent="0.3">
      <c r="A53" s="21" t="str">
        <f t="shared" si="0"/>
        <v>T2C_Oct_2014</v>
      </c>
      <c r="B53" s="21" t="s">
        <v>88</v>
      </c>
      <c r="C53" s="12">
        <v>-14.290330000000001</v>
      </c>
      <c r="D53" s="13">
        <v>-170.67670000000001</v>
      </c>
      <c r="E53" s="8" t="s">
        <v>55</v>
      </c>
      <c r="F53" s="48">
        <v>41918</v>
      </c>
      <c r="G53" s="48">
        <v>41953</v>
      </c>
      <c r="H53" s="9">
        <v>35</v>
      </c>
      <c r="I53" s="68">
        <v>2.0268299163899899E-3</v>
      </c>
      <c r="J53" s="19">
        <v>10.074999999999999</v>
      </c>
      <c r="K53" s="4">
        <v>21.985111662531001</v>
      </c>
      <c r="L53" s="5">
        <v>78.014888337468904</v>
      </c>
      <c r="M53" s="19">
        <v>142.02332999999999</v>
      </c>
      <c r="N53" s="19">
        <v>69.471180709438499</v>
      </c>
      <c r="O53" s="19">
        <v>11.6737515060703</v>
      </c>
      <c r="P53" s="19">
        <v>72.552149290561502</v>
      </c>
      <c r="Q53" s="19">
        <v>60.878397784491099</v>
      </c>
      <c r="R53" s="41">
        <v>48.915330114734303</v>
      </c>
      <c r="S53" s="42">
        <v>8.2196013190722699</v>
      </c>
      <c r="T53" s="43">
        <v>42.865068566193401</v>
      </c>
      <c r="U53" s="4">
        <v>31.223990000000001</v>
      </c>
      <c r="V53" s="16">
        <v>17.6262206934231</v>
      </c>
      <c r="W53" s="16">
        <v>1.98342958614052</v>
      </c>
      <c r="X53" s="16">
        <v>11.6143397204363</v>
      </c>
      <c r="Y53" s="17">
        <v>13.597769306576801</v>
      </c>
      <c r="Z53" s="41">
        <v>56.450891424904903</v>
      </c>
      <c r="AA53" s="42">
        <v>6.3522617901828697</v>
      </c>
      <c r="AB53" s="43">
        <v>37.196846784912204</v>
      </c>
      <c r="AC53" s="4">
        <v>110.79935</v>
      </c>
      <c r="AD53" s="19">
        <v>51.844964918573602</v>
      </c>
      <c r="AE53" s="19">
        <v>9.6903227391578604</v>
      </c>
      <c r="AF53" s="19">
        <v>58.954385081426302</v>
      </c>
      <c r="AG53" s="5">
        <v>49.264062342268403</v>
      </c>
      <c r="AH53" s="41">
        <v>46.791759083941898</v>
      </c>
      <c r="AI53" s="42">
        <v>8.7458299522134908</v>
      </c>
      <c r="AJ53" s="43">
        <v>44.462410963844498</v>
      </c>
      <c r="AK53" s="8">
        <v>69.096000000000004</v>
      </c>
      <c r="AL53" s="21">
        <v>71.311000000000007</v>
      </c>
      <c r="AM53" s="21">
        <v>1.7190000000000001</v>
      </c>
      <c r="AN53" s="21">
        <v>9.5790000000000006</v>
      </c>
      <c r="AO53" s="21">
        <v>7.86</v>
      </c>
      <c r="AP53" s="9">
        <v>2.2149999999999999</v>
      </c>
      <c r="AQ53" s="73">
        <v>203.2</v>
      </c>
      <c r="AR53" s="19">
        <v>5.8892132300347502</v>
      </c>
      <c r="AS53" s="19">
        <v>1.6818865308607001</v>
      </c>
    </row>
    <row r="54" spans="1:45" s="21" customFormat="1" x14ac:dyDescent="0.3">
      <c r="A54" s="21" t="str">
        <f t="shared" si="0"/>
        <v>T3A_Oct_2014</v>
      </c>
      <c r="B54" s="21" t="s">
        <v>89</v>
      </c>
      <c r="C54" s="12">
        <v>-14.292730000000001</v>
      </c>
      <c r="D54" s="13">
        <v>-170.67939999999999</v>
      </c>
      <c r="E54" s="8" t="s">
        <v>55</v>
      </c>
      <c r="F54" s="48">
        <v>41918</v>
      </c>
      <c r="G54" s="48">
        <v>41953</v>
      </c>
      <c r="H54" s="9">
        <v>35</v>
      </c>
      <c r="I54" s="68">
        <v>2.0268299163899899E-3</v>
      </c>
      <c r="J54" s="19">
        <v>2.8639999999999999</v>
      </c>
      <c r="K54" s="4">
        <v>48.638268156424502</v>
      </c>
      <c r="L54" s="5">
        <v>51.361731843575399</v>
      </c>
      <c r="M54" s="19">
        <v>40.372689999999999</v>
      </c>
      <c r="N54" s="19">
        <v>18.788567061702999</v>
      </c>
      <c r="O54" s="19">
        <v>3.1147284293528399</v>
      </c>
      <c r="P54" s="19">
        <v>21.5841229382969</v>
      </c>
      <c r="Q54" s="19">
        <v>18.469394508944099</v>
      </c>
      <c r="R54" s="41">
        <v>46.537813214088501</v>
      </c>
      <c r="S54" s="42">
        <v>7.7149390574490901</v>
      </c>
      <c r="T54" s="43">
        <v>45.747247728462298</v>
      </c>
      <c r="U54" s="4">
        <v>19.636579999999999</v>
      </c>
      <c r="V54" s="16">
        <v>10.6798385609279</v>
      </c>
      <c r="W54" s="16">
        <v>1.38375726366001</v>
      </c>
      <c r="X54" s="16">
        <v>7.5729841754120102</v>
      </c>
      <c r="Y54" s="17">
        <v>8.9567414390720295</v>
      </c>
      <c r="Z54" s="41">
        <v>54.387467476148899</v>
      </c>
      <c r="AA54" s="42">
        <v>7.0468343451864799</v>
      </c>
      <c r="AB54" s="43">
        <v>38.565698178664597</v>
      </c>
      <c r="AC54" s="4">
        <v>20.73611</v>
      </c>
      <c r="AD54" s="19">
        <v>8.1087289250085703</v>
      </c>
      <c r="AE54" s="19">
        <v>1.7309711295851899</v>
      </c>
      <c r="AF54" s="19">
        <v>12.6273810749914</v>
      </c>
      <c r="AG54" s="5">
        <v>10.8964099454062</v>
      </c>
      <c r="AH54" s="41">
        <v>39.104388069934799</v>
      </c>
      <c r="AI54" s="42">
        <v>8.3476174151525697</v>
      </c>
      <c r="AJ54" s="43">
        <v>52.547994514912503</v>
      </c>
      <c r="AK54" s="8">
        <v>112.929</v>
      </c>
      <c r="AL54" s="21">
        <v>114.322</v>
      </c>
      <c r="AM54" s="21">
        <v>1.796</v>
      </c>
      <c r="AN54" s="21">
        <v>3.2669999999999999</v>
      </c>
      <c r="AO54" s="21">
        <v>1.4709999999999901</v>
      </c>
      <c r="AP54" s="9">
        <v>1.393</v>
      </c>
      <c r="AQ54" s="73">
        <v>203.2</v>
      </c>
      <c r="AR54" s="19">
        <v>5.8892132300347502</v>
      </c>
      <c r="AS54" s="19">
        <v>1.6818865308607001</v>
      </c>
    </row>
    <row r="55" spans="1:45" s="21" customFormat="1" x14ac:dyDescent="0.3">
      <c r="A55" s="21" t="str">
        <f t="shared" si="0"/>
        <v>T3B_Oct_2014</v>
      </c>
      <c r="B55" s="21" t="s">
        <v>90</v>
      </c>
      <c r="C55" s="12">
        <v>-14.293839999999999</v>
      </c>
      <c r="D55" s="13">
        <v>-170.6773</v>
      </c>
      <c r="E55" s="8" t="s">
        <v>55</v>
      </c>
      <c r="F55" s="48">
        <v>41918</v>
      </c>
      <c r="G55" s="48">
        <v>41953</v>
      </c>
      <c r="H55" s="9">
        <v>35</v>
      </c>
      <c r="I55" s="68">
        <v>2.0268299163899899E-3</v>
      </c>
      <c r="J55" s="19">
        <v>3.3860000000000001</v>
      </c>
      <c r="K55" s="4">
        <v>69.905493207324298</v>
      </c>
      <c r="L55" s="5">
        <v>30.094506792675599</v>
      </c>
      <c r="M55" s="19">
        <v>47.731119999999997</v>
      </c>
      <c r="N55" s="19">
        <v>25.8435440806625</v>
      </c>
      <c r="O55" s="19">
        <v>2.6032357284457301</v>
      </c>
      <c r="P55" s="19">
        <v>21.887575919337401</v>
      </c>
      <c r="Q55" s="19">
        <v>19.284340190891701</v>
      </c>
      <c r="R55" s="41">
        <v>54.144013550619597</v>
      </c>
      <c r="S55" s="42">
        <v>5.4539590280842702</v>
      </c>
      <c r="T55" s="43">
        <v>40.402027421295998</v>
      </c>
      <c r="U55" s="4">
        <v>33.366669999999999</v>
      </c>
      <c r="V55" s="16">
        <v>20.386514455742699</v>
      </c>
      <c r="W55" s="16">
        <v>1.4515205388185299</v>
      </c>
      <c r="X55" s="16">
        <v>11.5286350054387</v>
      </c>
      <c r="Y55" s="17">
        <v>12.980155544257199</v>
      </c>
      <c r="Z55" s="41">
        <v>61.098438818565597</v>
      </c>
      <c r="AA55" s="42">
        <v>4.3502109704640404</v>
      </c>
      <c r="AB55" s="43">
        <v>34.551350210970298</v>
      </c>
      <c r="AC55" s="4">
        <v>14.36444</v>
      </c>
      <c r="AD55" s="19">
        <v>5.45702470531318</v>
      </c>
      <c r="AE55" s="19">
        <v>1.1517145657016301</v>
      </c>
      <c r="AF55" s="19">
        <v>8.9074152946868104</v>
      </c>
      <c r="AG55" s="5">
        <v>7.7557007289851798</v>
      </c>
      <c r="AH55" s="41">
        <v>37.989818644605599</v>
      </c>
      <c r="AI55" s="42">
        <v>8.0178173719381398</v>
      </c>
      <c r="AJ55" s="43">
        <v>53.992363983456201</v>
      </c>
      <c r="AK55" s="8">
        <v>112.92</v>
      </c>
      <c r="AL55" s="21">
        <v>115.28700000000001</v>
      </c>
      <c r="AM55" s="21">
        <v>1.8109999999999999</v>
      </c>
      <c r="AN55" s="21">
        <v>2.83</v>
      </c>
      <c r="AO55" s="21">
        <v>1.0189999999999999</v>
      </c>
      <c r="AP55" s="9">
        <v>2.367</v>
      </c>
      <c r="AQ55" s="73">
        <v>203.2</v>
      </c>
      <c r="AR55" s="19">
        <v>5.8892132300347502</v>
      </c>
      <c r="AS55" s="19">
        <v>1.6818865308607001</v>
      </c>
    </row>
    <row r="56" spans="1:45" s="50" customFormat="1" ht="15" thickBot="1" x14ac:dyDescent="0.35">
      <c r="A56" s="50" t="str">
        <f t="shared" si="0"/>
        <v>T3C_Oct_2014</v>
      </c>
      <c r="B56" s="50" t="s">
        <v>91</v>
      </c>
      <c r="C56" s="51">
        <v>-14.293369999999999</v>
      </c>
      <c r="D56" s="52">
        <v>-170.6754</v>
      </c>
      <c r="E56" s="49" t="s">
        <v>55</v>
      </c>
      <c r="F56" s="53">
        <v>41918</v>
      </c>
      <c r="G56" s="53">
        <v>41953</v>
      </c>
      <c r="H56" s="54">
        <v>35</v>
      </c>
      <c r="I56" s="69">
        <v>2.0268299163899899E-3</v>
      </c>
      <c r="J56" s="58">
        <v>4.2210000000000001</v>
      </c>
      <c r="K56" s="55">
        <v>26.2497038616442</v>
      </c>
      <c r="L56" s="56">
        <v>73.750296138355694</v>
      </c>
      <c r="M56" s="58">
        <v>59.50179</v>
      </c>
      <c r="N56" s="58">
        <v>26.950180979697201</v>
      </c>
      <c r="O56" s="58">
        <v>5.8907901178429896</v>
      </c>
      <c r="P56" s="58">
        <v>32.551609020302699</v>
      </c>
      <c r="Q56" s="58">
        <v>26.660818902459699</v>
      </c>
      <c r="R56" s="62">
        <v>45.293059216701302</v>
      </c>
      <c r="S56" s="59">
        <v>9.9001897553720397</v>
      </c>
      <c r="T56" s="63">
        <v>44.806751027926602</v>
      </c>
      <c r="U56" s="55">
        <v>15.61904</v>
      </c>
      <c r="V56" s="60">
        <v>8.3338906915358795</v>
      </c>
      <c r="W56" s="60">
        <v>1.2483329619885799</v>
      </c>
      <c r="X56" s="60">
        <v>6.03681634647553</v>
      </c>
      <c r="Y56" s="61">
        <v>7.2851493084641099</v>
      </c>
      <c r="Z56" s="62">
        <v>53.357253016420202</v>
      </c>
      <c r="AA56" s="59">
        <v>7.9923795699900904</v>
      </c>
      <c r="AB56" s="63">
        <v>38.650367413589599</v>
      </c>
      <c r="AC56" s="55">
        <v>43.882739999999998</v>
      </c>
      <c r="AD56" s="58">
        <v>18.616285644873901</v>
      </c>
      <c r="AE56" s="58">
        <v>4.6424561928009398</v>
      </c>
      <c r="AF56" s="58">
        <v>25.266454355126001</v>
      </c>
      <c r="AG56" s="56">
        <v>20.623998162325101</v>
      </c>
      <c r="AH56" s="62">
        <v>42.4227968556063</v>
      </c>
      <c r="AI56" s="59">
        <v>10.5792304509721</v>
      </c>
      <c r="AJ56" s="63">
        <v>46.997972693421403</v>
      </c>
      <c r="AK56" s="49">
        <v>70.11</v>
      </c>
      <c r="AL56" s="50">
        <v>71.218000000000004</v>
      </c>
      <c r="AM56" s="50">
        <v>1.7989999999999999</v>
      </c>
      <c r="AN56" s="50">
        <v>4.9119999999999999</v>
      </c>
      <c r="AO56" s="50">
        <v>3.113</v>
      </c>
      <c r="AP56" s="54">
        <v>1.1080000000000001</v>
      </c>
      <c r="AQ56" s="74">
        <v>203.2</v>
      </c>
      <c r="AR56" s="58">
        <v>5.8892132300347502</v>
      </c>
      <c r="AS56" s="58">
        <v>1.6818865308607001</v>
      </c>
    </row>
    <row r="57" spans="1:45" s="20" customFormat="1" x14ac:dyDescent="0.3">
      <c r="A57" s="20" t="str">
        <f t="shared" si="0"/>
        <v>T1A_Nov_2014</v>
      </c>
      <c r="B57" s="20" t="s">
        <v>83</v>
      </c>
      <c r="C57" s="10">
        <v>-14.290179999999999</v>
      </c>
      <c r="D57" s="11">
        <v>-170.6814</v>
      </c>
      <c r="E57" s="6" t="s">
        <v>56</v>
      </c>
      <c r="F57" s="44">
        <v>41953</v>
      </c>
      <c r="G57" s="44">
        <v>41977</v>
      </c>
      <c r="H57" s="7">
        <v>24</v>
      </c>
      <c r="I57" s="66">
        <v>2.0268299163899899E-3</v>
      </c>
      <c r="J57" s="18">
        <v>2.3639999999999999</v>
      </c>
      <c r="K57" s="2">
        <v>86.928934010152304</v>
      </c>
      <c r="L57" s="3">
        <v>13.0710659898476</v>
      </c>
      <c r="M57" s="18">
        <v>48.598059999999997</v>
      </c>
      <c r="N57" s="18">
        <v>16.9773099320781</v>
      </c>
      <c r="O57" s="18">
        <v>6.0238215969329696</v>
      </c>
      <c r="P57" s="18">
        <v>31.620750067921801</v>
      </c>
      <c r="Q57" s="18">
        <v>25.5969284709889</v>
      </c>
      <c r="R57" s="46">
        <v>34.934130975759302</v>
      </c>
      <c r="S57" s="45">
        <v>12.395189431292</v>
      </c>
      <c r="T57" s="47">
        <v>52.670679592948503</v>
      </c>
      <c r="U57" s="2">
        <v>42.24577</v>
      </c>
      <c r="V57" s="14">
        <v>15.7741248501097</v>
      </c>
      <c r="W57" s="14">
        <v>5.1920712175696204</v>
      </c>
      <c r="X57" s="14">
        <v>21.279573932320599</v>
      </c>
      <c r="Y57" s="15">
        <v>26.4716451498902</v>
      </c>
      <c r="Z57" s="46">
        <v>37.338945059137799</v>
      </c>
      <c r="AA57" s="45">
        <v>12.2901564288439</v>
      </c>
      <c r="AB57" s="47">
        <v>50.370898512018201</v>
      </c>
      <c r="AC57" s="2">
        <v>6.3522800000000004</v>
      </c>
      <c r="AD57" s="18">
        <v>1.20318217458279</v>
      </c>
      <c r="AE57" s="18">
        <v>0.83174911424898501</v>
      </c>
      <c r="AF57" s="18">
        <v>5.1490978254171997</v>
      </c>
      <c r="AG57" s="3">
        <v>4.3173487111682096</v>
      </c>
      <c r="AH57" s="46">
        <v>18.940949935814999</v>
      </c>
      <c r="AI57" s="45">
        <v>13.093709884466399</v>
      </c>
      <c r="AJ57" s="47">
        <v>67.965340179718396</v>
      </c>
      <c r="AK57" s="6">
        <v>67.875</v>
      </c>
      <c r="AL57" s="20">
        <v>69.930000000000007</v>
      </c>
      <c r="AM57" s="20">
        <v>1.718</v>
      </c>
      <c r="AN57" s="20">
        <v>2.0270000000000001</v>
      </c>
      <c r="AO57" s="20">
        <v>0.309</v>
      </c>
      <c r="AP57" s="7">
        <v>2.0550000000000002</v>
      </c>
      <c r="AQ57" s="72">
        <v>270.76400000000001</v>
      </c>
      <c r="AR57" s="18">
        <v>10.973070131246599</v>
      </c>
      <c r="AS57" s="18">
        <v>1.1844499737024301</v>
      </c>
    </row>
    <row r="58" spans="1:45" s="21" customFormat="1" x14ac:dyDescent="0.3">
      <c r="A58" s="21" t="str">
        <f t="shared" si="0"/>
        <v>T1B_Nov_2014</v>
      </c>
      <c r="B58" s="21" t="s">
        <v>84</v>
      </c>
      <c r="C58" s="12">
        <v>-14.28941</v>
      </c>
      <c r="D58" s="13">
        <v>-170.67959999999999</v>
      </c>
      <c r="E58" s="8" t="s">
        <v>56</v>
      </c>
      <c r="F58" s="48">
        <v>41953</v>
      </c>
      <c r="G58" s="48">
        <v>41977</v>
      </c>
      <c r="H58" s="9">
        <v>24</v>
      </c>
      <c r="I58" s="68">
        <v>2.0268299163899899E-3</v>
      </c>
      <c r="J58" s="19">
        <v>4.2579999999999902</v>
      </c>
      <c r="K58" s="4">
        <v>66.2987317989666</v>
      </c>
      <c r="L58" s="5">
        <v>33.7012682010334</v>
      </c>
      <c r="M58" s="19">
        <v>87.53407</v>
      </c>
      <c r="N58" s="19">
        <v>39.4926048701535</v>
      </c>
      <c r="O58" s="19">
        <v>6.6198771064046298</v>
      </c>
      <c r="P58" s="19">
        <v>48.0414651298465</v>
      </c>
      <c r="Q58" s="19">
        <v>41.421588023441799</v>
      </c>
      <c r="R58" s="41">
        <v>45.116838358085602</v>
      </c>
      <c r="S58" s="42">
        <v>7.5626291641696</v>
      </c>
      <c r="T58" s="43">
        <v>47.320532477744798</v>
      </c>
      <c r="U58" s="4">
        <v>58.03398</v>
      </c>
      <c r="V58" s="16">
        <v>30.606826191131599</v>
      </c>
      <c r="W58" s="16">
        <v>4.0888748388701197</v>
      </c>
      <c r="X58" s="16">
        <v>23.3382789699982</v>
      </c>
      <c r="Y58" s="17">
        <v>27.427153808868301</v>
      </c>
      <c r="Z58" s="41">
        <v>52.739491916859102</v>
      </c>
      <c r="AA58" s="42">
        <v>7.0456564220998201</v>
      </c>
      <c r="AB58" s="43">
        <v>40.214851661041003</v>
      </c>
      <c r="AC58" s="4">
        <v>29.50009</v>
      </c>
      <c r="AD58" s="19">
        <v>8.8857790630761198</v>
      </c>
      <c r="AE58" s="19">
        <v>2.53100224148772</v>
      </c>
      <c r="AF58" s="19">
        <v>20.6143109369238</v>
      </c>
      <c r="AG58" s="5">
        <v>18.083308695436099</v>
      </c>
      <c r="AH58" s="41">
        <v>30.121193064414701</v>
      </c>
      <c r="AI58" s="42">
        <v>8.5796424400323001</v>
      </c>
      <c r="AJ58" s="43">
        <v>61.299164495552901</v>
      </c>
      <c r="AK58" s="8">
        <v>111.997</v>
      </c>
      <c r="AL58" s="21">
        <v>114.82</v>
      </c>
      <c r="AM58" s="21">
        <v>1.766</v>
      </c>
      <c r="AN58" s="21">
        <v>3.2010000000000001</v>
      </c>
      <c r="AO58" s="21">
        <v>1.4350000000000001</v>
      </c>
      <c r="AP58" s="9">
        <v>2.8229999999999902</v>
      </c>
      <c r="AQ58" s="73">
        <v>270.76400000000001</v>
      </c>
      <c r="AR58" s="19">
        <v>10.973070131246599</v>
      </c>
      <c r="AS58" s="19">
        <v>1.1844499737024301</v>
      </c>
    </row>
    <row r="59" spans="1:45" s="21" customFormat="1" x14ac:dyDescent="0.3">
      <c r="A59" s="21" t="str">
        <f t="shared" si="0"/>
        <v>T1C_Nov_2014</v>
      </c>
      <c r="B59" s="21" t="s">
        <v>85</v>
      </c>
      <c r="C59" s="12">
        <v>-14.28833</v>
      </c>
      <c r="D59" s="13">
        <v>-170.67789999999999</v>
      </c>
      <c r="E59" s="8" t="s">
        <v>56</v>
      </c>
      <c r="F59" s="48">
        <v>41953</v>
      </c>
      <c r="G59" s="48">
        <v>41977</v>
      </c>
      <c r="H59" s="9">
        <v>24</v>
      </c>
      <c r="I59" s="68">
        <v>2.0268299163899899E-3</v>
      </c>
      <c r="J59" s="19">
        <v>3.8019999999999898</v>
      </c>
      <c r="K59" s="4">
        <v>26.012624934244901</v>
      </c>
      <c r="L59" s="5">
        <v>73.987375065755003</v>
      </c>
      <c r="M59" s="19">
        <v>78.159819999999996</v>
      </c>
      <c r="N59" s="19">
        <v>33.145551399533502</v>
      </c>
      <c r="O59" s="19">
        <v>6.4491229562183001</v>
      </c>
      <c r="P59" s="19">
        <v>45.014268600466401</v>
      </c>
      <c r="Q59" s="19">
        <v>38.565145644248098</v>
      </c>
      <c r="R59" s="41">
        <v>42.407404980632599</v>
      </c>
      <c r="S59" s="42">
        <v>8.2511998571878706</v>
      </c>
      <c r="T59" s="43">
        <v>49.341395162179403</v>
      </c>
      <c r="U59" s="4">
        <v>20.331420000000001</v>
      </c>
      <c r="V59" s="16">
        <v>9.6614334538823208</v>
      </c>
      <c r="W59" s="16">
        <v>1.3937865570085799</v>
      </c>
      <c r="X59" s="16">
        <v>9.2761999891090898</v>
      </c>
      <c r="Y59" s="17">
        <v>10.669986546117601</v>
      </c>
      <c r="Z59" s="41">
        <v>47.519718022067899</v>
      </c>
      <c r="AA59" s="42">
        <v>6.8553330608908798</v>
      </c>
      <c r="AB59" s="43">
        <v>45.624948917041102</v>
      </c>
      <c r="AC59" s="4">
        <v>57.828400000000002</v>
      </c>
      <c r="AD59" s="19">
        <v>23.4841178885852</v>
      </c>
      <c r="AE59" s="19">
        <v>5.0553364147910198</v>
      </c>
      <c r="AF59" s="19">
        <v>34.344282111414699</v>
      </c>
      <c r="AG59" s="5">
        <v>29.288945696623699</v>
      </c>
      <c r="AH59" s="41">
        <v>40.6100080385852</v>
      </c>
      <c r="AI59" s="42">
        <v>8.7419614147910405</v>
      </c>
      <c r="AJ59" s="43">
        <v>50.648030546623701</v>
      </c>
      <c r="AK59" s="8">
        <v>66.126000000000005</v>
      </c>
      <c r="AL59" s="21">
        <v>67.114999999999995</v>
      </c>
      <c r="AM59" s="21">
        <v>1.806</v>
      </c>
      <c r="AN59" s="21">
        <v>4.6189999999999998</v>
      </c>
      <c r="AO59" s="21">
        <v>2.81299999999999</v>
      </c>
      <c r="AP59" s="9">
        <v>0.98899999999999</v>
      </c>
      <c r="AQ59" s="73">
        <v>270.76400000000001</v>
      </c>
      <c r="AR59" s="19">
        <v>10.973070131246599</v>
      </c>
      <c r="AS59" s="19">
        <v>1.1844499737024301</v>
      </c>
    </row>
    <row r="60" spans="1:45" s="21" customFormat="1" x14ac:dyDescent="0.3">
      <c r="A60" s="21" t="str">
        <f t="shared" si="0"/>
        <v>T2A_Nov_2014</v>
      </c>
      <c r="B60" s="21" t="s">
        <v>86</v>
      </c>
      <c r="C60" s="12">
        <v>-14.29177</v>
      </c>
      <c r="D60" s="13">
        <v>-170.68219999999999</v>
      </c>
      <c r="E60" s="8" t="s">
        <v>56</v>
      </c>
      <c r="F60" s="48">
        <v>41953</v>
      </c>
      <c r="G60" s="48">
        <v>41977</v>
      </c>
      <c r="H60" s="9">
        <v>24</v>
      </c>
      <c r="I60" s="68">
        <v>2.0268299163899899E-3</v>
      </c>
      <c r="J60" s="19">
        <v>3.6439999999999899</v>
      </c>
      <c r="K60" s="4">
        <v>36.416026344676098</v>
      </c>
      <c r="L60" s="5">
        <v>63.583973655323803</v>
      </c>
      <c r="M60" s="19">
        <v>74.911730000000006</v>
      </c>
      <c r="N60" s="19">
        <v>16.304807272125199</v>
      </c>
      <c r="O60" s="19">
        <v>12.3153357867398</v>
      </c>
      <c r="P60" s="19">
        <v>58.606922727874696</v>
      </c>
      <c r="Q60" s="19">
        <v>46.291586941134803</v>
      </c>
      <c r="R60" s="41">
        <v>21.765359406497801</v>
      </c>
      <c r="S60" s="42">
        <v>16.4397962598646</v>
      </c>
      <c r="T60" s="43">
        <v>61.794844333637499</v>
      </c>
      <c r="U60" s="4">
        <v>27.279869999999999</v>
      </c>
      <c r="V60" s="16">
        <v>8.8732572988948206</v>
      </c>
      <c r="W60" s="16">
        <v>5.4906649254409103</v>
      </c>
      <c r="X60" s="16">
        <v>12.9159477756642</v>
      </c>
      <c r="Y60" s="17">
        <v>18.4066127011051</v>
      </c>
      <c r="Z60" s="41">
        <v>32.526758004692901</v>
      </c>
      <c r="AA60" s="42">
        <v>20.127166754976901</v>
      </c>
      <c r="AB60" s="43">
        <v>47.346075240330102</v>
      </c>
      <c r="AC60" s="4">
        <v>47.63185</v>
      </c>
      <c r="AD60" s="19">
        <v>7.4315475105908497</v>
      </c>
      <c r="AE60" s="19">
        <v>6.8246691192865203</v>
      </c>
      <c r="AF60" s="19">
        <v>40.200302489409097</v>
      </c>
      <c r="AG60" s="5">
        <v>33.3756333701226</v>
      </c>
      <c r="AH60" s="41">
        <v>15.602055159711099</v>
      </c>
      <c r="AI60" s="42">
        <v>14.327953080316</v>
      </c>
      <c r="AJ60" s="43">
        <v>70.069991759972794</v>
      </c>
      <c r="AK60" s="8">
        <v>70.001000000000005</v>
      </c>
      <c r="AL60" s="21">
        <v>71.328000000000003</v>
      </c>
      <c r="AM60" s="21">
        <v>1.81</v>
      </c>
      <c r="AN60" s="21">
        <v>4.1269999999999998</v>
      </c>
      <c r="AO60" s="21">
        <v>2.31699999999999</v>
      </c>
      <c r="AP60" s="9">
        <v>1.32699999999999</v>
      </c>
      <c r="AQ60" s="73">
        <v>270.76400000000001</v>
      </c>
      <c r="AR60" s="19">
        <v>10.973070131246599</v>
      </c>
      <c r="AS60" s="19">
        <v>1.1844499737024301</v>
      </c>
    </row>
    <row r="61" spans="1:45" s="21" customFormat="1" x14ac:dyDescent="0.3">
      <c r="A61" s="21" t="str">
        <f t="shared" si="0"/>
        <v>T2B_Nov_2014</v>
      </c>
      <c r="B61" s="21" t="s">
        <v>87</v>
      </c>
      <c r="C61" s="12">
        <v>-14.29142</v>
      </c>
      <c r="D61" s="13">
        <v>-170.67930000000001</v>
      </c>
      <c r="E61" s="8" t="s">
        <v>56</v>
      </c>
      <c r="F61" s="48">
        <v>41953</v>
      </c>
      <c r="G61" s="48">
        <v>41977</v>
      </c>
      <c r="H61" s="9">
        <v>24</v>
      </c>
      <c r="I61" s="68">
        <v>2.0268299163899899E-3</v>
      </c>
      <c r="J61" s="79">
        <v>2.0000000000000002E-5</v>
      </c>
      <c r="K61" s="4"/>
      <c r="L61" s="5"/>
      <c r="M61" s="19">
        <v>4.0999999999999999E-4</v>
      </c>
      <c r="N61" s="19">
        <v>0</v>
      </c>
      <c r="O61" s="19">
        <v>0</v>
      </c>
      <c r="P61" s="19">
        <v>0</v>
      </c>
      <c r="Q61" s="19">
        <v>0</v>
      </c>
      <c r="R61" s="41"/>
      <c r="S61" s="42"/>
      <c r="T61" s="43"/>
      <c r="U61" s="4">
        <v>2.1000000000000001E-4</v>
      </c>
      <c r="V61" s="16">
        <v>0</v>
      </c>
      <c r="W61" s="16">
        <v>0</v>
      </c>
      <c r="X61" s="16">
        <v>0</v>
      </c>
      <c r="Y61" s="17">
        <v>0</v>
      </c>
      <c r="Z61" s="41"/>
      <c r="AA61" s="42"/>
      <c r="AB61" s="43"/>
      <c r="AC61" s="4">
        <v>2.1000000000000001E-4</v>
      </c>
      <c r="AD61" s="19">
        <v>0</v>
      </c>
      <c r="AE61" s="19">
        <v>0</v>
      </c>
      <c r="AF61" s="19">
        <v>0</v>
      </c>
      <c r="AG61" s="5">
        <v>0</v>
      </c>
      <c r="AH61" s="41"/>
      <c r="AI61" s="42"/>
      <c r="AJ61" s="43"/>
      <c r="AK61" s="8"/>
      <c r="AP61" s="9"/>
      <c r="AQ61" s="73">
        <v>270.76400000000001</v>
      </c>
      <c r="AR61" s="19">
        <v>10.973070131246599</v>
      </c>
      <c r="AS61" s="19">
        <v>1.1844499737024301</v>
      </c>
    </row>
    <row r="62" spans="1:45" s="21" customFormat="1" x14ac:dyDescent="0.3">
      <c r="A62" s="21" t="str">
        <f t="shared" si="0"/>
        <v>T2C_Nov_2014</v>
      </c>
      <c r="B62" s="21" t="s">
        <v>88</v>
      </c>
      <c r="C62" s="12">
        <v>-14.290330000000001</v>
      </c>
      <c r="D62" s="13">
        <v>-170.67670000000001</v>
      </c>
      <c r="E62" s="8" t="s">
        <v>56</v>
      </c>
      <c r="F62" s="48">
        <v>41953</v>
      </c>
      <c r="G62" s="48">
        <v>41977</v>
      </c>
      <c r="H62" s="9">
        <v>24</v>
      </c>
      <c r="I62" s="68">
        <v>2.0268299163899899E-3</v>
      </c>
      <c r="J62" s="19">
        <v>3.411</v>
      </c>
      <c r="K62" s="4">
        <v>18.5869246555262</v>
      </c>
      <c r="L62" s="5">
        <v>81.413075344473697</v>
      </c>
      <c r="M62" s="19">
        <v>70.12182</v>
      </c>
      <c r="N62" s="19">
        <v>30.517596995484201</v>
      </c>
      <c r="O62" s="19">
        <v>5.9758544244436296</v>
      </c>
      <c r="P62" s="19">
        <v>39.604223004515703</v>
      </c>
      <c r="Q62" s="19">
        <v>33.628368580072099</v>
      </c>
      <c r="R62" s="41">
        <v>43.520828460362601</v>
      </c>
      <c r="S62" s="42">
        <v>8.5221039962220502</v>
      </c>
      <c r="T62" s="43">
        <v>47.957067543415299</v>
      </c>
      <c r="U62" s="4">
        <v>13.03349</v>
      </c>
      <c r="V62" s="16">
        <v>6.5714644653333796</v>
      </c>
      <c r="W62" s="16">
        <v>1.08082600000003</v>
      </c>
      <c r="X62" s="16">
        <v>5.38119953466658</v>
      </c>
      <c r="Y62" s="17">
        <v>6.46202553466662</v>
      </c>
      <c r="Z62" s="41">
        <v>50.419837398374298</v>
      </c>
      <c r="AA62" s="42">
        <v>8.2926829268295492</v>
      </c>
      <c r="AB62" s="43">
        <v>41.287479674796103</v>
      </c>
      <c r="AC62" s="4">
        <v>57.088329999999999</v>
      </c>
      <c r="AD62" s="19">
        <v>23.946132542821001</v>
      </c>
      <c r="AE62" s="19">
        <v>4.8950284240222599</v>
      </c>
      <c r="AF62" s="19">
        <v>33.142197457178902</v>
      </c>
      <c r="AG62" s="5">
        <v>28.247169033156698</v>
      </c>
      <c r="AH62" s="41">
        <v>41.945757640521201</v>
      </c>
      <c r="AI62" s="42">
        <v>8.5744817268647697</v>
      </c>
      <c r="AJ62" s="43">
        <v>49.479760632613903</v>
      </c>
      <c r="AK62" s="8">
        <v>69.096000000000004</v>
      </c>
      <c r="AL62" s="21">
        <v>69.73</v>
      </c>
      <c r="AM62" s="21">
        <v>1.7569999999999999</v>
      </c>
      <c r="AN62" s="21">
        <v>4.5339999999999998</v>
      </c>
      <c r="AO62" s="21">
        <v>2.7770000000000001</v>
      </c>
      <c r="AP62" s="9">
        <v>0.63400000000000001</v>
      </c>
      <c r="AQ62" s="73">
        <v>270.76400000000001</v>
      </c>
      <c r="AR62" s="19">
        <v>10.973070131246599</v>
      </c>
      <c r="AS62" s="19">
        <v>1.1844499737024301</v>
      </c>
    </row>
    <row r="63" spans="1:45" s="21" customFormat="1" x14ac:dyDescent="0.3">
      <c r="A63" s="21" t="str">
        <f t="shared" si="0"/>
        <v>T3A_Nov_2014</v>
      </c>
      <c r="B63" s="21" t="s">
        <v>89</v>
      </c>
      <c r="C63" s="12">
        <v>-14.292730000000001</v>
      </c>
      <c r="D63" s="13">
        <v>-170.67939999999999</v>
      </c>
      <c r="E63" s="8" t="s">
        <v>56</v>
      </c>
      <c r="F63" s="48">
        <v>41953</v>
      </c>
      <c r="G63" s="48">
        <v>41977</v>
      </c>
      <c r="H63" s="9">
        <v>24</v>
      </c>
      <c r="I63" s="68">
        <v>2.0268299163899899E-3</v>
      </c>
      <c r="J63" s="19">
        <v>0.34800000000000297</v>
      </c>
      <c r="K63" s="4">
        <v>25.862068965517899</v>
      </c>
      <c r="L63" s="5">
        <v>74.137931034481994</v>
      </c>
      <c r="M63" s="19">
        <v>7.1540299999999997</v>
      </c>
      <c r="N63" s="19">
        <v>2.5584286725514001</v>
      </c>
      <c r="O63" s="19">
        <v>0.80428128908890995</v>
      </c>
      <c r="P63" s="19">
        <v>4.5956013274485903</v>
      </c>
      <c r="Q63" s="19">
        <v>3.7913200383596801</v>
      </c>
      <c r="R63" s="41">
        <v>35.762062397717202</v>
      </c>
      <c r="S63" s="42">
        <v>11.242352759058999</v>
      </c>
      <c r="T63" s="43">
        <v>52.995584843223703</v>
      </c>
      <c r="U63" s="4">
        <v>1.8501799999999999</v>
      </c>
      <c r="V63" s="16">
        <v>0.92008306958769104</v>
      </c>
      <c r="W63" s="16">
        <v>0.28611030927831699</v>
      </c>
      <c r="X63" s="16">
        <v>0.64398662113398997</v>
      </c>
      <c r="Y63" s="17">
        <v>0.93009693041230801</v>
      </c>
      <c r="Z63" s="41">
        <v>49.729381443302302</v>
      </c>
      <c r="AA63" s="42">
        <v>15.4639175257714</v>
      </c>
      <c r="AB63" s="43">
        <v>34.806701030926199</v>
      </c>
      <c r="AC63" s="4">
        <v>5.3038499999999997</v>
      </c>
      <c r="AD63" s="19">
        <v>1.6383455704815599</v>
      </c>
      <c r="AE63" s="19">
        <v>0.51817096999299705</v>
      </c>
      <c r="AF63" s="19">
        <v>3.66550442951843</v>
      </c>
      <c r="AG63" s="5">
        <v>3.1473334595254299</v>
      </c>
      <c r="AH63" s="41">
        <v>30.889741800419799</v>
      </c>
      <c r="AI63" s="42">
        <v>9.7697138869499902</v>
      </c>
      <c r="AJ63" s="43">
        <v>59.340544312630101</v>
      </c>
      <c r="AK63" s="8">
        <v>112.929</v>
      </c>
      <c r="AL63" s="21">
        <v>113.01900000000001</v>
      </c>
      <c r="AM63" s="21">
        <v>1.7969999999999999</v>
      </c>
      <c r="AN63" s="21">
        <v>2.0550000000000002</v>
      </c>
      <c r="AO63" s="21">
        <v>0.25800000000000001</v>
      </c>
      <c r="AP63" s="9">
        <v>9.0000000000003397E-2</v>
      </c>
      <c r="AQ63" s="73">
        <v>270.76400000000001</v>
      </c>
      <c r="AR63" s="19">
        <v>10.973070131246599</v>
      </c>
      <c r="AS63" s="19">
        <v>1.1844499737024301</v>
      </c>
    </row>
    <row r="64" spans="1:45" s="21" customFormat="1" x14ac:dyDescent="0.3">
      <c r="A64" s="21" t="str">
        <f t="shared" si="0"/>
        <v>T3B_Nov_2014</v>
      </c>
      <c r="B64" s="21" t="s">
        <v>90</v>
      </c>
      <c r="C64" s="12">
        <v>-14.293839999999999</v>
      </c>
      <c r="D64" s="13">
        <v>-170.6773</v>
      </c>
      <c r="E64" s="8" t="s">
        <v>56</v>
      </c>
      <c r="F64" s="48">
        <v>41953</v>
      </c>
      <c r="G64" s="48">
        <v>41977</v>
      </c>
      <c r="H64" s="9">
        <v>24</v>
      </c>
      <c r="I64" s="68">
        <v>2.0268299163899899E-3</v>
      </c>
      <c r="J64" s="19">
        <v>0.46299999999999902</v>
      </c>
      <c r="K64" s="4">
        <v>0</v>
      </c>
      <c r="L64" s="5">
        <v>100</v>
      </c>
      <c r="M64" s="19">
        <v>9.5181500000000003</v>
      </c>
      <c r="N64" s="19">
        <v>3.49606575609738</v>
      </c>
      <c r="O64" s="19">
        <v>0.88613353658540805</v>
      </c>
      <c r="P64" s="19">
        <v>6.0220842439026097</v>
      </c>
      <c r="Q64" s="19">
        <v>5.1359507073171997</v>
      </c>
      <c r="R64" s="41">
        <v>36.730517549076097</v>
      </c>
      <c r="S64" s="42">
        <v>9.3099345627607093</v>
      </c>
      <c r="T64" s="43">
        <v>53.959547888163101</v>
      </c>
      <c r="U64" s="4">
        <v>0</v>
      </c>
      <c r="V64" s="16">
        <v>0</v>
      </c>
      <c r="W64" s="16">
        <v>0</v>
      </c>
      <c r="X64" s="16">
        <v>0</v>
      </c>
      <c r="Y64" s="17">
        <v>0</v>
      </c>
      <c r="Z64" s="41">
        <v>38.3956945156323</v>
      </c>
      <c r="AA64" s="42">
        <v>9.5848282931833992</v>
      </c>
      <c r="AB64" s="43">
        <v>52.019477191184201</v>
      </c>
      <c r="AC64" s="4">
        <v>9.5181500000000003</v>
      </c>
      <c r="AD64" s="19">
        <v>3.49606575609738</v>
      </c>
      <c r="AE64" s="19">
        <v>0.88613353658540805</v>
      </c>
      <c r="AF64" s="19">
        <v>6.0220842439026097</v>
      </c>
      <c r="AG64" s="5">
        <v>5.1359507073171997</v>
      </c>
      <c r="AH64" s="41">
        <v>36.730517549076097</v>
      </c>
      <c r="AI64" s="42">
        <v>9.3099345627607093</v>
      </c>
      <c r="AJ64" s="43">
        <v>53.959547888163101</v>
      </c>
      <c r="AK64" s="8">
        <v>112.92</v>
      </c>
      <c r="AL64" s="21">
        <v>112.92</v>
      </c>
      <c r="AM64" s="21">
        <v>1.74</v>
      </c>
      <c r="AN64" s="21">
        <v>2.2029999999999998</v>
      </c>
      <c r="AO64" s="21">
        <v>0.46299999999999902</v>
      </c>
      <c r="AP64" s="9">
        <v>0</v>
      </c>
      <c r="AQ64" s="73">
        <v>270.76400000000001</v>
      </c>
      <c r="AR64" s="19">
        <v>10.973070131246599</v>
      </c>
      <c r="AS64" s="19">
        <v>1.1844499737024301</v>
      </c>
    </row>
    <row r="65" spans="1:45" s="50" customFormat="1" ht="15" thickBot="1" x14ac:dyDescent="0.35">
      <c r="A65" s="50" t="str">
        <f t="shared" si="0"/>
        <v>T3C_Nov_2014</v>
      </c>
      <c r="B65" s="50" t="s">
        <v>91</v>
      </c>
      <c r="C65" s="51">
        <v>-14.293369999999999</v>
      </c>
      <c r="D65" s="52">
        <v>-170.6754</v>
      </c>
      <c r="E65" s="49" t="s">
        <v>56</v>
      </c>
      <c r="F65" s="53">
        <v>41953</v>
      </c>
      <c r="G65" s="53">
        <v>41977</v>
      </c>
      <c r="H65" s="54">
        <v>24</v>
      </c>
      <c r="I65" s="69">
        <v>2.0268299163899899E-3</v>
      </c>
      <c r="J65" s="58">
        <v>0.17599999999999899</v>
      </c>
      <c r="K65" s="55">
        <v>0</v>
      </c>
      <c r="L65" s="56">
        <v>100</v>
      </c>
      <c r="M65" s="58">
        <v>3.6181299999999998</v>
      </c>
      <c r="N65" s="58">
        <v>1.34294274440608</v>
      </c>
      <c r="O65" s="58">
        <v>0.373645094664388</v>
      </c>
      <c r="P65" s="58">
        <v>2.2751872555939099</v>
      </c>
      <c r="Q65" s="58">
        <v>1.90154216092952</v>
      </c>
      <c r="R65" s="62">
        <v>37.1170395869161</v>
      </c>
      <c r="S65" s="59">
        <v>10.3270223752156</v>
      </c>
      <c r="T65" s="63">
        <v>52.555938037868202</v>
      </c>
      <c r="U65" s="55">
        <v>0</v>
      </c>
      <c r="V65" s="60">
        <v>0</v>
      </c>
      <c r="W65" s="60">
        <v>0</v>
      </c>
      <c r="X65" s="60">
        <v>0</v>
      </c>
      <c r="Y65" s="61">
        <v>0</v>
      </c>
      <c r="Z65" s="62">
        <v>32.072702331964699</v>
      </c>
      <c r="AA65" s="59">
        <v>15.500685871054401</v>
      </c>
      <c r="AB65" s="63">
        <v>52.426611796980701</v>
      </c>
      <c r="AC65" s="55">
        <v>3.6181299999999998</v>
      </c>
      <c r="AD65" s="58">
        <v>1.34294274440608</v>
      </c>
      <c r="AE65" s="58">
        <v>0.373645094664388</v>
      </c>
      <c r="AF65" s="58">
        <v>2.2751872555939099</v>
      </c>
      <c r="AG65" s="56">
        <v>1.90154216092952</v>
      </c>
      <c r="AH65" s="62">
        <v>37.1170395869161</v>
      </c>
      <c r="AI65" s="59">
        <v>10.3270223752156</v>
      </c>
      <c r="AJ65" s="63">
        <v>52.555938037868202</v>
      </c>
      <c r="AK65" s="49">
        <v>70.11</v>
      </c>
      <c r="AL65" s="50">
        <v>70.11</v>
      </c>
      <c r="AM65" s="50">
        <v>1.75</v>
      </c>
      <c r="AN65" s="50">
        <v>1.9259999999999999</v>
      </c>
      <c r="AO65" s="57">
        <v>0.17599999999999899</v>
      </c>
      <c r="AP65" s="65">
        <v>0</v>
      </c>
      <c r="AQ65" s="74">
        <v>270.76400000000001</v>
      </c>
      <c r="AR65" s="58">
        <v>10.973070131246599</v>
      </c>
      <c r="AS65" s="58">
        <v>1.1844499737024301</v>
      </c>
    </row>
    <row r="66" spans="1:45" s="20" customFormat="1" x14ac:dyDescent="0.3">
      <c r="A66" s="20" t="str">
        <f t="shared" si="0"/>
        <v>T1A_Dec_2014</v>
      </c>
      <c r="B66" s="20" t="s">
        <v>83</v>
      </c>
      <c r="C66" s="10">
        <v>-14.290179999999999</v>
      </c>
      <c r="D66" s="11">
        <v>-170.6814</v>
      </c>
      <c r="E66" s="6" t="s">
        <v>57</v>
      </c>
      <c r="F66" s="44">
        <v>41977</v>
      </c>
      <c r="G66" s="44">
        <v>42009</v>
      </c>
      <c r="H66" s="7">
        <v>32</v>
      </c>
      <c r="I66" s="66">
        <v>2.0268299163899899E-3</v>
      </c>
      <c r="J66" s="18">
        <v>13.074999999999999</v>
      </c>
      <c r="K66" s="2">
        <v>92.565965583174005</v>
      </c>
      <c r="L66" s="3">
        <v>7.434034416826</v>
      </c>
      <c r="M66" s="18">
        <v>201.59252000000001</v>
      </c>
      <c r="N66" s="18">
        <v>151.87261110164101</v>
      </c>
      <c r="O66" s="18">
        <v>12.849621426197601</v>
      </c>
      <c r="P66" s="18">
        <v>49.719908898358902</v>
      </c>
      <c r="Q66" s="18">
        <v>36.870287472161301</v>
      </c>
      <c r="R66" s="46">
        <v>75.336431679925894</v>
      </c>
      <c r="S66" s="45">
        <v>6.3740566496205302</v>
      </c>
      <c r="T66" s="47">
        <v>18.2895116704535</v>
      </c>
      <c r="U66" s="2">
        <v>186.60606000000001</v>
      </c>
      <c r="V66" s="14">
        <v>146.46641020411101</v>
      </c>
      <c r="W66" s="14">
        <v>10.5343098231853</v>
      </c>
      <c r="X66" s="14">
        <v>29.605339972703</v>
      </c>
      <c r="Y66" s="15">
        <v>40.139649795888303</v>
      </c>
      <c r="Z66" s="46">
        <v>78.489632225294102</v>
      </c>
      <c r="AA66" s="45">
        <v>5.6452131421590996</v>
      </c>
      <c r="AB66" s="47">
        <v>15.8651546325467</v>
      </c>
      <c r="AC66" s="2">
        <v>14.986459999999999</v>
      </c>
      <c r="AD66" s="18">
        <v>5.4061997601711802</v>
      </c>
      <c r="AE66" s="18">
        <v>2.3153118659058398</v>
      </c>
      <c r="AF66" s="18">
        <v>9.5802602398288101</v>
      </c>
      <c r="AG66" s="3">
        <v>7.2649483739229597</v>
      </c>
      <c r="AH66" s="46">
        <v>36.073894436519197</v>
      </c>
      <c r="AI66" s="45">
        <v>15.449358059914401</v>
      </c>
      <c r="AJ66" s="47">
        <v>48.476747503566301</v>
      </c>
      <c r="AK66" s="6">
        <v>67.849000000000004</v>
      </c>
      <c r="AL66" s="20">
        <v>79.951999999999998</v>
      </c>
      <c r="AM66" s="20">
        <v>1.734</v>
      </c>
      <c r="AN66" s="20">
        <v>2.706</v>
      </c>
      <c r="AO66" s="20">
        <v>0.97199999999999998</v>
      </c>
      <c r="AP66" s="7">
        <v>12.103</v>
      </c>
      <c r="AQ66" s="72">
        <v>979.42399999999998</v>
      </c>
      <c r="AR66" s="18">
        <v>31.186461482957998</v>
      </c>
      <c r="AS66" s="18">
        <v>1.73390147052328</v>
      </c>
    </row>
    <row r="67" spans="1:45" s="21" customFormat="1" x14ac:dyDescent="0.3">
      <c r="A67" s="21" t="str">
        <f t="shared" si="0"/>
        <v>T1B_Dec_2014</v>
      </c>
      <c r="B67" s="21" t="s">
        <v>84</v>
      </c>
      <c r="C67" s="12">
        <v>-14.28941</v>
      </c>
      <c r="D67" s="13">
        <v>-170.67959999999999</v>
      </c>
      <c r="E67" s="8" t="s">
        <v>57</v>
      </c>
      <c r="F67" s="48">
        <v>41977</v>
      </c>
      <c r="G67" s="48">
        <v>42009</v>
      </c>
      <c r="H67" s="9">
        <v>32</v>
      </c>
      <c r="I67" s="68">
        <v>2.0268299163899899E-3</v>
      </c>
      <c r="J67" s="19">
        <v>23.029</v>
      </c>
      <c r="K67" s="4">
        <v>69.742498588735899</v>
      </c>
      <c r="L67" s="5">
        <v>30.257501411263998</v>
      </c>
      <c r="M67" s="19">
        <v>355.06493999999998</v>
      </c>
      <c r="N67" s="19">
        <v>253.58364125873399</v>
      </c>
      <c r="O67" s="19">
        <v>23.672479962917599</v>
      </c>
      <c r="P67" s="19">
        <v>101.48129874126499</v>
      </c>
      <c r="Q67" s="19">
        <v>77.808818778347998</v>
      </c>
      <c r="R67" s="41">
        <v>71.418946984383794</v>
      </c>
      <c r="S67" s="42">
        <v>6.6670846079361299</v>
      </c>
      <c r="T67" s="43">
        <v>21.913968407679999</v>
      </c>
      <c r="U67" s="4">
        <v>247.63115999999999</v>
      </c>
      <c r="V67" s="16">
        <v>196.294954056753</v>
      </c>
      <c r="W67" s="16">
        <v>12.9506681581019</v>
      </c>
      <c r="X67" s="16">
        <v>38.385537785144898</v>
      </c>
      <c r="Y67" s="17">
        <v>51.336205943246803</v>
      </c>
      <c r="Z67" s="41">
        <v>79.269084737459096</v>
      </c>
      <c r="AA67" s="42">
        <v>5.2298217066470603</v>
      </c>
      <c r="AB67" s="43">
        <v>15.5010935558937</v>
      </c>
      <c r="AC67" s="4">
        <v>107.43378</v>
      </c>
      <c r="AD67" s="19">
        <v>57.288687002573099</v>
      </c>
      <c r="AE67" s="19">
        <v>10.721811841324801</v>
      </c>
      <c r="AF67" s="19">
        <v>50.145092997426801</v>
      </c>
      <c r="AG67" s="5">
        <v>39.423281156101901</v>
      </c>
      <c r="AH67" s="41">
        <v>53.324649847164601</v>
      </c>
      <c r="AI67" s="42">
        <v>9.9799260915187702</v>
      </c>
      <c r="AJ67" s="43">
        <v>36.695424061316501</v>
      </c>
      <c r="AK67" s="8">
        <v>112.002</v>
      </c>
      <c r="AL67" s="21">
        <v>128.06299999999999</v>
      </c>
      <c r="AM67" s="21">
        <v>1.76</v>
      </c>
      <c r="AN67" s="21">
        <v>8.7279999999999998</v>
      </c>
      <c r="AO67" s="21">
        <v>6.968</v>
      </c>
      <c r="AP67" s="9">
        <v>16.061</v>
      </c>
      <c r="AQ67" s="73">
        <v>979.42399999999998</v>
      </c>
      <c r="AR67" s="19">
        <v>31.186461482957998</v>
      </c>
      <c r="AS67" s="19">
        <v>1.73390147052328</v>
      </c>
    </row>
    <row r="68" spans="1:45" s="21" customFormat="1" x14ac:dyDescent="0.3">
      <c r="A68" s="21" t="str">
        <f t="shared" ref="A68:A101" si="1">B68&amp;"_"&amp;E68</f>
        <v>T1C_Dec_2014</v>
      </c>
      <c r="B68" s="21" t="s">
        <v>85</v>
      </c>
      <c r="C68" s="12">
        <v>-14.28833</v>
      </c>
      <c r="D68" s="13">
        <v>-170.67789999999999</v>
      </c>
      <c r="E68" s="8" t="s">
        <v>57</v>
      </c>
      <c r="F68" s="48">
        <v>41977</v>
      </c>
      <c r="G68" s="48">
        <v>42009</v>
      </c>
      <c r="H68" s="9">
        <v>32</v>
      </c>
      <c r="I68" s="68">
        <v>2.0268299163899899E-3</v>
      </c>
      <c r="J68" s="19">
        <v>8.9459999999999997</v>
      </c>
      <c r="K68" s="4">
        <v>31.846635367762101</v>
      </c>
      <c r="L68" s="5">
        <v>68.153364632237796</v>
      </c>
      <c r="M68" s="19">
        <v>137.93091000000001</v>
      </c>
      <c r="N68" s="19">
        <v>95.356885140031395</v>
      </c>
      <c r="O68" s="19">
        <v>11.0946069296764</v>
      </c>
      <c r="P68" s="19">
        <v>42.574024859968503</v>
      </c>
      <c r="Q68" s="19">
        <v>31.479417930292001</v>
      </c>
      <c r="R68" s="41">
        <v>69.133804119781004</v>
      </c>
      <c r="S68" s="42">
        <v>8.0435972833619793</v>
      </c>
      <c r="T68" s="43">
        <v>22.822598596856899</v>
      </c>
      <c r="U68" s="4">
        <v>43.926349999999999</v>
      </c>
      <c r="V68" s="16">
        <v>35.5157555716697</v>
      </c>
      <c r="W68" s="16">
        <v>2.7000127679619101</v>
      </c>
      <c r="X68" s="16">
        <v>5.7105816603683301</v>
      </c>
      <c r="Y68" s="17">
        <v>8.4105944283302492</v>
      </c>
      <c r="Z68" s="41">
        <v>80.852963134131898</v>
      </c>
      <c r="AA68" s="42">
        <v>6.1466813608731803</v>
      </c>
      <c r="AB68" s="43">
        <v>13.0003555049949</v>
      </c>
      <c r="AC68" s="4">
        <v>94.004559999999998</v>
      </c>
      <c r="AD68" s="19">
        <v>59.841128886201702</v>
      </c>
      <c r="AE68" s="19">
        <v>8.3945942721320392</v>
      </c>
      <c r="AF68" s="19">
        <v>34.163431113798197</v>
      </c>
      <c r="AG68" s="5">
        <v>25.7688368416662</v>
      </c>
      <c r="AH68" s="41">
        <v>63.657687335807601</v>
      </c>
      <c r="AI68" s="42">
        <v>8.9299862391058902</v>
      </c>
      <c r="AJ68" s="43">
        <v>27.412326425086398</v>
      </c>
      <c r="AK68" s="8">
        <v>66.128</v>
      </c>
      <c r="AL68" s="21">
        <v>68.977000000000004</v>
      </c>
      <c r="AM68" s="21">
        <v>1.798</v>
      </c>
      <c r="AN68" s="21">
        <v>7.8949999999999996</v>
      </c>
      <c r="AO68" s="21">
        <v>6.0970000000000004</v>
      </c>
      <c r="AP68" s="9">
        <v>2.8490000000000002</v>
      </c>
      <c r="AQ68" s="73">
        <v>979.42399999999998</v>
      </c>
      <c r="AR68" s="19">
        <v>31.186461482957998</v>
      </c>
      <c r="AS68" s="19">
        <v>1.73390147052328</v>
      </c>
    </row>
    <row r="69" spans="1:45" s="21" customFormat="1" x14ac:dyDescent="0.3">
      <c r="A69" s="21" t="str">
        <f t="shared" si="1"/>
        <v>T2A_Dec_2014</v>
      </c>
      <c r="B69" s="21" t="s">
        <v>86</v>
      </c>
      <c r="C69" s="12">
        <v>-14.29177</v>
      </c>
      <c r="D69" s="13">
        <v>-170.68219999999999</v>
      </c>
      <c r="E69" s="8" t="s">
        <v>57</v>
      </c>
      <c r="F69" s="48">
        <v>41977</v>
      </c>
      <c r="G69" s="48">
        <v>42009</v>
      </c>
      <c r="H69" s="9">
        <v>32</v>
      </c>
      <c r="I69" s="68">
        <v>2.0268299163899899E-3</v>
      </c>
      <c r="J69" s="19">
        <v>5.1689999999999996</v>
      </c>
      <c r="K69" s="4">
        <v>43.702843876958703</v>
      </c>
      <c r="L69" s="5">
        <v>56.297156123041198</v>
      </c>
      <c r="M69" s="19">
        <v>79.6965</v>
      </c>
      <c r="N69" s="19">
        <v>28.722857869284599</v>
      </c>
      <c r="O69" s="19">
        <v>12.6757075571477</v>
      </c>
      <c r="P69" s="19">
        <v>50.973642130715298</v>
      </c>
      <c r="Q69" s="19">
        <v>38.297934573567602</v>
      </c>
      <c r="R69" s="41">
        <v>36.040300225586499</v>
      </c>
      <c r="S69" s="42">
        <v>15.904973941324499</v>
      </c>
      <c r="T69" s="43">
        <v>48.054725833088803</v>
      </c>
      <c r="U69" s="4">
        <v>34.829639999999998</v>
      </c>
      <c r="V69" s="16">
        <v>20.9125103964601</v>
      </c>
      <c r="W69" s="16">
        <v>5.94504313757042</v>
      </c>
      <c r="X69" s="16">
        <v>7.9720864659694097</v>
      </c>
      <c r="Y69" s="17">
        <v>13.9171296035398</v>
      </c>
      <c r="Z69" s="41">
        <v>60.042281219272297</v>
      </c>
      <c r="AA69" s="42">
        <v>17.068919281308698</v>
      </c>
      <c r="AB69" s="43">
        <v>22.888799499418901</v>
      </c>
      <c r="AC69" s="4">
        <v>44.866860000000003</v>
      </c>
      <c r="AD69" s="19">
        <v>7.8103487644774496</v>
      </c>
      <c r="AE69" s="19">
        <v>6.7306644822143804</v>
      </c>
      <c r="AF69" s="19">
        <v>37.0565112355225</v>
      </c>
      <c r="AG69" s="5">
        <v>30.325846753308099</v>
      </c>
      <c r="AH69" s="41">
        <v>17.407834567601601</v>
      </c>
      <c r="AI69" s="42">
        <v>15.001416373274999</v>
      </c>
      <c r="AJ69" s="43">
        <v>67.590749059123297</v>
      </c>
      <c r="AK69" s="8">
        <v>70.003</v>
      </c>
      <c r="AL69" s="21">
        <v>72.262</v>
      </c>
      <c r="AM69" s="21">
        <v>1.7709999999999999</v>
      </c>
      <c r="AN69" s="21">
        <v>4.681</v>
      </c>
      <c r="AO69" s="21">
        <v>2.91</v>
      </c>
      <c r="AP69" s="9">
        <v>2.2589999999999999</v>
      </c>
      <c r="AQ69" s="73">
        <v>979.42399999999998</v>
      </c>
      <c r="AR69" s="19">
        <v>31.186461482957998</v>
      </c>
      <c r="AS69" s="19">
        <v>1.73390147052328</v>
      </c>
    </row>
    <row r="70" spans="1:45" s="21" customFormat="1" x14ac:dyDescent="0.3">
      <c r="A70" s="21" t="str">
        <f t="shared" si="1"/>
        <v>T2B_Dec_2014</v>
      </c>
      <c r="B70" s="21" t="s">
        <v>87</v>
      </c>
      <c r="C70" s="12">
        <v>-14.29142</v>
      </c>
      <c r="D70" s="13">
        <v>-170.67930000000001</v>
      </c>
      <c r="E70" s="8" t="s">
        <v>57</v>
      </c>
      <c r="F70" s="48">
        <v>41977</v>
      </c>
      <c r="G70" s="48">
        <v>42009</v>
      </c>
      <c r="H70" s="9">
        <v>32</v>
      </c>
      <c r="I70" s="68">
        <v>2.0268299163899899E-3</v>
      </c>
      <c r="J70" s="79">
        <v>2.0000000000000002E-5</v>
      </c>
      <c r="K70" s="4"/>
      <c r="L70" s="5"/>
      <c r="M70" s="19">
        <v>3.1E-4</v>
      </c>
      <c r="N70" s="19">
        <v>0</v>
      </c>
      <c r="O70" s="19">
        <v>0</v>
      </c>
      <c r="P70" s="19">
        <v>0</v>
      </c>
      <c r="Q70" s="19">
        <v>0</v>
      </c>
      <c r="R70" s="41"/>
      <c r="S70" s="42"/>
      <c r="T70" s="43"/>
      <c r="U70" s="4">
        <v>1.4999999999999999E-4</v>
      </c>
      <c r="V70" s="16">
        <v>0</v>
      </c>
      <c r="W70" s="16">
        <v>0</v>
      </c>
      <c r="X70" s="16">
        <v>0</v>
      </c>
      <c r="Y70" s="17">
        <v>0</v>
      </c>
      <c r="Z70" s="41"/>
      <c r="AA70" s="42"/>
      <c r="AB70" s="43"/>
      <c r="AC70" s="4">
        <v>1.4999999999999999E-4</v>
      </c>
      <c r="AD70" s="19">
        <v>0</v>
      </c>
      <c r="AE70" s="19">
        <v>0</v>
      </c>
      <c r="AF70" s="19">
        <v>0</v>
      </c>
      <c r="AG70" s="5">
        <v>0</v>
      </c>
      <c r="AH70" s="41"/>
      <c r="AI70" s="42"/>
      <c r="AJ70" s="43"/>
      <c r="AK70" s="8"/>
      <c r="AP70" s="9"/>
      <c r="AQ70" s="73">
        <v>979.42399999999998</v>
      </c>
      <c r="AR70" s="19">
        <v>31.186461482957998</v>
      </c>
      <c r="AS70" s="19">
        <v>1.73390147052328</v>
      </c>
    </row>
    <row r="71" spans="1:45" s="21" customFormat="1" x14ac:dyDescent="0.3">
      <c r="A71" s="21" t="str">
        <f t="shared" si="1"/>
        <v>T2C_Dec_2014</v>
      </c>
      <c r="B71" s="21" t="s">
        <v>88</v>
      </c>
      <c r="C71" s="12">
        <v>-14.290330000000001</v>
      </c>
      <c r="D71" s="13">
        <v>-170.67670000000001</v>
      </c>
      <c r="E71" s="8" t="s">
        <v>57</v>
      </c>
      <c r="F71" s="48">
        <v>41977</v>
      </c>
      <c r="G71" s="48">
        <v>42009</v>
      </c>
      <c r="H71" s="9">
        <v>32</v>
      </c>
      <c r="I71" s="68">
        <v>2.0268299163899899E-3</v>
      </c>
      <c r="J71" s="19">
        <v>10.986000000000001</v>
      </c>
      <c r="K71" s="4">
        <v>28.245039140724501</v>
      </c>
      <c r="L71" s="5">
        <v>71.7549608592754</v>
      </c>
      <c r="M71" s="19">
        <v>169.38397000000001</v>
      </c>
      <c r="N71" s="19">
        <v>121.889143293518</v>
      </c>
      <c r="O71" s="19">
        <v>13.8841583092701</v>
      </c>
      <c r="P71" s="19">
        <v>47.494826706481199</v>
      </c>
      <c r="Q71" s="19">
        <v>33.6106683972111</v>
      </c>
      <c r="R71" s="41">
        <v>71.960258868367902</v>
      </c>
      <c r="S71" s="42">
        <v>8.1968549380854299</v>
      </c>
      <c r="T71" s="43">
        <v>19.842886193546601</v>
      </c>
      <c r="U71" s="4">
        <v>47.842570000000002</v>
      </c>
      <c r="V71" s="16">
        <v>39.688670196013298</v>
      </c>
      <c r="W71" s="16">
        <v>3.1087853283173801</v>
      </c>
      <c r="X71" s="16">
        <v>5.0451144756693198</v>
      </c>
      <c r="Y71" s="17">
        <v>8.1538998039867003</v>
      </c>
      <c r="Z71" s="41">
        <v>82.956810631229203</v>
      </c>
      <c r="AA71" s="42">
        <v>6.4979480164158803</v>
      </c>
      <c r="AB71" s="43">
        <v>10.5452413523548</v>
      </c>
      <c r="AC71" s="4">
        <v>121.5414</v>
      </c>
      <c r="AD71" s="19">
        <v>82.200473308285396</v>
      </c>
      <c r="AE71" s="19">
        <v>10.7753729483884</v>
      </c>
      <c r="AF71" s="19">
        <v>39.3409266917145</v>
      </c>
      <c r="AG71" s="5">
        <v>28.565553743326099</v>
      </c>
      <c r="AH71" s="41">
        <v>67.631665677938003</v>
      </c>
      <c r="AI71" s="42">
        <v>8.8655988398919199</v>
      </c>
      <c r="AJ71" s="43">
        <v>23.5027354821699</v>
      </c>
      <c r="AK71" s="8">
        <v>69.097999999999999</v>
      </c>
      <c r="AL71" s="21">
        <v>72.200999999999993</v>
      </c>
      <c r="AM71" s="21">
        <v>1.6839999999999999</v>
      </c>
      <c r="AN71" s="21">
        <v>9.5670000000000002</v>
      </c>
      <c r="AO71" s="21">
        <v>7.883</v>
      </c>
      <c r="AP71" s="9">
        <v>3.1030000000000002</v>
      </c>
      <c r="AQ71" s="73">
        <v>979.42399999999998</v>
      </c>
      <c r="AR71" s="19">
        <v>31.186461482957998</v>
      </c>
      <c r="AS71" s="19">
        <v>1.73390147052328</v>
      </c>
    </row>
    <row r="72" spans="1:45" s="21" customFormat="1" x14ac:dyDescent="0.3">
      <c r="A72" s="21" t="str">
        <f t="shared" si="1"/>
        <v>T3A_Dec_2014</v>
      </c>
      <c r="B72" s="21" t="s">
        <v>89</v>
      </c>
      <c r="C72" s="12">
        <v>-14.292730000000001</v>
      </c>
      <c r="D72" s="13">
        <v>-170.67939999999999</v>
      </c>
      <c r="E72" s="8" t="s">
        <v>57</v>
      </c>
      <c r="F72" s="48">
        <v>41977</v>
      </c>
      <c r="G72" s="48">
        <v>42009</v>
      </c>
      <c r="H72" s="9">
        <v>32</v>
      </c>
      <c r="I72" s="68">
        <v>2.0268299163899899E-3</v>
      </c>
      <c r="J72" s="19">
        <v>3.169</v>
      </c>
      <c r="K72" s="4">
        <v>36.1312716945408</v>
      </c>
      <c r="L72" s="5">
        <v>63.868728305459101</v>
      </c>
      <c r="M72" s="19">
        <v>48.860169999999997</v>
      </c>
      <c r="N72" s="19">
        <v>39.760361509055201</v>
      </c>
      <c r="O72" s="19">
        <v>3.8880598888842401</v>
      </c>
      <c r="P72" s="19">
        <v>9.0998084909447705</v>
      </c>
      <c r="Q72" s="19">
        <v>5.2117486020605304</v>
      </c>
      <c r="R72" s="41">
        <v>81.375814920527702</v>
      </c>
      <c r="S72" s="42">
        <v>7.9575242756712496</v>
      </c>
      <c r="T72" s="43">
        <v>10.6666608038009</v>
      </c>
      <c r="U72" s="4">
        <v>17.6538</v>
      </c>
      <c r="V72" s="16">
        <v>15.1461263622048</v>
      </c>
      <c r="W72" s="16">
        <v>1.18313316034358</v>
      </c>
      <c r="X72" s="16">
        <v>1.3245404774515901</v>
      </c>
      <c r="Y72" s="17">
        <v>2.5076736377951701</v>
      </c>
      <c r="Z72" s="41">
        <v>85.795275590551697</v>
      </c>
      <c r="AA72" s="42">
        <v>6.7018611309949296</v>
      </c>
      <c r="AB72" s="43">
        <v>7.5028632784533196</v>
      </c>
      <c r="AC72" s="4">
        <v>31.20637</v>
      </c>
      <c r="AD72" s="19">
        <v>24.614235093353901</v>
      </c>
      <c r="AE72" s="19">
        <v>2.7049267437401401</v>
      </c>
      <c r="AF72" s="19">
        <v>6.5921349066460397</v>
      </c>
      <c r="AG72" s="5">
        <v>3.8872081629058899</v>
      </c>
      <c r="AH72" s="41">
        <v>78.875675361645506</v>
      </c>
      <c r="AI72" s="42">
        <v>8.6678673095914096</v>
      </c>
      <c r="AJ72" s="43">
        <v>12.4564573287629</v>
      </c>
      <c r="AK72" s="8">
        <v>112.934</v>
      </c>
      <c r="AL72" s="21">
        <v>114.07899999999999</v>
      </c>
      <c r="AM72" s="21">
        <v>1.7869999999999999</v>
      </c>
      <c r="AN72" s="21">
        <v>3.8109999999999999</v>
      </c>
      <c r="AO72" s="21">
        <v>2.024</v>
      </c>
      <c r="AP72" s="9">
        <v>1.145</v>
      </c>
      <c r="AQ72" s="73">
        <v>979.42399999999998</v>
      </c>
      <c r="AR72" s="19">
        <v>31.186461482957998</v>
      </c>
      <c r="AS72" s="19">
        <v>1.73390147052328</v>
      </c>
    </row>
    <row r="73" spans="1:45" s="21" customFormat="1" x14ac:dyDescent="0.3">
      <c r="A73" s="21" t="str">
        <f t="shared" si="1"/>
        <v>T3B_Dec_2014</v>
      </c>
      <c r="B73" s="21" t="s">
        <v>90</v>
      </c>
      <c r="C73" s="12">
        <v>-14.293839999999999</v>
      </c>
      <c r="D73" s="13">
        <v>-170.6773</v>
      </c>
      <c r="E73" s="8" t="s">
        <v>57</v>
      </c>
      <c r="F73" s="48">
        <v>41977</v>
      </c>
      <c r="G73" s="48">
        <v>42009</v>
      </c>
      <c r="H73" s="9">
        <v>32</v>
      </c>
      <c r="I73" s="68">
        <v>2.0268299163899899E-3</v>
      </c>
      <c r="J73" s="19">
        <v>3.5190000000000001</v>
      </c>
      <c r="K73" s="4">
        <v>43.734015345268503</v>
      </c>
      <c r="L73" s="5">
        <v>56.265984654731398</v>
      </c>
      <c r="M73" s="19">
        <v>54.256529999999998</v>
      </c>
      <c r="N73" s="19">
        <v>44.570423461349201</v>
      </c>
      <c r="O73" s="19">
        <v>4.2374951247635604</v>
      </c>
      <c r="P73" s="19">
        <v>9.6861065386507992</v>
      </c>
      <c r="Q73" s="19">
        <v>5.4486114138872299</v>
      </c>
      <c r="R73" s="41">
        <v>82.147574607792194</v>
      </c>
      <c r="S73" s="42">
        <v>7.8101108286201901</v>
      </c>
      <c r="T73" s="43">
        <v>10.0423145635875</v>
      </c>
      <c r="U73" s="4">
        <v>23.728560000000002</v>
      </c>
      <c r="V73" s="16">
        <v>20.473884415289401</v>
      </c>
      <c r="W73" s="16">
        <v>1.5301381328199799</v>
      </c>
      <c r="X73" s="16">
        <v>1.7245374518905301</v>
      </c>
      <c r="Y73" s="17">
        <v>3.2546755847105202</v>
      </c>
      <c r="Z73" s="41">
        <v>86.283720610477303</v>
      </c>
      <c r="AA73" s="42">
        <v>6.4485081809430804</v>
      </c>
      <c r="AB73" s="43">
        <v>7.2677712085795898</v>
      </c>
      <c r="AC73" s="4">
        <v>30.52797</v>
      </c>
      <c r="AD73" s="19">
        <v>24.096539108101901</v>
      </c>
      <c r="AE73" s="19">
        <v>2.70735697151953</v>
      </c>
      <c r="AF73" s="19">
        <v>6.4314308918980796</v>
      </c>
      <c r="AG73" s="5">
        <v>3.72407392037855</v>
      </c>
      <c r="AH73" s="41">
        <v>78.932661123887002</v>
      </c>
      <c r="AI73" s="42">
        <v>8.8684474320419504</v>
      </c>
      <c r="AJ73" s="43">
        <v>12.198891444070901</v>
      </c>
      <c r="AK73" s="8">
        <v>112.919</v>
      </c>
      <c r="AL73" s="21">
        <v>114.458</v>
      </c>
      <c r="AM73" s="21">
        <v>1.7330000000000001</v>
      </c>
      <c r="AN73" s="21">
        <v>3.7130000000000001</v>
      </c>
      <c r="AO73" s="21">
        <v>1.98</v>
      </c>
      <c r="AP73" s="9">
        <v>1.5389999999999999</v>
      </c>
      <c r="AQ73" s="73">
        <v>979.42399999999998</v>
      </c>
      <c r="AR73" s="19">
        <v>31.186461482957998</v>
      </c>
      <c r="AS73" s="19">
        <v>1.73390147052328</v>
      </c>
    </row>
    <row r="74" spans="1:45" s="50" customFormat="1" ht="15" thickBot="1" x14ac:dyDescent="0.35">
      <c r="A74" s="50" t="str">
        <f t="shared" si="1"/>
        <v>T3C_Dec_2014</v>
      </c>
      <c r="B74" s="50" t="s">
        <v>91</v>
      </c>
      <c r="C74" s="51">
        <v>-14.293369999999999</v>
      </c>
      <c r="D74" s="52">
        <v>-170.6754</v>
      </c>
      <c r="E74" s="49" t="s">
        <v>57</v>
      </c>
      <c r="F74" s="53">
        <v>41977</v>
      </c>
      <c r="G74" s="53">
        <v>42009</v>
      </c>
      <c r="H74" s="54">
        <v>32</v>
      </c>
      <c r="I74" s="69">
        <v>2.0268299163899899E-3</v>
      </c>
      <c r="J74" s="58">
        <v>0.85699999999999998</v>
      </c>
      <c r="K74" s="55">
        <v>30.1050175029171</v>
      </c>
      <c r="L74" s="56">
        <v>69.894982497082793</v>
      </c>
      <c r="M74" s="58">
        <v>13.213369999999999</v>
      </c>
      <c r="N74" s="58">
        <v>10.0150797935688</v>
      </c>
      <c r="O74" s="58">
        <v>1.1514613158473399</v>
      </c>
      <c r="P74" s="58">
        <v>3.1982902064311101</v>
      </c>
      <c r="Q74" s="58">
        <v>2.0468288905837602</v>
      </c>
      <c r="R74" s="62">
        <v>75.795045424209604</v>
      </c>
      <c r="S74" s="59">
        <v>8.7143651910704705</v>
      </c>
      <c r="T74" s="63">
        <v>15.4905893847199</v>
      </c>
      <c r="U74" s="55">
        <v>3.9778899999999999</v>
      </c>
      <c r="V74" s="60">
        <v>3.42342302956233</v>
      </c>
      <c r="W74" s="60">
        <v>0.27055009427603699</v>
      </c>
      <c r="X74" s="60">
        <v>0.28391687616162398</v>
      </c>
      <c r="Y74" s="61">
        <v>0.55446697043766202</v>
      </c>
      <c r="Z74" s="62">
        <v>86.061279461280606</v>
      </c>
      <c r="AA74" s="59">
        <v>6.8013468013453702</v>
      </c>
      <c r="AB74" s="63">
        <v>7.1373737373739496</v>
      </c>
      <c r="AC74" s="55">
        <v>9.2354800000000008</v>
      </c>
      <c r="AD74" s="58">
        <v>6.5916571530608197</v>
      </c>
      <c r="AE74" s="58">
        <v>0.88091114907462098</v>
      </c>
      <c r="AF74" s="58">
        <v>2.64382284693917</v>
      </c>
      <c r="AG74" s="56">
        <v>1.76291169786455</v>
      </c>
      <c r="AH74" s="62">
        <v>71.373195037624697</v>
      </c>
      <c r="AI74" s="59">
        <v>9.53833638397378</v>
      </c>
      <c r="AJ74" s="63">
        <v>19.0884685784014</v>
      </c>
      <c r="AK74" s="49">
        <v>70.114000000000004</v>
      </c>
      <c r="AL74" s="50">
        <v>70.372</v>
      </c>
      <c r="AM74" s="50">
        <v>1.6990000000000001</v>
      </c>
      <c r="AN74" s="50">
        <v>2.298</v>
      </c>
      <c r="AO74" s="50">
        <v>0.59899999999999998</v>
      </c>
      <c r="AP74" s="65">
        <v>0.25800000000000001</v>
      </c>
      <c r="AQ74" s="74">
        <v>979.42399999999998</v>
      </c>
      <c r="AR74" s="58">
        <v>31.186461482957998</v>
      </c>
      <c r="AS74" s="58">
        <v>1.73390147052328</v>
      </c>
    </row>
    <row r="75" spans="1:45" s="20" customFormat="1" x14ac:dyDescent="0.3">
      <c r="A75" s="20" t="str">
        <f t="shared" si="1"/>
        <v>T1A_Jan_2015</v>
      </c>
      <c r="B75" s="20" t="s">
        <v>83</v>
      </c>
      <c r="C75" s="10">
        <v>-14.290179999999999</v>
      </c>
      <c r="D75" s="11">
        <v>-170.6814</v>
      </c>
      <c r="E75" s="6" t="s">
        <v>58</v>
      </c>
      <c r="F75" s="44">
        <v>42009</v>
      </c>
      <c r="G75" s="44">
        <v>42041</v>
      </c>
      <c r="H75" s="7">
        <v>32</v>
      </c>
      <c r="I75" s="66">
        <v>2.0268299163899899E-3</v>
      </c>
      <c r="J75" s="18">
        <v>8.2050000000000001</v>
      </c>
      <c r="K75" s="2">
        <v>84.850700792199802</v>
      </c>
      <c r="L75" s="3">
        <v>15.1492992078001</v>
      </c>
      <c r="M75" s="18">
        <v>126.50605</v>
      </c>
      <c r="N75" s="18">
        <v>44.470282456518198</v>
      </c>
      <c r="O75" s="18">
        <v>8.49483540991673</v>
      </c>
      <c r="P75" s="18">
        <v>82.035767543481697</v>
      </c>
      <c r="Q75" s="18">
        <v>73.540932133564894</v>
      </c>
      <c r="R75" s="46">
        <v>35.152692267696501</v>
      </c>
      <c r="S75" s="45">
        <v>6.7149637585844602</v>
      </c>
      <c r="T75" s="47">
        <v>58.132343973719003</v>
      </c>
      <c r="U75" s="2">
        <v>107.34126999999999</v>
      </c>
      <c r="V75" s="14">
        <v>40.678170769097498</v>
      </c>
      <c r="W75" s="14">
        <v>5.7491089906157198</v>
      </c>
      <c r="X75" s="14">
        <v>60.913990240286701</v>
      </c>
      <c r="Y75" s="15">
        <v>66.663099230902404</v>
      </c>
      <c r="Z75" s="46">
        <v>37.896114671549498</v>
      </c>
      <c r="AA75" s="45">
        <v>5.3559166857404596</v>
      </c>
      <c r="AB75" s="47">
        <v>56.747968642709999</v>
      </c>
      <c r="AC75" s="2">
        <v>19.16478</v>
      </c>
      <c r="AD75" s="18">
        <v>3.7921116929384699</v>
      </c>
      <c r="AE75" s="18">
        <v>2.7457264165676101</v>
      </c>
      <c r="AF75" s="18">
        <v>15.372668307061501</v>
      </c>
      <c r="AG75" s="3">
        <v>12.626941890493899</v>
      </c>
      <c r="AH75" s="46">
        <v>19.786878288915702</v>
      </c>
      <c r="AI75" s="45">
        <v>14.3269393990831</v>
      </c>
      <c r="AJ75" s="47">
        <v>65.886182312000997</v>
      </c>
      <c r="AK75" s="6">
        <v>67.872</v>
      </c>
      <c r="AL75" s="20">
        <v>74.834000000000003</v>
      </c>
      <c r="AM75" s="20">
        <v>1.6930000000000001</v>
      </c>
      <c r="AN75" s="20">
        <v>2.9359999999999999</v>
      </c>
      <c r="AO75" s="20">
        <v>1.2430000000000001</v>
      </c>
      <c r="AP75" s="7">
        <v>6.9619999999999997</v>
      </c>
      <c r="AQ75" s="72">
        <v>919.73399999999901</v>
      </c>
      <c r="AR75" s="18">
        <v>51.571332363452399</v>
      </c>
      <c r="AS75" s="18">
        <v>0.90479795952948405</v>
      </c>
    </row>
    <row r="76" spans="1:45" s="21" customFormat="1" x14ac:dyDescent="0.3">
      <c r="A76" s="21" t="str">
        <f t="shared" si="1"/>
        <v>T1B_Jan_2015</v>
      </c>
      <c r="B76" s="21" t="s">
        <v>84</v>
      </c>
      <c r="C76" s="12">
        <v>-14.28941</v>
      </c>
      <c r="D76" s="13">
        <v>-170.67959999999999</v>
      </c>
      <c r="E76" s="8" t="s">
        <v>58</v>
      </c>
      <c r="F76" s="48">
        <v>42009</v>
      </c>
      <c r="G76" s="48">
        <v>42041</v>
      </c>
      <c r="H76" s="9">
        <v>32</v>
      </c>
      <c r="I76" s="68">
        <v>2.0268299163899899E-3</v>
      </c>
      <c r="J76" s="19">
        <v>10.789</v>
      </c>
      <c r="K76" s="4">
        <v>75.567707850588505</v>
      </c>
      <c r="L76" s="5">
        <v>24.432292149411399</v>
      </c>
      <c r="M76" s="19">
        <v>166.34658999999999</v>
      </c>
      <c r="N76" s="19">
        <v>57.929469194879402</v>
      </c>
      <c r="O76" s="19">
        <v>12.2868638199968</v>
      </c>
      <c r="P76" s="19">
        <v>108.41712080512001</v>
      </c>
      <c r="Q76" s="19">
        <v>96.130256985123694</v>
      </c>
      <c r="R76" s="41">
        <v>34.824560692755597</v>
      </c>
      <c r="S76" s="42">
        <v>7.38630339221071</v>
      </c>
      <c r="T76" s="43">
        <v>57.789135915033597</v>
      </c>
      <c r="U76" s="4">
        <v>125.70431000000001</v>
      </c>
      <c r="V76" s="16">
        <v>44.265180834080198</v>
      </c>
      <c r="W76" s="16">
        <v>7.8992545219009802</v>
      </c>
      <c r="X76" s="16">
        <v>73.539874644018695</v>
      </c>
      <c r="Y76" s="17">
        <v>81.439129165919695</v>
      </c>
      <c r="Z76" s="41">
        <v>35.213733589628099</v>
      </c>
      <c r="AA76" s="42">
        <v>6.2839965645577101</v>
      </c>
      <c r="AB76" s="43">
        <v>58.502269845814098</v>
      </c>
      <c r="AC76" s="4">
        <v>40.642290000000003</v>
      </c>
      <c r="AD76" s="19">
        <v>13.664291800130201</v>
      </c>
      <c r="AE76" s="19">
        <v>4.38761015887484</v>
      </c>
      <c r="AF76" s="19">
        <v>26.977998199869699</v>
      </c>
      <c r="AG76" s="5">
        <v>22.590388040994899</v>
      </c>
      <c r="AH76" s="41">
        <v>33.620870773104201</v>
      </c>
      <c r="AI76" s="42">
        <v>10.7956765203802</v>
      </c>
      <c r="AJ76" s="43">
        <v>55.583452706515502</v>
      </c>
      <c r="AK76" s="8">
        <v>112.03</v>
      </c>
      <c r="AL76" s="21">
        <v>120.18300000000001</v>
      </c>
      <c r="AM76" s="21">
        <v>1.6819999999999999</v>
      </c>
      <c r="AN76" s="21">
        <v>4.3179999999999996</v>
      </c>
      <c r="AO76" s="21">
        <v>2.6360000000000001</v>
      </c>
      <c r="AP76" s="9">
        <v>8.1530000000000005</v>
      </c>
      <c r="AQ76" s="73">
        <v>919.73399999999901</v>
      </c>
      <c r="AR76" s="19">
        <v>51.571332363452399</v>
      </c>
      <c r="AS76" s="19">
        <v>0.90479795952948405</v>
      </c>
    </row>
    <row r="77" spans="1:45" s="21" customFormat="1" x14ac:dyDescent="0.3">
      <c r="A77" s="21" t="str">
        <f t="shared" si="1"/>
        <v>T1C_Jan_2015</v>
      </c>
      <c r="B77" s="21" t="s">
        <v>85</v>
      </c>
      <c r="C77" s="12">
        <v>-14.28833</v>
      </c>
      <c r="D77" s="13">
        <v>-170.67789999999999</v>
      </c>
      <c r="E77" s="8" t="s">
        <v>58</v>
      </c>
      <c r="F77" s="48">
        <v>42009</v>
      </c>
      <c r="G77" s="48">
        <v>42041</v>
      </c>
      <c r="H77" s="9">
        <v>32</v>
      </c>
      <c r="I77" s="68">
        <v>2.0268299163899899E-3</v>
      </c>
      <c r="J77" s="19">
        <v>2.9750000000000001</v>
      </c>
      <c r="K77" s="4">
        <v>42.151260504201602</v>
      </c>
      <c r="L77" s="5">
        <v>57.848739495798299</v>
      </c>
      <c r="M77" s="19">
        <v>45.869039999999998</v>
      </c>
      <c r="N77" s="19">
        <v>14.083939278664699</v>
      </c>
      <c r="O77" s="19">
        <v>3.6683968273541501</v>
      </c>
      <c r="P77" s="19">
        <v>31.785100721335201</v>
      </c>
      <c r="Q77" s="19">
        <v>28.116703893981001</v>
      </c>
      <c r="R77" s="41">
        <v>30.704674173832199</v>
      </c>
      <c r="S77" s="42">
        <v>7.9975443727493696</v>
      </c>
      <c r="T77" s="43">
        <v>61.297781453418303</v>
      </c>
      <c r="U77" s="4">
        <v>19.334379999999999</v>
      </c>
      <c r="V77" s="16">
        <v>5.6585275054205004</v>
      </c>
      <c r="W77" s="16">
        <v>1.3182176847887299</v>
      </c>
      <c r="X77" s="16">
        <v>12.357634809790699</v>
      </c>
      <c r="Y77" s="17">
        <v>13.6758524945794</v>
      </c>
      <c r="Z77" s="41">
        <v>29.2666612812022</v>
      </c>
      <c r="AA77" s="42">
        <v>6.8179982227965601</v>
      </c>
      <c r="AB77" s="43">
        <v>63.9153404960012</v>
      </c>
      <c r="AC77" s="4">
        <v>26.534659999999999</v>
      </c>
      <c r="AD77" s="19">
        <v>8.4254117369806103</v>
      </c>
      <c r="AE77" s="19">
        <v>2.3501791128197498</v>
      </c>
      <c r="AF77" s="19">
        <v>18.1092482630193</v>
      </c>
      <c r="AG77" s="5">
        <v>15.759069150199601</v>
      </c>
      <c r="AH77" s="41">
        <v>31.752476711518501</v>
      </c>
      <c r="AI77" s="42">
        <v>8.8570161171077704</v>
      </c>
      <c r="AJ77" s="43">
        <v>59.390507171373699</v>
      </c>
      <c r="AK77" s="8">
        <v>66.147000000000006</v>
      </c>
      <c r="AL77" s="21">
        <v>67.400999999999996</v>
      </c>
      <c r="AM77" s="21">
        <v>1.7529999999999999</v>
      </c>
      <c r="AN77" s="21">
        <v>3.4740000000000002</v>
      </c>
      <c r="AO77" s="21">
        <v>1.7210000000000001</v>
      </c>
      <c r="AP77" s="9">
        <v>1.254</v>
      </c>
      <c r="AQ77" s="73">
        <v>919.73399999999901</v>
      </c>
      <c r="AR77" s="19">
        <v>51.571332363452399</v>
      </c>
      <c r="AS77" s="19">
        <v>0.90479795952948405</v>
      </c>
    </row>
    <row r="78" spans="1:45" s="21" customFormat="1" x14ac:dyDescent="0.3">
      <c r="A78" s="21" t="str">
        <f t="shared" si="1"/>
        <v>T2A_Jan_2015</v>
      </c>
      <c r="B78" s="21" t="s">
        <v>86</v>
      </c>
      <c r="C78" s="12">
        <v>-14.29177</v>
      </c>
      <c r="D78" s="13">
        <v>-170.68219999999999</v>
      </c>
      <c r="E78" s="8" t="s">
        <v>58</v>
      </c>
      <c r="F78" s="48">
        <v>42009</v>
      </c>
      <c r="G78" s="48">
        <v>42041</v>
      </c>
      <c r="H78" s="9">
        <v>32</v>
      </c>
      <c r="I78" s="68">
        <v>2.0268299163899899E-3</v>
      </c>
      <c r="J78" s="19">
        <v>11.428000000000001</v>
      </c>
      <c r="K78" s="4">
        <v>53.010150507525303</v>
      </c>
      <c r="L78" s="5">
        <v>46.989849492474598</v>
      </c>
      <c r="M78" s="19">
        <v>176.19880000000001</v>
      </c>
      <c r="N78" s="19">
        <v>25.255084381251599</v>
      </c>
      <c r="O78" s="19">
        <v>30.300716226720699</v>
      </c>
      <c r="P78" s="19">
        <v>150.943715618748</v>
      </c>
      <c r="Q78" s="19">
        <v>120.64299939202699</v>
      </c>
      <c r="R78" s="41">
        <v>14.333289659890699</v>
      </c>
      <c r="S78" s="42">
        <v>17.1968913674331</v>
      </c>
      <c r="T78" s="43">
        <v>68.469818972676094</v>
      </c>
      <c r="U78" s="4">
        <v>93.40325</v>
      </c>
      <c r="V78" s="16">
        <v>15.807964989135399</v>
      </c>
      <c r="W78" s="16">
        <v>17.580981981600601</v>
      </c>
      <c r="X78" s="16">
        <v>60.0143030292638</v>
      </c>
      <c r="Y78" s="17">
        <v>77.595285010864501</v>
      </c>
      <c r="Z78" s="41">
        <v>16.924427136245701</v>
      </c>
      <c r="AA78" s="42">
        <v>18.822666215148399</v>
      </c>
      <c r="AB78" s="43">
        <v>64.252906648605702</v>
      </c>
      <c r="AC78" s="4">
        <v>82.795550000000006</v>
      </c>
      <c r="AD78" s="19">
        <v>9.4471194432633592</v>
      </c>
      <c r="AE78" s="19">
        <v>12.7197342772117</v>
      </c>
      <c r="AF78" s="19">
        <v>73.348430556736602</v>
      </c>
      <c r="AG78" s="5">
        <v>60.628696279524902</v>
      </c>
      <c r="AH78" s="41">
        <v>11.410177773157301</v>
      </c>
      <c r="AI78" s="42">
        <v>15.3628235783344</v>
      </c>
      <c r="AJ78" s="43">
        <v>73.226998648508101</v>
      </c>
      <c r="AK78" s="8">
        <v>70.015000000000001</v>
      </c>
      <c r="AL78" s="21">
        <v>76.072999999999993</v>
      </c>
      <c r="AM78" s="21">
        <v>1.7230000000000001</v>
      </c>
      <c r="AN78" s="21">
        <v>7.093</v>
      </c>
      <c r="AO78" s="21">
        <v>5.37</v>
      </c>
      <c r="AP78" s="9">
        <v>6.0579999999999998</v>
      </c>
      <c r="AQ78" s="73">
        <v>919.73399999999901</v>
      </c>
      <c r="AR78" s="19">
        <v>51.571332363452399</v>
      </c>
      <c r="AS78" s="19">
        <v>0.90479795952948405</v>
      </c>
    </row>
    <row r="79" spans="1:45" s="21" customFormat="1" x14ac:dyDescent="0.3">
      <c r="A79" s="21" t="str">
        <f t="shared" si="1"/>
        <v>T2B_Jan_2015</v>
      </c>
      <c r="B79" s="21" t="s">
        <v>87</v>
      </c>
      <c r="C79" s="12">
        <v>-14.29142</v>
      </c>
      <c r="D79" s="13">
        <v>-170.67930000000001</v>
      </c>
      <c r="E79" s="8" t="s">
        <v>58</v>
      </c>
      <c r="F79" s="48">
        <v>42009</v>
      </c>
      <c r="G79" s="48">
        <v>42041</v>
      </c>
      <c r="H79" s="9">
        <v>32</v>
      </c>
      <c r="I79" s="68">
        <v>2.0268299163899899E-3</v>
      </c>
      <c r="J79" s="79">
        <v>1.1000000000000001E-3</v>
      </c>
      <c r="K79" s="4">
        <v>90.909090909090907</v>
      </c>
      <c r="L79" s="5">
        <v>9.0909090909090899</v>
      </c>
      <c r="M79" s="19">
        <v>1.6959999999999999E-2</v>
      </c>
      <c r="N79" s="19">
        <v>0</v>
      </c>
      <c r="O79" s="19">
        <v>0</v>
      </c>
      <c r="P79" s="19">
        <v>0</v>
      </c>
      <c r="Q79" s="19">
        <v>0</v>
      </c>
      <c r="R79" s="41">
        <v>0</v>
      </c>
      <c r="S79" s="42">
        <v>0</v>
      </c>
      <c r="T79" s="43">
        <v>0</v>
      </c>
      <c r="U79" s="4">
        <v>1.542E-2</v>
      </c>
      <c r="V79" s="16">
        <v>0</v>
      </c>
      <c r="W79" s="16">
        <v>0</v>
      </c>
      <c r="X79" s="16">
        <v>0</v>
      </c>
      <c r="Y79" s="17">
        <v>0</v>
      </c>
      <c r="Z79" s="41">
        <v>0</v>
      </c>
      <c r="AA79" s="42">
        <v>0</v>
      </c>
      <c r="AB79" s="43">
        <v>0</v>
      </c>
      <c r="AC79" s="4">
        <v>1.5399999999999999E-3</v>
      </c>
      <c r="AD79" s="19">
        <v>0</v>
      </c>
      <c r="AE79" s="19">
        <v>0</v>
      </c>
      <c r="AF79" s="19">
        <v>0</v>
      </c>
      <c r="AG79" s="5">
        <v>0</v>
      </c>
      <c r="AH79" s="41">
        <v>0</v>
      </c>
      <c r="AI79" s="42">
        <v>0</v>
      </c>
      <c r="AJ79" s="43">
        <v>0</v>
      </c>
      <c r="AK79" s="8">
        <v>114.637</v>
      </c>
      <c r="AL79" s="21">
        <v>114.63800000000001</v>
      </c>
      <c r="AM79" s="21">
        <v>1.7669999999999999</v>
      </c>
      <c r="AN79" s="21">
        <v>1.75</v>
      </c>
      <c r="AO79" s="21">
        <v>1E-4</v>
      </c>
      <c r="AP79" s="9">
        <v>1E-3</v>
      </c>
      <c r="AQ79" s="73">
        <v>919.73399999999901</v>
      </c>
      <c r="AR79" s="19">
        <v>51.571332363452399</v>
      </c>
      <c r="AS79" s="19">
        <v>0.90479795952948405</v>
      </c>
    </row>
    <row r="80" spans="1:45" s="21" customFormat="1" x14ac:dyDescent="0.3">
      <c r="A80" s="21" t="str">
        <f t="shared" si="1"/>
        <v>T2C_Jan_2015</v>
      </c>
      <c r="B80" s="21" t="s">
        <v>88</v>
      </c>
      <c r="C80" s="12">
        <v>-14.290330000000001</v>
      </c>
      <c r="D80" s="13">
        <v>-170.67670000000001</v>
      </c>
      <c r="E80" s="8" t="s">
        <v>58</v>
      </c>
      <c r="F80" s="48">
        <v>42009</v>
      </c>
      <c r="G80" s="48">
        <v>42041</v>
      </c>
      <c r="H80" s="9">
        <v>32</v>
      </c>
      <c r="I80" s="68">
        <v>2.0268299163899899E-3</v>
      </c>
      <c r="J80" s="19">
        <v>4.6239999999999997</v>
      </c>
      <c r="K80" s="4">
        <v>44.333910034601999</v>
      </c>
      <c r="L80" s="5">
        <v>55.666089965397902</v>
      </c>
      <c r="M80" s="19">
        <v>71.293599999999998</v>
      </c>
      <c r="N80" s="19">
        <v>26.6716071115369</v>
      </c>
      <c r="O80" s="19">
        <v>5.8661904658597797</v>
      </c>
      <c r="P80" s="19">
        <v>44.621992888462998</v>
      </c>
      <c r="Q80" s="19">
        <v>38.755802422603203</v>
      </c>
      <c r="R80" s="41">
        <v>37.410941671534303</v>
      </c>
      <c r="S80" s="42">
        <v>8.2282146866756403</v>
      </c>
      <c r="T80" s="43">
        <v>54.360843641789998</v>
      </c>
      <c r="U80" s="4">
        <v>31.607240000000001</v>
      </c>
      <c r="V80" s="16">
        <v>11.133131880993901</v>
      </c>
      <c r="W80" s="16">
        <v>2.2778577534791702</v>
      </c>
      <c r="X80" s="16">
        <v>18.196250365526801</v>
      </c>
      <c r="Y80" s="17">
        <v>20.474108119006001</v>
      </c>
      <c r="Z80" s="41">
        <v>35.223359840953897</v>
      </c>
      <c r="AA80" s="42">
        <v>7.2067594433401103</v>
      </c>
      <c r="AB80" s="43">
        <v>57.569880715705899</v>
      </c>
      <c r="AC80" s="4">
        <v>39.686360000000001</v>
      </c>
      <c r="AD80" s="19">
        <v>15.5384752495802</v>
      </c>
      <c r="AE80" s="19">
        <v>3.58833272126973</v>
      </c>
      <c r="AF80" s="19">
        <v>24.147884750419699</v>
      </c>
      <c r="AG80" s="5">
        <v>20.559552029149899</v>
      </c>
      <c r="AH80" s="41">
        <v>39.153188273200797</v>
      </c>
      <c r="AI80" s="42">
        <v>9.0417279923624498</v>
      </c>
      <c r="AJ80" s="43">
        <v>51.8050837344366</v>
      </c>
      <c r="AK80" s="8">
        <v>69.108999999999995</v>
      </c>
      <c r="AL80" s="21">
        <v>71.159000000000006</v>
      </c>
      <c r="AM80" s="21">
        <v>1.7809999999999999</v>
      </c>
      <c r="AN80" s="21">
        <v>4.3550000000000004</v>
      </c>
      <c r="AO80" s="21">
        <v>2.5739999999999998</v>
      </c>
      <c r="AP80" s="9">
        <v>2.0499999999999998</v>
      </c>
      <c r="AQ80" s="73">
        <v>919.73399999999901</v>
      </c>
      <c r="AR80" s="19">
        <v>51.571332363452399</v>
      </c>
      <c r="AS80" s="19">
        <v>0.90479795952948405</v>
      </c>
    </row>
    <row r="81" spans="1:45" s="21" customFormat="1" x14ac:dyDescent="0.3">
      <c r="A81" s="21" t="str">
        <f t="shared" si="1"/>
        <v>T3A_Jan_2015</v>
      </c>
      <c r="B81" s="21" t="s">
        <v>89</v>
      </c>
      <c r="C81" s="12">
        <v>-14.292730000000001</v>
      </c>
      <c r="D81" s="13">
        <v>-170.67939999999999</v>
      </c>
      <c r="E81" s="8" t="s">
        <v>58</v>
      </c>
      <c r="F81" s="48">
        <v>42009</v>
      </c>
      <c r="G81" s="48">
        <v>42041</v>
      </c>
      <c r="H81" s="9">
        <v>32</v>
      </c>
      <c r="I81" s="68">
        <v>2.0268299163899899E-3</v>
      </c>
      <c r="J81" s="19">
        <v>0.994999999999999</v>
      </c>
      <c r="K81" s="4">
        <v>42.110552763819101</v>
      </c>
      <c r="L81" s="5">
        <v>57.889447236180899</v>
      </c>
      <c r="M81" s="19">
        <v>15.34108</v>
      </c>
      <c r="N81" s="19">
        <v>4.4065217831045498</v>
      </c>
      <c r="O81" s="19">
        <v>1.40254458523528</v>
      </c>
      <c r="P81" s="19">
        <v>10.9345582168954</v>
      </c>
      <c r="Q81" s="19">
        <v>9.5320136316601598</v>
      </c>
      <c r="R81" s="41">
        <v>28.723673842418801</v>
      </c>
      <c r="S81" s="42">
        <v>9.1424109986733804</v>
      </c>
      <c r="T81" s="43">
        <v>62.133915158907698</v>
      </c>
      <c r="U81" s="4">
        <v>6.46021</v>
      </c>
      <c r="V81" s="16">
        <v>2.1377711416893201</v>
      </c>
      <c r="W81" s="16">
        <v>0.46928390790443603</v>
      </c>
      <c r="X81" s="16">
        <v>3.8531549504062399</v>
      </c>
      <c r="Y81" s="17">
        <v>4.3224388583106697</v>
      </c>
      <c r="Z81" s="41">
        <v>33.091356808669097</v>
      </c>
      <c r="AA81" s="42">
        <v>7.2642206353111796</v>
      </c>
      <c r="AB81" s="43">
        <v>59.644422556019698</v>
      </c>
      <c r="AC81" s="4">
        <v>8.8808600000000002</v>
      </c>
      <c r="AD81" s="19">
        <v>2.2687478160610901</v>
      </c>
      <c r="AE81" s="19">
        <v>0.93325974287311397</v>
      </c>
      <c r="AF81" s="19">
        <v>6.6121121839389003</v>
      </c>
      <c r="AG81" s="5">
        <v>5.6788524410657804</v>
      </c>
      <c r="AH81" s="41">
        <v>25.546487795788899</v>
      </c>
      <c r="AI81" s="42">
        <v>10.508664058133</v>
      </c>
      <c r="AJ81" s="43">
        <v>63.944848146078002</v>
      </c>
      <c r="AK81" s="8">
        <v>112.93600000000001</v>
      </c>
      <c r="AL81" s="21">
        <v>113.355</v>
      </c>
      <c r="AM81" s="21">
        <v>1.7450000000000001</v>
      </c>
      <c r="AN81" s="21">
        <v>2.3210000000000002</v>
      </c>
      <c r="AO81" s="21">
        <v>0.57599999999999996</v>
      </c>
      <c r="AP81" s="9">
        <v>0.41899999999999998</v>
      </c>
      <c r="AQ81" s="73">
        <v>919.73399999999901</v>
      </c>
      <c r="AR81" s="19">
        <v>51.571332363452399</v>
      </c>
      <c r="AS81" s="19">
        <v>0.90479795952948405</v>
      </c>
    </row>
    <row r="82" spans="1:45" s="21" customFormat="1" x14ac:dyDescent="0.3">
      <c r="A82" s="21" t="str">
        <f t="shared" si="1"/>
        <v>T3B_Jan_2015</v>
      </c>
      <c r="B82" s="21" t="s">
        <v>90</v>
      </c>
      <c r="C82" s="12">
        <v>-14.293839999999999</v>
      </c>
      <c r="D82" s="13">
        <v>-170.6773</v>
      </c>
      <c r="E82" s="8" t="s">
        <v>58</v>
      </c>
      <c r="F82" s="48">
        <v>42009</v>
      </c>
      <c r="G82" s="48">
        <v>42041</v>
      </c>
      <c r="H82" s="9">
        <v>32</v>
      </c>
      <c r="I82" s="68">
        <v>2.0268299163899899E-3</v>
      </c>
      <c r="J82" s="19">
        <v>1.829</v>
      </c>
      <c r="K82" s="4">
        <v>53.526517222525896</v>
      </c>
      <c r="L82" s="5">
        <v>46.473482777473997</v>
      </c>
      <c r="M82" s="19">
        <v>28.199829999999999</v>
      </c>
      <c r="N82" s="19">
        <v>9.1327400571694302</v>
      </c>
      <c r="O82" s="19">
        <v>2.2826974840720302</v>
      </c>
      <c r="P82" s="19">
        <v>19.067089942830499</v>
      </c>
      <c r="Q82" s="19">
        <v>16.7843924587585</v>
      </c>
      <c r="R82" s="41">
        <v>32.3857982731436</v>
      </c>
      <c r="S82" s="42">
        <v>8.0947207272953001</v>
      </c>
      <c r="T82" s="43">
        <v>59.519480999561097</v>
      </c>
      <c r="U82" s="4">
        <v>15.094379999999999</v>
      </c>
      <c r="V82" s="16">
        <v>4.9862412171104902</v>
      </c>
      <c r="W82" s="16">
        <v>1.1774186118683201</v>
      </c>
      <c r="X82" s="16">
        <v>8.9307201710211697</v>
      </c>
      <c r="Y82" s="17">
        <v>10.108138782889499</v>
      </c>
      <c r="Z82" s="41">
        <v>33.033759698049799</v>
      </c>
      <c r="AA82" s="42">
        <v>7.8003774376180104</v>
      </c>
      <c r="AB82" s="43">
        <v>59.165862864332098</v>
      </c>
      <c r="AC82" s="4">
        <v>13.10544</v>
      </c>
      <c r="AD82" s="19">
        <v>4.1464955804394199</v>
      </c>
      <c r="AE82" s="19">
        <v>1.10527807228913</v>
      </c>
      <c r="AF82" s="19">
        <v>8.9589444195605701</v>
      </c>
      <c r="AG82" s="5">
        <v>7.8536663472714299</v>
      </c>
      <c r="AH82" s="41">
        <v>31.639499173163301</v>
      </c>
      <c r="AI82" s="42">
        <v>8.4337349397588994</v>
      </c>
      <c r="AJ82" s="43">
        <v>59.9267658870777</v>
      </c>
      <c r="AK82" s="8">
        <v>112.925</v>
      </c>
      <c r="AL82" s="21">
        <v>113.904</v>
      </c>
      <c r="AM82" s="21">
        <v>1.748</v>
      </c>
      <c r="AN82" s="21">
        <v>2.5979999999999999</v>
      </c>
      <c r="AO82" s="21">
        <v>0.85</v>
      </c>
      <c r="AP82" s="9">
        <v>0.97899999999999998</v>
      </c>
      <c r="AQ82" s="73">
        <v>919.73399999999901</v>
      </c>
      <c r="AR82" s="19">
        <v>51.571332363452399</v>
      </c>
      <c r="AS82" s="19">
        <v>0.90479795952948405</v>
      </c>
    </row>
    <row r="83" spans="1:45" s="50" customFormat="1" ht="15" thickBot="1" x14ac:dyDescent="0.35">
      <c r="A83" s="50" t="str">
        <f t="shared" si="1"/>
        <v>T3C_Jan_2015</v>
      </c>
      <c r="B83" s="50" t="s">
        <v>91</v>
      </c>
      <c r="C83" s="51">
        <v>-14.293369999999999</v>
      </c>
      <c r="D83" s="52">
        <v>-170.6754</v>
      </c>
      <c r="E83" s="49" t="s">
        <v>58</v>
      </c>
      <c r="F83" s="53">
        <v>42009</v>
      </c>
      <c r="G83" s="53">
        <v>42041</v>
      </c>
      <c r="H83" s="54">
        <v>32</v>
      </c>
      <c r="I83" s="69">
        <v>2.0268299163899899E-3</v>
      </c>
      <c r="J83" s="58">
        <v>0.20200000000000001</v>
      </c>
      <c r="K83" s="55">
        <v>60.891089108910798</v>
      </c>
      <c r="L83" s="56">
        <v>39.108910891089103</v>
      </c>
      <c r="M83" s="58">
        <v>3.1144699999999998</v>
      </c>
      <c r="N83" s="58">
        <v>0.972059627958483</v>
      </c>
      <c r="O83" s="58">
        <v>0.28940391237003399</v>
      </c>
      <c r="P83" s="58">
        <v>2.14241037204151</v>
      </c>
      <c r="Q83" s="58">
        <v>1.8530064596714799</v>
      </c>
      <c r="R83" s="62">
        <v>31.211076939526802</v>
      </c>
      <c r="S83" s="59">
        <v>9.2922363153292302</v>
      </c>
      <c r="T83" s="63">
        <v>59.496686745143798</v>
      </c>
      <c r="U83" s="55">
        <v>1.8964300000000001</v>
      </c>
      <c r="V83" s="60">
        <v>0.60284002836621697</v>
      </c>
      <c r="W83" s="60">
        <v>0.16002192100537599</v>
      </c>
      <c r="X83" s="60">
        <v>1.1335680506284</v>
      </c>
      <c r="Y83" s="61">
        <v>1.29358997163378</v>
      </c>
      <c r="Z83" s="62">
        <v>31.7881508078978</v>
      </c>
      <c r="AA83" s="59">
        <v>8.4380610412921193</v>
      </c>
      <c r="AB83" s="63">
        <v>59.773788150809999</v>
      </c>
      <c r="AC83" s="55">
        <v>1.21804</v>
      </c>
      <c r="AD83" s="58">
        <v>0.36921953019730702</v>
      </c>
      <c r="AE83" s="58">
        <v>0.12938209408193699</v>
      </c>
      <c r="AF83" s="58">
        <v>0.84882046980269199</v>
      </c>
      <c r="AG83" s="56">
        <v>0.71943837572075497</v>
      </c>
      <c r="AH83" s="62">
        <v>30.312594840670801</v>
      </c>
      <c r="AI83" s="59">
        <v>10.6221547799692</v>
      </c>
      <c r="AJ83" s="63">
        <v>59.065250379359803</v>
      </c>
      <c r="AK83" s="49">
        <v>70.111999999999995</v>
      </c>
      <c r="AL83" s="50">
        <v>70.234999999999999</v>
      </c>
      <c r="AM83" s="50">
        <v>1.6639999999999999</v>
      </c>
      <c r="AN83" s="50">
        <v>1.7430000000000001</v>
      </c>
      <c r="AO83" s="50">
        <v>7.9000000000000001E-2</v>
      </c>
      <c r="AP83" s="54">
        <v>0.123</v>
      </c>
      <c r="AQ83" s="74">
        <v>919.73399999999901</v>
      </c>
      <c r="AR83" s="58">
        <v>51.571332363452399</v>
      </c>
      <c r="AS83" s="58">
        <v>0.90479795952948405</v>
      </c>
    </row>
    <row r="84" spans="1:45" s="20" customFormat="1" x14ac:dyDescent="0.3">
      <c r="A84" s="20" t="str">
        <f t="shared" si="1"/>
        <v>T1A_Feb_2015</v>
      </c>
      <c r="B84" s="20" t="s">
        <v>83</v>
      </c>
      <c r="C84" s="10">
        <v>-14.290179999999999</v>
      </c>
      <c r="D84" s="11">
        <v>-170.6814</v>
      </c>
      <c r="E84" s="6" t="s">
        <v>59</v>
      </c>
      <c r="F84" s="44">
        <v>42041</v>
      </c>
      <c r="G84" s="44">
        <v>42074</v>
      </c>
      <c r="H84" s="7">
        <v>33</v>
      </c>
      <c r="I84" s="66">
        <v>2.0268299163899899E-3</v>
      </c>
      <c r="J84" s="18"/>
      <c r="K84" s="2"/>
      <c r="L84" s="3"/>
      <c r="M84" s="18"/>
      <c r="N84" s="18"/>
      <c r="O84" s="18"/>
      <c r="P84" s="18"/>
      <c r="Q84" s="18"/>
      <c r="R84" s="46"/>
      <c r="S84" s="45"/>
      <c r="T84" s="47"/>
      <c r="U84" s="2"/>
      <c r="V84" s="14"/>
      <c r="W84" s="14"/>
      <c r="X84" s="14"/>
      <c r="Y84" s="15"/>
      <c r="Z84" s="46"/>
      <c r="AA84" s="45"/>
      <c r="AB84" s="47"/>
      <c r="AC84" s="2"/>
      <c r="AD84" s="18"/>
      <c r="AE84" s="18"/>
      <c r="AF84" s="18"/>
      <c r="AG84" s="3"/>
      <c r="AH84" s="46"/>
      <c r="AI84" s="45"/>
      <c r="AJ84" s="47"/>
      <c r="AK84" s="6"/>
      <c r="AP84" s="7"/>
      <c r="AQ84" s="72">
        <v>350.77399999999898</v>
      </c>
      <c r="AR84" s="18">
        <v>24.159987428583101</v>
      </c>
      <c r="AS84" s="18">
        <v>1.1058333130831799</v>
      </c>
    </row>
    <row r="85" spans="1:45" s="21" customFormat="1" x14ac:dyDescent="0.3">
      <c r="A85" s="21" t="str">
        <f t="shared" si="1"/>
        <v>T1B_Feb_2015</v>
      </c>
      <c r="B85" s="21" t="s">
        <v>84</v>
      </c>
      <c r="C85" s="12">
        <v>-14.28941</v>
      </c>
      <c r="D85" s="13">
        <v>-170.67959999999999</v>
      </c>
      <c r="E85" s="8" t="s">
        <v>59</v>
      </c>
      <c r="F85" s="48">
        <v>42041</v>
      </c>
      <c r="G85" s="48">
        <v>42074</v>
      </c>
      <c r="H85" s="9">
        <v>33</v>
      </c>
      <c r="I85" s="68">
        <v>2.0268299163899899E-3</v>
      </c>
      <c r="J85" s="19">
        <v>9.7449999999999992</v>
      </c>
      <c r="K85" s="4">
        <v>62.626988199076401</v>
      </c>
      <c r="L85" s="5">
        <v>37.3730118009235</v>
      </c>
      <c r="M85" s="19">
        <v>145.697</v>
      </c>
      <c r="N85" s="19">
        <v>96.0607470227243</v>
      </c>
      <c r="O85" s="19">
        <v>12.2630335536074</v>
      </c>
      <c r="P85" s="19">
        <v>49.636252977275603</v>
      </c>
      <c r="Q85" s="19">
        <v>37.373219423668097</v>
      </c>
      <c r="R85" s="41">
        <v>65.931863403312505</v>
      </c>
      <c r="S85" s="42">
        <v>8.4168058049290604</v>
      </c>
      <c r="T85" s="43">
        <v>25.651330791758301</v>
      </c>
      <c r="U85" s="4">
        <v>91.245639999999995</v>
      </c>
      <c r="V85" s="16">
        <v>70.692826972649797</v>
      </c>
      <c r="W85" s="16">
        <v>5.59031960600191</v>
      </c>
      <c r="X85" s="16">
        <v>14.9624934213481</v>
      </c>
      <c r="Y85" s="17">
        <v>20.552813027350101</v>
      </c>
      <c r="Z85" s="41">
        <v>77.475293036083499</v>
      </c>
      <c r="AA85" s="42">
        <v>6.1266703877598001</v>
      </c>
      <c r="AB85" s="43">
        <v>16.398036576156599</v>
      </c>
      <c r="AC85" s="4">
        <v>54.451360000000001</v>
      </c>
      <c r="AD85" s="19">
        <v>25.3679191245715</v>
      </c>
      <c r="AE85" s="19">
        <v>6.67271413121885</v>
      </c>
      <c r="AF85" s="19">
        <v>29.083440875428401</v>
      </c>
      <c r="AG85" s="5">
        <v>22.410726744209502</v>
      </c>
      <c r="AH85" s="41">
        <v>46.588219512922201</v>
      </c>
      <c r="AI85" s="42">
        <v>12.254448982025099</v>
      </c>
      <c r="AJ85" s="43">
        <v>41.157331505052497</v>
      </c>
      <c r="AK85" s="8">
        <v>112.46299999999999</v>
      </c>
      <c r="AL85" s="21">
        <v>118.566</v>
      </c>
      <c r="AM85" s="21">
        <v>1.6779999999999999</v>
      </c>
      <c r="AN85" s="21">
        <v>5.32</v>
      </c>
      <c r="AO85" s="21">
        <v>3.6419999999999999</v>
      </c>
      <c r="AP85" s="9">
        <v>6.1029999999999998</v>
      </c>
      <c r="AQ85" s="73">
        <v>350.77399999999898</v>
      </c>
      <c r="AR85" s="19">
        <v>24.159987428583101</v>
      </c>
      <c r="AS85" s="19">
        <v>1.1058333130831799</v>
      </c>
    </row>
    <row r="86" spans="1:45" s="21" customFormat="1" x14ac:dyDescent="0.3">
      <c r="A86" s="21" t="str">
        <f t="shared" si="1"/>
        <v>T1C_Feb_2015</v>
      </c>
      <c r="B86" s="21" t="s">
        <v>85</v>
      </c>
      <c r="C86" s="12">
        <v>-14.28833</v>
      </c>
      <c r="D86" s="13">
        <v>-170.67789999999999</v>
      </c>
      <c r="E86" s="8" t="s">
        <v>59</v>
      </c>
      <c r="F86" s="48">
        <v>42041</v>
      </c>
      <c r="G86" s="48">
        <v>42074</v>
      </c>
      <c r="H86" s="9">
        <v>33</v>
      </c>
      <c r="I86" s="68">
        <v>2.0268299163899899E-3</v>
      </c>
      <c r="J86" s="19">
        <v>1.4179999999999999</v>
      </c>
      <c r="K86" s="4">
        <v>75.246826516219997</v>
      </c>
      <c r="L86" s="5">
        <v>24.7531734837799</v>
      </c>
      <c r="M86" s="19">
        <v>21.20045</v>
      </c>
      <c r="N86" s="19">
        <v>15.394246345194</v>
      </c>
      <c r="O86" s="19">
        <v>1.96928366481507</v>
      </c>
      <c r="P86" s="19">
        <v>5.8062036548059597</v>
      </c>
      <c r="Q86" s="19">
        <v>3.8369199899908901</v>
      </c>
      <c r="R86" s="41">
        <v>72.6128282427686</v>
      </c>
      <c r="S86" s="42">
        <v>9.2888767210840797</v>
      </c>
      <c r="T86" s="43">
        <v>18.098295036147299</v>
      </c>
      <c r="U86" s="4">
        <v>15.95266</v>
      </c>
      <c r="V86" s="16">
        <v>11.8891621338318</v>
      </c>
      <c r="W86" s="16">
        <v>1.4700984987376</v>
      </c>
      <c r="X86" s="16">
        <v>2.5933993674305502</v>
      </c>
      <c r="Y86" s="17">
        <v>4.0634978661681496</v>
      </c>
      <c r="Z86" s="41">
        <v>74.527772382987095</v>
      </c>
      <c r="AA86" s="42">
        <v>9.2153816275003901</v>
      </c>
      <c r="AB86" s="43">
        <v>16.256845989512399</v>
      </c>
      <c r="AC86" s="4">
        <v>5.2477799999999997</v>
      </c>
      <c r="AD86" s="19">
        <v>3.5050770810157199</v>
      </c>
      <c r="AE86" s="19">
        <v>0.49918423216448699</v>
      </c>
      <c r="AF86" s="19">
        <v>1.74270291898427</v>
      </c>
      <c r="AG86" s="5">
        <v>1.2435186868197801</v>
      </c>
      <c r="AH86" s="41">
        <v>66.791616283756596</v>
      </c>
      <c r="AI86" s="42">
        <v>9.5122934300692297</v>
      </c>
      <c r="AJ86" s="43">
        <v>23.696090286174002</v>
      </c>
      <c r="AK86" s="8">
        <v>66.397000000000006</v>
      </c>
      <c r="AL86" s="21">
        <v>67.463999999999999</v>
      </c>
      <c r="AM86" s="21">
        <v>1.7090000000000001</v>
      </c>
      <c r="AN86" s="21">
        <v>2.06</v>
      </c>
      <c r="AO86" s="21">
        <v>0.35099999999999998</v>
      </c>
      <c r="AP86" s="9">
        <v>1.0669999999999999</v>
      </c>
      <c r="AQ86" s="73">
        <v>350.77399999999898</v>
      </c>
      <c r="AR86" s="19">
        <v>24.159987428583101</v>
      </c>
      <c r="AS86" s="19">
        <v>1.1058333130831799</v>
      </c>
    </row>
    <row r="87" spans="1:45" s="21" customFormat="1" x14ac:dyDescent="0.3">
      <c r="A87" s="21" t="str">
        <f t="shared" si="1"/>
        <v>T2A_Feb_2015</v>
      </c>
      <c r="B87" s="21" t="s">
        <v>86</v>
      </c>
      <c r="C87" s="12">
        <v>-14.29177</v>
      </c>
      <c r="D87" s="13">
        <v>-170.68219999999999</v>
      </c>
      <c r="E87" s="8" t="s">
        <v>59</v>
      </c>
      <c r="F87" s="48">
        <v>42041</v>
      </c>
      <c r="G87" s="48">
        <v>42074</v>
      </c>
      <c r="H87" s="9">
        <v>33</v>
      </c>
      <c r="I87" s="68">
        <v>2.0268299163899899E-3</v>
      </c>
      <c r="J87" s="19">
        <v>9.6679999999999993</v>
      </c>
      <c r="K87" s="4">
        <v>77.327265204799303</v>
      </c>
      <c r="L87" s="5">
        <v>22.672734795200601</v>
      </c>
      <c r="M87" s="19">
        <v>144.54577</v>
      </c>
      <c r="N87" s="19">
        <v>64.443861011638802</v>
      </c>
      <c r="O87" s="19">
        <v>23.950733912179299</v>
      </c>
      <c r="P87" s="19">
        <v>80.101908988361103</v>
      </c>
      <c r="Q87" s="19">
        <v>56.151175076181701</v>
      </c>
      <c r="R87" s="41">
        <v>44.583705916568</v>
      </c>
      <c r="S87" s="42">
        <v>16.5696539664767</v>
      </c>
      <c r="T87" s="43">
        <v>38.846640116955101</v>
      </c>
      <c r="U87" s="4">
        <v>111.77329</v>
      </c>
      <c r="V87" s="16">
        <v>59.106273906920997</v>
      </c>
      <c r="W87" s="16">
        <v>19.6184339464562</v>
      </c>
      <c r="X87" s="16">
        <v>33.0485821466226</v>
      </c>
      <c r="Y87" s="17">
        <v>52.6670160930789</v>
      </c>
      <c r="Z87" s="41">
        <v>52.880499363417698</v>
      </c>
      <c r="AA87" s="42">
        <v>17.551987551280099</v>
      </c>
      <c r="AB87" s="43">
        <v>29.567513085302</v>
      </c>
      <c r="AC87" s="4">
        <v>32.772480000000002</v>
      </c>
      <c r="AD87" s="19">
        <v>5.33758677163486</v>
      </c>
      <c r="AE87" s="19">
        <v>4.3322999262863302</v>
      </c>
      <c r="AF87" s="19">
        <v>27.434893228365102</v>
      </c>
      <c r="AG87" s="5">
        <v>23.102593302078699</v>
      </c>
      <c r="AH87" s="41">
        <v>16.286795419922001</v>
      </c>
      <c r="AI87" s="42">
        <v>13.2193228168461</v>
      </c>
      <c r="AJ87" s="43">
        <v>70.493881763231798</v>
      </c>
      <c r="AK87" s="8">
        <v>70.290999999999997</v>
      </c>
      <c r="AL87" s="21">
        <v>77.766999999999996</v>
      </c>
      <c r="AM87" s="21">
        <v>1.6759999999999999</v>
      </c>
      <c r="AN87" s="21">
        <v>3.8679999999999999</v>
      </c>
      <c r="AO87" s="21">
        <v>2.1920000000000002</v>
      </c>
      <c r="AP87" s="9">
        <v>7.476</v>
      </c>
      <c r="AQ87" s="73">
        <v>350.77399999999898</v>
      </c>
      <c r="AR87" s="19">
        <v>24.159987428583101</v>
      </c>
      <c r="AS87" s="19">
        <v>1.1058333130831799</v>
      </c>
    </row>
    <row r="88" spans="1:45" s="21" customFormat="1" x14ac:dyDescent="0.3">
      <c r="A88" s="21" t="str">
        <f t="shared" si="1"/>
        <v>T2B_Feb_2015</v>
      </c>
      <c r="B88" s="21" t="s">
        <v>87</v>
      </c>
      <c r="C88" s="12">
        <v>-14.29142</v>
      </c>
      <c r="D88" s="13">
        <v>-170.67930000000001</v>
      </c>
      <c r="E88" s="8" t="s">
        <v>59</v>
      </c>
      <c r="F88" s="48">
        <v>42041</v>
      </c>
      <c r="G88" s="48">
        <v>42074</v>
      </c>
      <c r="H88" s="9">
        <v>33</v>
      </c>
      <c r="I88" s="68">
        <v>2.0268299163899899E-3</v>
      </c>
      <c r="J88" s="19">
        <v>9.5999999999999905E-2</v>
      </c>
      <c r="K88" s="4">
        <v>9.375</v>
      </c>
      <c r="L88" s="5">
        <v>90.625</v>
      </c>
      <c r="M88" s="19">
        <v>1.43529</v>
      </c>
      <c r="N88" s="19">
        <v>1.2496048638424899</v>
      </c>
      <c r="O88" s="19">
        <v>0.15915239374326001</v>
      </c>
      <c r="P88" s="19">
        <v>0.18568513615750401</v>
      </c>
      <c r="Q88" s="19">
        <v>2.6532742414244199E-2</v>
      </c>
      <c r="R88" s="41">
        <v>87.062883726807399</v>
      </c>
      <c r="S88" s="42">
        <v>11.088518260648399</v>
      </c>
      <c r="T88" s="43">
        <v>1.8485980125440999</v>
      </c>
      <c r="U88" s="4">
        <v>0.13456000000000001</v>
      </c>
      <c r="V88" s="16">
        <v>0.14378382014051</v>
      </c>
      <c r="W88" s="16">
        <v>3.4664168618186199E-3</v>
      </c>
      <c r="X88" s="16">
        <v>-1.2690237002329199E-2</v>
      </c>
      <c r="Y88" s="17">
        <v>-9.2238201405106194E-3</v>
      </c>
      <c r="Z88" s="41">
        <v>106.85480093676399</v>
      </c>
      <c r="AA88" s="42">
        <v>2.5761124121719798</v>
      </c>
      <c r="AB88" s="43">
        <v>-9.4309133489367092</v>
      </c>
      <c r="AC88" s="4">
        <v>1.3007299999999999</v>
      </c>
      <c r="AD88" s="19">
        <v>1.1058213849419301</v>
      </c>
      <c r="AE88" s="19">
        <v>0.15568583011582299</v>
      </c>
      <c r="AF88" s="19">
        <v>0.19490861505806301</v>
      </c>
      <c r="AG88" s="5">
        <v>3.92227849422397E-2</v>
      </c>
      <c r="AH88" s="41">
        <v>85.015444015432493</v>
      </c>
      <c r="AI88" s="42">
        <v>11.969111969111401</v>
      </c>
      <c r="AJ88" s="43">
        <v>3.0154440154559099</v>
      </c>
      <c r="AK88" s="8">
        <v>115.11</v>
      </c>
      <c r="AL88" s="21">
        <v>115.119</v>
      </c>
      <c r="AM88" s="21">
        <v>1.728</v>
      </c>
      <c r="AN88" s="21">
        <v>1.8149999999999999</v>
      </c>
      <c r="AO88" s="21">
        <v>8.6999999999999994E-2</v>
      </c>
      <c r="AP88" s="9">
        <v>8.9999999999999993E-3</v>
      </c>
      <c r="AQ88" s="73">
        <v>350.77399999999898</v>
      </c>
      <c r="AR88" s="19">
        <v>24.159987428583101</v>
      </c>
      <c r="AS88" s="19">
        <v>1.1058333130831799</v>
      </c>
    </row>
    <row r="89" spans="1:45" s="21" customFormat="1" x14ac:dyDescent="0.3">
      <c r="A89" s="21" t="str">
        <f t="shared" si="1"/>
        <v>T2C_Feb_2015</v>
      </c>
      <c r="B89" s="21" t="s">
        <v>88</v>
      </c>
      <c r="C89" s="12">
        <v>-14.290330000000001</v>
      </c>
      <c r="D89" s="13">
        <v>-170.67670000000001</v>
      </c>
      <c r="E89" s="8" t="s">
        <v>59</v>
      </c>
      <c r="F89" s="48">
        <v>42041</v>
      </c>
      <c r="G89" s="48">
        <v>42074</v>
      </c>
      <c r="H89" s="9">
        <v>33</v>
      </c>
      <c r="I89" s="68">
        <v>2.0268299163899899E-3</v>
      </c>
      <c r="J89" s="19">
        <v>2.7919999999999998</v>
      </c>
      <c r="K89" s="4">
        <v>24.534383954154698</v>
      </c>
      <c r="L89" s="5">
        <v>75.465616045845195</v>
      </c>
      <c r="M89" s="19">
        <v>41.743049999999997</v>
      </c>
      <c r="N89" s="19">
        <v>31.369071596395901</v>
      </c>
      <c r="O89" s="19">
        <v>3.7048676537485101</v>
      </c>
      <c r="P89" s="19">
        <v>10.373978403603999</v>
      </c>
      <c r="Q89" s="19">
        <v>6.66911074985551</v>
      </c>
      <c r="R89" s="41">
        <v>75.148010498504405</v>
      </c>
      <c r="S89" s="42">
        <v>8.8754119637844209</v>
      </c>
      <c r="T89" s="43">
        <v>15.976577537711099</v>
      </c>
      <c r="U89" s="4">
        <v>10.241400000000001</v>
      </c>
      <c r="V89" s="16">
        <v>8.6593453729540908</v>
      </c>
      <c r="W89" s="16">
        <v>0.790929667884957</v>
      </c>
      <c r="X89" s="16">
        <v>0.79112495916094505</v>
      </c>
      <c r="Y89" s="17">
        <v>1.5820546270458999</v>
      </c>
      <c r="Z89" s="41">
        <v>84.552359764818206</v>
      </c>
      <c r="AA89" s="42">
        <v>7.7228666772604999</v>
      </c>
      <c r="AB89" s="43">
        <v>7.72477355792123</v>
      </c>
      <c r="AC89" s="4">
        <v>31.501650000000001</v>
      </c>
      <c r="AD89" s="19">
        <v>22.709726203356599</v>
      </c>
      <c r="AE89" s="19">
        <v>2.91393798832509</v>
      </c>
      <c r="AF89" s="19">
        <v>8.7919237966433492</v>
      </c>
      <c r="AG89" s="5">
        <v>5.8779858083182601</v>
      </c>
      <c r="AH89" s="41">
        <v>72.090592725640207</v>
      </c>
      <c r="AI89" s="42">
        <v>9.2501122586438793</v>
      </c>
      <c r="AJ89" s="43">
        <v>18.659295015715799</v>
      </c>
      <c r="AK89" s="8">
        <v>69.381</v>
      </c>
      <c r="AL89" s="21">
        <v>70.066000000000003</v>
      </c>
      <c r="AM89" s="21">
        <v>1.746</v>
      </c>
      <c r="AN89" s="21">
        <v>3.8530000000000002</v>
      </c>
      <c r="AO89" s="21">
        <v>2.1070000000000002</v>
      </c>
      <c r="AP89" s="9">
        <v>0.68500000000000005</v>
      </c>
      <c r="AQ89" s="73">
        <v>350.77399999999898</v>
      </c>
      <c r="AR89" s="19">
        <v>24.159987428583101</v>
      </c>
      <c r="AS89" s="19">
        <v>1.1058333130831799</v>
      </c>
    </row>
    <row r="90" spans="1:45" s="21" customFormat="1" x14ac:dyDescent="0.3">
      <c r="A90" s="21" t="str">
        <f t="shared" si="1"/>
        <v>T3A_Feb_2015</v>
      </c>
      <c r="B90" s="21" t="s">
        <v>89</v>
      </c>
      <c r="C90" s="12">
        <v>-14.292730000000001</v>
      </c>
      <c r="D90" s="13">
        <v>-170.67939999999999</v>
      </c>
      <c r="E90" s="8" t="s">
        <v>59</v>
      </c>
      <c r="F90" s="48">
        <v>42041</v>
      </c>
      <c r="G90" s="48">
        <v>42074</v>
      </c>
      <c r="H90" s="9">
        <v>33</v>
      </c>
      <c r="I90" s="68">
        <v>2.0268299163899899E-3</v>
      </c>
      <c r="J90" s="19">
        <v>0.61</v>
      </c>
      <c r="K90" s="4">
        <v>40.655737704918003</v>
      </c>
      <c r="L90" s="5">
        <v>59.344262295081897</v>
      </c>
      <c r="M90" s="19">
        <v>9.1200799999999997</v>
      </c>
      <c r="N90" s="19">
        <v>6.8238899803488096</v>
      </c>
      <c r="O90" s="19">
        <v>1.62482421041936</v>
      </c>
      <c r="P90" s="19">
        <v>2.29619001965118</v>
      </c>
      <c r="Q90" s="19">
        <v>0.67136580923181799</v>
      </c>
      <c r="R90" s="41">
        <v>74.822698708222006</v>
      </c>
      <c r="S90" s="42">
        <v>17.815898658996002</v>
      </c>
      <c r="T90" s="43">
        <v>7.36140263278193</v>
      </c>
      <c r="U90" s="4">
        <v>3.70784</v>
      </c>
      <c r="V90" s="16">
        <v>2.7715916735353701</v>
      </c>
      <c r="W90" s="16">
        <v>0.83445126464646602</v>
      </c>
      <c r="X90" s="16">
        <v>0.10179706181816001</v>
      </c>
      <c r="Y90" s="17">
        <v>0.93624832646462697</v>
      </c>
      <c r="Z90" s="41">
        <v>74.7494949494954</v>
      </c>
      <c r="AA90" s="42">
        <v>22.505050505050502</v>
      </c>
      <c r="AB90" s="43">
        <v>2.7454545454539701</v>
      </c>
      <c r="AC90" s="4">
        <v>5.4122399999999997</v>
      </c>
      <c r="AD90" s="19">
        <v>4.0522983016365997</v>
      </c>
      <c r="AE90" s="19">
        <v>0.79037327738142904</v>
      </c>
      <c r="AF90" s="19">
        <v>1.3599416983633901</v>
      </c>
      <c r="AG90" s="5">
        <v>0.56956842098197002</v>
      </c>
      <c r="AH90" s="41">
        <v>74.872849349559502</v>
      </c>
      <c r="AI90" s="42">
        <v>14.603441040704499</v>
      </c>
      <c r="AJ90" s="43">
        <v>10.5237096097358</v>
      </c>
      <c r="AK90" s="8">
        <v>113.40300000000001</v>
      </c>
      <c r="AL90" s="21">
        <v>113.651</v>
      </c>
      <c r="AM90" s="21">
        <v>1.66</v>
      </c>
      <c r="AN90" s="21">
        <v>2.0219999999999998</v>
      </c>
      <c r="AO90" s="21">
        <v>0.36199999999999999</v>
      </c>
      <c r="AP90" s="9">
        <v>0.248</v>
      </c>
      <c r="AQ90" s="73">
        <v>350.77399999999898</v>
      </c>
      <c r="AR90" s="19">
        <v>24.159987428583101</v>
      </c>
      <c r="AS90" s="19">
        <v>1.1058333130831799</v>
      </c>
    </row>
    <row r="91" spans="1:45" s="21" customFormat="1" x14ac:dyDescent="0.3">
      <c r="A91" s="21" t="str">
        <f t="shared" si="1"/>
        <v>T3B_Feb_2015</v>
      </c>
      <c r="B91" s="21" t="s">
        <v>90</v>
      </c>
      <c r="C91" s="12">
        <v>-14.293839999999999</v>
      </c>
      <c r="D91" s="13">
        <v>-170.6773</v>
      </c>
      <c r="E91" s="8" t="s">
        <v>59</v>
      </c>
      <c r="F91" s="48">
        <v>42041</v>
      </c>
      <c r="G91" s="48">
        <v>42074</v>
      </c>
      <c r="H91" s="9">
        <v>33</v>
      </c>
      <c r="I91" s="68">
        <v>2.0268299163899899E-3</v>
      </c>
      <c r="J91" s="19">
        <v>0.96</v>
      </c>
      <c r="K91" s="4">
        <v>42.9166666666666</v>
      </c>
      <c r="L91" s="5">
        <v>57.0833333333333</v>
      </c>
      <c r="M91" s="19">
        <v>14.35291</v>
      </c>
      <c r="N91" s="19">
        <v>11.6236173538824</v>
      </c>
      <c r="O91" s="19">
        <v>1.6221725197333601</v>
      </c>
      <c r="P91" s="19">
        <v>2.7292926461175799</v>
      </c>
      <c r="Q91" s="19">
        <v>1.1071201263842201</v>
      </c>
      <c r="R91" s="41">
        <v>80.984395177580097</v>
      </c>
      <c r="S91" s="42">
        <v>11.302046203406499</v>
      </c>
      <c r="T91" s="43">
        <v>7.7135586190133001</v>
      </c>
      <c r="U91" s="4">
        <v>6.1597900000000001</v>
      </c>
      <c r="V91" s="16">
        <v>5.1505359387522898</v>
      </c>
      <c r="W91" s="16">
        <v>0.74190287334591998</v>
      </c>
      <c r="X91" s="16">
        <v>0.26735118790178403</v>
      </c>
      <c r="Y91" s="17">
        <v>1.0092540612476999</v>
      </c>
      <c r="Z91" s="41">
        <v>83.615446934916505</v>
      </c>
      <c r="AA91" s="42">
        <v>12.044288414798499</v>
      </c>
      <c r="AB91" s="43">
        <v>4.3402646502849098</v>
      </c>
      <c r="AC91" s="4">
        <v>8.1931200000000004</v>
      </c>
      <c r="AD91" s="19">
        <v>6.4730813901639301</v>
      </c>
      <c r="AE91" s="19">
        <v>0.88026963934426705</v>
      </c>
      <c r="AF91" s="19">
        <v>1.7200386098360601</v>
      </c>
      <c r="AG91" s="5">
        <v>0.839768970491796</v>
      </c>
      <c r="AH91" s="41">
        <v>79.0063051702396</v>
      </c>
      <c r="AI91" s="42">
        <v>10.7440100882724</v>
      </c>
      <c r="AJ91" s="43">
        <v>10.249684741487901</v>
      </c>
      <c r="AK91" s="8">
        <v>113.386</v>
      </c>
      <c r="AL91" s="21">
        <v>113.798</v>
      </c>
      <c r="AM91" s="21">
        <v>1.706</v>
      </c>
      <c r="AN91" s="21">
        <v>2.254</v>
      </c>
      <c r="AO91" s="21">
        <v>0.54800000000000004</v>
      </c>
      <c r="AP91" s="9">
        <v>0.41199999999999998</v>
      </c>
      <c r="AQ91" s="73">
        <v>350.77399999999898</v>
      </c>
      <c r="AR91" s="19">
        <v>24.159987428583101</v>
      </c>
      <c r="AS91" s="19">
        <v>1.1058333130831799</v>
      </c>
    </row>
    <row r="92" spans="1:45" s="50" customFormat="1" ht="15" thickBot="1" x14ac:dyDescent="0.35">
      <c r="A92" s="50" t="str">
        <f t="shared" si="1"/>
        <v>T3C_Feb_2015</v>
      </c>
      <c r="B92" s="50" t="s">
        <v>91</v>
      </c>
      <c r="C92" s="51">
        <v>-14.293369999999999</v>
      </c>
      <c r="D92" s="52">
        <v>-170.6754</v>
      </c>
      <c r="E92" s="49" t="s">
        <v>59</v>
      </c>
      <c r="F92" s="53">
        <v>42041</v>
      </c>
      <c r="G92" s="53">
        <v>42074</v>
      </c>
      <c r="H92" s="54">
        <v>33</v>
      </c>
      <c r="I92" s="69">
        <v>2.0268299163899899E-3</v>
      </c>
      <c r="J92" s="58">
        <v>0.14499999999999999</v>
      </c>
      <c r="K92" s="55">
        <v>65.517241379310306</v>
      </c>
      <c r="L92" s="56">
        <v>34.482758620689602</v>
      </c>
      <c r="M92" s="58">
        <v>2.1678899999999999</v>
      </c>
      <c r="N92" s="58">
        <v>1.87651920666757</v>
      </c>
      <c r="O92" s="58">
        <v>0.23003229122114499</v>
      </c>
      <c r="P92" s="58">
        <v>0.29137079333242599</v>
      </c>
      <c r="Q92" s="58">
        <v>6.13385021112813E-2</v>
      </c>
      <c r="R92" s="62">
        <v>86.559705827674506</v>
      </c>
      <c r="S92" s="59">
        <v>10.610883911136799</v>
      </c>
      <c r="T92" s="63">
        <v>2.8294102611885799</v>
      </c>
      <c r="U92" s="55">
        <v>1.4203399999999999</v>
      </c>
      <c r="V92" s="60">
        <v>1.1341089485175599</v>
      </c>
      <c r="W92" s="60">
        <v>0.16462161725066099</v>
      </c>
      <c r="X92" s="60">
        <v>0.121609434231777</v>
      </c>
      <c r="Y92" s="61">
        <v>0.28623105148243899</v>
      </c>
      <c r="Z92" s="62">
        <v>79.847708894881507</v>
      </c>
      <c r="AA92" s="59">
        <v>11.590296495956</v>
      </c>
      <c r="AB92" s="63">
        <v>8.5619946091624008</v>
      </c>
      <c r="AC92" s="55">
        <v>0.74755000000000005</v>
      </c>
      <c r="AD92" s="58">
        <v>0.74241059374985796</v>
      </c>
      <c r="AE92" s="58">
        <v>6.54106249998547E-2</v>
      </c>
      <c r="AF92" s="58">
        <v>5.1394062501412896E-3</v>
      </c>
      <c r="AG92" s="56">
        <v>-6.0271218749713397E-2</v>
      </c>
      <c r="AH92" s="62">
        <v>99.3124999999811</v>
      </c>
      <c r="AI92" s="59">
        <v>8.7499999999805702</v>
      </c>
      <c r="AJ92" s="63">
        <v>-8.0624999999616698</v>
      </c>
      <c r="AK92" s="49">
        <v>70.397999999999996</v>
      </c>
      <c r="AL92" s="50">
        <v>70.492999999999995</v>
      </c>
      <c r="AM92" s="50">
        <v>1.6339999999999999</v>
      </c>
      <c r="AN92" s="50">
        <v>1.6839999999999999</v>
      </c>
      <c r="AO92" s="50">
        <v>0.05</v>
      </c>
      <c r="AP92" s="54">
        <v>9.5000000000000001E-2</v>
      </c>
      <c r="AQ92" s="74">
        <v>350.77399999999898</v>
      </c>
      <c r="AR92" s="58">
        <v>24.159987428583101</v>
      </c>
      <c r="AS92" s="58">
        <v>1.1058333130831799</v>
      </c>
    </row>
    <row r="93" spans="1:45" s="20" customFormat="1" x14ac:dyDescent="0.3">
      <c r="A93" s="20" t="str">
        <f t="shared" si="1"/>
        <v>T1A_Mar_2015</v>
      </c>
      <c r="B93" s="20" t="s">
        <v>83</v>
      </c>
      <c r="C93" s="10">
        <v>-14.290179999999999</v>
      </c>
      <c r="D93" s="11">
        <v>-170.6814</v>
      </c>
      <c r="E93" s="6" t="s">
        <v>60</v>
      </c>
      <c r="F93" s="44">
        <v>42074</v>
      </c>
      <c r="G93" s="44">
        <v>42104</v>
      </c>
      <c r="H93" s="7">
        <v>30</v>
      </c>
      <c r="I93" s="66">
        <v>2.0268299163899899E-3</v>
      </c>
      <c r="J93" s="18"/>
      <c r="K93" s="2"/>
      <c r="L93" s="3"/>
      <c r="M93" s="18"/>
      <c r="N93" s="18"/>
      <c r="O93" s="18"/>
      <c r="P93" s="18"/>
      <c r="Q93" s="18"/>
      <c r="R93" s="46"/>
      <c r="S93" s="45"/>
      <c r="T93" s="47"/>
      <c r="U93" s="2"/>
      <c r="V93" s="14"/>
      <c r="W93" s="14"/>
      <c r="X93" s="14"/>
      <c r="Y93" s="15"/>
      <c r="Z93" s="46"/>
      <c r="AA93" s="45"/>
      <c r="AB93" s="47"/>
      <c r="AC93" s="2"/>
      <c r="AD93" s="18"/>
      <c r="AE93" s="18"/>
      <c r="AF93" s="18"/>
      <c r="AG93" s="3"/>
      <c r="AH93" s="46"/>
      <c r="AI93" s="45"/>
      <c r="AJ93" s="47"/>
      <c r="AK93" s="6"/>
      <c r="AP93" s="7"/>
      <c r="AQ93" s="72">
        <v>307.08599999999899</v>
      </c>
      <c r="AR93" s="18">
        <v>19.969785067291198</v>
      </c>
      <c r="AS93" s="18">
        <v>1.4253628716193201</v>
      </c>
    </row>
    <row r="94" spans="1:45" s="21" customFormat="1" x14ac:dyDescent="0.3">
      <c r="A94" s="21" t="str">
        <f t="shared" si="1"/>
        <v>T1B_Mar_2015</v>
      </c>
      <c r="B94" s="21" t="s">
        <v>84</v>
      </c>
      <c r="C94" s="12">
        <v>-14.28941</v>
      </c>
      <c r="D94" s="13">
        <v>-170.67959999999999</v>
      </c>
      <c r="E94" s="8" t="s">
        <v>60</v>
      </c>
      <c r="F94" s="48">
        <v>42074</v>
      </c>
      <c r="G94" s="48">
        <v>42104</v>
      </c>
      <c r="H94" s="9">
        <v>30</v>
      </c>
      <c r="I94" s="68">
        <v>2.0268299163899899E-3</v>
      </c>
      <c r="J94" s="19">
        <v>23.138000000000002</v>
      </c>
      <c r="K94" s="4">
        <v>65.930503932924097</v>
      </c>
      <c r="L94" s="5">
        <v>34.069496067075796</v>
      </c>
      <c r="M94" s="19">
        <v>380.52856000000003</v>
      </c>
      <c r="N94" s="19">
        <v>187.35484711264499</v>
      </c>
      <c r="O94" s="19">
        <v>30.029755452866102</v>
      </c>
      <c r="P94" s="19">
        <v>193.17371288735399</v>
      </c>
      <c r="Q94" s="19">
        <v>163.14395743448799</v>
      </c>
      <c r="R94" s="41">
        <v>49.235423252500397</v>
      </c>
      <c r="S94" s="42">
        <v>7.89159043748678</v>
      </c>
      <c r="T94" s="43">
        <v>42.872986310012699</v>
      </c>
      <c r="U94" s="4">
        <v>250.8844</v>
      </c>
      <c r="V94" s="16">
        <v>134.398381925781</v>
      </c>
      <c r="W94" s="16">
        <v>14.4297999501884</v>
      </c>
      <c r="X94" s="16">
        <v>102.05621812403</v>
      </c>
      <c r="Y94" s="17">
        <v>116.486018074219</v>
      </c>
      <c r="Z94" s="41">
        <v>53.569844089860098</v>
      </c>
      <c r="AA94" s="42">
        <v>5.75157321467114</v>
      </c>
      <c r="AB94" s="43">
        <v>40.678582695468698</v>
      </c>
      <c r="AC94" s="4">
        <v>129.64416</v>
      </c>
      <c r="AD94" s="19">
        <v>52.956465540963798</v>
      </c>
      <c r="AE94" s="19">
        <v>15.5999553278495</v>
      </c>
      <c r="AF94" s="19">
        <v>76.687694459036095</v>
      </c>
      <c r="AG94" s="5">
        <v>61.087739131186602</v>
      </c>
      <c r="AH94" s="41">
        <v>40.847551899726</v>
      </c>
      <c r="AI94" s="42">
        <v>12.032902467685</v>
      </c>
      <c r="AJ94" s="43">
        <v>47.119545632588903</v>
      </c>
      <c r="AK94" s="8">
        <v>2.4849999999999999</v>
      </c>
      <c r="AL94" s="21">
        <v>17.739999999999998</v>
      </c>
      <c r="AO94" s="21">
        <v>7.883</v>
      </c>
      <c r="AP94" s="9">
        <v>15.255000000000001</v>
      </c>
      <c r="AQ94" s="73">
        <v>307.08599999999899</v>
      </c>
      <c r="AR94" s="19">
        <v>19.969785067291198</v>
      </c>
      <c r="AS94" s="19">
        <v>1.4253628716193201</v>
      </c>
    </row>
    <row r="95" spans="1:45" s="21" customFormat="1" x14ac:dyDescent="0.3">
      <c r="A95" s="21" t="str">
        <f t="shared" si="1"/>
        <v>T1C_Mar_2015</v>
      </c>
      <c r="B95" s="21" t="s">
        <v>85</v>
      </c>
      <c r="C95" s="12">
        <v>-14.28833</v>
      </c>
      <c r="D95" s="13">
        <v>-170.67789999999999</v>
      </c>
      <c r="E95" s="8" t="s">
        <v>60</v>
      </c>
      <c r="F95" s="48">
        <v>42074</v>
      </c>
      <c r="G95" s="48">
        <v>42104</v>
      </c>
      <c r="H95" s="9">
        <v>30</v>
      </c>
      <c r="I95" s="68">
        <v>2.0268299163899899E-3</v>
      </c>
      <c r="J95" s="19">
        <v>4.4580000000000002</v>
      </c>
      <c r="K95" s="4">
        <v>29.766711529834001</v>
      </c>
      <c r="L95" s="5">
        <v>70.233288470165903</v>
      </c>
      <c r="M95" s="19">
        <v>73.316460000000006</v>
      </c>
      <c r="N95" s="19">
        <v>35.536976748885401</v>
      </c>
      <c r="O95" s="19">
        <v>6.7425580013275104</v>
      </c>
      <c r="P95" s="19">
        <v>37.779483251114499</v>
      </c>
      <c r="Q95" s="19">
        <v>31.036925249787</v>
      </c>
      <c r="R95" s="41">
        <v>48.470666408178197</v>
      </c>
      <c r="S95" s="42">
        <v>9.1965133086451694</v>
      </c>
      <c r="T95" s="43">
        <v>42.332820283176503</v>
      </c>
      <c r="U95" s="4">
        <v>21.823899999999998</v>
      </c>
      <c r="V95" s="16">
        <v>10.8720771448648</v>
      </c>
      <c r="W95" s="16">
        <v>1.6262597297297099</v>
      </c>
      <c r="X95" s="16">
        <v>9.3255631254054592</v>
      </c>
      <c r="Y95" s="17">
        <v>10.9518228551351</v>
      </c>
      <c r="Z95" s="41">
        <v>49.817297297297102</v>
      </c>
      <c r="AA95" s="42">
        <v>7.4517374517373796</v>
      </c>
      <c r="AB95" s="43">
        <v>42.730965250965497</v>
      </c>
      <c r="AC95" s="4">
        <v>51.492559999999997</v>
      </c>
      <c r="AD95" s="19">
        <v>24.664899620278199</v>
      </c>
      <c r="AE95" s="19">
        <v>5.11629825053343</v>
      </c>
      <c r="AF95" s="19">
        <v>26.827660379721699</v>
      </c>
      <c r="AG95" s="5">
        <v>21.711362129188299</v>
      </c>
      <c r="AH95" s="41">
        <v>47.899928883470203</v>
      </c>
      <c r="AI95" s="42">
        <v>9.9359951234380901</v>
      </c>
      <c r="AJ95" s="43">
        <v>42.1640759930916</v>
      </c>
      <c r="AK95" s="8">
        <v>2.488</v>
      </c>
      <c r="AL95" s="21">
        <v>3.8149999999999999</v>
      </c>
      <c r="AM95" s="21">
        <v>1.71</v>
      </c>
      <c r="AN95" s="21">
        <v>4.8410000000000002</v>
      </c>
      <c r="AO95" s="21">
        <v>3.1309999999999998</v>
      </c>
      <c r="AP95" s="9">
        <v>1.327</v>
      </c>
      <c r="AQ95" s="73">
        <v>307.08599999999899</v>
      </c>
      <c r="AR95" s="19">
        <v>19.969785067291198</v>
      </c>
      <c r="AS95" s="19">
        <v>1.4253628716193201</v>
      </c>
    </row>
    <row r="96" spans="1:45" s="21" customFormat="1" x14ac:dyDescent="0.3">
      <c r="A96" s="21" t="str">
        <f t="shared" si="1"/>
        <v>T2A_Mar_2015</v>
      </c>
      <c r="B96" s="21" t="s">
        <v>86</v>
      </c>
      <c r="C96" s="12">
        <v>-14.29177</v>
      </c>
      <c r="D96" s="13">
        <v>-170.68219999999999</v>
      </c>
      <c r="E96" s="8" t="s">
        <v>60</v>
      </c>
      <c r="F96" s="48">
        <v>42074</v>
      </c>
      <c r="G96" s="48">
        <v>42104</v>
      </c>
      <c r="H96" s="9">
        <v>30</v>
      </c>
      <c r="I96" s="68">
        <v>2.0268299163899899E-3</v>
      </c>
      <c r="J96" s="19">
        <v>11.582000000000001</v>
      </c>
      <c r="K96" s="4">
        <v>4.4551890865135499</v>
      </c>
      <c r="L96" s="5">
        <v>95.544810913486401</v>
      </c>
      <c r="M96" s="19">
        <v>190.47808000000001</v>
      </c>
      <c r="N96" s="19">
        <v>28.077981956242098</v>
      </c>
      <c r="O96" s="19">
        <v>36.603264847820299</v>
      </c>
      <c r="P96" s="19">
        <v>162.400098043757</v>
      </c>
      <c r="Q96" s="19">
        <v>125.796833195937</v>
      </c>
      <c r="R96" s="41">
        <v>14.7407942983476</v>
      </c>
      <c r="S96" s="42">
        <v>19.216523417193301</v>
      </c>
      <c r="T96" s="43">
        <v>66.042682284458905</v>
      </c>
      <c r="U96" s="4">
        <v>8.4861599999999999</v>
      </c>
      <c r="V96" s="16">
        <v>2.0419224411366899</v>
      </c>
      <c r="W96" s="16">
        <v>1.8583810013531601</v>
      </c>
      <c r="X96" s="16">
        <v>4.58585655751014</v>
      </c>
      <c r="Y96" s="17">
        <v>6.4442375588632999</v>
      </c>
      <c r="Z96" s="41">
        <v>24.061795218764299</v>
      </c>
      <c r="AA96" s="42">
        <v>21.8989625620205</v>
      </c>
      <c r="AB96" s="43">
        <v>54.039242219214998</v>
      </c>
      <c r="AC96" s="4">
        <v>181.99191999999999</v>
      </c>
      <c r="AD96" s="19">
        <v>26.0360596485272</v>
      </c>
      <c r="AE96" s="19">
        <v>34.744883884863903</v>
      </c>
      <c r="AF96" s="19">
        <v>155.95586035147201</v>
      </c>
      <c r="AG96" s="5">
        <v>121.210976466608</v>
      </c>
      <c r="AH96" s="41">
        <v>14.306162410137301</v>
      </c>
      <c r="AI96" s="42">
        <v>19.091443117290002</v>
      </c>
      <c r="AJ96" s="43">
        <v>66.602394472572598</v>
      </c>
      <c r="AK96" s="8">
        <v>2.4969999999999999</v>
      </c>
      <c r="AL96" s="21">
        <v>3.0129999999999999</v>
      </c>
      <c r="AM96" s="21">
        <v>1.639</v>
      </c>
      <c r="AN96" s="21">
        <v>12.705</v>
      </c>
      <c r="AO96" s="21">
        <v>11.066000000000001</v>
      </c>
      <c r="AP96" s="9">
        <v>0.51600000000000001</v>
      </c>
      <c r="AQ96" s="73">
        <v>307.08599999999899</v>
      </c>
      <c r="AR96" s="19">
        <v>19.969785067291198</v>
      </c>
      <c r="AS96" s="19">
        <v>1.4253628716193201</v>
      </c>
    </row>
    <row r="97" spans="1:45" s="21" customFormat="1" x14ac:dyDescent="0.3">
      <c r="A97" s="21" t="str">
        <f t="shared" si="1"/>
        <v>T2B_Mar_2015</v>
      </c>
      <c r="B97" s="21" t="s">
        <v>87</v>
      </c>
      <c r="C97" s="12">
        <v>-14.29142</v>
      </c>
      <c r="D97" s="13">
        <v>-170.67930000000001</v>
      </c>
      <c r="E97" s="8" t="s">
        <v>60</v>
      </c>
      <c r="F97" s="48">
        <v>42074</v>
      </c>
      <c r="G97" s="48">
        <v>42104</v>
      </c>
      <c r="H97" s="9">
        <v>30</v>
      </c>
      <c r="I97" s="68">
        <v>2.0268299163899899E-3</v>
      </c>
      <c r="J97" s="19">
        <v>1.7729999999999999</v>
      </c>
      <c r="K97" s="4">
        <v>34.348561759729201</v>
      </c>
      <c r="L97" s="5">
        <v>65.651438240270707</v>
      </c>
      <c r="M97" s="19">
        <v>29.158840000000001</v>
      </c>
      <c r="N97" s="19">
        <v>12.7305609777793</v>
      </c>
      <c r="O97" s="19">
        <v>3.3066742725143898</v>
      </c>
      <c r="P97" s="19">
        <v>16.4282790222206</v>
      </c>
      <c r="Q97" s="19">
        <v>13.121604749706201</v>
      </c>
      <c r="R97" s="41">
        <v>43.6593533137099</v>
      </c>
      <c r="S97" s="42">
        <v>11.3402119992235</v>
      </c>
      <c r="T97" s="43">
        <v>45.000434687066502</v>
      </c>
      <c r="U97" s="4">
        <v>10.015639999999999</v>
      </c>
      <c r="V97" s="16">
        <v>4.6585606462282199</v>
      </c>
      <c r="W97" s="16">
        <v>1.15837714482997</v>
      </c>
      <c r="X97" s="16">
        <v>4.1987022089417998</v>
      </c>
      <c r="Y97" s="17">
        <v>5.3570793537717698</v>
      </c>
      <c r="Z97" s="41">
        <v>46.512860348696897</v>
      </c>
      <c r="AA97" s="42">
        <v>11.5656827205248</v>
      </c>
      <c r="AB97" s="43">
        <v>41.921456930778298</v>
      </c>
      <c r="AC97" s="4">
        <v>19.143190000000001</v>
      </c>
      <c r="AD97" s="19">
        <v>8.0719960207738293</v>
      </c>
      <c r="AE97" s="19">
        <v>2.1482959980215401</v>
      </c>
      <c r="AF97" s="19">
        <v>11.0711939792261</v>
      </c>
      <c r="AG97" s="5">
        <v>8.9228979812046205</v>
      </c>
      <c r="AH97" s="41">
        <v>42.166410200044098</v>
      </c>
      <c r="AI97" s="42">
        <v>11.222246647614799</v>
      </c>
      <c r="AJ97" s="43">
        <v>46.611343152340901</v>
      </c>
      <c r="AK97" s="8">
        <v>2.4780000000000002</v>
      </c>
      <c r="AL97" s="21">
        <v>3.0870000000000002</v>
      </c>
      <c r="AM97" s="21">
        <v>1.6779999999999999</v>
      </c>
      <c r="AN97" s="21">
        <v>2.8420000000000001</v>
      </c>
      <c r="AO97" s="21">
        <v>1.1639999999999999</v>
      </c>
      <c r="AP97" s="9">
        <v>0.60899999999999999</v>
      </c>
      <c r="AQ97" s="73">
        <v>307.08599999999899</v>
      </c>
      <c r="AR97" s="19">
        <v>19.969785067291198</v>
      </c>
      <c r="AS97" s="19">
        <v>1.4253628716193201</v>
      </c>
    </row>
    <row r="98" spans="1:45" s="21" customFormat="1" x14ac:dyDescent="0.3">
      <c r="A98" s="21" t="str">
        <f t="shared" si="1"/>
        <v>T2C_Mar_2015</v>
      </c>
      <c r="B98" s="21" t="s">
        <v>88</v>
      </c>
      <c r="C98" s="12">
        <v>-14.290330000000001</v>
      </c>
      <c r="D98" s="13">
        <v>-170.67670000000001</v>
      </c>
      <c r="E98" s="8" t="s">
        <v>60</v>
      </c>
      <c r="F98" s="48">
        <v>42074</v>
      </c>
      <c r="G98" s="48">
        <v>42104</v>
      </c>
      <c r="H98" s="9">
        <v>30</v>
      </c>
      <c r="I98" s="68">
        <v>2.0268299163899899E-3</v>
      </c>
      <c r="J98" s="19">
        <v>5.1909999999999998</v>
      </c>
      <c r="K98" s="4">
        <v>31.381236755923702</v>
      </c>
      <c r="L98" s="5">
        <v>68.618763244076206</v>
      </c>
      <c r="M98" s="19">
        <v>85.371409999999997</v>
      </c>
      <c r="N98" s="19"/>
      <c r="O98" s="19"/>
      <c r="P98" s="19"/>
      <c r="Q98" s="19"/>
      <c r="R98" s="41"/>
      <c r="S98" s="42"/>
      <c r="T98" s="43"/>
      <c r="U98" s="4">
        <v>26.790610000000001</v>
      </c>
      <c r="V98" s="16"/>
      <c r="W98" s="16"/>
      <c r="X98" s="16"/>
      <c r="Y98" s="17"/>
      <c r="Z98" s="41"/>
      <c r="AA98" s="42"/>
      <c r="AB98" s="43"/>
      <c r="AC98" s="4">
        <v>58.58081</v>
      </c>
      <c r="AD98" s="19">
        <v>26.750715508616899</v>
      </c>
      <c r="AE98" s="19">
        <v>6.3951552702274501</v>
      </c>
      <c r="AF98" s="19">
        <v>31.830094491383001</v>
      </c>
      <c r="AG98" s="5">
        <v>25.434939221155599</v>
      </c>
      <c r="AH98" s="41">
        <v>45.664639168725898</v>
      </c>
      <c r="AI98" s="42">
        <v>10.9168092251156</v>
      </c>
      <c r="AJ98" s="43">
        <v>43.418551606158402</v>
      </c>
      <c r="AK98" s="8">
        <v>2.5009999999999999</v>
      </c>
      <c r="AL98" s="21">
        <v>4.13</v>
      </c>
      <c r="AM98" s="21">
        <v>1.6679999999999999</v>
      </c>
      <c r="AN98" s="21">
        <v>5.23</v>
      </c>
      <c r="AO98" s="21">
        <v>3.5619999999999998</v>
      </c>
      <c r="AP98" s="9">
        <v>1.629</v>
      </c>
      <c r="AQ98" s="73">
        <v>307.08599999999899</v>
      </c>
      <c r="AR98" s="19">
        <v>19.969785067291198</v>
      </c>
      <c r="AS98" s="19">
        <v>1.4253628716193201</v>
      </c>
    </row>
    <row r="99" spans="1:45" s="21" customFormat="1" x14ac:dyDescent="0.3">
      <c r="A99" s="21" t="str">
        <f t="shared" si="1"/>
        <v>T3A_Mar_2015</v>
      </c>
      <c r="B99" s="21" t="s">
        <v>89</v>
      </c>
      <c r="C99" s="12">
        <v>-14.292730000000001</v>
      </c>
      <c r="D99" s="13">
        <v>-170.67939999999999</v>
      </c>
      <c r="E99" s="8" t="s">
        <v>60</v>
      </c>
      <c r="F99" s="48">
        <v>42074</v>
      </c>
      <c r="G99" s="48">
        <v>42104</v>
      </c>
      <c r="H99" s="9">
        <v>30</v>
      </c>
      <c r="I99" s="68">
        <v>2.0268299163899899E-3</v>
      </c>
      <c r="J99" s="19">
        <v>2.8260000000000001</v>
      </c>
      <c r="K99" s="4">
        <v>46.709129511677197</v>
      </c>
      <c r="L99" s="5">
        <v>53.290870488322703</v>
      </c>
      <c r="M99" s="19">
        <v>46.476520000000001</v>
      </c>
      <c r="N99" s="19">
        <v>22.462720374683801</v>
      </c>
      <c r="O99" s="19">
        <v>3.9811876946450999</v>
      </c>
      <c r="P99" s="19">
        <v>24.0137996253161</v>
      </c>
      <c r="Q99" s="19">
        <v>20.032611930670999</v>
      </c>
      <c r="R99" s="41">
        <v>48.331330260277298</v>
      </c>
      <c r="S99" s="42">
        <v>8.5660193462098793</v>
      </c>
      <c r="T99" s="43">
        <v>43.102650393512697</v>
      </c>
      <c r="U99" s="4">
        <v>21.708780000000001</v>
      </c>
      <c r="V99" s="16">
        <v>11.124621577180999</v>
      </c>
      <c r="W99" s="16">
        <v>1.6426879984251901</v>
      </c>
      <c r="X99" s="16">
        <v>8.9414704243937209</v>
      </c>
      <c r="Y99" s="17">
        <v>10.5841584228189</v>
      </c>
      <c r="Z99" s="41">
        <v>51.244803149606199</v>
      </c>
      <c r="AA99" s="42">
        <v>7.5669291338582401</v>
      </c>
      <c r="AB99" s="43">
        <v>41.188267716535499</v>
      </c>
      <c r="AC99" s="4">
        <v>24.76774</v>
      </c>
      <c r="AD99" s="19">
        <v>11.3380989112559</v>
      </c>
      <c r="AE99" s="19">
        <v>2.3384996572115999</v>
      </c>
      <c r="AF99" s="19">
        <v>13.429641088744001</v>
      </c>
      <c r="AG99" s="5">
        <v>11.0911414315324</v>
      </c>
      <c r="AH99" s="41">
        <v>45.777688683973203</v>
      </c>
      <c r="AI99" s="42">
        <v>9.4417159466774407</v>
      </c>
      <c r="AJ99" s="43">
        <v>44.7805953693493</v>
      </c>
      <c r="AK99" s="8">
        <v>2.4870000000000001</v>
      </c>
      <c r="AL99" s="21">
        <v>3.8069999999999999</v>
      </c>
      <c r="AM99" s="21">
        <v>1.627</v>
      </c>
      <c r="AN99" s="21">
        <v>3.133</v>
      </c>
      <c r="AO99" s="21">
        <v>1.506</v>
      </c>
      <c r="AP99" s="9">
        <v>1.32</v>
      </c>
      <c r="AQ99" s="73">
        <v>307.08599999999899</v>
      </c>
      <c r="AR99" s="19">
        <v>19.969785067291198</v>
      </c>
      <c r="AS99" s="19">
        <v>1.4253628716193201</v>
      </c>
    </row>
    <row r="100" spans="1:45" s="21" customFormat="1" x14ac:dyDescent="0.3">
      <c r="A100" s="21" t="str">
        <f t="shared" si="1"/>
        <v>T3B_Mar_2015</v>
      </c>
      <c r="B100" s="21" t="s">
        <v>90</v>
      </c>
      <c r="C100" s="12">
        <v>-14.293839999999999</v>
      </c>
      <c r="D100" s="13">
        <v>-170.6773</v>
      </c>
      <c r="E100" s="8" t="s">
        <v>60</v>
      </c>
      <c r="F100" s="48">
        <v>42074</v>
      </c>
      <c r="G100" s="48">
        <v>42104</v>
      </c>
      <c r="H100" s="9">
        <v>30</v>
      </c>
      <c r="I100" s="68">
        <v>2.0268299163899899E-3</v>
      </c>
      <c r="J100" s="19">
        <v>2.831</v>
      </c>
      <c r="K100" s="4">
        <v>4.9452490286117898</v>
      </c>
      <c r="L100" s="5">
        <v>95.054750971388202</v>
      </c>
      <c r="M100" s="19">
        <v>46.558750000000003</v>
      </c>
      <c r="N100" s="19">
        <v>19.052149844944399</v>
      </c>
      <c r="O100" s="19">
        <v>6.5619296163393797</v>
      </c>
      <c r="P100" s="19">
        <v>27.506600155055501</v>
      </c>
      <c r="Q100" s="19">
        <v>20.944670538716199</v>
      </c>
      <c r="R100" s="41">
        <v>40.920664418491498</v>
      </c>
      <c r="S100" s="42">
        <v>14.0938698232649</v>
      </c>
      <c r="T100" s="43">
        <v>44.9854657582435</v>
      </c>
      <c r="U100" s="4">
        <v>2.3024499999999999</v>
      </c>
      <c r="V100" s="16">
        <v>1.54208347734451</v>
      </c>
      <c r="W100" s="16">
        <v>1.6983298208644301E-2</v>
      </c>
      <c r="X100" s="16">
        <v>0.74338322444683902</v>
      </c>
      <c r="Y100" s="17">
        <v>0.76036652265548399</v>
      </c>
      <c r="Z100" s="41">
        <v>66.9757639620628</v>
      </c>
      <c r="AA100" s="42">
        <v>0.737618545837883</v>
      </c>
      <c r="AB100" s="43">
        <v>32.286617492099197</v>
      </c>
      <c r="AC100" s="4">
        <v>44.256300000000003</v>
      </c>
      <c r="AD100" s="19">
        <v>17.510067427812899</v>
      </c>
      <c r="AE100" s="19">
        <v>6.5449457746489399</v>
      </c>
      <c r="AF100" s="19">
        <v>26.746232572187001</v>
      </c>
      <c r="AG100" s="5">
        <v>20.201286797538</v>
      </c>
      <c r="AH100" s="41">
        <v>39.565140845061499</v>
      </c>
      <c r="AI100" s="42">
        <v>14.7887323943685</v>
      </c>
      <c r="AJ100" s="43">
        <v>45.6461267605698</v>
      </c>
      <c r="AK100" s="8">
        <v>2.484</v>
      </c>
      <c r="AL100" s="21">
        <v>2.6240000000000001</v>
      </c>
      <c r="AM100" s="21">
        <v>1.667</v>
      </c>
      <c r="AN100" s="21">
        <v>4.3579999999999997</v>
      </c>
      <c r="AO100" s="21">
        <v>2.6909999999999998</v>
      </c>
      <c r="AP100" s="9">
        <v>0.14000000000000001</v>
      </c>
      <c r="AQ100" s="73">
        <v>307.08599999999899</v>
      </c>
      <c r="AR100" s="19">
        <v>19.969785067291198</v>
      </c>
      <c r="AS100" s="19">
        <v>1.4253628716193201</v>
      </c>
    </row>
    <row r="101" spans="1:45" s="50" customFormat="1" ht="15" thickBot="1" x14ac:dyDescent="0.35">
      <c r="A101" s="50" t="str">
        <f t="shared" si="1"/>
        <v>T3C_Mar_2015</v>
      </c>
      <c r="B101" s="50" t="s">
        <v>91</v>
      </c>
      <c r="C101" s="51">
        <v>-14.293369999999999</v>
      </c>
      <c r="D101" s="52">
        <v>-170.6754</v>
      </c>
      <c r="E101" s="49" t="s">
        <v>60</v>
      </c>
      <c r="F101" s="53">
        <v>42074</v>
      </c>
      <c r="G101" s="53">
        <v>42104</v>
      </c>
      <c r="H101" s="54">
        <v>30</v>
      </c>
      <c r="I101" s="69">
        <v>2.0268299163899899E-3</v>
      </c>
      <c r="J101" s="58">
        <v>0.498</v>
      </c>
      <c r="K101" s="55">
        <v>74.297188755020002</v>
      </c>
      <c r="L101" s="56">
        <v>25.702811244979902</v>
      </c>
      <c r="M101" s="58">
        <v>8.1901299999999999</v>
      </c>
      <c r="N101" s="58">
        <v>3.6514181375019499</v>
      </c>
      <c r="O101" s="58">
        <v>0.63802525342240701</v>
      </c>
      <c r="P101" s="58">
        <v>4.5387118624980403</v>
      </c>
      <c r="Q101" s="58">
        <v>3.9006866090756298</v>
      </c>
      <c r="R101" s="62">
        <v>44.583152373673599</v>
      </c>
      <c r="S101" s="59">
        <v>7.7901724810522799</v>
      </c>
      <c r="T101" s="63">
        <v>47.626675145274099</v>
      </c>
      <c r="U101" s="55">
        <v>6.0850400000000002</v>
      </c>
      <c r="V101" s="60">
        <v>2.8142993729729802</v>
      </c>
      <c r="W101" s="60">
        <v>0.39217513513512098</v>
      </c>
      <c r="X101" s="60">
        <v>2.8785654918918899</v>
      </c>
      <c r="Y101" s="61">
        <v>3.2707406270270099</v>
      </c>
      <c r="Z101" s="62">
        <v>46.249480249480399</v>
      </c>
      <c r="AA101" s="59">
        <v>6.4449064449062199</v>
      </c>
      <c r="AB101" s="63">
        <v>47.305613305613299</v>
      </c>
      <c r="AC101" s="55">
        <v>2.1050900000000001</v>
      </c>
      <c r="AD101" s="58">
        <v>0.83711900145996498</v>
      </c>
      <c r="AE101" s="58">
        <v>0.24584992700727101</v>
      </c>
      <c r="AF101" s="58">
        <v>1.26797099854003</v>
      </c>
      <c r="AG101" s="56">
        <v>1.02212107153276</v>
      </c>
      <c r="AH101" s="62">
        <v>39.766423357669503</v>
      </c>
      <c r="AI101" s="59">
        <v>11.6788321167869</v>
      </c>
      <c r="AJ101" s="63">
        <v>48.554744525543398</v>
      </c>
      <c r="AK101" s="49">
        <v>2.4700000000000002</v>
      </c>
      <c r="AL101" s="50">
        <v>2.84</v>
      </c>
      <c r="AM101" s="50">
        <v>1.6830000000000001</v>
      </c>
      <c r="AN101" s="50">
        <v>1.8109999999999999</v>
      </c>
      <c r="AO101" s="50">
        <v>0.128</v>
      </c>
      <c r="AP101" s="54">
        <v>0.37</v>
      </c>
      <c r="AQ101" s="74">
        <v>307.08599999999899</v>
      </c>
      <c r="AR101" s="58">
        <v>19.969785067291198</v>
      </c>
      <c r="AS101" s="58">
        <v>1.4253628716193201</v>
      </c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1"/>
  <sheetViews>
    <sheetView workbookViewId="0">
      <selection activeCell="M24" sqref="M24"/>
    </sheetView>
  </sheetViews>
  <sheetFormatPr defaultRowHeight="14.4" x14ac:dyDescent="0.3"/>
  <cols>
    <col min="1" max="1" width="13.109375" bestFit="1" customWidth="1"/>
    <col min="2" max="2" width="21.6640625" style="38" bestFit="1" customWidth="1"/>
    <col min="3" max="3" width="18.109375" style="38" bestFit="1" customWidth="1"/>
    <col min="4" max="4" width="17.88671875" style="38" bestFit="1" customWidth="1"/>
    <col min="5" max="5" width="20.5546875" style="38" bestFit="1" customWidth="1"/>
    <col min="6" max="19" width="8" bestFit="1" customWidth="1"/>
    <col min="20" max="30" width="9" bestFit="1" customWidth="1"/>
    <col min="31" max="31" width="8" bestFit="1" customWidth="1"/>
    <col min="32" max="51" width="9" bestFit="1" customWidth="1"/>
    <col min="52" max="52" width="8" bestFit="1" customWidth="1"/>
    <col min="53" max="55" width="9" bestFit="1" customWidth="1"/>
    <col min="56" max="56" width="8" bestFit="1" customWidth="1"/>
    <col min="57" max="61" width="9" bestFit="1" customWidth="1"/>
    <col min="62" max="74" width="10" bestFit="1" customWidth="1"/>
    <col min="75" max="75" width="8" bestFit="1" customWidth="1"/>
    <col min="76" max="79" width="10" bestFit="1" customWidth="1"/>
    <col min="80" max="80" width="9" bestFit="1" customWidth="1"/>
    <col min="81" max="96" width="10" bestFit="1" customWidth="1"/>
    <col min="97" max="97" width="7.33203125" bestFit="1" customWidth="1"/>
    <col min="98" max="98" width="11.33203125" bestFit="1" customWidth="1"/>
  </cols>
  <sheetData>
    <row r="1" spans="1:5" x14ac:dyDescent="0.3">
      <c r="A1" s="75" t="s">
        <v>78</v>
      </c>
      <c r="B1" s="38" t="s">
        <v>79</v>
      </c>
      <c r="C1" s="38" t="s">
        <v>80</v>
      </c>
      <c r="D1" s="38" t="s">
        <v>81</v>
      </c>
      <c r="E1" s="38" t="s">
        <v>82</v>
      </c>
    </row>
    <row r="2" spans="1:5" x14ac:dyDescent="0.3">
      <c r="A2" s="76" t="s">
        <v>83</v>
      </c>
      <c r="B2" s="38">
        <v>106.7131688888889</v>
      </c>
      <c r="C2" s="38">
        <v>201.59252000000001</v>
      </c>
      <c r="D2" s="38">
        <v>35.654130000000002</v>
      </c>
      <c r="E2" s="38">
        <v>57.499880029818428</v>
      </c>
    </row>
    <row r="3" spans="1:5" x14ac:dyDescent="0.3">
      <c r="A3" s="76" t="s">
        <v>84</v>
      </c>
      <c r="B3" s="38">
        <v>281.95420222222225</v>
      </c>
      <c r="C3" s="38">
        <v>622.88724000000002</v>
      </c>
      <c r="D3" s="38">
        <v>87.53407</v>
      </c>
      <c r="E3" s="38">
        <v>164.96038489799301</v>
      </c>
    </row>
    <row r="4" spans="1:5" x14ac:dyDescent="0.3">
      <c r="A4" s="76" t="s">
        <v>85</v>
      </c>
      <c r="B4" s="38">
        <v>128.10734545454545</v>
      </c>
      <c r="C4" s="38">
        <v>338.49957999999998</v>
      </c>
      <c r="D4" s="38">
        <v>21.20045</v>
      </c>
      <c r="E4" s="38">
        <v>89.541488596736784</v>
      </c>
    </row>
    <row r="5" spans="1:5" x14ac:dyDescent="0.3">
      <c r="A5" s="76" t="s">
        <v>86</v>
      </c>
      <c r="B5" s="38">
        <v>149.25420272727271</v>
      </c>
      <c r="C5" s="38">
        <v>529.50729000000001</v>
      </c>
      <c r="D5" s="38">
        <v>28.33418</v>
      </c>
      <c r="E5" s="38">
        <v>143.93558816848099</v>
      </c>
    </row>
    <row r="6" spans="1:5" x14ac:dyDescent="0.3">
      <c r="A6" s="76" t="s">
        <v>87</v>
      </c>
      <c r="B6" s="38">
        <v>18.280402727272733</v>
      </c>
      <c r="C6" s="38">
        <v>89.714060000000003</v>
      </c>
      <c r="D6" s="38">
        <v>3.1E-4</v>
      </c>
      <c r="E6" s="38">
        <v>31.398302683830245</v>
      </c>
    </row>
    <row r="7" spans="1:5" x14ac:dyDescent="0.3">
      <c r="A7" s="76" t="s">
        <v>88</v>
      </c>
      <c r="B7" s="38">
        <v>127.24953181818182</v>
      </c>
      <c r="C7" s="38">
        <v>283.62758000000002</v>
      </c>
      <c r="D7" s="38">
        <v>41.743049999999997</v>
      </c>
      <c r="E7" s="38">
        <v>67.528556956887201</v>
      </c>
    </row>
    <row r="8" spans="1:5" x14ac:dyDescent="0.3">
      <c r="A8" s="76" t="s">
        <v>89</v>
      </c>
      <c r="B8" s="38">
        <v>89.433679090909109</v>
      </c>
      <c r="C8" s="38">
        <v>537.53227000000004</v>
      </c>
      <c r="D8" s="38">
        <v>7.1540299999999997</v>
      </c>
      <c r="E8" s="38">
        <v>155.56579284492076</v>
      </c>
    </row>
    <row r="9" spans="1:5" x14ac:dyDescent="0.3">
      <c r="A9" s="76" t="s">
        <v>90</v>
      </c>
      <c r="B9" s="38">
        <v>78.304299999999998</v>
      </c>
      <c r="C9" s="38">
        <v>409.74651</v>
      </c>
      <c r="D9" s="38">
        <v>9.5181500000000003</v>
      </c>
      <c r="E9" s="38">
        <v>114.12118933447759</v>
      </c>
    </row>
    <row r="10" spans="1:5" x14ac:dyDescent="0.3">
      <c r="A10" s="76" t="s">
        <v>91</v>
      </c>
      <c r="B10" s="38">
        <v>14.095739090909094</v>
      </c>
      <c r="C10" s="38">
        <v>59.50179</v>
      </c>
      <c r="D10" s="38">
        <v>0.84982000000000002</v>
      </c>
      <c r="E10" s="38">
        <v>18.031758667149717</v>
      </c>
    </row>
    <row r="11" spans="1:5" x14ac:dyDescent="0.3">
      <c r="B11"/>
      <c r="C11"/>
      <c r="D11"/>
      <c r="E11"/>
    </row>
  </sheetData>
  <conditionalFormatting sqref="B1:B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:C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:D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:E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SedPods</vt:lpstr>
      <vt:lpstr>SedPods-Pivot table</vt:lpstr>
      <vt:lpstr>ttest</vt:lpstr>
      <vt:lpstr>SedTubes</vt:lpstr>
      <vt:lpstr>SedTubes-Pivot 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Messina, Alex</dc:creator>
  <cp:lastModifiedBy>Messina, Alex</cp:lastModifiedBy>
  <dcterms:created xsi:type="dcterms:W3CDTF">2020-12-07T21:22:55Z</dcterms:created>
  <dcterms:modified xsi:type="dcterms:W3CDTF">2021-02-17T20:58:19Z</dcterms:modified>
</cp:coreProperties>
</file>