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BulkWeight\"/>
    </mc:Choice>
  </mc:AlternateContent>
  <bookViews>
    <workbookView xWindow="0" yWindow="0" windowWidth="19200" windowHeight="11595" tabRatio="500" firstSheet="5" activeTab="8"/>
  </bookViews>
  <sheets>
    <sheet name="Mar_2014" sheetId="1" r:id="rId1"/>
    <sheet name="April_2014" sheetId="5" r:id="rId2"/>
    <sheet name="May_2014" sheetId="4" r:id="rId3"/>
    <sheet name="Jun_Jul_2014" sheetId="6" r:id="rId4"/>
    <sheet name="Aug_Sept_2014" sheetId="3" r:id="rId5"/>
    <sheet name="Oct_2014" sheetId="7" r:id="rId6"/>
    <sheet name="Nov_2014" sheetId="10" r:id="rId7"/>
    <sheet name="Dec_2014" sheetId="11" r:id="rId8"/>
    <sheet name="Jan_2015" sheetId="12" r:id="rId9"/>
    <sheet name="Feb_2015" sheetId="13" r:id="rId10"/>
    <sheet name="Mar_2015" sheetId="14" r:id="rId11"/>
  </sheets>
  <calcPr calcId="152511" concurrentCalc="0"/>
</workbook>
</file>

<file path=xl/calcChain.xml><?xml version="1.0" encoding="utf-8"?>
<calcChain xmlns="http://schemas.openxmlformats.org/spreadsheetml/2006/main">
  <c r="L27" i="14" l="1"/>
  <c r="K27" i="14"/>
  <c r="E27" i="14"/>
  <c r="L26" i="14"/>
  <c r="K26" i="14"/>
  <c r="E26" i="14"/>
  <c r="L25" i="14"/>
  <c r="K25" i="14"/>
  <c r="E25" i="14"/>
  <c r="L24" i="14"/>
  <c r="K24" i="14"/>
  <c r="E24" i="14"/>
  <c r="L23" i="14"/>
  <c r="K23" i="14"/>
  <c r="E23" i="14"/>
  <c r="L22" i="14"/>
  <c r="K22" i="14"/>
  <c r="E22" i="14"/>
  <c r="L21" i="14"/>
  <c r="K21" i="14"/>
  <c r="E21" i="14"/>
  <c r="L20" i="14"/>
  <c r="K20" i="14"/>
  <c r="E20" i="14"/>
  <c r="L19" i="14"/>
  <c r="K19" i="14"/>
  <c r="E19" i="14"/>
  <c r="L17" i="14"/>
  <c r="K17" i="14"/>
  <c r="E17" i="14"/>
  <c r="L16" i="14"/>
  <c r="K16" i="14"/>
  <c r="E16" i="14"/>
  <c r="L15" i="14"/>
  <c r="K15" i="14"/>
  <c r="E15" i="14"/>
  <c r="L14" i="14"/>
  <c r="K14" i="14"/>
  <c r="E14" i="14"/>
  <c r="L13" i="14"/>
  <c r="K13" i="14"/>
  <c r="E13" i="14"/>
  <c r="L12" i="14"/>
  <c r="K12" i="14"/>
  <c r="E12" i="14"/>
  <c r="L11" i="14"/>
  <c r="K11" i="14"/>
  <c r="E11" i="14"/>
  <c r="L10" i="14"/>
  <c r="K10" i="14"/>
  <c r="E10" i="14"/>
  <c r="L9" i="14"/>
  <c r="K9" i="14"/>
  <c r="E9" i="14"/>
  <c r="D2" i="14"/>
  <c r="L27" i="13"/>
  <c r="K27" i="13"/>
  <c r="E27" i="13"/>
  <c r="L26" i="13"/>
  <c r="K26" i="13"/>
  <c r="E26" i="13"/>
  <c r="L25" i="13"/>
  <c r="K25" i="13"/>
  <c r="E25" i="13"/>
  <c r="L24" i="13"/>
  <c r="K24" i="13"/>
  <c r="E24" i="13"/>
  <c r="L23" i="13"/>
  <c r="K23" i="13"/>
  <c r="E23" i="13"/>
  <c r="L22" i="13"/>
  <c r="K22" i="13"/>
  <c r="E22" i="13"/>
  <c r="L21" i="13"/>
  <c r="K21" i="13"/>
  <c r="E21" i="13"/>
  <c r="L20" i="13"/>
  <c r="K20" i="13"/>
  <c r="E20" i="13"/>
  <c r="L19" i="13"/>
  <c r="K19" i="13"/>
  <c r="E19" i="13"/>
  <c r="L17" i="13"/>
  <c r="K17" i="13"/>
  <c r="E17" i="13"/>
  <c r="L16" i="13"/>
  <c r="K16" i="13"/>
  <c r="E16" i="13"/>
  <c r="L15" i="13"/>
  <c r="K15" i="13"/>
  <c r="E15" i="13"/>
  <c r="L14" i="13"/>
  <c r="K14" i="13"/>
  <c r="E14" i="13"/>
  <c r="L13" i="13"/>
  <c r="K13" i="13"/>
  <c r="E13" i="13"/>
  <c r="L12" i="13"/>
  <c r="K12" i="13"/>
  <c r="E12" i="13"/>
  <c r="L11" i="13"/>
  <c r="K11" i="13"/>
  <c r="E11" i="13"/>
  <c r="L10" i="13"/>
  <c r="K10" i="13"/>
  <c r="E10" i="13"/>
  <c r="L9" i="13"/>
  <c r="K9" i="13"/>
  <c r="E9" i="13"/>
  <c r="D2" i="13"/>
  <c r="L27" i="12"/>
  <c r="K27" i="12"/>
  <c r="E27" i="12"/>
  <c r="L26" i="12"/>
  <c r="K26" i="12"/>
  <c r="E26" i="12"/>
  <c r="L25" i="12"/>
  <c r="K25" i="12"/>
  <c r="E25" i="12"/>
  <c r="L24" i="12"/>
  <c r="K24" i="12"/>
  <c r="E24" i="12"/>
  <c r="L23" i="12"/>
  <c r="K23" i="12"/>
  <c r="E23" i="12"/>
  <c r="L22" i="12"/>
  <c r="K22" i="12"/>
  <c r="E22" i="12"/>
  <c r="L21" i="12"/>
  <c r="K21" i="12"/>
  <c r="E21" i="12"/>
  <c r="L20" i="12"/>
  <c r="K20" i="12"/>
  <c r="E20" i="12"/>
  <c r="L19" i="12"/>
  <c r="K19" i="12"/>
  <c r="E19" i="12"/>
  <c r="L17" i="12"/>
  <c r="K17" i="12"/>
  <c r="E17" i="12"/>
  <c r="L16" i="12"/>
  <c r="K16" i="12"/>
  <c r="E16" i="12"/>
  <c r="L15" i="12"/>
  <c r="K15" i="12"/>
  <c r="E15" i="12"/>
  <c r="L14" i="12"/>
  <c r="K14" i="12"/>
  <c r="E14" i="12"/>
  <c r="L13" i="12"/>
  <c r="K13" i="12"/>
  <c r="E13" i="12"/>
  <c r="L12" i="12"/>
  <c r="K12" i="12"/>
  <c r="E12" i="12"/>
  <c r="L11" i="12"/>
  <c r="K11" i="12"/>
  <c r="E11" i="12"/>
  <c r="L10" i="12"/>
  <c r="K10" i="12"/>
  <c r="E10" i="12"/>
  <c r="L9" i="12"/>
  <c r="K9" i="12"/>
  <c r="E9" i="12"/>
  <c r="D2" i="12"/>
  <c r="H19" i="11"/>
  <c r="L27" i="11"/>
  <c r="K27" i="11"/>
  <c r="E27" i="11"/>
  <c r="L26" i="11"/>
  <c r="K26" i="11"/>
  <c r="E26" i="11"/>
  <c r="L25" i="11"/>
  <c r="K25" i="11"/>
  <c r="E25" i="11"/>
  <c r="L24" i="11"/>
  <c r="K24" i="11"/>
  <c r="E24" i="11"/>
  <c r="L23" i="11"/>
  <c r="K23" i="11"/>
  <c r="E23" i="11"/>
  <c r="L22" i="11"/>
  <c r="K22" i="11"/>
  <c r="E22" i="11"/>
  <c r="L21" i="11"/>
  <c r="K21" i="11"/>
  <c r="E21" i="11"/>
  <c r="L20" i="11"/>
  <c r="K20" i="11"/>
  <c r="E20" i="11"/>
  <c r="L19" i="11"/>
  <c r="K19" i="11"/>
  <c r="E19" i="11"/>
  <c r="L17" i="11"/>
  <c r="K17" i="11"/>
  <c r="E17" i="11"/>
  <c r="L16" i="11"/>
  <c r="K16" i="11"/>
  <c r="E16" i="11"/>
  <c r="L15" i="11"/>
  <c r="K15" i="11"/>
  <c r="E15" i="11"/>
  <c r="L14" i="11"/>
  <c r="K14" i="11"/>
  <c r="E14" i="11"/>
  <c r="L13" i="11"/>
  <c r="K13" i="11"/>
  <c r="E13" i="11"/>
  <c r="L12" i="11"/>
  <c r="K12" i="11"/>
  <c r="E12" i="11"/>
  <c r="L11" i="11"/>
  <c r="K11" i="11"/>
  <c r="E11" i="11"/>
  <c r="L10" i="11"/>
  <c r="K10" i="11"/>
  <c r="E10" i="11"/>
  <c r="L9" i="11"/>
  <c r="K9" i="11"/>
  <c r="E9" i="11"/>
  <c r="D2" i="11"/>
  <c r="H16" i="10"/>
  <c r="D16" i="10"/>
  <c r="L27" i="10"/>
  <c r="K27" i="10"/>
  <c r="H27" i="10"/>
  <c r="E27" i="10"/>
  <c r="D27" i="10"/>
  <c r="L26" i="10"/>
  <c r="K26" i="10"/>
  <c r="H26" i="10"/>
  <c r="E26" i="10"/>
  <c r="D26" i="10"/>
  <c r="L25" i="10"/>
  <c r="K25" i="10"/>
  <c r="H25" i="10"/>
  <c r="E25" i="10"/>
  <c r="D25" i="10"/>
  <c r="L24" i="10"/>
  <c r="K24" i="10"/>
  <c r="H24" i="10"/>
  <c r="E24" i="10"/>
  <c r="D24" i="10"/>
  <c r="L23" i="10"/>
  <c r="K23" i="10"/>
  <c r="E23" i="10"/>
  <c r="L22" i="10"/>
  <c r="K22" i="10"/>
  <c r="H22" i="10"/>
  <c r="E22" i="10"/>
  <c r="D22" i="10"/>
  <c r="L21" i="10"/>
  <c r="K21" i="10"/>
  <c r="H21" i="10"/>
  <c r="E21" i="10"/>
  <c r="D21" i="10"/>
  <c r="L20" i="10"/>
  <c r="K20" i="10"/>
  <c r="H20" i="10"/>
  <c r="E20" i="10"/>
  <c r="D20" i="10"/>
  <c r="L19" i="10"/>
  <c r="K19" i="10"/>
  <c r="H19" i="10"/>
  <c r="E19" i="10"/>
  <c r="D19" i="10"/>
  <c r="L17" i="10"/>
  <c r="K17" i="10"/>
  <c r="E17" i="10"/>
  <c r="L16" i="10"/>
  <c r="K16" i="10"/>
  <c r="E16" i="10"/>
  <c r="L15" i="10"/>
  <c r="K15" i="10"/>
  <c r="H15" i="10"/>
  <c r="E15" i="10"/>
  <c r="D15" i="10"/>
  <c r="L14" i="10"/>
  <c r="K14" i="10"/>
  <c r="H14" i="10"/>
  <c r="E14" i="10"/>
  <c r="D14" i="10"/>
  <c r="L13" i="10"/>
  <c r="K13" i="10"/>
  <c r="H13" i="10"/>
  <c r="E13" i="10"/>
  <c r="D13" i="10"/>
  <c r="L12" i="10"/>
  <c r="K12" i="10"/>
  <c r="H12" i="10"/>
  <c r="E12" i="10"/>
  <c r="D12" i="10"/>
  <c r="L11" i="10"/>
  <c r="K11" i="10"/>
  <c r="H11" i="10"/>
  <c r="E11" i="10"/>
  <c r="D11" i="10"/>
  <c r="L10" i="10"/>
  <c r="K10" i="10"/>
  <c r="H10" i="10"/>
  <c r="E10" i="10"/>
  <c r="D10" i="10"/>
  <c r="L9" i="10"/>
  <c r="K9" i="10"/>
  <c r="H9" i="10"/>
  <c r="E9" i="10"/>
  <c r="D9" i="10"/>
  <c r="D2" i="10"/>
  <c r="H20" i="7"/>
  <c r="H21" i="7"/>
  <c r="H22" i="7"/>
  <c r="H23" i="7"/>
  <c r="H24" i="7"/>
  <c r="H25" i="7"/>
  <c r="H26" i="7"/>
  <c r="H27" i="7"/>
  <c r="D20" i="7"/>
  <c r="D21" i="7"/>
  <c r="D22" i="7"/>
  <c r="D23" i="7"/>
  <c r="D24" i="7"/>
  <c r="D25" i="7"/>
  <c r="D26" i="7"/>
  <c r="D27" i="7"/>
  <c r="H10" i="7"/>
  <c r="H11" i="7"/>
  <c r="H12" i="7"/>
  <c r="H13" i="7"/>
  <c r="H14" i="7"/>
  <c r="H15" i="7"/>
  <c r="H17" i="7"/>
  <c r="D10" i="7"/>
  <c r="D11" i="7"/>
  <c r="D12" i="7"/>
  <c r="D13" i="7"/>
  <c r="D14" i="7"/>
  <c r="D15" i="7"/>
  <c r="D17" i="7"/>
  <c r="L27" i="7"/>
  <c r="K27" i="7"/>
  <c r="E27" i="7"/>
  <c r="L26" i="7"/>
  <c r="K26" i="7"/>
  <c r="E26" i="7"/>
  <c r="L25" i="7"/>
  <c r="K25" i="7"/>
  <c r="E25" i="7"/>
  <c r="L24" i="7"/>
  <c r="K24" i="7"/>
  <c r="E24" i="7"/>
  <c r="L23" i="7"/>
  <c r="K23" i="7"/>
  <c r="E23" i="7"/>
  <c r="L22" i="7"/>
  <c r="K22" i="7"/>
  <c r="E22" i="7"/>
  <c r="L21" i="7"/>
  <c r="K21" i="7"/>
  <c r="E21" i="7"/>
  <c r="L20" i="7"/>
  <c r="K20" i="7"/>
  <c r="E20" i="7"/>
  <c r="L19" i="7"/>
  <c r="K19" i="7"/>
  <c r="H19" i="7"/>
  <c r="E19" i="7"/>
  <c r="D19" i="7"/>
  <c r="L17" i="7"/>
  <c r="K17" i="7"/>
  <c r="E17" i="7"/>
  <c r="L16" i="7"/>
  <c r="K16" i="7"/>
  <c r="E16" i="7"/>
  <c r="L15" i="7"/>
  <c r="K15" i="7"/>
  <c r="E15" i="7"/>
  <c r="L14" i="7"/>
  <c r="K14" i="7"/>
  <c r="E14" i="7"/>
  <c r="L13" i="7"/>
  <c r="K13" i="7"/>
  <c r="E13" i="7"/>
  <c r="L12" i="7"/>
  <c r="K12" i="7"/>
  <c r="E12" i="7"/>
  <c r="L11" i="7"/>
  <c r="K11" i="7"/>
  <c r="E11" i="7"/>
  <c r="L10" i="7"/>
  <c r="K10" i="7"/>
  <c r="E10" i="7"/>
  <c r="L9" i="7"/>
  <c r="K9" i="7"/>
  <c r="H9" i="7"/>
  <c r="E9" i="7"/>
  <c r="D9" i="7"/>
  <c r="D2" i="7"/>
  <c r="I2" i="1"/>
  <c r="L22" i="3"/>
  <c r="I3" i="1"/>
  <c r="L26" i="3"/>
  <c r="L27" i="3"/>
  <c r="L28" i="3"/>
  <c r="L29" i="3"/>
  <c r="L31" i="3"/>
  <c r="L32" i="3"/>
  <c r="L33" i="3"/>
  <c r="L10" i="3"/>
  <c r="L9" i="3"/>
  <c r="L32" i="6"/>
  <c r="L31" i="6"/>
  <c r="L29" i="6"/>
  <c r="L28" i="6"/>
  <c r="L27" i="6"/>
  <c r="L20" i="6"/>
  <c r="L21" i="6"/>
  <c r="L19" i="6"/>
  <c r="L10" i="6"/>
  <c r="L11" i="6"/>
  <c r="L12" i="6"/>
  <c r="L13" i="6"/>
  <c r="L14" i="6"/>
  <c r="L15" i="6"/>
  <c r="L16" i="6"/>
  <c r="L17" i="6"/>
  <c r="L9" i="6"/>
  <c r="L20" i="4"/>
  <c r="L21" i="4"/>
  <c r="L22" i="4"/>
  <c r="L23" i="4"/>
  <c r="L24" i="4"/>
  <c r="L25" i="4"/>
  <c r="L26" i="4"/>
  <c r="L27" i="4"/>
  <c r="L19" i="4"/>
  <c r="L10" i="4"/>
  <c r="L11" i="4"/>
  <c r="L12" i="4"/>
  <c r="L13" i="4"/>
  <c r="L14" i="4"/>
  <c r="L15" i="4"/>
  <c r="L16" i="4"/>
  <c r="L17" i="4"/>
  <c r="L9" i="4"/>
  <c r="L20" i="5"/>
  <c r="L21" i="5"/>
  <c r="L22" i="5"/>
  <c r="L23" i="5"/>
  <c r="L24" i="5"/>
  <c r="L25" i="5"/>
  <c r="L26" i="5"/>
  <c r="L27" i="5"/>
  <c r="L19" i="5"/>
  <c r="L10" i="5"/>
  <c r="L11" i="5"/>
  <c r="L12" i="5"/>
  <c r="L13" i="5"/>
  <c r="L14" i="5"/>
  <c r="L15" i="5"/>
  <c r="L16" i="5"/>
  <c r="L17" i="5"/>
  <c r="L9" i="5"/>
  <c r="G3" i="1"/>
  <c r="L10" i="1"/>
  <c r="L11" i="1"/>
  <c r="L12" i="1"/>
  <c r="L13" i="1"/>
  <c r="L14" i="1"/>
  <c r="L15" i="1"/>
  <c r="L16" i="1"/>
  <c r="L17" i="1"/>
  <c r="L9" i="1"/>
  <c r="L19" i="3"/>
  <c r="L20" i="3"/>
  <c r="L23" i="3"/>
  <c r="L14" i="3"/>
  <c r="L21" i="3"/>
  <c r="L18" i="3"/>
  <c r="L30" i="6"/>
  <c r="L25" i="3"/>
  <c r="L30" i="3"/>
  <c r="G2" i="1"/>
  <c r="K33" i="3"/>
  <c r="K32" i="3"/>
  <c r="K31" i="3"/>
  <c r="K30" i="3"/>
  <c r="K29" i="3"/>
  <c r="K28" i="3"/>
  <c r="K27" i="3"/>
  <c r="K26" i="3"/>
  <c r="K25" i="3"/>
  <c r="K23" i="3"/>
  <c r="K22" i="3"/>
  <c r="K21" i="3"/>
  <c r="K20" i="3"/>
  <c r="K19" i="3"/>
  <c r="K18" i="3"/>
  <c r="K14" i="3"/>
  <c r="K10" i="3"/>
  <c r="K9" i="3"/>
  <c r="K32" i="6"/>
  <c r="K31" i="6"/>
  <c r="K30" i="6"/>
  <c r="K29" i="6"/>
  <c r="K28" i="6"/>
  <c r="K27" i="6"/>
  <c r="K21" i="6"/>
  <c r="K20" i="6"/>
  <c r="K19" i="6"/>
  <c r="K17" i="6"/>
  <c r="K16" i="6"/>
  <c r="K15" i="6"/>
  <c r="K14" i="6"/>
  <c r="K13" i="6"/>
  <c r="K12" i="6"/>
  <c r="K11" i="6"/>
  <c r="K10" i="6"/>
  <c r="K9" i="6"/>
  <c r="K27" i="4"/>
  <c r="K26" i="4"/>
  <c r="K25" i="4"/>
  <c r="K24" i="4"/>
  <c r="K23" i="4"/>
  <c r="K22" i="4"/>
  <c r="K21" i="4"/>
  <c r="K20" i="4"/>
  <c r="K19" i="4"/>
  <c r="K10" i="4"/>
  <c r="K11" i="4"/>
  <c r="K12" i="4"/>
  <c r="K13" i="4"/>
  <c r="K14" i="4"/>
  <c r="K15" i="4"/>
  <c r="K16" i="4"/>
  <c r="K17" i="4"/>
  <c r="K9" i="4"/>
  <c r="K27" i="5"/>
  <c r="K26" i="5"/>
  <c r="K25" i="5"/>
  <c r="K24" i="5"/>
  <c r="K23" i="5"/>
  <c r="K22" i="5"/>
  <c r="K21" i="5"/>
  <c r="K20" i="5"/>
  <c r="K19" i="5"/>
  <c r="K10" i="5"/>
  <c r="K11" i="5"/>
  <c r="K12" i="5"/>
  <c r="K13" i="5"/>
  <c r="K14" i="5"/>
  <c r="K15" i="5"/>
  <c r="K16" i="5"/>
  <c r="K17" i="5"/>
  <c r="K9" i="5"/>
  <c r="K27" i="1"/>
  <c r="K26" i="1"/>
  <c r="K25" i="1"/>
  <c r="K24" i="1"/>
  <c r="K23" i="1"/>
  <c r="K22" i="1"/>
  <c r="K21" i="1"/>
  <c r="K20" i="1"/>
  <c r="K19" i="1"/>
  <c r="K10" i="1"/>
  <c r="K11" i="1"/>
  <c r="K12" i="1"/>
  <c r="K13" i="1"/>
  <c r="K14" i="1"/>
  <c r="K15" i="1"/>
  <c r="K16" i="1"/>
  <c r="K17" i="1"/>
  <c r="K9" i="1"/>
  <c r="D2" i="1"/>
  <c r="D2" i="3"/>
  <c r="D2" i="6"/>
  <c r="H33" i="3"/>
  <c r="E33" i="3"/>
  <c r="D33" i="3"/>
  <c r="H32" i="3"/>
  <c r="E32" i="3"/>
  <c r="D32" i="3"/>
  <c r="H31" i="3"/>
  <c r="E31" i="3"/>
  <c r="D31" i="3"/>
  <c r="H30" i="3"/>
  <c r="E30" i="3"/>
  <c r="D30" i="3"/>
  <c r="G29" i="3"/>
  <c r="H29" i="3"/>
  <c r="E29" i="3"/>
  <c r="H28" i="3"/>
  <c r="E28" i="3"/>
  <c r="D28" i="3"/>
  <c r="H27" i="3"/>
  <c r="E27" i="3"/>
  <c r="D27" i="3"/>
  <c r="E26" i="3"/>
  <c r="H25" i="3"/>
  <c r="E25" i="3"/>
  <c r="D25" i="3"/>
  <c r="H23" i="3"/>
  <c r="E23" i="3"/>
  <c r="D23" i="3"/>
  <c r="E22" i="3"/>
  <c r="E21" i="3"/>
  <c r="H20" i="3"/>
  <c r="E20" i="3"/>
  <c r="D20" i="3"/>
  <c r="E19" i="3"/>
  <c r="H15" i="3"/>
  <c r="H16" i="3"/>
  <c r="H17" i="3"/>
  <c r="H18" i="3"/>
  <c r="G18" i="3"/>
  <c r="F18" i="3"/>
  <c r="E18" i="3"/>
  <c r="D15" i="3"/>
  <c r="D18" i="3"/>
  <c r="C18" i="3"/>
  <c r="B18" i="3"/>
  <c r="E17" i="3"/>
  <c r="E16" i="3"/>
  <c r="E15" i="3"/>
  <c r="H11" i="3"/>
  <c r="H12" i="3"/>
  <c r="H13" i="3"/>
  <c r="H14" i="3"/>
  <c r="G14" i="3"/>
  <c r="F14" i="3"/>
  <c r="E14" i="3"/>
  <c r="D11" i="3"/>
  <c r="D14" i="3"/>
  <c r="C14" i="3"/>
  <c r="B14" i="3"/>
  <c r="E13" i="3"/>
  <c r="E12" i="3"/>
  <c r="E11" i="3"/>
  <c r="E10" i="3"/>
  <c r="H9" i="3"/>
  <c r="E9" i="3"/>
  <c r="D9" i="3"/>
  <c r="H32" i="6"/>
  <c r="D32" i="6"/>
  <c r="H31" i="6"/>
  <c r="D31" i="6"/>
  <c r="H30" i="6"/>
  <c r="D30" i="6"/>
  <c r="H29" i="6"/>
  <c r="D29" i="6"/>
  <c r="H28" i="6"/>
  <c r="D28" i="6"/>
  <c r="H22" i="6"/>
  <c r="H23" i="6"/>
  <c r="H24" i="6"/>
  <c r="H25" i="6"/>
  <c r="H26" i="6"/>
  <c r="H27" i="6"/>
  <c r="D22" i="6"/>
  <c r="D23" i="6"/>
  <c r="D24" i="6"/>
  <c r="D25" i="6"/>
  <c r="D26" i="6"/>
  <c r="D27" i="6"/>
  <c r="H21" i="6"/>
  <c r="D21" i="6"/>
  <c r="H20" i="6"/>
  <c r="D20" i="6"/>
  <c r="H19" i="6"/>
  <c r="D19" i="6"/>
  <c r="D17" i="6"/>
  <c r="D16" i="6"/>
  <c r="H15" i="6"/>
  <c r="D15" i="6"/>
  <c r="H14" i="6"/>
  <c r="D14" i="6"/>
  <c r="H13" i="6"/>
  <c r="D13" i="6"/>
  <c r="H12" i="6"/>
  <c r="D12" i="6"/>
  <c r="H11" i="6"/>
  <c r="D11" i="6"/>
  <c r="H9" i="6"/>
  <c r="D9" i="6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D2" i="4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6" i="5"/>
  <c r="D16" i="5"/>
  <c r="H15" i="5"/>
  <c r="D15" i="5"/>
  <c r="H14" i="5"/>
  <c r="D14" i="5"/>
  <c r="H13" i="5"/>
  <c r="D13" i="5"/>
  <c r="H12" i="5"/>
  <c r="D12" i="5"/>
  <c r="H11" i="5"/>
  <c r="D11" i="5"/>
  <c r="H9" i="5"/>
  <c r="D9" i="5"/>
  <c r="D2" i="5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4" i="1"/>
  <c r="D14" i="1"/>
  <c r="H12" i="1"/>
  <c r="D12" i="1"/>
  <c r="H11" i="1"/>
  <c r="D11" i="1"/>
  <c r="H10" i="1"/>
  <c r="D10" i="1"/>
  <c r="H9" i="1"/>
  <c r="D9" i="1"/>
  <c r="L23" i="1"/>
  <c r="L27" i="1"/>
  <c r="L24" i="1"/>
  <c r="L19" i="1"/>
  <c r="L20" i="1"/>
  <c r="L21" i="1"/>
  <c r="L25" i="1"/>
  <c r="L22" i="1"/>
  <c r="L26" i="1"/>
</calcChain>
</file>

<file path=xl/sharedStrings.xml><?xml version="1.0" encoding="utf-8"?>
<sst xmlns="http://schemas.openxmlformats.org/spreadsheetml/2006/main" count="555" uniqueCount="68">
  <si>
    <t>Pod(P)/Tube(T)</t>
  </si>
  <si>
    <t>Mass Filter</t>
  </si>
  <si>
    <t>Mass Filter + Sed</t>
  </si>
  <si>
    <t>Mass Beaker</t>
  </si>
  <si>
    <t>Mass Beaker + Sed</t>
  </si>
  <si>
    <t>Mass Sand Fraction</t>
  </si>
  <si>
    <t>Mass Fine Fraction</t>
  </si>
  <si>
    <t>T3B</t>
  </si>
  <si>
    <t>T2C</t>
  </si>
  <si>
    <t>T1B</t>
  </si>
  <si>
    <t>T2A</t>
  </si>
  <si>
    <t>T3A</t>
  </si>
  <si>
    <t>T3C</t>
  </si>
  <si>
    <t>T1A</t>
  </si>
  <si>
    <t>NO SED</t>
  </si>
  <si>
    <t>T2B</t>
  </si>
  <si>
    <t>T1C</t>
  </si>
  <si>
    <t>Lab Personnel:</t>
  </si>
  <si>
    <t>Date of Samples:</t>
  </si>
  <si>
    <t>Date of Collection:</t>
  </si>
  <si>
    <t>Date of Processing:</t>
  </si>
  <si>
    <t>Messina</t>
  </si>
  <si>
    <t xml:space="preserve">SedPod/SedTube Processing </t>
  </si>
  <si>
    <t>Newtson</t>
  </si>
  <si>
    <t>N/A (disturbed)</t>
  </si>
  <si>
    <t>Coarse Fraction</t>
  </si>
  <si>
    <t>Fine Fraction</t>
  </si>
  <si>
    <t>*all in grams (g)</t>
  </si>
  <si>
    <t>7/30/14-7/31/14</t>
  </si>
  <si>
    <t>Newtson, Hana, Agi, Ana</t>
  </si>
  <si>
    <t>P3A</t>
  </si>
  <si>
    <t>P1A</t>
  </si>
  <si>
    <t>P1B</t>
  </si>
  <si>
    <t>P1C</t>
  </si>
  <si>
    <t>P2A</t>
  </si>
  <si>
    <t>P2B</t>
  </si>
  <si>
    <t>P2C</t>
  </si>
  <si>
    <t>P3B</t>
  </si>
  <si>
    <t>P3C</t>
  </si>
  <si>
    <t>P1Cb</t>
  </si>
  <si>
    <t>P1Cc</t>
  </si>
  <si>
    <t>P2Ab</t>
  </si>
  <si>
    <t>P2Ac</t>
  </si>
  <si>
    <t>-</t>
  </si>
  <si>
    <t>T2A-1</t>
  </si>
  <si>
    <t>T2A-2</t>
  </si>
  <si>
    <t>T2A-3</t>
  </si>
  <si>
    <t>T2A-4</t>
  </si>
  <si>
    <t>T2A-5</t>
  </si>
  <si>
    <t>P1Ca</t>
  </si>
  <si>
    <t>P2Aa</t>
  </si>
  <si>
    <t>Oven Start:</t>
  </si>
  <si>
    <t>Oven End:</t>
  </si>
  <si>
    <t>Lat</t>
  </si>
  <si>
    <t>Lon</t>
  </si>
  <si>
    <t>Date of Start:</t>
  </si>
  <si>
    <t>Days deployed:</t>
  </si>
  <si>
    <t>SedPod radius=</t>
  </si>
  <si>
    <t>Area=</t>
  </si>
  <si>
    <t xml:space="preserve">SedTube radius = </t>
  </si>
  <si>
    <t>Area(m2)</t>
  </si>
  <si>
    <t>(marked 5/16/14 on bags)</t>
  </si>
  <si>
    <t>(marked 7/1/14 on bags)</t>
  </si>
  <si>
    <t>Messina, Curtis Mareike</t>
  </si>
  <si>
    <t>No Sed</t>
  </si>
  <si>
    <t>??</t>
  </si>
  <si>
    <t>3/??/15</t>
  </si>
  <si>
    <t>4/??/15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</si>
</sst>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1" fillId="0" borderId="0" xfId="0" applyFont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0" xfId="0" applyFont="1"/>
    <xf numFmtId="0" fontId="0" fillId="0" borderId="0" xfId="0" applyBorder="1"/>
    <xf numFmtId="0" fontId="0" fillId="0" borderId="4" xfId="0" applyFill="1" applyBorder="1"/>
    <xf numFmtId="0" fontId="0" fillId="0" borderId="4" xfId="0" applyBorder="1"/>
    <xf numFmtId="0" fontId="0" fillId="3" borderId="4" xfId="0" applyFill="1" applyBorder="1"/>
    <xf numFmtId="0" fontId="1" fillId="0" borderId="0" xfId="0" applyFont="1" applyFill="1" applyBorder="1" applyAlignment="1">
      <alignment horizontal="right"/>
    </xf>
    <xf numFmtId="0" fontId="3" fillId="0" borderId="0" xfId="0" applyFont="1" applyBorder="1"/>
    <xf numFmtId="0" fontId="0" fillId="2" borderId="4" xfId="0" applyFill="1" applyBorder="1"/>
    <xf numFmtId="164" fontId="0" fillId="0" borderId="0" xfId="0" applyNumberFormat="1"/>
    <xf numFmtId="165" fontId="0" fillId="3" borderId="1" xfId="0" applyNumberFormat="1" applyFill="1" applyBorder="1"/>
    <xf numFmtId="0" fontId="0" fillId="2" borderId="5" xfId="0" applyFill="1" applyBorder="1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0" fillId="2" borderId="6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K3" sqref="K3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  <col min="9" max="9" width="12.375" bestFit="1" customWidth="1"/>
  </cols>
  <sheetData>
    <row r="1" spans="1:12" x14ac:dyDescent="0.25">
      <c r="A1" s="8" t="s">
        <v>22</v>
      </c>
    </row>
    <row r="2" spans="1:12" x14ac:dyDescent="0.25">
      <c r="A2" t="s">
        <v>55</v>
      </c>
      <c r="B2" s="9">
        <v>41703</v>
      </c>
      <c r="C2" t="s">
        <v>56</v>
      </c>
      <c r="D2">
        <f>B3-B2</f>
        <v>37</v>
      </c>
      <c r="F2" t="s">
        <v>57</v>
      </c>
      <c r="G2">
        <f>3*0.0254</f>
        <v>7.619999999999999E-2</v>
      </c>
      <c r="H2" t="s">
        <v>58</v>
      </c>
      <c r="I2" s="21">
        <f>PI()*(G2^2)</f>
        <v>1.8241469247509915E-2</v>
      </c>
    </row>
    <row r="3" spans="1:12" x14ac:dyDescent="0.25">
      <c r="A3" t="s">
        <v>19</v>
      </c>
      <c r="B3" s="9">
        <v>41740</v>
      </c>
      <c r="F3" t="s">
        <v>59</v>
      </c>
      <c r="G3">
        <f>1*0.0254</f>
        <v>2.5399999999999999E-2</v>
      </c>
      <c r="H3" t="s">
        <v>58</v>
      </c>
      <c r="I3" s="21">
        <f>PI()*(G3^2)</f>
        <v>2.0268299163899908E-3</v>
      </c>
    </row>
    <row r="4" spans="1:12" x14ac:dyDescent="0.25">
      <c r="A4" t="s">
        <v>20</v>
      </c>
      <c r="B4" s="9">
        <v>41772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69.311999999999998</v>
      </c>
      <c r="C9" s="1">
        <v>76.528999999999996</v>
      </c>
      <c r="D9" s="4">
        <f>C9-B9</f>
        <v>7.2169999999999987</v>
      </c>
      <c r="E9" s="15"/>
      <c r="F9" s="6">
        <v>1.7410000000000001</v>
      </c>
      <c r="G9" s="1">
        <v>2.262</v>
      </c>
      <c r="H9" s="1">
        <f>G9-F9</f>
        <v>0.52099999999999991</v>
      </c>
      <c r="I9">
        <v>-14.290179999999999</v>
      </c>
      <c r="J9">
        <v>-170.6814</v>
      </c>
      <c r="K9">
        <f>$B$3-$B$2</f>
        <v>37</v>
      </c>
      <c r="L9" s="21">
        <f>$I$2</f>
        <v>1.8241469247509915E-2</v>
      </c>
    </row>
    <row r="10" spans="1:12" x14ac:dyDescent="0.25">
      <c r="A10" s="1" t="s">
        <v>32</v>
      </c>
      <c r="B10" s="1">
        <v>70.331999999999994</v>
      </c>
      <c r="C10" s="1">
        <v>72.573999999999998</v>
      </c>
      <c r="D10" s="4">
        <f>C10-B10</f>
        <v>2.2420000000000044</v>
      </c>
      <c r="E10" s="15"/>
      <c r="F10" s="6">
        <v>1.7450000000000001</v>
      </c>
      <c r="G10" s="1">
        <v>1.885</v>
      </c>
      <c r="H10" s="1">
        <f>G10-F10</f>
        <v>0.1399999999999999</v>
      </c>
      <c r="I10">
        <v>-14.28941</v>
      </c>
      <c r="J10">
        <v>-170.67959999999999</v>
      </c>
      <c r="K10">
        <f t="shared" ref="K10:K27" si="0">$B$3-$B$2</f>
        <v>37</v>
      </c>
      <c r="L10" s="21">
        <f t="shared" ref="L10:L17" si="1">$I$2</f>
        <v>1.8241469247509915E-2</v>
      </c>
    </row>
    <row r="11" spans="1:12" x14ac:dyDescent="0.25">
      <c r="A11" s="1" t="s">
        <v>33</v>
      </c>
      <c r="B11" s="1">
        <v>68.287000000000006</v>
      </c>
      <c r="C11" s="1">
        <v>69.971000000000004</v>
      </c>
      <c r="D11" s="4">
        <f>C11-B11</f>
        <v>1.6839999999999975</v>
      </c>
      <c r="E11" s="15"/>
      <c r="F11" s="6">
        <v>1.76</v>
      </c>
      <c r="G11" s="1">
        <v>1.98</v>
      </c>
      <c r="H11" s="1">
        <f>G11-F11</f>
        <v>0.21999999999999997</v>
      </c>
      <c r="I11">
        <v>-14.28833</v>
      </c>
      <c r="J11">
        <v>-170.67789999999999</v>
      </c>
      <c r="K11">
        <f t="shared" si="0"/>
        <v>37</v>
      </c>
      <c r="L11" s="21">
        <f t="shared" si="1"/>
        <v>1.8241469247509915E-2</v>
      </c>
    </row>
    <row r="12" spans="1:12" x14ac:dyDescent="0.25">
      <c r="A12" s="1" t="s">
        <v>34</v>
      </c>
      <c r="B12" s="1">
        <v>70.462000000000003</v>
      </c>
      <c r="C12" s="1">
        <v>73.983999999999995</v>
      </c>
      <c r="D12" s="4">
        <f>C12-B12</f>
        <v>3.5219999999999914</v>
      </c>
      <c r="E12" s="15"/>
      <c r="F12" s="6">
        <v>1.704</v>
      </c>
      <c r="G12" s="1">
        <v>2.8</v>
      </c>
      <c r="H12" s="1">
        <f>G12-F12</f>
        <v>1.0959999999999999</v>
      </c>
      <c r="I12">
        <v>-14.29177</v>
      </c>
      <c r="J12">
        <v>-170.68219999999999</v>
      </c>
      <c r="K12">
        <f t="shared" si="0"/>
        <v>37</v>
      </c>
      <c r="L12" s="21">
        <f t="shared" si="1"/>
        <v>1.8241469247509915E-2</v>
      </c>
    </row>
    <row r="13" spans="1:12" x14ac:dyDescent="0.25">
      <c r="A13" s="1" t="s">
        <v>35</v>
      </c>
      <c r="B13" s="1" t="s">
        <v>14</v>
      </c>
      <c r="C13" s="1" t="s">
        <v>14</v>
      </c>
      <c r="D13" s="4" t="s">
        <v>14</v>
      </c>
      <c r="E13" s="16"/>
      <c r="F13" s="6" t="s">
        <v>14</v>
      </c>
      <c r="G13" s="1" t="s">
        <v>14</v>
      </c>
      <c r="H13" s="1" t="s">
        <v>14</v>
      </c>
      <c r="I13">
        <v>-14.29142</v>
      </c>
      <c r="J13">
        <v>-170.67930000000001</v>
      </c>
      <c r="K13">
        <f t="shared" si="0"/>
        <v>37</v>
      </c>
      <c r="L13" s="21">
        <f t="shared" si="1"/>
        <v>1.8241469247509915E-2</v>
      </c>
    </row>
    <row r="14" spans="1:12" x14ac:dyDescent="0.25">
      <c r="A14" s="1" t="s">
        <v>36</v>
      </c>
      <c r="B14" s="1">
        <v>49.908999999999999</v>
      </c>
      <c r="C14" s="1">
        <v>53.307000000000002</v>
      </c>
      <c r="D14" s="4">
        <f>C14-B14</f>
        <v>3.3980000000000032</v>
      </c>
      <c r="E14" s="15"/>
      <c r="F14" s="6">
        <v>1.7290000000000001</v>
      </c>
      <c r="G14" s="1">
        <v>1.897</v>
      </c>
      <c r="H14" s="1">
        <f>G14-F14</f>
        <v>0.16799999999999993</v>
      </c>
      <c r="I14">
        <v>-14.290330000000001</v>
      </c>
      <c r="J14">
        <v>-170.67670000000001</v>
      </c>
      <c r="K14">
        <f t="shared" si="0"/>
        <v>37</v>
      </c>
      <c r="L14" s="21">
        <f t="shared" si="1"/>
        <v>1.8241469247509915E-2</v>
      </c>
    </row>
    <row r="15" spans="1:12" x14ac:dyDescent="0.25">
      <c r="A15" s="1" t="s">
        <v>30</v>
      </c>
      <c r="B15" s="1"/>
      <c r="C15" s="1"/>
      <c r="D15" s="4"/>
      <c r="E15" s="15"/>
      <c r="F15" s="6"/>
      <c r="G15" s="1"/>
      <c r="H15" s="1"/>
      <c r="I15">
        <v>-14.292730000000001</v>
      </c>
      <c r="J15">
        <v>-170.67939999999999</v>
      </c>
      <c r="K15">
        <f t="shared" si="0"/>
        <v>37</v>
      </c>
      <c r="L15" s="21">
        <f t="shared" si="1"/>
        <v>1.8241469247509915E-2</v>
      </c>
    </row>
    <row r="16" spans="1:12" x14ac:dyDescent="0.25">
      <c r="A16" s="1" t="s">
        <v>37</v>
      </c>
      <c r="B16" s="1" t="s">
        <v>14</v>
      </c>
      <c r="C16" s="1" t="s">
        <v>14</v>
      </c>
      <c r="D16" s="4" t="s">
        <v>14</v>
      </c>
      <c r="E16" s="16"/>
      <c r="F16" s="6" t="s">
        <v>14</v>
      </c>
      <c r="G16" s="1" t="s">
        <v>14</v>
      </c>
      <c r="H16" s="1" t="s">
        <v>14</v>
      </c>
      <c r="I16">
        <v>-14.293839999999999</v>
      </c>
      <c r="J16">
        <v>-170.6773</v>
      </c>
      <c r="K16">
        <f t="shared" si="0"/>
        <v>37</v>
      </c>
      <c r="L16" s="21">
        <f t="shared" si="1"/>
        <v>1.8241469247509915E-2</v>
      </c>
    </row>
    <row r="17" spans="1:12" x14ac:dyDescent="0.25">
      <c r="A17" s="1" t="s">
        <v>38</v>
      </c>
      <c r="B17" s="1" t="s">
        <v>14</v>
      </c>
      <c r="C17" s="1" t="s">
        <v>14</v>
      </c>
      <c r="D17" s="4" t="s">
        <v>14</v>
      </c>
      <c r="E17" s="16"/>
      <c r="F17" s="6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21">
        <f t="shared" si="1"/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69.686999999999998</v>
      </c>
      <c r="C19" s="1">
        <v>78.757999999999996</v>
      </c>
      <c r="D19" s="4">
        <f t="shared" ref="D19:D27" si="2">C19-B19</f>
        <v>9.070999999999998</v>
      </c>
      <c r="E19" s="15"/>
      <c r="F19" s="6">
        <v>1.728</v>
      </c>
      <c r="G19" s="1">
        <v>3.3410000000000002</v>
      </c>
      <c r="H19" s="1">
        <f t="shared" ref="H19:H27" si="3">G19-F19</f>
        <v>1.6130000000000002</v>
      </c>
      <c r="I19">
        <v>-14.290179999999999</v>
      </c>
      <c r="J19">
        <v>-170.6814</v>
      </c>
      <c r="K19">
        <f t="shared" si="0"/>
        <v>37</v>
      </c>
      <c r="L19" s="21">
        <f>$I$3</f>
        <v>2.0268299163899908E-3</v>
      </c>
    </row>
    <row r="20" spans="1:12" x14ac:dyDescent="0.25">
      <c r="A20" s="1" t="s">
        <v>9</v>
      </c>
      <c r="B20" s="1">
        <v>66.864000000000004</v>
      </c>
      <c r="C20" s="1">
        <v>110.946</v>
      </c>
      <c r="D20" s="4">
        <f t="shared" si="2"/>
        <v>44.081999999999994</v>
      </c>
      <c r="E20" s="15"/>
      <c r="F20" s="6">
        <v>1.6850000000000001</v>
      </c>
      <c r="G20" s="1">
        <v>4.3150000000000004</v>
      </c>
      <c r="H20" s="1">
        <f t="shared" si="3"/>
        <v>2.6300000000000003</v>
      </c>
      <c r="I20">
        <v>-14.28941</v>
      </c>
      <c r="J20">
        <v>-170.67959999999999</v>
      </c>
      <c r="K20">
        <f t="shared" si="0"/>
        <v>37</v>
      </c>
      <c r="L20" s="21">
        <f t="shared" ref="L20:L27" si="4">$I$3</f>
        <v>2.0268299163899908E-3</v>
      </c>
    </row>
    <row r="21" spans="1:12" x14ac:dyDescent="0.25">
      <c r="A21" s="1" t="s">
        <v>16</v>
      </c>
      <c r="B21" s="1">
        <v>82.994</v>
      </c>
      <c r="C21" s="1">
        <v>106.504</v>
      </c>
      <c r="D21" s="4">
        <f t="shared" si="2"/>
        <v>23.510000000000005</v>
      </c>
      <c r="E21" s="15"/>
      <c r="F21" s="6">
        <v>1.722</v>
      </c>
      <c r="G21" s="1">
        <v>3.597</v>
      </c>
      <c r="H21" s="1">
        <f t="shared" si="3"/>
        <v>1.875</v>
      </c>
      <c r="I21">
        <v>-14.28833</v>
      </c>
      <c r="J21">
        <v>-170.67789999999999</v>
      </c>
      <c r="K21">
        <f t="shared" si="0"/>
        <v>37</v>
      </c>
      <c r="L21" s="21">
        <f t="shared" si="4"/>
        <v>2.0268299163899908E-3</v>
      </c>
    </row>
    <row r="22" spans="1:12" x14ac:dyDescent="0.25">
      <c r="A22" s="1" t="s">
        <v>10</v>
      </c>
      <c r="B22" s="1">
        <v>70.200999999999993</v>
      </c>
      <c r="C22" s="1">
        <v>85.715000000000003</v>
      </c>
      <c r="D22" s="4">
        <f t="shared" si="2"/>
        <v>15.51400000000001</v>
      </c>
      <c r="E22" s="15"/>
      <c r="F22" s="6">
        <v>1.7809999999999999</v>
      </c>
      <c r="G22" s="1">
        <v>4.3739999999999997</v>
      </c>
      <c r="H22" s="1">
        <f t="shared" si="3"/>
        <v>2.593</v>
      </c>
      <c r="I22">
        <v>-14.29177</v>
      </c>
      <c r="J22">
        <v>-170.68219999999999</v>
      </c>
      <c r="K22">
        <f t="shared" si="0"/>
        <v>37</v>
      </c>
      <c r="L22" s="21">
        <f t="shared" si="4"/>
        <v>2.0268299163899908E-3</v>
      </c>
    </row>
    <row r="23" spans="1:12" x14ac:dyDescent="0.25">
      <c r="A23" s="1" t="s">
        <v>15</v>
      </c>
      <c r="B23" s="1">
        <v>68.066000000000003</v>
      </c>
      <c r="C23" s="1">
        <v>73.19</v>
      </c>
      <c r="D23" s="4">
        <f t="shared" si="2"/>
        <v>5.1239999999999952</v>
      </c>
      <c r="E23" s="15"/>
      <c r="F23" s="6">
        <v>1.7330000000000001</v>
      </c>
      <c r="G23" s="1">
        <v>3.3369</v>
      </c>
      <c r="H23" s="1">
        <f t="shared" si="3"/>
        <v>1.6038999999999999</v>
      </c>
      <c r="I23">
        <v>-14.29142</v>
      </c>
      <c r="J23">
        <v>-170.67930000000001</v>
      </c>
      <c r="K23">
        <f t="shared" si="0"/>
        <v>37</v>
      </c>
      <c r="L23" s="21">
        <f t="shared" si="4"/>
        <v>2.0268299163899908E-3</v>
      </c>
    </row>
    <row r="24" spans="1:12" x14ac:dyDescent="0.25">
      <c r="A24" s="1" t="s">
        <v>8</v>
      </c>
      <c r="B24" s="1">
        <v>69.863</v>
      </c>
      <c r="C24" s="1">
        <v>89.942999999999998</v>
      </c>
      <c r="D24" s="4">
        <f t="shared" si="2"/>
        <v>20.079999999999998</v>
      </c>
      <c r="E24" s="15"/>
      <c r="F24" s="6">
        <v>1.734</v>
      </c>
      <c r="G24" s="1">
        <v>2.9239999999999999</v>
      </c>
      <c r="H24" s="1">
        <f t="shared" si="3"/>
        <v>1.19</v>
      </c>
      <c r="I24">
        <v>-14.290330000000001</v>
      </c>
      <c r="J24">
        <v>-170.67670000000001</v>
      </c>
      <c r="K24">
        <f t="shared" si="0"/>
        <v>37</v>
      </c>
      <c r="L24" s="21">
        <f t="shared" si="4"/>
        <v>2.0268299163899908E-3</v>
      </c>
    </row>
    <row r="25" spans="1:12" x14ac:dyDescent="0.25">
      <c r="A25" s="1" t="s">
        <v>11</v>
      </c>
      <c r="B25" s="1">
        <v>67.430999999999997</v>
      </c>
      <c r="C25" s="1">
        <v>106.73099999999999</v>
      </c>
      <c r="D25" s="4">
        <f t="shared" si="2"/>
        <v>39.299999999999997</v>
      </c>
      <c r="E25" s="15"/>
      <c r="F25" s="6">
        <v>1.758</v>
      </c>
      <c r="G25" s="1">
        <v>2.7690000000000001</v>
      </c>
      <c r="H25" s="1">
        <f t="shared" si="3"/>
        <v>1.0110000000000001</v>
      </c>
      <c r="I25">
        <v>-14.292730000000001</v>
      </c>
      <c r="J25">
        <v>-170.67939999999999</v>
      </c>
      <c r="K25">
        <f t="shared" si="0"/>
        <v>37</v>
      </c>
      <c r="L25" s="21">
        <f t="shared" si="4"/>
        <v>2.0268299163899908E-3</v>
      </c>
    </row>
    <row r="26" spans="1:12" x14ac:dyDescent="0.25">
      <c r="A26" s="1" t="s">
        <v>7</v>
      </c>
      <c r="B26" s="1">
        <v>70.215999999999994</v>
      </c>
      <c r="C26" s="1">
        <v>99.766000000000005</v>
      </c>
      <c r="D26" s="4">
        <f t="shared" si="2"/>
        <v>29.550000000000011</v>
      </c>
      <c r="E26" s="15"/>
      <c r="F26" s="6">
        <v>1.6950000000000001</v>
      </c>
      <c r="G26" s="1">
        <v>2.8730000000000002</v>
      </c>
      <c r="H26" s="1">
        <f t="shared" si="3"/>
        <v>1.1780000000000002</v>
      </c>
      <c r="I26">
        <v>-14.293839999999999</v>
      </c>
      <c r="J26">
        <v>-170.6773</v>
      </c>
      <c r="K26">
        <f t="shared" si="0"/>
        <v>37</v>
      </c>
      <c r="L26" s="21">
        <f t="shared" si="4"/>
        <v>2.0268299163899908E-3</v>
      </c>
    </row>
    <row r="27" spans="1:12" x14ac:dyDescent="0.25">
      <c r="A27" s="1" t="s">
        <v>12</v>
      </c>
      <c r="B27" s="1">
        <v>66.338999999999999</v>
      </c>
      <c r="C27" s="1">
        <v>67.570999999999998</v>
      </c>
      <c r="D27" s="4">
        <f t="shared" si="2"/>
        <v>1.2319999999999993</v>
      </c>
      <c r="E27" s="15"/>
      <c r="F27" s="6">
        <v>1.746</v>
      </c>
      <c r="G27" s="1">
        <v>2.9670000000000001</v>
      </c>
      <c r="H27" s="1">
        <f t="shared" si="3"/>
        <v>1.2210000000000001</v>
      </c>
      <c r="I27">
        <v>-14.293369999999999</v>
      </c>
      <c r="J27">
        <v>-170.6754</v>
      </c>
      <c r="K27">
        <f t="shared" si="0"/>
        <v>37</v>
      </c>
      <c r="L27" s="21">
        <f t="shared" si="4"/>
        <v>2.0268299163899908E-3</v>
      </c>
    </row>
  </sheetData>
  <sortState ref="A9:H25">
    <sortCondition ref="A9:A25"/>
  </sortState>
  <mergeCells count="2">
    <mergeCell ref="B7:D7"/>
    <mergeCell ref="F7:H7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B4" sqref="B4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42041</v>
      </c>
      <c r="C2" t="s">
        <v>56</v>
      </c>
      <c r="D2">
        <f>B3-B2</f>
        <v>33</v>
      </c>
      <c r="F2" t="s">
        <v>51</v>
      </c>
      <c r="G2" s="9"/>
    </row>
    <row r="3" spans="1:12" x14ac:dyDescent="0.25">
      <c r="A3" t="s">
        <v>19</v>
      </c>
      <c r="B3" s="9">
        <v>42074</v>
      </c>
      <c r="F3" t="s">
        <v>52</v>
      </c>
      <c r="G3" s="9"/>
    </row>
    <row r="4" spans="1:12" x14ac:dyDescent="0.25">
      <c r="A4" t="s">
        <v>20</v>
      </c>
      <c r="B4" s="9" t="s">
        <v>66</v>
      </c>
    </row>
    <row r="5" spans="1:12" x14ac:dyDescent="0.25">
      <c r="A5" t="s">
        <v>17</v>
      </c>
      <c r="B5" t="s">
        <v>65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2" t="s">
        <v>5</v>
      </c>
      <c r="E8" s="7"/>
      <c r="F8" s="2" t="s">
        <v>1</v>
      </c>
      <c r="G8" s="2" t="s">
        <v>2</v>
      </c>
      <c r="H8" s="2" t="s">
        <v>6</v>
      </c>
      <c r="I8" s="27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26">
        <v>70.528000000000006</v>
      </c>
      <c r="C9" s="25"/>
      <c r="D9" s="26">
        <v>-70.528000000000006</v>
      </c>
      <c r="E9" s="18" t="str">
        <f>A9</f>
        <v>P1A</v>
      </c>
      <c r="F9" s="26">
        <v>1.6819999999999999</v>
      </c>
      <c r="G9" s="26">
        <v>3.4660000000000002</v>
      </c>
      <c r="H9" s="26">
        <v>1.784</v>
      </c>
      <c r="I9">
        <v>-14.290179999999999</v>
      </c>
      <c r="J9">
        <v>-170.6814</v>
      </c>
      <c r="K9">
        <f t="shared" ref="K9:K17" si="0">$B$3-$B$2</f>
        <v>33</v>
      </c>
      <c r="L9" s="21">
        <f>Mar_2014!$I$2</f>
        <v>1.8241469247509915E-2</v>
      </c>
    </row>
    <row r="10" spans="1:12" x14ac:dyDescent="0.25">
      <c r="A10" s="1" t="s">
        <v>32</v>
      </c>
      <c r="B10" s="26">
        <v>110.10599999999999</v>
      </c>
      <c r="C10" s="25"/>
      <c r="D10" s="26">
        <v>-110.10599999999999</v>
      </c>
      <c r="E10" s="18" t="str">
        <f t="shared" ref="E10:E27" si="1">A10</f>
        <v>P1B</v>
      </c>
      <c r="F10" s="26">
        <v>1.667</v>
      </c>
      <c r="G10" s="26">
        <v>2.552</v>
      </c>
      <c r="H10" s="26">
        <v>0.88500000000000001</v>
      </c>
      <c r="I10">
        <v>-14.28941</v>
      </c>
      <c r="J10">
        <v>-170.67959999999999</v>
      </c>
      <c r="K10">
        <f t="shared" si="0"/>
        <v>33</v>
      </c>
      <c r="L10" s="21">
        <f>Mar_2014!$I$2</f>
        <v>1.8241469247509915E-2</v>
      </c>
    </row>
    <row r="11" spans="1:12" x14ac:dyDescent="0.25">
      <c r="A11" s="1" t="s">
        <v>33</v>
      </c>
      <c r="B11" s="26">
        <v>112.16200000000001</v>
      </c>
      <c r="C11" s="25"/>
      <c r="D11" s="26">
        <v>-112.16200000000001</v>
      </c>
      <c r="E11" s="18" t="str">
        <f t="shared" si="1"/>
        <v>P1C</v>
      </c>
      <c r="F11" s="26">
        <v>1.738</v>
      </c>
      <c r="G11" s="26">
        <v>4.9089999999999998</v>
      </c>
      <c r="H11" s="26">
        <v>3.1709999999999998</v>
      </c>
      <c r="I11">
        <v>-14.28833</v>
      </c>
      <c r="J11">
        <v>-170.67789999999999</v>
      </c>
      <c r="K11">
        <f t="shared" si="0"/>
        <v>33</v>
      </c>
      <c r="L11" s="21">
        <f>Mar_2014!$I$2</f>
        <v>1.8241469247509915E-2</v>
      </c>
    </row>
    <row r="12" spans="1:12" x14ac:dyDescent="0.25">
      <c r="A12" s="1" t="s">
        <v>34</v>
      </c>
      <c r="B12" s="26">
        <v>69.935000000000002</v>
      </c>
      <c r="C12" s="25"/>
      <c r="D12" s="26">
        <v>-69.935000000000002</v>
      </c>
      <c r="E12" s="18" t="str">
        <f t="shared" si="1"/>
        <v>P2A</v>
      </c>
      <c r="F12" s="26">
        <v>1.615</v>
      </c>
      <c r="G12" s="26">
        <v>6.6520000000000001</v>
      </c>
      <c r="H12" s="26">
        <v>5.0369999999999999</v>
      </c>
      <c r="I12">
        <v>-14.29177</v>
      </c>
      <c r="J12">
        <v>-170.68219999999999</v>
      </c>
      <c r="K12">
        <f t="shared" si="0"/>
        <v>33</v>
      </c>
      <c r="L12" s="21">
        <f>Mar_2014!$I$2</f>
        <v>1.8241469247509915E-2</v>
      </c>
    </row>
    <row r="13" spans="1:12" x14ac:dyDescent="0.25">
      <c r="A13" s="1" t="s">
        <v>35</v>
      </c>
      <c r="B13" s="26">
        <v>113.377</v>
      </c>
      <c r="C13" s="25"/>
      <c r="D13" s="26">
        <v>-113.377</v>
      </c>
      <c r="E13" s="18" t="str">
        <f t="shared" si="1"/>
        <v>P2B</v>
      </c>
      <c r="F13" s="26">
        <v>1.74</v>
      </c>
      <c r="G13" s="26">
        <v>1.7130000000000001</v>
      </c>
      <c r="H13" s="26">
        <v>-2.7E-2</v>
      </c>
      <c r="I13">
        <v>-14.29142</v>
      </c>
      <c r="J13">
        <v>-170.67930000000001</v>
      </c>
      <c r="K13">
        <f t="shared" si="0"/>
        <v>33</v>
      </c>
      <c r="L13" s="21">
        <f>Mar_2014!$I$2</f>
        <v>1.8241469247509915E-2</v>
      </c>
    </row>
    <row r="14" spans="1:12" x14ac:dyDescent="0.25">
      <c r="A14" s="1" t="s">
        <v>36</v>
      </c>
      <c r="B14" s="26">
        <v>67.063000000000002</v>
      </c>
      <c r="C14" s="25"/>
      <c r="D14" s="26">
        <v>-67.063000000000002</v>
      </c>
      <c r="E14" s="18" t="str">
        <f t="shared" si="1"/>
        <v>P2C</v>
      </c>
      <c r="F14" s="26">
        <v>1.768</v>
      </c>
      <c r="G14" s="26">
        <v>1.7210000000000001</v>
      </c>
      <c r="H14" s="26">
        <v>-4.7E-2</v>
      </c>
      <c r="I14">
        <v>-14.290330000000001</v>
      </c>
      <c r="J14">
        <v>-170.67670000000001</v>
      </c>
      <c r="K14">
        <f t="shared" si="0"/>
        <v>33</v>
      </c>
      <c r="L14" s="21">
        <f>Mar_2014!$I$2</f>
        <v>1.8241469247509915E-2</v>
      </c>
    </row>
    <row r="15" spans="1:12" x14ac:dyDescent="0.25">
      <c r="A15" s="1" t="s">
        <v>30</v>
      </c>
      <c r="B15" s="26">
        <v>114.633</v>
      </c>
      <c r="C15" s="25"/>
      <c r="D15" s="26">
        <v>-114.633</v>
      </c>
      <c r="E15" s="18" t="str">
        <f t="shared" si="1"/>
        <v>P3A</v>
      </c>
      <c r="F15" s="26">
        <v>1.6679999999999999</v>
      </c>
      <c r="G15" s="26">
        <v>1.792</v>
      </c>
      <c r="H15" s="26">
        <v>0.124</v>
      </c>
      <c r="I15">
        <v>-14.292730000000001</v>
      </c>
      <c r="J15">
        <v>-170.67939999999999</v>
      </c>
      <c r="K15">
        <f t="shared" si="0"/>
        <v>33</v>
      </c>
      <c r="L15" s="21">
        <f>Mar_2014!$I$2</f>
        <v>1.8241469247509915E-2</v>
      </c>
    </row>
    <row r="16" spans="1:12" x14ac:dyDescent="0.25">
      <c r="A16" s="1" t="s">
        <v>37</v>
      </c>
      <c r="B16" s="26">
        <v>67.495000000000005</v>
      </c>
      <c r="C16" s="25"/>
      <c r="D16" s="26">
        <v>-67.495000000000005</v>
      </c>
      <c r="E16" s="18" t="str">
        <f t="shared" si="1"/>
        <v>P3B</v>
      </c>
      <c r="F16" s="26">
        <v>1.681</v>
      </c>
      <c r="G16" s="26">
        <v>1.8759999999999999</v>
      </c>
      <c r="H16" s="26">
        <v>0.19500000000000001</v>
      </c>
      <c r="I16">
        <v>-14.293839999999999</v>
      </c>
      <c r="J16">
        <v>-170.6773</v>
      </c>
      <c r="K16">
        <f t="shared" si="0"/>
        <v>33</v>
      </c>
      <c r="L16" s="21">
        <f>Mar_2014!$I$2</f>
        <v>1.8241469247509915E-2</v>
      </c>
    </row>
    <row r="17" spans="1:12" x14ac:dyDescent="0.25">
      <c r="A17" s="1" t="s">
        <v>38</v>
      </c>
      <c r="B17" s="26">
        <v>68.353999999999999</v>
      </c>
      <c r="C17" s="25"/>
      <c r="D17" s="26">
        <v>-68.353999999999999</v>
      </c>
      <c r="E17" s="18" t="str">
        <f t="shared" si="1"/>
        <v>P3C</v>
      </c>
      <c r="F17" s="26">
        <v>1.6910000000000001</v>
      </c>
      <c r="G17" s="26">
        <v>1.716</v>
      </c>
      <c r="H17" s="26">
        <v>2.5000000000000001E-2</v>
      </c>
      <c r="I17">
        <v>-14.293369999999999</v>
      </c>
      <c r="J17">
        <v>-170.6754</v>
      </c>
      <c r="K17">
        <f t="shared" si="0"/>
        <v>33</v>
      </c>
      <c r="L17" s="21">
        <f>Mar_2014!$I$2</f>
        <v>1.8241469247509915E-2</v>
      </c>
    </row>
    <row r="18" spans="1:12" ht="8.25" customHeight="1" x14ac:dyDescent="0.25">
      <c r="A18" s="10"/>
      <c r="B18" s="22"/>
      <c r="C18" s="22"/>
      <c r="D18" s="22"/>
      <c r="E18" s="18"/>
      <c r="F18" s="10"/>
      <c r="G18" s="10"/>
      <c r="H18" s="10"/>
    </row>
    <row r="19" spans="1:12" x14ac:dyDescent="0.25">
      <c r="A19" s="1" t="s">
        <v>13</v>
      </c>
      <c r="B19" s="26">
        <v>68.125</v>
      </c>
      <c r="C19" s="25"/>
      <c r="D19" s="26">
        <v>-68.125</v>
      </c>
      <c r="E19" s="18" t="str">
        <f t="shared" si="1"/>
        <v>T1A</v>
      </c>
      <c r="F19" s="26">
        <v>1.653</v>
      </c>
      <c r="G19" s="26">
        <v>2.9359999999999999</v>
      </c>
      <c r="H19" s="26">
        <v>1.2829999999999999</v>
      </c>
      <c r="I19">
        <v>-14.290179999999999</v>
      </c>
      <c r="J19">
        <v>-170.6814</v>
      </c>
      <c r="K19">
        <f t="shared" ref="K19:K27" si="2">$B$3-$B$2</f>
        <v>33</v>
      </c>
      <c r="L19" s="21">
        <f>Mar_2014!$I$3</f>
        <v>2.0268299163899908E-3</v>
      </c>
    </row>
    <row r="20" spans="1:12" x14ac:dyDescent="0.25">
      <c r="A20" s="1" t="s">
        <v>9</v>
      </c>
      <c r="B20" s="26">
        <v>112.46299999999999</v>
      </c>
      <c r="C20" s="25"/>
      <c r="D20" s="26">
        <v>-112.46299999999999</v>
      </c>
      <c r="E20" s="18" t="str">
        <f t="shared" si="1"/>
        <v>T1B</v>
      </c>
      <c r="F20" s="26">
        <v>1.6779999999999999</v>
      </c>
      <c r="G20" s="26">
        <v>4.3179999999999996</v>
      </c>
      <c r="H20" s="26">
        <v>2.64</v>
      </c>
      <c r="I20">
        <v>-14.28941</v>
      </c>
      <c r="J20">
        <v>-170.67959999999999</v>
      </c>
      <c r="K20">
        <f t="shared" si="2"/>
        <v>33</v>
      </c>
      <c r="L20" s="21">
        <f>Mar_2014!$I$3</f>
        <v>2.0268299163899908E-3</v>
      </c>
    </row>
    <row r="21" spans="1:12" x14ac:dyDescent="0.25">
      <c r="A21" s="1" t="s">
        <v>16</v>
      </c>
      <c r="B21" s="26">
        <v>66.397000000000006</v>
      </c>
      <c r="C21" s="25"/>
      <c r="D21" s="26">
        <v>-66.397000000000006</v>
      </c>
      <c r="E21" s="18" t="str">
        <f t="shared" si="1"/>
        <v>T1C</v>
      </c>
      <c r="F21" s="26">
        <v>1.7090000000000001</v>
      </c>
      <c r="G21" s="26">
        <v>3.4740000000000002</v>
      </c>
      <c r="H21" s="26">
        <v>1.7649999999999999</v>
      </c>
      <c r="I21">
        <v>-14.28833</v>
      </c>
      <c r="J21">
        <v>-170.67789999999999</v>
      </c>
      <c r="K21">
        <f t="shared" si="2"/>
        <v>33</v>
      </c>
      <c r="L21" s="21">
        <f>Mar_2014!$I$3</f>
        <v>2.0268299163899908E-3</v>
      </c>
    </row>
    <row r="22" spans="1:12" x14ac:dyDescent="0.25">
      <c r="A22" s="1" t="s">
        <v>10</v>
      </c>
      <c r="B22" s="26">
        <v>70.290999999999997</v>
      </c>
      <c r="C22" s="25"/>
      <c r="D22" s="26">
        <v>-70.290999999999997</v>
      </c>
      <c r="E22" s="18" t="str">
        <f t="shared" si="1"/>
        <v>T2A</v>
      </c>
      <c r="F22" s="26">
        <v>1.6759999999999999</v>
      </c>
      <c r="G22" s="26">
        <v>7.093</v>
      </c>
      <c r="H22" s="26">
        <v>5.4169999999999998</v>
      </c>
      <c r="I22">
        <v>-14.29177</v>
      </c>
      <c r="J22">
        <v>-170.68219999999999</v>
      </c>
      <c r="K22">
        <f t="shared" si="2"/>
        <v>33</v>
      </c>
      <c r="L22" s="21">
        <f>Mar_2014!$I$3</f>
        <v>2.0268299163899908E-3</v>
      </c>
    </row>
    <row r="23" spans="1:12" x14ac:dyDescent="0.25">
      <c r="A23" s="1" t="s">
        <v>15</v>
      </c>
      <c r="B23" s="26">
        <v>115.11</v>
      </c>
      <c r="C23" s="25"/>
      <c r="D23" s="26">
        <v>-115.11</v>
      </c>
      <c r="E23" s="18" t="str">
        <f t="shared" si="1"/>
        <v>T2B</v>
      </c>
      <c r="F23" s="26">
        <v>1.728</v>
      </c>
      <c r="G23" s="26">
        <v>1.75</v>
      </c>
      <c r="H23" s="26">
        <v>2.1999999999999999E-2</v>
      </c>
      <c r="I23">
        <v>-14.29142</v>
      </c>
      <c r="J23">
        <v>-170.67930000000001</v>
      </c>
      <c r="K23">
        <f t="shared" si="2"/>
        <v>33</v>
      </c>
      <c r="L23" s="21">
        <f>Mar_2014!$I$3</f>
        <v>2.0268299163899908E-3</v>
      </c>
    </row>
    <row r="24" spans="1:12" x14ac:dyDescent="0.25">
      <c r="A24" s="1" t="s">
        <v>8</v>
      </c>
      <c r="B24" s="26">
        <v>69.381</v>
      </c>
      <c r="C24" s="25"/>
      <c r="D24" s="26">
        <v>-69.381</v>
      </c>
      <c r="E24" s="18" t="str">
        <f t="shared" si="1"/>
        <v>T2C</v>
      </c>
      <c r="F24" s="26">
        <v>1.746</v>
      </c>
      <c r="G24" s="26">
        <v>4.3550000000000004</v>
      </c>
      <c r="H24" s="26">
        <v>2.609</v>
      </c>
      <c r="I24">
        <v>-14.290330000000001</v>
      </c>
      <c r="J24">
        <v>-170.67670000000001</v>
      </c>
      <c r="K24">
        <f t="shared" si="2"/>
        <v>33</v>
      </c>
      <c r="L24" s="21">
        <f>Mar_2014!$I$3</f>
        <v>2.0268299163899908E-3</v>
      </c>
    </row>
    <row r="25" spans="1:12" x14ac:dyDescent="0.25">
      <c r="A25" s="1" t="s">
        <v>11</v>
      </c>
      <c r="B25" s="26">
        <v>113.40300000000001</v>
      </c>
      <c r="C25" s="25"/>
      <c r="D25" s="26">
        <v>-113.40300000000001</v>
      </c>
      <c r="E25" s="18" t="str">
        <f t="shared" si="1"/>
        <v>T3A</v>
      </c>
      <c r="F25" s="26">
        <v>1.66</v>
      </c>
      <c r="G25" s="26">
        <v>2.3210000000000002</v>
      </c>
      <c r="H25" s="26">
        <v>0.66100000000000003</v>
      </c>
      <c r="I25">
        <v>-14.292730000000001</v>
      </c>
      <c r="J25">
        <v>-170.67939999999999</v>
      </c>
      <c r="K25">
        <f t="shared" si="2"/>
        <v>33</v>
      </c>
      <c r="L25" s="21">
        <f>Mar_2014!$I$3</f>
        <v>2.0268299163899908E-3</v>
      </c>
    </row>
    <row r="26" spans="1:12" x14ac:dyDescent="0.25">
      <c r="A26" s="1" t="s">
        <v>7</v>
      </c>
      <c r="B26" s="26">
        <v>113.386</v>
      </c>
      <c r="C26" s="25"/>
      <c r="D26" s="26">
        <v>-113.386</v>
      </c>
      <c r="E26" s="18" t="str">
        <f t="shared" si="1"/>
        <v>T3B</v>
      </c>
      <c r="F26" s="26">
        <v>1.706</v>
      </c>
      <c r="G26" s="26">
        <v>2.5979999999999999</v>
      </c>
      <c r="H26" s="26">
        <v>0.89200000000000002</v>
      </c>
      <c r="I26">
        <v>-14.293839999999999</v>
      </c>
      <c r="J26">
        <v>-170.6773</v>
      </c>
      <c r="K26">
        <f t="shared" si="2"/>
        <v>33</v>
      </c>
      <c r="L26" s="21">
        <f>Mar_2014!$I$3</f>
        <v>2.0268299163899908E-3</v>
      </c>
    </row>
    <row r="27" spans="1:12" x14ac:dyDescent="0.25">
      <c r="A27" s="1" t="s">
        <v>12</v>
      </c>
      <c r="B27" s="26">
        <v>70.397999999999996</v>
      </c>
      <c r="C27" s="25"/>
      <c r="D27" s="26">
        <v>-70.397999999999996</v>
      </c>
      <c r="E27" s="18" t="str">
        <f t="shared" si="1"/>
        <v>T3C</v>
      </c>
      <c r="F27" s="26">
        <v>1.6339999999999999</v>
      </c>
      <c r="G27" s="26">
        <v>1.7430000000000001</v>
      </c>
      <c r="H27" s="26">
        <v>0.109</v>
      </c>
      <c r="I27">
        <v>-14.293369999999999</v>
      </c>
      <c r="J27">
        <v>-170.6754</v>
      </c>
      <c r="K27">
        <f t="shared" si="2"/>
        <v>33</v>
      </c>
      <c r="L27" s="21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B4" sqref="B4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42074</v>
      </c>
      <c r="C2" t="s">
        <v>56</v>
      </c>
      <c r="D2">
        <f>B3-B2</f>
        <v>30</v>
      </c>
      <c r="F2" t="s">
        <v>51</v>
      </c>
      <c r="G2" s="9"/>
    </row>
    <row r="3" spans="1:12" x14ac:dyDescent="0.25">
      <c r="A3" t="s">
        <v>19</v>
      </c>
      <c r="B3" s="9">
        <v>42104</v>
      </c>
      <c r="F3" t="s">
        <v>52</v>
      </c>
      <c r="G3" s="9"/>
    </row>
    <row r="4" spans="1:12" x14ac:dyDescent="0.25">
      <c r="A4" t="s">
        <v>20</v>
      </c>
      <c r="B4" s="9" t="s">
        <v>67</v>
      </c>
    </row>
    <row r="5" spans="1:12" x14ac:dyDescent="0.25">
      <c r="A5" t="s">
        <v>17</v>
      </c>
      <c r="B5" t="s">
        <v>65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2" t="s">
        <v>5</v>
      </c>
      <c r="E8" s="7"/>
      <c r="F8" s="2" t="s">
        <v>1</v>
      </c>
      <c r="G8" s="2" t="s">
        <v>2</v>
      </c>
      <c r="H8" s="2" t="s">
        <v>6</v>
      </c>
      <c r="I8" s="27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26">
        <v>70.528000000000006</v>
      </c>
      <c r="C9" s="25"/>
      <c r="D9" s="26">
        <v>-70.528000000000006</v>
      </c>
      <c r="E9" s="18" t="str">
        <f>A9</f>
        <v>P1A</v>
      </c>
      <c r="F9" s="26">
        <v>1.653</v>
      </c>
      <c r="G9" s="26">
        <v>3.4660000000000002</v>
      </c>
      <c r="H9" s="26">
        <v>1.8129999999999999</v>
      </c>
      <c r="I9">
        <v>-14.290179999999999</v>
      </c>
      <c r="J9">
        <v>-170.6814</v>
      </c>
      <c r="K9">
        <f t="shared" ref="K9:K17" si="0">$B$3-$B$2</f>
        <v>30</v>
      </c>
      <c r="L9" s="21">
        <f>Mar_2014!$I$2</f>
        <v>1.8241469247509915E-2</v>
      </c>
    </row>
    <row r="10" spans="1:12" x14ac:dyDescent="0.25">
      <c r="A10" s="1" t="s">
        <v>32</v>
      </c>
      <c r="B10" s="26">
        <v>110.10599999999999</v>
      </c>
      <c r="C10" s="25"/>
      <c r="D10" s="26">
        <v>-110.10599999999999</v>
      </c>
      <c r="E10" s="18" t="str">
        <f t="shared" ref="E10:E27" si="1">A10</f>
        <v>P1B</v>
      </c>
      <c r="F10" s="26">
        <v>1.74</v>
      </c>
      <c r="G10" s="26">
        <v>2.552</v>
      </c>
      <c r="H10" s="26">
        <v>0.81200000000000006</v>
      </c>
      <c r="I10">
        <v>-14.28941</v>
      </c>
      <c r="J10">
        <v>-170.67959999999999</v>
      </c>
      <c r="K10">
        <f t="shared" si="0"/>
        <v>30</v>
      </c>
      <c r="L10" s="21">
        <f>Mar_2014!$I$2</f>
        <v>1.8241469247509915E-2</v>
      </c>
    </row>
    <row r="11" spans="1:12" x14ac:dyDescent="0.25">
      <c r="A11" s="1" t="s">
        <v>33</v>
      </c>
      <c r="B11" s="26">
        <v>112.16200000000001</v>
      </c>
      <c r="C11" s="25"/>
      <c r="D11" s="26">
        <v>-112.16200000000001</v>
      </c>
      <c r="E11" s="18" t="str">
        <f t="shared" si="1"/>
        <v>P1C</v>
      </c>
      <c r="F11" s="26">
        <v>1.7310000000000001</v>
      </c>
      <c r="G11" s="26">
        <v>4.9089999999999998</v>
      </c>
      <c r="H11" s="26">
        <v>3.1779999999999999</v>
      </c>
      <c r="I11">
        <v>-14.28833</v>
      </c>
      <c r="J11">
        <v>-170.67789999999999</v>
      </c>
      <c r="K11">
        <f t="shared" si="0"/>
        <v>30</v>
      </c>
      <c r="L11" s="21">
        <f>Mar_2014!$I$2</f>
        <v>1.8241469247509915E-2</v>
      </c>
    </row>
    <row r="12" spans="1:12" x14ac:dyDescent="0.25">
      <c r="A12" s="1" t="s">
        <v>34</v>
      </c>
      <c r="B12" s="26">
        <v>69.935000000000002</v>
      </c>
      <c r="C12" s="25"/>
      <c r="D12" s="26">
        <v>-69.935000000000002</v>
      </c>
      <c r="E12" s="18" t="str">
        <f t="shared" si="1"/>
        <v>P2A</v>
      </c>
      <c r="F12" s="26">
        <v>1.6379999999999999</v>
      </c>
      <c r="G12" s="26">
        <v>6.6520000000000001</v>
      </c>
      <c r="H12" s="26">
        <v>5.0140000000000002</v>
      </c>
      <c r="I12">
        <v>-14.29177</v>
      </c>
      <c r="J12">
        <v>-170.68219999999999</v>
      </c>
      <c r="K12">
        <f t="shared" si="0"/>
        <v>30</v>
      </c>
      <c r="L12" s="21">
        <f>Mar_2014!$I$2</f>
        <v>1.8241469247509915E-2</v>
      </c>
    </row>
    <row r="13" spans="1:12" x14ac:dyDescent="0.25">
      <c r="A13" s="1" t="s">
        <v>35</v>
      </c>
      <c r="B13" s="26">
        <v>113.377</v>
      </c>
      <c r="C13" s="25"/>
      <c r="D13" s="26">
        <v>-113.377</v>
      </c>
      <c r="E13" s="18" t="str">
        <f t="shared" si="1"/>
        <v>P2B</v>
      </c>
      <c r="F13" s="26">
        <v>1.681</v>
      </c>
      <c r="G13" s="26">
        <v>1.7130000000000001</v>
      </c>
      <c r="H13" s="26">
        <v>3.2000000000000001E-2</v>
      </c>
      <c r="I13">
        <v>-14.29142</v>
      </c>
      <c r="J13">
        <v>-170.67930000000001</v>
      </c>
      <c r="K13">
        <f t="shared" si="0"/>
        <v>30</v>
      </c>
      <c r="L13" s="21">
        <f>Mar_2014!$I$2</f>
        <v>1.8241469247509915E-2</v>
      </c>
    </row>
    <row r="14" spans="1:12" x14ac:dyDescent="0.25">
      <c r="A14" s="1" t="s">
        <v>36</v>
      </c>
      <c r="B14" s="26">
        <v>67.063000000000002</v>
      </c>
      <c r="C14" s="25"/>
      <c r="D14" s="26">
        <v>-67.063000000000002</v>
      </c>
      <c r="E14" s="18" t="str">
        <f t="shared" si="1"/>
        <v>P2C</v>
      </c>
      <c r="F14" s="26">
        <v>1.6950000000000001</v>
      </c>
      <c r="G14" s="26">
        <v>1.7210000000000001</v>
      </c>
      <c r="H14" s="26">
        <v>2.5999999999999999E-2</v>
      </c>
      <c r="I14">
        <v>-14.290330000000001</v>
      </c>
      <c r="J14">
        <v>-170.67670000000001</v>
      </c>
      <c r="K14">
        <f t="shared" si="0"/>
        <v>30</v>
      </c>
      <c r="L14" s="21">
        <f>Mar_2014!$I$2</f>
        <v>1.8241469247509915E-2</v>
      </c>
    </row>
    <row r="15" spans="1:12" x14ac:dyDescent="0.25">
      <c r="A15" s="1" t="s">
        <v>30</v>
      </c>
      <c r="B15" s="26">
        <v>114.633</v>
      </c>
      <c r="C15" s="25"/>
      <c r="D15" s="26">
        <v>-114.633</v>
      </c>
      <c r="E15" s="18" t="str">
        <f t="shared" si="1"/>
        <v>P3A</v>
      </c>
      <c r="F15" s="26">
        <v>1.631</v>
      </c>
      <c r="G15" s="26">
        <v>1.792</v>
      </c>
      <c r="H15" s="26">
        <v>0.161</v>
      </c>
      <c r="I15">
        <v>-14.292730000000001</v>
      </c>
      <c r="J15">
        <v>-170.67939999999999</v>
      </c>
      <c r="K15">
        <f t="shared" si="0"/>
        <v>30</v>
      </c>
      <c r="L15" s="21">
        <f>Mar_2014!$I$2</f>
        <v>1.8241469247509915E-2</v>
      </c>
    </row>
    <row r="16" spans="1:12" x14ac:dyDescent="0.25">
      <c r="A16" s="1" t="s">
        <v>37</v>
      </c>
      <c r="B16" s="26">
        <v>67.495000000000005</v>
      </c>
      <c r="C16" s="25"/>
      <c r="D16" s="26">
        <v>-67.495000000000005</v>
      </c>
      <c r="E16" s="18" t="str">
        <f t="shared" si="1"/>
        <v>P3B</v>
      </c>
      <c r="F16" s="26">
        <v>1.653</v>
      </c>
      <c r="G16" s="26">
        <v>1.8759999999999999</v>
      </c>
      <c r="H16" s="26">
        <v>0.223</v>
      </c>
      <c r="I16">
        <v>-14.293839999999999</v>
      </c>
      <c r="J16">
        <v>-170.6773</v>
      </c>
      <c r="K16">
        <f t="shared" si="0"/>
        <v>30</v>
      </c>
      <c r="L16" s="21">
        <f>Mar_2014!$I$2</f>
        <v>1.8241469247509915E-2</v>
      </c>
    </row>
    <row r="17" spans="1:12" x14ac:dyDescent="0.25">
      <c r="A17" s="1" t="s">
        <v>38</v>
      </c>
      <c r="B17" s="26">
        <v>68.353999999999999</v>
      </c>
      <c r="C17" s="25"/>
      <c r="D17" s="26">
        <v>-68.353999999999999</v>
      </c>
      <c r="E17" s="18" t="str">
        <f t="shared" si="1"/>
        <v>P3C</v>
      </c>
      <c r="F17" s="26">
        <v>1.7110000000000001</v>
      </c>
      <c r="G17" s="26">
        <v>1.716</v>
      </c>
      <c r="H17" s="26">
        <v>5.0000000000000001E-3</v>
      </c>
      <c r="I17">
        <v>-14.293369999999999</v>
      </c>
      <c r="J17">
        <v>-170.6754</v>
      </c>
      <c r="K17">
        <f t="shared" si="0"/>
        <v>30</v>
      </c>
      <c r="L17" s="21">
        <f>Mar_2014!$I$2</f>
        <v>1.8241469247509915E-2</v>
      </c>
    </row>
    <row r="18" spans="1:12" ht="8.25" customHeight="1" x14ac:dyDescent="0.25">
      <c r="A18" s="10"/>
      <c r="B18" s="22"/>
      <c r="C18" s="22"/>
      <c r="D18" s="22"/>
      <c r="E18" s="18"/>
      <c r="F18" s="10"/>
      <c r="G18" s="10"/>
      <c r="H18" s="10"/>
    </row>
    <row r="19" spans="1:12" x14ac:dyDescent="0.25">
      <c r="A19" s="1" t="s">
        <v>13</v>
      </c>
      <c r="B19" s="26">
        <v>68.125</v>
      </c>
      <c r="C19" s="25"/>
      <c r="D19" s="26">
        <v>-68.125</v>
      </c>
      <c r="E19" s="18" t="str">
        <f t="shared" si="1"/>
        <v>T1A</v>
      </c>
      <c r="F19" s="26">
        <v>1.673</v>
      </c>
      <c r="G19" s="26">
        <v>2.9359999999999999</v>
      </c>
      <c r="H19" s="26">
        <v>1.2629999999999999</v>
      </c>
      <c r="I19">
        <v>-14.290179999999999</v>
      </c>
      <c r="J19">
        <v>-170.6814</v>
      </c>
      <c r="K19">
        <f t="shared" ref="K19:K27" si="2">$B$3-$B$2</f>
        <v>30</v>
      </c>
      <c r="L19" s="21">
        <f>Mar_2014!$I$3</f>
        <v>2.0268299163899908E-3</v>
      </c>
    </row>
    <row r="20" spans="1:12" x14ac:dyDescent="0.25">
      <c r="A20" s="1" t="s">
        <v>9</v>
      </c>
      <c r="B20" s="26">
        <v>112.46299999999999</v>
      </c>
      <c r="C20" s="25"/>
      <c r="D20" s="26">
        <v>-112.46299999999999</v>
      </c>
      <c r="E20" s="18" t="str">
        <f t="shared" si="1"/>
        <v>T1B</v>
      </c>
      <c r="F20" s="26">
        <v>1.627</v>
      </c>
      <c r="G20" s="26">
        <v>4.3179999999999996</v>
      </c>
      <c r="H20" s="26">
        <v>2.6909999999999998</v>
      </c>
      <c r="I20">
        <v>-14.28941</v>
      </c>
      <c r="J20">
        <v>-170.67959999999999</v>
      </c>
      <c r="K20">
        <f t="shared" si="2"/>
        <v>30</v>
      </c>
      <c r="L20" s="21">
        <f>Mar_2014!$I$3</f>
        <v>2.0268299163899908E-3</v>
      </c>
    </row>
    <row r="21" spans="1:12" x14ac:dyDescent="0.25">
      <c r="A21" s="1" t="s">
        <v>16</v>
      </c>
      <c r="B21" s="26">
        <v>66.397000000000006</v>
      </c>
      <c r="C21" s="25"/>
      <c r="D21" s="26">
        <v>-66.397000000000006</v>
      </c>
      <c r="E21" s="18" t="str">
        <f t="shared" si="1"/>
        <v>T1C</v>
      </c>
      <c r="F21" s="26">
        <v>1.6830000000000001</v>
      </c>
      <c r="G21" s="26">
        <v>3.4740000000000002</v>
      </c>
      <c r="H21" s="26">
        <v>1.7909999999999999</v>
      </c>
      <c r="I21">
        <v>-14.28833</v>
      </c>
      <c r="J21">
        <v>-170.67789999999999</v>
      </c>
      <c r="K21">
        <f t="shared" si="2"/>
        <v>30</v>
      </c>
      <c r="L21" s="21">
        <f>Mar_2014!$I$3</f>
        <v>2.0268299163899908E-3</v>
      </c>
    </row>
    <row r="22" spans="1:12" x14ac:dyDescent="0.25">
      <c r="A22" s="1" t="s">
        <v>10</v>
      </c>
      <c r="B22" s="26">
        <v>70.290999999999997</v>
      </c>
      <c r="C22" s="25"/>
      <c r="D22" s="26">
        <v>-70.290999999999997</v>
      </c>
      <c r="E22" s="18" t="str">
        <f t="shared" si="1"/>
        <v>T2A</v>
      </c>
      <c r="F22" s="26">
        <v>1.6779999999999999</v>
      </c>
      <c r="G22" s="26">
        <v>7.093</v>
      </c>
      <c r="H22" s="26">
        <v>5.415</v>
      </c>
      <c r="I22">
        <v>-14.29177</v>
      </c>
      <c r="J22">
        <v>-170.68219999999999</v>
      </c>
      <c r="K22">
        <f t="shared" si="2"/>
        <v>30</v>
      </c>
      <c r="L22" s="21">
        <f>Mar_2014!$I$3</f>
        <v>2.0268299163899908E-3</v>
      </c>
    </row>
    <row r="23" spans="1:12" x14ac:dyDescent="0.25">
      <c r="A23" s="1" t="s">
        <v>15</v>
      </c>
      <c r="B23" s="26">
        <v>115.11</v>
      </c>
      <c r="C23" s="25"/>
      <c r="D23" s="26">
        <v>-115.11</v>
      </c>
      <c r="E23" s="18" t="str">
        <f t="shared" si="1"/>
        <v>T2B</v>
      </c>
      <c r="F23" s="26">
        <v>1.667</v>
      </c>
      <c r="G23" s="26">
        <v>1.75</v>
      </c>
      <c r="H23" s="26">
        <v>8.3000000000000004E-2</v>
      </c>
      <c r="I23">
        <v>-14.29142</v>
      </c>
      <c r="J23">
        <v>-170.67930000000001</v>
      </c>
      <c r="K23">
        <f t="shared" si="2"/>
        <v>30</v>
      </c>
      <c r="L23" s="21">
        <f>Mar_2014!$I$3</f>
        <v>2.0268299163899908E-3</v>
      </c>
    </row>
    <row r="24" spans="1:12" x14ac:dyDescent="0.25">
      <c r="A24" s="1" t="s">
        <v>8</v>
      </c>
      <c r="B24" s="26">
        <v>69.381</v>
      </c>
      <c r="C24" s="25"/>
      <c r="D24" s="26">
        <v>-69.381</v>
      </c>
      <c r="E24" s="18" t="str">
        <f t="shared" si="1"/>
        <v>T2C</v>
      </c>
      <c r="F24" s="26">
        <v>1.6679999999999999</v>
      </c>
      <c r="G24" s="26">
        <v>4.3550000000000004</v>
      </c>
      <c r="H24" s="26">
        <v>2.6869999999999998</v>
      </c>
      <c r="I24">
        <v>-14.290330000000001</v>
      </c>
      <c r="J24">
        <v>-170.67670000000001</v>
      </c>
      <c r="K24">
        <f t="shared" si="2"/>
        <v>30</v>
      </c>
      <c r="L24" s="21">
        <f>Mar_2014!$I$3</f>
        <v>2.0268299163899908E-3</v>
      </c>
    </row>
    <row r="25" spans="1:12" x14ac:dyDescent="0.25">
      <c r="A25" s="1" t="s">
        <v>11</v>
      </c>
      <c r="B25" s="26">
        <v>113.40300000000001</v>
      </c>
      <c r="C25" s="25"/>
      <c r="D25" s="26">
        <v>-113.40300000000001</v>
      </c>
      <c r="E25" s="18" t="str">
        <f t="shared" si="1"/>
        <v>T3A</v>
      </c>
      <c r="F25" s="26">
        <v>1.639</v>
      </c>
      <c r="G25" s="26">
        <v>2.3210000000000002</v>
      </c>
      <c r="H25" s="26">
        <v>0.68200000000000005</v>
      </c>
      <c r="I25">
        <v>-14.292730000000001</v>
      </c>
      <c r="J25">
        <v>-170.67939999999999</v>
      </c>
      <c r="K25">
        <f t="shared" si="2"/>
        <v>30</v>
      </c>
      <c r="L25" s="21">
        <f>Mar_2014!$I$3</f>
        <v>2.0268299163899908E-3</v>
      </c>
    </row>
    <row r="26" spans="1:12" x14ac:dyDescent="0.25">
      <c r="A26" s="1" t="s">
        <v>7</v>
      </c>
      <c r="B26" s="26">
        <v>113.386</v>
      </c>
      <c r="C26" s="25"/>
      <c r="D26" s="26">
        <v>-113.386</v>
      </c>
      <c r="E26" s="18" t="str">
        <f t="shared" si="1"/>
        <v>T3B</v>
      </c>
      <c r="F26" s="26">
        <v>1.71</v>
      </c>
      <c r="G26" s="25"/>
      <c r="H26" s="26">
        <v>-1.71</v>
      </c>
      <c r="I26">
        <v>-14.293839999999999</v>
      </c>
      <c r="J26">
        <v>-170.6773</v>
      </c>
      <c r="K26">
        <f t="shared" si="2"/>
        <v>30</v>
      </c>
      <c r="L26" s="21">
        <f>Mar_2014!$I$3</f>
        <v>2.0268299163899908E-3</v>
      </c>
    </row>
    <row r="27" spans="1:12" x14ac:dyDescent="0.25">
      <c r="A27" s="1" t="s">
        <v>12</v>
      </c>
      <c r="B27" s="26">
        <v>70.397999999999996</v>
      </c>
      <c r="C27" s="25"/>
      <c r="D27" s="26">
        <v>-70.397999999999996</v>
      </c>
      <c r="E27" s="18" t="str">
        <f t="shared" si="1"/>
        <v>T3C</v>
      </c>
      <c r="F27" s="26">
        <v>1.6679999999999999</v>
      </c>
      <c r="G27" s="26">
        <v>1.7430000000000001</v>
      </c>
      <c r="H27" s="26">
        <v>7.4999999999999997E-2</v>
      </c>
      <c r="I27">
        <v>-14.293369999999999</v>
      </c>
      <c r="J27">
        <v>-170.6754</v>
      </c>
      <c r="K27">
        <f t="shared" si="2"/>
        <v>30</v>
      </c>
      <c r="L27" s="21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L19" activeCellId="1" sqref="L9 L19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41740</v>
      </c>
      <c r="C2" t="s">
        <v>56</v>
      </c>
      <c r="D2">
        <f>B3-B2</f>
        <v>37</v>
      </c>
    </row>
    <row r="3" spans="1:12" x14ac:dyDescent="0.25">
      <c r="A3" t="s">
        <v>19</v>
      </c>
      <c r="B3" s="9">
        <v>41777</v>
      </c>
      <c r="C3" t="s">
        <v>61</v>
      </c>
    </row>
    <row r="4" spans="1:12" x14ac:dyDescent="0.25">
      <c r="A4" t="s">
        <v>20</v>
      </c>
      <c r="B4" s="9">
        <v>41806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68.096800000000002</v>
      </c>
      <c r="C9" s="1">
        <v>72.943399999999997</v>
      </c>
      <c r="D9" s="4">
        <f>C9-B9</f>
        <v>4.8465999999999951</v>
      </c>
      <c r="E9" s="15"/>
      <c r="F9" s="6">
        <v>1.7818000000000001</v>
      </c>
      <c r="G9" s="1">
        <v>1.9083000000000001</v>
      </c>
      <c r="H9" s="1">
        <f>G9-F9</f>
        <v>0.12650000000000006</v>
      </c>
      <c r="I9">
        <v>-14.290179999999999</v>
      </c>
      <c r="J9">
        <v>-170.6814</v>
      </c>
      <c r="K9">
        <f t="shared" ref="K9:K27" si="0">$B$3-$B$2</f>
        <v>37</v>
      </c>
      <c r="L9" s="21">
        <f>Mar_2014!$I$2</f>
        <v>1.8241469247509915E-2</v>
      </c>
    </row>
    <row r="10" spans="1:12" x14ac:dyDescent="0.25">
      <c r="A10" s="1" t="s">
        <v>32</v>
      </c>
      <c r="B10" s="1" t="s">
        <v>14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  <c r="I10">
        <v>-14.28941</v>
      </c>
      <c r="J10">
        <v>-170.67959999999999</v>
      </c>
      <c r="K10">
        <f t="shared" si="0"/>
        <v>37</v>
      </c>
      <c r="L10" s="21">
        <f>Mar_2014!$I$2</f>
        <v>1.8241469247509915E-2</v>
      </c>
    </row>
    <row r="11" spans="1:12" x14ac:dyDescent="0.25">
      <c r="A11" s="1" t="s">
        <v>33</v>
      </c>
      <c r="B11" s="1">
        <v>67.465699999999998</v>
      </c>
      <c r="C11" s="1">
        <v>67.587100000000007</v>
      </c>
      <c r="D11" s="4">
        <f t="shared" ref="D11:D16" si="1">C11-B11</f>
        <v>0.12140000000000839</v>
      </c>
      <c r="E11" s="15"/>
      <c r="F11" s="6">
        <v>1.7614000000000001</v>
      </c>
      <c r="G11" s="1">
        <v>1.744</v>
      </c>
      <c r="H11" s="1">
        <f t="shared" ref="H11:H16" si="2">G11-F11</f>
        <v>-1.7400000000000082E-2</v>
      </c>
      <c r="I11">
        <v>-14.28833</v>
      </c>
      <c r="J11">
        <v>-170.67789999999999</v>
      </c>
      <c r="K11">
        <f t="shared" si="0"/>
        <v>37</v>
      </c>
      <c r="L11" s="21">
        <f>Mar_2014!$I$2</f>
        <v>1.8241469247509915E-2</v>
      </c>
    </row>
    <row r="12" spans="1:12" x14ac:dyDescent="0.25">
      <c r="A12" s="1" t="s">
        <v>34</v>
      </c>
      <c r="B12" s="1">
        <v>70.368399999999994</v>
      </c>
      <c r="C12" s="1">
        <v>74.413399999999996</v>
      </c>
      <c r="D12" s="4">
        <f t="shared" si="1"/>
        <v>4.0450000000000017</v>
      </c>
      <c r="E12" s="15"/>
      <c r="F12" s="6">
        <v>1.7715000000000001</v>
      </c>
      <c r="G12" s="1">
        <v>2.2989000000000002</v>
      </c>
      <c r="H12" s="1">
        <f t="shared" si="2"/>
        <v>0.52740000000000009</v>
      </c>
      <c r="I12">
        <v>-14.29177</v>
      </c>
      <c r="J12">
        <v>-170.68219999999999</v>
      </c>
      <c r="K12">
        <f t="shared" si="0"/>
        <v>37</v>
      </c>
      <c r="L12" s="21">
        <f>Mar_2014!$I$2</f>
        <v>1.8241469247509915E-2</v>
      </c>
    </row>
    <row r="13" spans="1:12" x14ac:dyDescent="0.25">
      <c r="A13" s="1" t="s">
        <v>35</v>
      </c>
      <c r="B13" s="1">
        <v>69.902000000000001</v>
      </c>
      <c r="C13" s="1">
        <v>70.447699999999998</v>
      </c>
      <c r="D13" s="4">
        <f t="shared" si="1"/>
        <v>0.54569999999999652</v>
      </c>
      <c r="E13" s="16"/>
      <c r="F13" s="6">
        <v>1.7643</v>
      </c>
      <c r="G13" s="1">
        <v>1.7746999999999999</v>
      </c>
      <c r="H13" s="1">
        <f t="shared" si="2"/>
        <v>1.0399999999999965E-2</v>
      </c>
      <c r="I13">
        <v>-14.29142</v>
      </c>
      <c r="J13">
        <v>-170.67930000000001</v>
      </c>
      <c r="K13">
        <f t="shared" si="0"/>
        <v>37</v>
      </c>
      <c r="L13" s="21">
        <f>Mar_2014!$I$2</f>
        <v>1.8241469247509915E-2</v>
      </c>
    </row>
    <row r="14" spans="1:12" x14ac:dyDescent="0.25">
      <c r="A14" s="1" t="s">
        <v>36</v>
      </c>
      <c r="B14" s="1">
        <v>68.098600000000005</v>
      </c>
      <c r="C14" s="1">
        <v>71.239599999999996</v>
      </c>
      <c r="D14" s="4">
        <f t="shared" si="1"/>
        <v>3.1409999999999911</v>
      </c>
      <c r="E14" s="15"/>
      <c r="F14" s="6">
        <v>1.7568999999999999</v>
      </c>
      <c r="G14" s="1">
        <v>2.0084</v>
      </c>
      <c r="H14" s="1">
        <f t="shared" si="2"/>
        <v>0.25150000000000006</v>
      </c>
      <c r="I14">
        <v>-14.290330000000001</v>
      </c>
      <c r="J14">
        <v>-170.67670000000001</v>
      </c>
      <c r="K14">
        <f t="shared" si="0"/>
        <v>37</v>
      </c>
      <c r="L14" s="21">
        <f>Mar_2014!$I$2</f>
        <v>1.8241469247509915E-2</v>
      </c>
    </row>
    <row r="15" spans="1:12" x14ac:dyDescent="0.25">
      <c r="A15" s="1" t="s">
        <v>30</v>
      </c>
      <c r="B15" s="1">
        <v>69.352199999999996</v>
      </c>
      <c r="C15" s="1">
        <v>69.725499999999997</v>
      </c>
      <c r="D15" s="4">
        <f t="shared" si="1"/>
        <v>0.37330000000000041</v>
      </c>
      <c r="E15" s="16"/>
      <c r="F15" s="6">
        <v>1.7564</v>
      </c>
      <c r="G15" s="1">
        <v>1.7629999999999999</v>
      </c>
      <c r="H15" s="1">
        <f t="shared" si="2"/>
        <v>6.5999999999999392E-3</v>
      </c>
      <c r="I15">
        <v>-14.292730000000001</v>
      </c>
      <c r="J15">
        <v>-170.67939999999999</v>
      </c>
      <c r="K15">
        <f t="shared" si="0"/>
        <v>37</v>
      </c>
      <c r="L15" s="21">
        <f>Mar_2014!$I$2</f>
        <v>1.8241469247509915E-2</v>
      </c>
    </row>
    <row r="16" spans="1:12" x14ac:dyDescent="0.25">
      <c r="A16" s="1" t="s">
        <v>37</v>
      </c>
      <c r="B16" s="1">
        <v>68.3232</v>
      </c>
      <c r="C16" s="1">
        <v>68.343500000000006</v>
      </c>
      <c r="D16" s="4">
        <f t="shared" si="1"/>
        <v>2.030000000000598E-2</v>
      </c>
      <c r="E16" s="16"/>
      <c r="F16" s="6">
        <v>1.7056</v>
      </c>
      <c r="G16" s="1">
        <v>1.7185999999999999</v>
      </c>
      <c r="H16" s="1">
        <f t="shared" si="2"/>
        <v>1.2999999999999901E-2</v>
      </c>
      <c r="I16">
        <v>-14.293839999999999</v>
      </c>
      <c r="J16">
        <v>-170.6773</v>
      </c>
      <c r="K16">
        <f t="shared" si="0"/>
        <v>37</v>
      </c>
      <c r="L16" s="21">
        <f>Mar_2014!$I$2</f>
        <v>1.8241469247509915E-2</v>
      </c>
    </row>
    <row r="17" spans="1:12" x14ac:dyDescent="0.25">
      <c r="A17" s="1" t="s">
        <v>38</v>
      </c>
      <c r="B17" s="1" t="s">
        <v>14</v>
      </c>
      <c r="C17" s="1" t="s">
        <v>14</v>
      </c>
      <c r="D17" s="1" t="s">
        <v>14</v>
      </c>
      <c r="E17" s="1"/>
      <c r="F17" s="1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21">
        <f>Mar_2014!$I$2</f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67.470699999999994</v>
      </c>
      <c r="C19" s="1">
        <v>69.556399999999996</v>
      </c>
      <c r="D19" s="4">
        <f t="shared" ref="D19:D27" si="3">C19-B19</f>
        <v>2.0857000000000028</v>
      </c>
      <c r="E19" s="15"/>
      <c r="F19" s="6">
        <v>1.7116</v>
      </c>
      <c r="G19" s="1">
        <v>2.2997000000000001</v>
      </c>
      <c r="H19" s="1">
        <f t="shared" ref="H19:H27" si="4">G19-F19</f>
        <v>0.58810000000000007</v>
      </c>
      <c r="I19">
        <v>-14.290179999999999</v>
      </c>
      <c r="J19">
        <v>-170.6814</v>
      </c>
      <c r="K19">
        <f t="shared" si="0"/>
        <v>37</v>
      </c>
      <c r="L19" s="21">
        <f>Mar_2014!$I$3</f>
        <v>2.0268299163899908E-3</v>
      </c>
    </row>
    <row r="20" spans="1:12" x14ac:dyDescent="0.25">
      <c r="A20" s="1" t="s">
        <v>9</v>
      </c>
      <c r="B20" s="1">
        <v>70.500699999999995</v>
      </c>
      <c r="C20" s="1">
        <v>85.320099999999996</v>
      </c>
      <c r="D20" s="4">
        <f t="shared" si="3"/>
        <v>14.819400000000002</v>
      </c>
      <c r="E20" s="15"/>
      <c r="F20" s="6">
        <v>1.7724</v>
      </c>
      <c r="G20" s="1">
        <v>2.6053999999999999</v>
      </c>
      <c r="H20" s="1">
        <f t="shared" si="4"/>
        <v>0.83299999999999996</v>
      </c>
      <c r="I20">
        <v>-14.28941</v>
      </c>
      <c r="J20">
        <v>-170.67959999999999</v>
      </c>
      <c r="K20">
        <f t="shared" si="0"/>
        <v>37</v>
      </c>
      <c r="L20" s="21">
        <f>Mar_2014!$I$3</f>
        <v>2.0268299163899908E-3</v>
      </c>
    </row>
    <row r="21" spans="1:12" x14ac:dyDescent="0.25">
      <c r="A21" s="1" t="s">
        <v>16</v>
      </c>
      <c r="B21" s="1">
        <v>69.354299999999995</v>
      </c>
      <c r="C21" s="1">
        <v>74.888599999999997</v>
      </c>
      <c r="D21" s="4">
        <f t="shared" si="3"/>
        <v>5.5343000000000018</v>
      </c>
      <c r="E21" s="15"/>
      <c r="F21" s="6">
        <v>1.7591000000000001</v>
      </c>
      <c r="G21" s="1">
        <v>3.1804999999999999</v>
      </c>
      <c r="H21" s="1">
        <f t="shared" si="4"/>
        <v>1.4213999999999998</v>
      </c>
      <c r="I21">
        <v>-14.28833</v>
      </c>
      <c r="J21">
        <v>-170.67789999999999</v>
      </c>
      <c r="K21">
        <f t="shared" si="0"/>
        <v>37</v>
      </c>
      <c r="L21" s="21">
        <f>Mar_2014!$I$3</f>
        <v>2.0268299163899908E-3</v>
      </c>
    </row>
    <row r="22" spans="1:12" x14ac:dyDescent="0.25">
      <c r="A22" s="1" t="s">
        <v>10</v>
      </c>
      <c r="B22" s="1">
        <v>70.499899999999997</v>
      </c>
      <c r="C22" s="1">
        <v>72.950999999999993</v>
      </c>
      <c r="D22" s="4">
        <f t="shared" si="3"/>
        <v>2.4510999999999967</v>
      </c>
      <c r="E22" s="15"/>
      <c r="F22" s="6">
        <v>1.6861999999999999</v>
      </c>
      <c r="G22" s="1">
        <v>3.0920999999999998</v>
      </c>
      <c r="H22" s="1">
        <f t="shared" si="4"/>
        <v>1.4058999999999999</v>
      </c>
      <c r="I22">
        <v>-14.29177</v>
      </c>
      <c r="J22">
        <v>-170.68219999999999</v>
      </c>
      <c r="K22">
        <f t="shared" si="0"/>
        <v>37</v>
      </c>
      <c r="L22" s="21">
        <f>Mar_2014!$I$3</f>
        <v>2.0268299163899908E-3</v>
      </c>
    </row>
    <row r="23" spans="1:12" x14ac:dyDescent="0.25">
      <c r="A23" s="1" t="s">
        <v>15</v>
      </c>
      <c r="B23" s="1">
        <v>70.368600000000001</v>
      </c>
      <c r="C23" s="1">
        <v>70.768699999999995</v>
      </c>
      <c r="D23" s="4">
        <f t="shared" si="3"/>
        <v>0.40009999999999479</v>
      </c>
      <c r="E23" s="15"/>
      <c r="F23" s="6">
        <v>1.7655000000000001</v>
      </c>
      <c r="G23" s="1">
        <v>1.9251</v>
      </c>
      <c r="H23" s="1">
        <f t="shared" si="4"/>
        <v>0.15959999999999996</v>
      </c>
      <c r="I23">
        <v>-14.29142</v>
      </c>
      <c r="J23">
        <v>-170.67930000000001</v>
      </c>
      <c r="K23">
        <f t="shared" si="0"/>
        <v>37</v>
      </c>
      <c r="L23" s="21">
        <f>Mar_2014!$I$3</f>
        <v>2.0268299163899908E-3</v>
      </c>
    </row>
    <row r="24" spans="1:12" x14ac:dyDescent="0.25">
      <c r="A24" s="1" t="s">
        <v>8</v>
      </c>
      <c r="B24" s="1">
        <v>67.041200000000003</v>
      </c>
      <c r="C24" s="1">
        <v>74.123800000000003</v>
      </c>
      <c r="D24" s="4">
        <f t="shared" si="3"/>
        <v>7.0825999999999993</v>
      </c>
      <c r="E24" s="15"/>
      <c r="F24" s="6">
        <v>1.6868000000000001</v>
      </c>
      <c r="G24" s="1">
        <v>2.4535</v>
      </c>
      <c r="H24" s="1">
        <f t="shared" si="4"/>
        <v>0.76669999999999994</v>
      </c>
      <c r="I24">
        <v>-14.290330000000001</v>
      </c>
      <c r="J24">
        <v>-170.67670000000001</v>
      </c>
      <c r="K24">
        <f t="shared" si="0"/>
        <v>37</v>
      </c>
      <c r="L24" s="21">
        <f>Mar_2014!$I$3</f>
        <v>2.0268299163899908E-3</v>
      </c>
    </row>
    <row r="25" spans="1:12" x14ac:dyDescent="0.25">
      <c r="A25" s="1" t="s">
        <v>11</v>
      </c>
      <c r="B25" s="1">
        <v>68.324200000000005</v>
      </c>
      <c r="C25" s="1">
        <v>69.575400000000002</v>
      </c>
      <c r="D25" s="4">
        <f t="shared" si="3"/>
        <v>1.2511999999999972</v>
      </c>
      <c r="E25" s="15"/>
      <c r="F25" s="6">
        <v>1.7601</v>
      </c>
      <c r="G25" s="1">
        <v>2.2749000000000001</v>
      </c>
      <c r="H25" s="1">
        <f t="shared" si="4"/>
        <v>0.51480000000000015</v>
      </c>
      <c r="I25">
        <v>-14.292730000000001</v>
      </c>
      <c r="J25">
        <v>-170.67939999999999</v>
      </c>
      <c r="K25">
        <f t="shared" si="0"/>
        <v>37</v>
      </c>
      <c r="L25" s="21">
        <f>Mar_2014!$I$3</f>
        <v>2.0268299163899908E-3</v>
      </c>
    </row>
    <row r="26" spans="1:12" x14ac:dyDescent="0.25">
      <c r="A26" s="1" t="s">
        <v>7</v>
      </c>
      <c r="B26" s="1">
        <v>68.100099999999998</v>
      </c>
      <c r="C26" s="1">
        <v>69.626800000000003</v>
      </c>
      <c r="D26" s="4">
        <f t="shared" si="3"/>
        <v>1.5267000000000053</v>
      </c>
      <c r="E26" s="15"/>
      <c r="F26" s="6">
        <v>1.7219</v>
      </c>
      <c r="G26" s="1">
        <v>2.1839</v>
      </c>
      <c r="H26" s="1">
        <f t="shared" si="4"/>
        <v>0.46199999999999997</v>
      </c>
      <c r="I26">
        <v>-14.293839999999999</v>
      </c>
      <c r="J26">
        <v>-170.6773</v>
      </c>
      <c r="K26">
        <f t="shared" si="0"/>
        <v>37</v>
      </c>
      <c r="L26" s="21">
        <f>Mar_2014!$I$3</f>
        <v>2.0268299163899908E-3</v>
      </c>
    </row>
    <row r="27" spans="1:12" x14ac:dyDescent="0.25">
      <c r="A27" s="1" t="s">
        <v>12</v>
      </c>
      <c r="B27" s="1">
        <v>69.903800000000004</v>
      </c>
      <c r="C27" s="1">
        <v>70.197699999999998</v>
      </c>
      <c r="D27" s="4">
        <f t="shared" si="3"/>
        <v>0.29389999999999361</v>
      </c>
      <c r="E27" s="15"/>
      <c r="F27" s="6">
        <v>1.7804</v>
      </c>
      <c r="G27" s="1">
        <v>1.798</v>
      </c>
      <c r="H27" s="1">
        <f t="shared" si="4"/>
        <v>1.760000000000006E-2</v>
      </c>
      <c r="I27">
        <v>-14.293369999999999</v>
      </c>
      <c r="J27">
        <v>-170.6754</v>
      </c>
      <c r="K27">
        <f t="shared" si="0"/>
        <v>37</v>
      </c>
      <c r="L27" s="21">
        <f>Mar_2014!$I$3</f>
        <v>2.0268299163899908E-3</v>
      </c>
    </row>
  </sheetData>
  <mergeCells count="2">
    <mergeCell ref="B7:D7"/>
    <mergeCell ref="F7:H7"/>
  </mergeCells>
  <conditionalFormatting sqref="D1:D9 H1:H9 H11:H16 D11:D16 D18:D1048576 H18:H1048576">
    <cfRule type="cellIs" dxfId="2" priority="1" operator="lessThan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L9" sqref="L9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41776</v>
      </c>
      <c r="C2" t="s">
        <v>56</v>
      </c>
      <c r="D2">
        <f>B3-B2</f>
        <v>40</v>
      </c>
    </row>
    <row r="3" spans="1:12" x14ac:dyDescent="0.25">
      <c r="A3" t="s">
        <v>19</v>
      </c>
      <c r="B3" s="9">
        <v>41816</v>
      </c>
      <c r="C3" t="s">
        <v>62</v>
      </c>
    </row>
    <row r="4" spans="1:12" x14ac:dyDescent="0.25">
      <c r="A4" t="s">
        <v>20</v>
      </c>
      <c r="B4" s="9" t="s">
        <v>28</v>
      </c>
    </row>
    <row r="5" spans="1:12" x14ac:dyDescent="0.25">
      <c r="A5" t="s">
        <v>17</v>
      </c>
      <c r="B5" t="s">
        <v>29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69.349999999999994</v>
      </c>
      <c r="C9" s="1">
        <v>79.260000000000005</v>
      </c>
      <c r="D9" s="4">
        <f t="shared" ref="D9:D17" si="0">C9-B9</f>
        <v>9.9100000000000108</v>
      </c>
      <c r="E9" s="15"/>
      <c r="F9" s="6">
        <v>1.77</v>
      </c>
      <c r="G9" s="1">
        <v>2.2599999999999998</v>
      </c>
      <c r="H9" s="1">
        <f t="shared" ref="H9:H17" si="1">G9-F9</f>
        <v>0.48999999999999977</v>
      </c>
      <c r="I9">
        <v>-14.290179999999999</v>
      </c>
      <c r="J9">
        <v>-170.6814</v>
      </c>
      <c r="K9">
        <f t="shared" ref="K9:K27" si="2">$B$3-$B$2</f>
        <v>40</v>
      </c>
      <c r="L9" s="21">
        <f>Mar_2014!$I$2</f>
        <v>1.8241469247509915E-2</v>
      </c>
    </row>
    <row r="10" spans="1:12" x14ac:dyDescent="0.25">
      <c r="A10" s="1" t="s">
        <v>32</v>
      </c>
      <c r="B10" s="1">
        <v>67.459999999999994</v>
      </c>
      <c r="C10" s="1">
        <v>69.28</v>
      </c>
      <c r="D10" s="4">
        <f t="shared" si="0"/>
        <v>1.8200000000000074</v>
      </c>
      <c r="E10" s="15"/>
      <c r="F10" s="6">
        <v>1.75</v>
      </c>
      <c r="G10" s="1">
        <v>1.76</v>
      </c>
      <c r="H10" s="1">
        <f t="shared" si="1"/>
        <v>1.0000000000000009E-2</v>
      </c>
      <c r="I10">
        <v>-14.28941</v>
      </c>
      <c r="J10">
        <v>-170.67959999999999</v>
      </c>
      <c r="K10">
        <f t="shared" si="2"/>
        <v>40</v>
      </c>
      <c r="L10" s="21">
        <f>Mar_2014!$I$2</f>
        <v>1.8241469247509915E-2</v>
      </c>
    </row>
    <row r="11" spans="1:12" x14ac:dyDescent="0.25">
      <c r="A11" s="1" t="s">
        <v>33</v>
      </c>
      <c r="B11" s="1">
        <v>68.319999999999993</v>
      </c>
      <c r="C11" s="1">
        <v>70.73</v>
      </c>
      <c r="D11" s="4">
        <f t="shared" si="0"/>
        <v>2.4100000000000108</v>
      </c>
      <c r="E11" s="15"/>
      <c r="F11" s="6">
        <v>1.79</v>
      </c>
      <c r="G11" s="1">
        <v>1.99</v>
      </c>
      <c r="H11" s="1">
        <f t="shared" si="1"/>
        <v>0.19999999999999996</v>
      </c>
      <c r="I11">
        <v>-14.28833</v>
      </c>
      <c r="J11">
        <v>-170.67789999999999</v>
      </c>
      <c r="K11">
        <f t="shared" si="2"/>
        <v>40</v>
      </c>
      <c r="L11" s="21">
        <f>Mar_2014!$I$2</f>
        <v>1.8241469247509915E-2</v>
      </c>
    </row>
    <row r="12" spans="1:12" x14ac:dyDescent="0.25">
      <c r="A12" s="1" t="s">
        <v>34</v>
      </c>
      <c r="B12" s="1">
        <v>67.040000000000006</v>
      </c>
      <c r="C12" s="1">
        <v>71.25</v>
      </c>
      <c r="D12" s="4">
        <f t="shared" si="0"/>
        <v>4.2099999999999937</v>
      </c>
      <c r="E12" s="15"/>
      <c r="F12" s="6">
        <v>1.74</v>
      </c>
      <c r="G12" s="1">
        <v>2.15</v>
      </c>
      <c r="H12" s="1">
        <f t="shared" si="1"/>
        <v>0.40999999999999992</v>
      </c>
      <c r="I12">
        <v>-14.29177</v>
      </c>
      <c r="J12">
        <v>-170.68219999999999</v>
      </c>
      <c r="K12">
        <f t="shared" si="2"/>
        <v>40</v>
      </c>
      <c r="L12" s="21">
        <f>Mar_2014!$I$2</f>
        <v>1.8241469247509915E-2</v>
      </c>
    </row>
    <row r="13" spans="1:12" x14ac:dyDescent="0.25">
      <c r="A13" s="1" t="s">
        <v>35</v>
      </c>
      <c r="B13" s="1">
        <v>70.5</v>
      </c>
      <c r="C13" s="1">
        <v>70.7</v>
      </c>
      <c r="D13" s="4">
        <f t="shared" si="0"/>
        <v>0.20000000000000284</v>
      </c>
      <c r="E13" s="16"/>
      <c r="F13" s="6">
        <v>1.79</v>
      </c>
      <c r="G13" s="1">
        <v>1.8</v>
      </c>
      <c r="H13" s="1">
        <f t="shared" si="1"/>
        <v>1.0000000000000009E-2</v>
      </c>
      <c r="I13">
        <v>-14.29142</v>
      </c>
      <c r="J13">
        <v>-170.67930000000001</v>
      </c>
      <c r="K13">
        <f t="shared" si="2"/>
        <v>40</v>
      </c>
      <c r="L13" s="21">
        <f>Mar_2014!$I$2</f>
        <v>1.8241469247509915E-2</v>
      </c>
    </row>
    <row r="14" spans="1:12" x14ac:dyDescent="0.25">
      <c r="A14" s="1" t="s">
        <v>36</v>
      </c>
      <c r="B14" s="1">
        <v>69.900000000000006</v>
      </c>
      <c r="C14" s="1">
        <v>70.27</v>
      </c>
      <c r="D14" s="4">
        <f t="shared" si="0"/>
        <v>0.36999999999999034</v>
      </c>
      <c r="E14" s="15"/>
      <c r="F14" s="6">
        <v>1.77</v>
      </c>
      <c r="G14" s="1">
        <v>1.8</v>
      </c>
      <c r="H14" s="1">
        <f t="shared" si="1"/>
        <v>3.0000000000000027E-2</v>
      </c>
      <c r="I14">
        <v>-14.290330000000001</v>
      </c>
      <c r="J14">
        <v>-170.67670000000001</v>
      </c>
      <c r="K14">
        <f t="shared" si="2"/>
        <v>40</v>
      </c>
      <c r="L14" s="21">
        <f>Mar_2014!$I$2</f>
        <v>1.8241469247509915E-2</v>
      </c>
    </row>
    <row r="15" spans="1:12" x14ac:dyDescent="0.25">
      <c r="A15" s="1" t="s">
        <v>30</v>
      </c>
      <c r="B15" s="1">
        <v>70.37</v>
      </c>
      <c r="C15" s="1">
        <v>71.34</v>
      </c>
      <c r="D15" s="4">
        <f t="shared" si="0"/>
        <v>0.96999999999999886</v>
      </c>
      <c r="E15" s="16"/>
      <c r="F15" s="6">
        <v>1.73</v>
      </c>
      <c r="G15" s="1">
        <v>1.97</v>
      </c>
      <c r="H15" s="1">
        <f t="shared" si="1"/>
        <v>0.24</v>
      </c>
      <c r="I15">
        <v>-14.292730000000001</v>
      </c>
      <c r="J15">
        <v>-170.67939999999999</v>
      </c>
      <c r="K15">
        <f t="shared" si="2"/>
        <v>40</v>
      </c>
      <c r="L15" s="21">
        <f>Mar_2014!$I$2</f>
        <v>1.8241469247509915E-2</v>
      </c>
    </row>
    <row r="16" spans="1:12" x14ac:dyDescent="0.25">
      <c r="A16" s="1" t="s">
        <v>37</v>
      </c>
      <c r="B16" s="1">
        <v>68.099999999999994</v>
      </c>
      <c r="C16" s="1">
        <v>68.13</v>
      </c>
      <c r="D16" s="4">
        <f t="shared" si="0"/>
        <v>3.0000000000001137E-2</v>
      </c>
      <c r="E16" s="16"/>
      <c r="F16" s="6">
        <v>1.75</v>
      </c>
      <c r="G16" s="1">
        <v>1.68</v>
      </c>
      <c r="H16" s="1">
        <f t="shared" si="1"/>
        <v>-7.0000000000000062E-2</v>
      </c>
      <c r="I16">
        <v>-14.293839999999999</v>
      </c>
      <c r="J16">
        <v>-170.6773</v>
      </c>
      <c r="K16">
        <f t="shared" si="2"/>
        <v>40</v>
      </c>
      <c r="L16" s="21">
        <f>Mar_2014!$I$2</f>
        <v>1.8241469247509915E-2</v>
      </c>
    </row>
    <row r="17" spans="1:12" x14ac:dyDescent="0.25">
      <c r="A17" s="1" t="s">
        <v>38</v>
      </c>
      <c r="B17" s="1">
        <v>67.459999999999994</v>
      </c>
      <c r="C17" s="1">
        <v>66.39</v>
      </c>
      <c r="D17" s="4">
        <f t="shared" si="0"/>
        <v>-1.0699999999999932</v>
      </c>
      <c r="E17" s="16"/>
      <c r="F17" s="6">
        <v>1.68</v>
      </c>
      <c r="G17" s="1">
        <v>1.6</v>
      </c>
      <c r="H17" s="1">
        <f t="shared" si="1"/>
        <v>-7.9999999999999849E-2</v>
      </c>
      <c r="I17">
        <v>-14.293369999999999</v>
      </c>
      <c r="J17">
        <v>-170.6754</v>
      </c>
      <c r="K17">
        <f t="shared" si="2"/>
        <v>40</v>
      </c>
      <c r="L17" s="21">
        <f>Mar_2014!$I$2</f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66.400000000000006</v>
      </c>
      <c r="C19" s="1">
        <v>71.819999999999993</v>
      </c>
      <c r="D19" s="4">
        <f t="shared" ref="D19:D27" si="3">C19-B19</f>
        <v>5.4199999999999875</v>
      </c>
      <c r="E19" s="15"/>
      <c r="F19" s="6">
        <v>1.71</v>
      </c>
      <c r="G19" s="1">
        <v>2.04</v>
      </c>
      <c r="H19" s="1">
        <f t="shared" ref="H19:H27" si="4">G19-F19</f>
        <v>0.33000000000000007</v>
      </c>
      <c r="I19">
        <v>-14.290179999999999</v>
      </c>
      <c r="J19">
        <v>-170.6814</v>
      </c>
      <c r="K19">
        <f t="shared" si="2"/>
        <v>40</v>
      </c>
      <c r="L19" s="21">
        <f>Mar_2014!$I$3</f>
        <v>2.0268299163899908E-3</v>
      </c>
    </row>
    <row r="20" spans="1:12" x14ac:dyDescent="0.25">
      <c r="A20" s="1" t="s">
        <v>9</v>
      </c>
      <c r="B20" s="1">
        <v>69.349999999999994</v>
      </c>
      <c r="C20" s="1">
        <v>85.83</v>
      </c>
      <c r="D20" s="4">
        <f t="shared" si="3"/>
        <v>16.480000000000004</v>
      </c>
      <c r="E20" s="15"/>
      <c r="F20" s="6">
        <v>1.81</v>
      </c>
      <c r="G20" s="1">
        <v>2.38</v>
      </c>
      <c r="H20" s="1">
        <f t="shared" si="4"/>
        <v>0.56999999999999984</v>
      </c>
      <c r="I20">
        <v>-14.28941</v>
      </c>
      <c r="J20">
        <v>-170.67959999999999</v>
      </c>
      <c r="K20">
        <f t="shared" si="2"/>
        <v>40</v>
      </c>
      <c r="L20" s="21">
        <f>Mar_2014!$I$3</f>
        <v>2.0268299163899908E-3</v>
      </c>
    </row>
    <row r="21" spans="1:12" x14ac:dyDescent="0.25">
      <c r="A21" s="1" t="s">
        <v>16</v>
      </c>
      <c r="B21" s="1">
        <v>70.569999999999993</v>
      </c>
      <c r="C21" s="1">
        <v>79.510000000000005</v>
      </c>
      <c r="D21" s="4">
        <f t="shared" si="3"/>
        <v>8.9400000000000119</v>
      </c>
      <c r="E21" s="15"/>
      <c r="F21" s="6">
        <v>1.77</v>
      </c>
      <c r="G21" s="1">
        <v>3.02</v>
      </c>
      <c r="H21" s="1">
        <f t="shared" si="4"/>
        <v>1.25</v>
      </c>
      <c r="I21">
        <v>-14.28833</v>
      </c>
      <c r="J21">
        <v>-170.67789999999999</v>
      </c>
      <c r="K21">
        <f t="shared" si="2"/>
        <v>40</v>
      </c>
      <c r="L21" s="21">
        <f>Mar_2014!$I$3</f>
        <v>2.0268299163899908E-3</v>
      </c>
    </row>
    <row r="22" spans="1:12" x14ac:dyDescent="0.25">
      <c r="A22" s="1" t="s">
        <v>10</v>
      </c>
      <c r="B22" s="1">
        <v>68.319999999999993</v>
      </c>
      <c r="C22" s="1">
        <v>69.849999999999994</v>
      </c>
      <c r="D22" s="4">
        <f t="shared" si="3"/>
        <v>1.5300000000000011</v>
      </c>
      <c r="E22" s="15"/>
      <c r="F22" s="6">
        <v>1.79</v>
      </c>
      <c r="G22" s="1">
        <v>2.73</v>
      </c>
      <c r="H22" s="1">
        <f t="shared" si="4"/>
        <v>0.94</v>
      </c>
      <c r="I22">
        <v>-14.29177</v>
      </c>
      <c r="J22">
        <v>-170.68219999999999</v>
      </c>
      <c r="K22">
        <f t="shared" si="2"/>
        <v>40</v>
      </c>
      <c r="L22" s="21">
        <f>Mar_2014!$I$3</f>
        <v>2.0268299163899908E-3</v>
      </c>
    </row>
    <row r="23" spans="1:12" x14ac:dyDescent="0.25">
      <c r="A23" s="1" t="s">
        <v>15</v>
      </c>
      <c r="B23" s="1">
        <v>70.37</v>
      </c>
      <c r="C23" s="1">
        <v>70.510000000000005</v>
      </c>
      <c r="D23" s="4">
        <f t="shared" si="3"/>
        <v>0.14000000000000057</v>
      </c>
      <c r="E23" s="15"/>
      <c r="F23" s="6">
        <v>1.82</v>
      </c>
      <c r="G23" s="1">
        <v>1.89</v>
      </c>
      <c r="H23" s="1">
        <f t="shared" si="4"/>
        <v>6.999999999999984E-2</v>
      </c>
      <c r="I23">
        <v>-14.29142</v>
      </c>
      <c r="J23">
        <v>-170.67930000000001</v>
      </c>
      <c r="K23">
        <f t="shared" si="2"/>
        <v>40</v>
      </c>
      <c r="L23" s="21">
        <f>Mar_2014!$I$3</f>
        <v>2.0268299163899908E-3</v>
      </c>
    </row>
    <row r="24" spans="1:12" x14ac:dyDescent="0.25">
      <c r="A24" s="1" t="s">
        <v>8</v>
      </c>
      <c r="B24" s="1">
        <v>68.099999999999994</v>
      </c>
      <c r="C24" s="1">
        <v>77.48</v>
      </c>
      <c r="D24" s="4">
        <f t="shared" si="3"/>
        <v>9.3800000000000097</v>
      </c>
      <c r="E24" s="15"/>
      <c r="F24" s="6">
        <v>1.8</v>
      </c>
      <c r="G24" s="1">
        <v>2.2999999999999998</v>
      </c>
      <c r="H24" s="1">
        <f t="shared" si="4"/>
        <v>0.49999999999999978</v>
      </c>
      <c r="I24">
        <v>-14.290330000000001</v>
      </c>
      <c r="J24">
        <v>-170.67670000000001</v>
      </c>
      <c r="K24">
        <f t="shared" si="2"/>
        <v>40</v>
      </c>
      <c r="L24" s="21">
        <f>Mar_2014!$I$3</f>
        <v>2.0268299163899908E-3</v>
      </c>
    </row>
    <row r="25" spans="1:12" x14ac:dyDescent="0.25">
      <c r="A25" s="1" t="s">
        <v>11</v>
      </c>
      <c r="B25" s="1">
        <v>70.900000000000006</v>
      </c>
      <c r="C25" s="1">
        <v>72.86</v>
      </c>
      <c r="D25" s="4">
        <f t="shared" si="3"/>
        <v>1.9599999999999937</v>
      </c>
      <c r="E25" s="15"/>
      <c r="F25" s="6">
        <v>1.84</v>
      </c>
      <c r="G25" s="1">
        <v>2.2200000000000002</v>
      </c>
      <c r="H25" s="1">
        <f t="shared" si="4"/>
        <v>0.38000000000000012</v>
      </c>
      <c r="I25">
        <v>-14.292730000000001</v>
      </c>
      <c r="J25">
        <v>-170.67939999999999</v>
      </c>
      <c r="K25">
        <f t="shared" si="2"/>
        <v>40</v>
      </c>
      <c r="L25" s="21">
        <f>Mar_2014!$I$3</f>
        <v>2.0268299163899908E-3</v>
      </c>
    </row>
    <row r="26" spans="1:12" x14ac:dyDescent="0.25">
      <c r="A26" s="1" t="s">
        <v>7</v>
      </c>
      <c r="B26" s="1">
        <v>67.03</v>
      </c>
      <c r="C26" s="1">
        <v>69.37</v>
      </c>
      <c r="D26" s="4">
        <f t="shared" si="3"/>
        <v>2.3400000000000034</v>
      </c>
      <c r="E26" s="15"/>
      <c r="F26" s="6">
        <v>1.76</v>
      </c>
      <c r="G26" s="1">
        <v>2.21</v>
      </c>
      <c r="H26" s="1">
        <f t="shared" si="4"/>
        <v>0.44999999999999996</v>
      </c>
      <c r="I26">
        <v>-14.293839999999999</v>
      </c>
      <c r="J26">
        <v>-170.6773</v>
      </c>
      <c r="K26">
        <f t="shared" si="2"/>
        <v>40</v>
      </c>
      <c r="L26" s="21">
        <f>Mar_2014!$I$3</f>
        <v>2.0268299163899908E-3</v>
      </c>
    </row>
    <row r="27" spans="1:12" x14ac:dyDescent="0.25">
      <c r="A27" s="1" t="s">
        <v>12</v>
      </c>
      <c r="B27" s="1">
        <v>67.459999999999994</v>
      </c>
      <c r="C27" s="1">
        <v>67.739999999999995</v>
      </c>
      <c r="D27" s="4">
        <f t="shared" si="3"/>
        <v>0.28000000000000114</v>
      </c>
      <c r="E27" s="15"/>
      <c r="F27" s="6">
        <v>1.79</v>
      </c>
      <c r="G27" s="1">
        <v>1.9</v>
      </c>
      <c r="H27" s="1">
        <f t="shared" si="4"/>
        <v>0.10999999999999988</v>
      </c>
      <c r="I27">
        <v>-14.293369999999999</v>
      </c>
      <c r="J27">
        <v>-170.6754</v>
      </c>
      <c r="K27">
        <f t="shared" si="2"/>
        <v>40</v>
      </c>
      <c r="L27" s="21">
        <f>Mar_2014!$I$3</f>
        <v>2.0268299163899908E-3</v>
      </c>
    </row>
  </sheetData>
  <mergeCells count="2">
    <mergeCell ref="B7:D7"/>
    <mergeCell ref="F7:H7"/>
  </mergeCells>
  <conditionalFormatting sqref="D1 H1:H1048576 D3:D1048576">
    <cfRule type="cellIs" dxfId="1" priority="2" operator="lessThan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0" workbookViewId="0">
      <selection activeCell="L9" sqref="L9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4.2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41816</v>
      </c>
      <c r="C2" t="s">
        <v>56</v>
      </c>
      <c r="D2">
        <f>B3-B2</f>
        <v>49</v>
      </c>
    </row>
    <row r="3" spans="1:12" x14ac:dyDescent="0.25">
      <c r="A3" t="s">
        <v>19</v>
      </c>
      <c r="B3" s="9">
        <v>41865</v>
      </c>
    </row>
    <row r="4" spans="1:12" x14ac:dyDescent="0.25">
      <c r="A4" t="s">
        <v>20</v>
      </c>
      <c r="B4" s="9">
        <v>41888</v>
      </c>
    </row>
    <row r="5" spans="1:12" x14ac:dyDescent="0.25">
      <c r="A5" t="s">
        <v>17</v>
      </c>
      <c r="B5" t="s">
        <v>23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3" t="s">
        <v>5</v>
      </c>
      <c r="E8" s="15"/>
      <c r="F8" s="5" t="s">
        <v>1</v>
      </c>
      <c r="G8" s="2" t="s">
        <v>2</v>
      </c>
      <c r="H8" s="2" t="s">
        <v>6</v>
      </c>
      <c r="I8" s="19" t="s">
        <v>53</v>
      </c>
      <c r="J8" s="19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70.497399999999999</v>
      </c>
      <c r="C9" s="1">
        <v>83.394000000000005</v>
      </c>
      <c r="D9" s="4">
        <f>C9-B9</f>
        <v>12.896600000000007</v>
      </c>
      <c r="E9" s="15"/>
      <c r="F9" s="6">
        <v>1.7928999999999999</v>
      </c>
      <c r="G9" s="1">
        <v>2.2578999999999998</v>
      </c>
      <c r="H9" s="1">
        <f>G9-F9</f>
        <v>0.46499999999999986</v>
      </c>
      <c r="I9">
        <v>-14.290179999999999</v>
      </c>
      <c r="J9">
        <v>-170.6814</v>
      </c>
      <c r="K9">
        <f t="shared" ref="K9:K17" si="0">$B$3-$B$2</f>
        <v>49</v>
      </c>
      <c r="L9" s="21">
        <f>Mar_2014!$I$2</f>
        <v>1.8241469247509915E-2</v>
      </c>
    </row>
    <row r="10" spans="1:12" x14ac:dyDescent="0.25">
      <c r="A10" s="1" t="s">
        <v>32</v>
      </c>
      <c r="B10" s="1" t="s">
        <v>24</v>
      </c>
      <c r="C10" s="1" t="s">
        <v>24</v>
      </c>
      <c r="D10" s="1" t="s">
        <v>24</v>
      </c>
      <c r="E10" s="15"/>
      <c r="F10" s="1" t="s">
        <v>24</v>
      </c>
      <c r="G10" s="1" t="s">
        <v>24</v>
      </c>
      <c r="H10" s="1" t="s">
        <v>24</v>
      </c>
      <c r="I10">
        <v>-14.28941</v>
      </c>
      <c r="J10">
        <v>-170.67959999999999</v>
      </c>
      <c r="K10">
        <f t="shared" si="0"/>
        <v>49</v>
      </c>
      <c r="L10" s="21">
        <f>Mar_2014!$I$2</f>
        <v>1.8241469247509915E-2</v>
      </c>
    </row>
    <row r="11" spans="1:12" x14ac:dyDescent="0.25">
      <c r="A11" s="1" t="s">
        <v>33</v>
      </c>
      <c r="B11" s="1">
        <v>68.365799999999993</v>
      </c>
      <c r="C11" s="1">
        <v>70.952600000000004</v>
      </c>
      <c r="D11" s="4">
        <f t="shared" ref="D11:D17" si="1">C11-B11</f>
        <v>2.5868000000000109</v>
      </c>
      <c r="E11" s="15"/>
      <c r="F11" s="6">
        <v>1.7181</v>
      </c>
      <c r="G11" s="1">
        <v>2.2193999999999998</v>
      </c>
      <c r="H11" s="1">
        <f t="shared" ref="H11:H15" si="2">G11-F11</f>
        <v>0.50129999999999986</v>
      </c>
      <c r="I11">
        <v>-14.28833</v>
      </c>
      <c r="J11">
        <v>-170.67789999999999</v>
      </c>
      <c r="K11">
        <f t="shared" si="0"/>
        <v>49</v>
      </c>
      <c r="L11" s="21">
        <f>Mar_2014!$I$2</f>
        <v>1.8241469247509915E-2</v>
      </c>
    </row>
    <row r="12" spans="1:12" x14ac:dyDescent="0.25">
      <c r="A12" s="1" t="s">
        <v>34</v>
      </c>
      <c r="B12" s="1">
        <v>69.883799999999994</v>
      </c>
      <c r="C12" s="1">
        <v>78.872900000000001</v>
      </c>
      <c r="D12" s="4">
        <f t="shared" si="1"/>
        <v>8.9891000000000076</v>
      </c>
      <c r="E12" s="15"/>
      <c r="F12" s="6">
        <v>1.7484</v>
      </c>
      <c r="G12" s="1">
        <v>3.4155000000000002</v>
      </c>
      <c r="H12" s="1">
        <f t="shared" si="2"/>
        <v>1.6671000000000002</v>
      </c>
      <c r="I12">
        <v>-14.29177</v>
      </c>
      <c r="J12">
        <v>-170.68219999999999</v>
      </c>
      <c r="K12">
        <f t="shared" si="0"/>
        <v>49</v>
      </c>
      <c r="L12" s="21">
        <f>Mar_2014!$I$2</f>
        <v>1.8241469247509915E-2</v>
      </c>
    </row>
    <row r="13" spans="1:12" x14ac:dyDescent="0.25">
      <c r="A13" s="1" t="s">
        <v>35</v>
      </c>
      <c r="B13" s="1">
        <v>68.125699999999995</v>
      </c>
      <c r="C13" s="1">
        <v>68.449600000000004</v>
      </c>
      <c r="D13" s="4">
        <f t="shared" si="1"/>
        <v>0.32390000000000896</v>
      </c>
      <c r="E13" s="16"/>
      <c r="F13" s="6">
        <v>1.7084999999999999</v>
      </c>
      <c r="G13" s="1">
        <v>1.8494999999999999</v>
      </c>
      <c r="H13" s="1">
        <f t="shared" si="2"/>
        <v>0.14100000000000001</v>
      </c>
      <c r="I13">
        <v>-14.29142</v>
      </c>
      <c r="J13">
        <v>-170.67930000000001</v>
      </c>
      <c r="K13">
        <f t="shared" si="0"/>
        <v>49</v>
      </c>
      <c r="L13" s="21">
        <f>Mar_2014!$I$2</f>
        <v>1.8241469247509915E-2</v>
      </c>
    </row>
    <row r="14" spans="1:12" x14ac:dyDescent="0.25">
      <c r="A14" s="1" t="s">
        <v>36</v>
      </c>
      <c r="B14" s="1">
        <v>67.0227</v>
      </c>
      <c r="C14" s="1">
        <v>69.643500000000003</v>
      </c>
      <c r="D14" s="4">
        <f t="shared" si="1"/>
        <v>2.6208000000000027</v>
      </c>
      <c r="E14" s="15"/>
      <c r="F14" s="6">
        <v>1.6861999999999999</v>
      </c>
      <c r="G14" s="1">
        <v>1.9287000000000001</v>
      </c>
      <c r="H14" s="1">
        <f t="shared" si="2"/>
        <v>0.24250000000000016</v>
      </c>
      <c r="I14">
        <v>-14.290330000000001</v>
      </c>
      <c r="J14">
        <v>-170.67670000000001</v>
      </c>
      <c r="K14">
        <f t="shared" si="0"/>
        <v>49</v>
      </c>
      <c r="L14" s="21">
        <f>Mar_2014!$I$2</f>
        <v>1.8241469247509915E-2</v>
      </c>
    </row>
    <row r="15" spans="1:12" x14ac:dyDescent="0.25">
      <c r="A15" s="1" t="s">
        <v>30</v>
      </c>
      <c r="B15" s="1">
        <v>69.337100000000007</v>
      </c>
      <c r="C15" s="1">
        <v>70.476799999999997</v>
      </c>
      <c r="D15" s="4">
        <f t="shared" si="1"/>
        <v>1.1396999999999906</v>
      </c>
      <c r="E15" s="16"/>
      <c r="F15" s="6">
        <v>1.7007000000000001</v>
      </c>
      <c r="G15" s="1">
        <v>1.8554999999999999</v>
      </c>
      <c r="H15" s="1">
        <f t="shared" si="2"/>
        <v>0.15479999999999983</v>
      </c>
      <c r="I15">
        <v>-14.292730000000001</v>
      </c>
      <c r="J15">
        <v>-170.67939999999999</v>
      </c>
      <c r="K15">
        <f t="shared" si="0"/>
        <v>49</v>
      </c>
      <c r="L15" s="21">
        <f>Mar_2014!$I$2</f>
        <v>1.8241469247509915E-2</v>
      </c>
    </row>
    <row r="16" spans="1:12" x14ac:dyDescent="0.25">
      <c r="A16" s="1" t="s">
        <v>37</v>
      </c>
      <c r="B16" s="1">
        <v>70.260000000000005</v>
      </c>
      <c r="C16" s="1">
        <v>70.279899999999998</v>
      </c>
      <c r="D16" s="4">
        <f t="shared" si="1"/>
        <v>1.9899999999992701E-2</v>
      </c>
      <c r="E16" s="16"/>
      <c r="F16" s="6">
        <v>1.7060999999999999</v>
      </c>
      <c r="G16" s="1" t="s">
        <v>14</v>
      </c>
      <c r="H16" s="1" t="s">
        <v>14</v>
      </c>
      <c r="I16">
        <v>-14.293839999999999</v>
      </c>
      <c r="J16">
        <v>-170.6773</v>
      </c>
      <c r="K16">
        <f t="shared" si="0"/>
        <v>49</v>
      </c>
      <c r="L16" s="21">
        <f>Mar_2014!$I$2</f>
        <v>1.8241469247509915E-2</v>
      </c>
    </row>
    <row r="17" spans="1:12" x14ac:dyDescent="0.25">
      <c r="A17" s="1" t="s">
        <v>38</v>
      </c>
      <c r="B17" s="1">
        <v>67.492500000000007</v>
      </c>
      <c r="C17" s="1">
        <v>67.578000000000003</v>
      </c>
      <c r="D17" s="4">
        <f t="shared" si="1"/>
        <v>8.5499999999996135E-2</v>
      </c>
      <c r="E17" s="16"/>
      <c r="F17" s="6">
        <v>1.7403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49</v>
      </c>
      <c r="L17" s="21">
        <f>Mar_2014!$I$2</f>
        <v>1.8241469247509915E-2</v>
      </c>
    </row>
    <row r="18" spans="1:12" ht="10.5" customHeight="1" x14ac:dyDescent="0.25">
      <c r="A18" s="10"/>
      <c r="B18" s="10"/>
      <c r="C18" s="10"/>
      <c r="D18" s="11"/>
      <c r="E18" s="17"/>
      <c r="F18" s="12"/>
      <c r="G18" s="10"/>
      <c r="H18" s="10"/>
    </row>
    <row r="19" spans="1:12" x14ac:dyDescent="0.25">
      <c r="A19" s="1" t="s">
        <v>13</v>
      </c>
      <c r="B19" s="1">
        <v>70.354900000000001</v>
      </c>
      <c r="C19" s="1">
        <v>85.815200000000004</v>
      </c>
      <c r="D19" s="4">
        <f t="shared" ref="D19:D26" si="3">C19-B19</f>
        <v>15.460300000000004</v>
      </c>
      <c r="E19" s="15"/>
      <c r="F19" s="6">
        <v>1.7838000000000001</v>
      </c>
      <c r="G19" s="1">
        <v>3.2576999999999998</v>
      </c>
      <c r="H19" s="1">
        <f t="shared" ref="H19:H26" si="4">G19-F19</f>
        <v>1.4738999999999998</v>
      </c>
      <c r="I19">
        <v>-14.290179999999999</v>
      </c>
      <c r="J19">
        <v>-170.6814</v>
      </c>
      <c r="K19">
        <f t="shared" ref="K19:K21" si="5">$B$3-$B$2</f>
        <v>49</v>
      </c>
      <c r="L19" s="21">
        <f>Mar_2014!$I$3</f>
        <v>2.0268299163899908E-3</v>
      </c>
    </row>
    <row r="20" spans="1:12" x14ac:dyDescent="0.25">
      <c r="A20" s="1" t="s">
        <v>9</v>
      </c>
      <c r="B20" s="1">
        <v>66.369600000000005</v>
      </c>
      <c r="C20" s="1">
        <v>66.436099999999996</v>
      </c>
      <c r="D20" s="4">
        <f t="shared" si="3"/>
        <v>6.6499999999990678E-2</v>
      </c>
      <c r="E20" s="15"/>
      <c r="F20" s="6">
        <v>1.7941</v>
      </c>
      <c r="G20" s="1">
        <v>1.7761</v>
      </c>
      <c r="H20" s="1">
        <f t="shared" si="4"/>
        <v>-1.8000000000000016E-2</v>
      </c>
      <c r="I20">
        <v>-14.28941</v>
      </c>
      <c r="J20">
        <v>-170.67959999999999</v>
      </c>
      <c r="K20">
        <f t="shared" si="5"/>
        <v>49</v>
      </c>
      <c r="L20" s="21">
        <f>Mar_2014!$I$3</f>
        <v>2.0268299163899908E-3</v>
      </c>
    </row>
    <row r="21" spans="1:12" x14ac:dyDescent="0.25">
      <c r="A21" s="1" t="s">
        <v>16</v>
      </c>
      <c r="B21" s="1">
        <v>68.179500000000004</v>
      </c>
      <c r="C21" s="1">
        <v>89.043999999999997</v>
      </c>
      <c r="D21" s="4">
        <f t="shared" si="3"/>
        <v>20.864499999999992</v>
      </c>
      <c r="E21" s="15"/>
      <c r="F21" s="6">
        <v>1.732</v>
      </c>
      <c r="G21" s="1">
        <v>3.8959999999999999</v>
      </c>
      <c r="H21" s="1">
        <f t="shared" si="4"/>
        <v>2.1639999999999997</v>
      </c>
      <c r="I21">
        <v>-14.28833</v>
      </c>
      <c r="J21">
        <v>-170.67789999999999</v>
      </c>
      <c r="K21">
        <f t="shared" si="5"/>
        <v>49</v>
      </c>
      <c r="L21" s="21">
        <f>Mar_2014!$I$3</f>
        <v>2.0268299163899908E-3</v>
      </c>
    </row>
    <row r="22" spans="1:12" x14ac:dyDescent="0.25">
      <c r="A22" s="1" t="s">
        <v>44</v>
      </c>
      <c r="B22" s="1">
        <v>66.432199999999995</v>
      </c>
      <c r="C22" s="1">
        <v>85.448300000000003</v>
      </c>
      <c r="D22" s="4">
        <f t="shared" si="3"/>
        <v>19.016100000000009</v>
      </c>
      <c r="E22" s="15"/>
      <c r="F22" s="6">
        <v>1.8023</v>
      </c>
      <c r="G22" s="1">
        <v>2.8328000000000002</v>
      </c>
      <c r="H22" s="1">
        <f t="shared" si="4"/>
        <v>1.0305000000000002</v>
      </c>
      <c r="L22" s="21"/>
    </row>
    <row r="23" spans="1:12" x14ac:dyDescent="0.25">
      <c r="A23" s="1" t="s">
        <v>45</v>
      </c>
      <c r="B23" s="1">
        <v>69.380899999999997</v>
      </c>
      <c r="C23" s="1">
        <v>73.793099999999995</v>
      </c>
      <c r="D23" s="4">
        <f t="shared" si="3"/>
        <v>4.4121999999999986</v>
      </c>
      <c r="E23" s="15"/>
      <c r="F23" s="6">
        <v>69.380899999999997</v>
      </c>
      <c r="G23" s="1">
        <v>73.793099999999995</v>
      </c>
      <c r="H23" s="1">
        <f t="shared" si="4"/>
        <v>4.4121999999999986</v>
      </c>
      <c r="L23" s="21"/>
    </row>
    <row r="24" spans="1:12" x14ac:dyDescent="0.25">
      <c r="A24" s="1" t="s">
        <v>46</v>
      </c>
      <c r="B24" s="1">
        <v>70.394800000000004</v>
      </c>
      <c r="C24" s="1">
        <v>80.709999999999994</v>
      </c>
      <c r="D24" s="4">
        <f t="shared" si="3"/>
        <v>10.31519999999999</v>
      </c>
      <c r="E24" s="15"/>
      <c r="F24" s="6">
        <v>1.6792</v>
      </c>
      <c r="G24" s="1">
        <v>3.6214</v>
      </c>
      <c r="H24" s="1">
        <f t="shared" si="4"/>
        <v>1.9421999999999999</v>
      </c>
      <c r="L24" s="21"/>
    </row>
    <row r="25" spans="1:12" x14ac:dyDescent="0.25">
      <c r="A25" s="1" t="s">
        <v>47</v>
      </c>
      <c r="B25" s="1">
        <v>67.090900000000005</v>
      </c>
      <c r="C25" s="1">
        <v>70.531700000000001</v>
      </c>
      <c r="D25" s="4">
        <f t="shared" si="3"/>
        <v>3.4407999999999959</v>
      </c>
      <c r="E25" s="15"/>
      <c r="F25" s="6">
        <v>1.7887</v>
      </c>
      <c r="G25" s="1">
        <v>3.9891999999999999</v>
      </c>
      <c r="H25" s="1">
        <f t="shared" si="4"/>
        <v>2.2004999999999999</v>
      </c>
      <c r="L25" s="21"/>
    </row>
    <row r="26" spans="1:12" x14ac:dyDescent="0.25">
      <c r="A26" s="1" t="s">
        <v>48</v>
      </c>
      <c r="B26" s="1">
        <v>67.510959999999997</v>
      </c>
      <c r="C26" s="1">
        <v>70.075199999999995</v>
      </c>
      <c r="D26" s="4">
        <f t="shared" si="3"/>
        <v>2.5642399999999981</v>
      </c>
      <c r="E26" s="15"/>
      <c r="F26" s="6">
        <v>1.7210000000000001</v>
      </c>
      <c r="G26" s="1">
        <v>4.9748999999999999</v>
      </c>
      <c r="H26" s="1">
        <f t="shared" si="4"/>
        <v>3.2538999999999998</v>
      </c>
      <c r="L26" s="21"/>
    </row>
    <row r="27" spans="1:12" x14ac:dyDescent="0.25">
      <c r="A27" s="1" t="s">
        <v>10</v>
      </c>
      <c r="B27" s="1"/>
      <c r="C27" s="1"/>
      <c r="D27" s="4">
        <f>SUM(D22:D26)</f>
        <v>39.748539999999991</v>
      </c>
      <c r="E27" s="15"/>
      <c r="F27" s="6"/>
      <c r="G27" s="1"/>
      <c r="H27" s="1">
        <f>SUM(H22:H26)</f>
        <v>12.839299999999998</v>
      </c>
      <c r="I27">
        <v>-14.29177</v>
      </c>
      <c r="J27">
        <v>-170.68219999999999</v>
      </c>
      <c r="K27">
        <f t="shared" ref="K27:K32" si="6">$B$3-$B$2</f>
        <v>49</v>
      </c>
      <c r="L27" s="21">
        <f>Mar_2014!$I$3</f>
        <v>2.0268299163899908E-3</v>
      </c>
    </row>
    <row r="28" spans="1:12" x14ac:dyDescent="0.25">
      <c r="A28" s="1" t="s">
        <v>15</v>
      </c>
      <c r="B28" s="1">
        <v>70.367900000000006</v>
      </c>
      <c r="C28" s="1">
        <v>75.531599999999997</v>
      </c>
      <c r="D28" s="4">
        <f>C28-B28</f>
        <v>5.1636999999999915</v>
      </c>
      <c r="E28" s="15"/>
      <c r="F28" s="6">
        <v>1.7428999999999999</v>
      </c>
      <c r="G28" s="1">
        <v>3.2896000000000001</v>
      </c>
      <c r="H28" s="1">
        <f>G28-F28</f>
        <v>1.5467000000000002</v>
      </c>
      <c r="I28">
        <v>-14.29142</v>
      </c>
      <c r="J28">
        <v>-170.67930000000001</v>
      </c>
      <c r="K28">
        <f t="shared" si="6"/>
        <v>49</v>
      </c>
      <c r="L28" s="21">
        <f>Mar_2014!$I$3</f>
        <v>2.0268299163899908E-3</v>
      </c>
    </row>
    <row r="29" spans="1:12" x14ac:dyDescent="0.25">
      <c r="A29" s="1" t="s">
        <v>8</v>
      </c>
      <c r="B29" s="1">
        <v>68.117999999999995</v>
      </c>
      <c r="C29" s="1">
        <v>84.532200000000003</v>
      </c>
      <c r="D29" s="4">
        <f>C29-B29</f>
        <v>16.414200000000008</v>
      </c>
      <c r="E29" s="15"/>
      <c r="F29" s="6">
        <v>1.7764</v>
      </c>
      <c r="G29" s="1">
        <v>3.5771999999999999</v>
      </c>
      <c r="H29" s="1">
        <f>G29-F29</f>
        <v>1.8008</v>
      </c>
      <c r="I29">
        <v>-14.290330000000001</v>
      </c>
      <c r="J29">
        <v>-170.67670000000001</v>
      </c>
      <c r="K29">
        <f t="shared" si="6"/>
        <v>49</v>
      </c>
      <c r="L29" s="21">
        <f>Mar_2014!$I$3</f>
        <v>2.0268299163899908E-3</v>
      </c>
    </row>
    <row r="30" spans="1:12" x14ac:dyDescent="0.25">
      <c r="A30" s="1" t="s">
        <v>11</v>
      </c>
      <c r="B30" s="1">
        <v>69.351600000000005</v>
      </c>
      <c r="C30" s="1">
        <v>85.095200000000006</v>
      </c>
      <c r="D30" s="4">
        <f>C30-B30</f>
        <v>15.743600000000001</v>
      </c>
      <c r="E30" s="15"/>
      <c r="F30" s="6">
        <v>1.7115</v>
      </c>
      <c r="G30" s="1">
        <v>3.2818000000000001</v>
      </c>
      <c r="H30" s="1">
        <f>G30-F30</f>
        <v>1.5703</v>
      </c>
      <c r="I30">
        <v>-14.292730000000001</v>
      </c>
      <c r="J30">
        <v>-170.67939999999999</v>
      </c>
      <c r="K30">
        <f t="shared" si="6"/>
        <v>49</v>
      </c>
      <c r="L30" s="21">
        <f>Mar_2014!$I$3</f>
        <v>2.0268299163899908E-3</v>
      </c>
    </row>
    <row r="31" spans="1:12" x14ac:dyDescent="0.25">
      <c r="A31" s="1" t="s">
        <v>7</v>
      </c>
      <c r="B31" s="1">
        <v>67.060699999999997</v>
      </c>
      <c r="C31" s="1">
        <v>78.050899999999999</v>
      </c>
      <c r="D31" s="4">
        <f>C31-B31</f>
        <v>10.990200000000002</v>
      </c>
      <c r="E31" s="15"/>
      <c r="F31" s="6">
        <v>1.6805000000000001</v>
      </c>
      <c r="G31" s="1">
        <v>2.72</v>
      </c>
      <c r="H31" s="1">
        <f>G31-F31</f>
        <v>1.0395000000000001</v>
      </c>
      <c r="I31">
        <v>-14.293839999999999</v>
      </c>
      <c r="J31">
        <v>-170.6773</v>
      </c>
      <c r="K31">
        <f t="shared" si="6"/>
        <v>49</v>
      </c>
      <c r="L31" s="21">
        <f>Mar_2014!$I$3</f>
        <v>2.0268299163899908E-3</v>
      </c>
    </row>
    <row r="32" spans="1:12" x14ac:dyDescent="0.25">
      <c r="A32" s="1" t="s">
        <v>12</v>
      </c>
      <c r="B32" s="1">
        <v>67.47</v>
      </c>
      <c r="C32" s="1">
        <v>67.512900000000002</v>
      </c>
      <c r="D32" s="4">
        <f>C32-B32</f>
        <v>4.2900000000003047E-2</v>
      </c>
      <c r="E32" s="15"/>
      <c r="F32" s="6">
        <v>1.73</v>
      </c>
      <c r="G32" s="1">
        <v>1.7715000000000001</v>
      </c>
      <c r="H32" s="1">
        <f>G32-F32</f>
        <v>4.1500000000000092E-2</v>
      </c>
      <c r="I32">
        <v>-14.293369999999999</v>
      </c>
      <c r="J32">
        <v>-170.6754</v>
      </c>
      <c r="K32">
        <f t="shared" si="6"/>
        <v>49</v>
      </c>
      <c r="L32" s="21">
        <f>Mar_2014!$I$3</f>
        <v>2.0268299163899908E-3</v>
      </c>
    </row>
    <row r="35" spans="1:3" x14ac:dyDescent="0.25">
      <c r="A35" s="14"/>
      <c r="B35" s="14"/>
      <c r="C35" s="14"/>
    </row>
    <row r="36" spans="1:3" x14ac:dyDescent="0.25">
      <c r="A36" s="14"/>
      <c r="B36" s="14"/>
      <c r="C36" s="14"/>
    </row>
    <row r="37" spans="1:3" x14ac:dyDescent="0.25">
      <c r="A37" s="14"/>
      <c r="B37" s="14"/>
      <c r="C37" s="14"/>
    </row>
    <row r="38" spans="1:3" x14ac:dyDescent="0.25">
      <c r="A38" s="14"/>
      <c r="B38" s="14"/>
      <c r="C38" s="14"/>
    </row>
    <row r="39" spans="1:3" x14ac:dyDescent="0.25">
      <c r="A39" s="14"/>
      <c r="B39" s="14"/>
      <c r="C39" s="14"/>
    </row>
    <row r="40" spans="1:3" x14ac:dyDescent="0.25">
      <c r="A40" s="14"/>
      <c r="B40" s="14"/>
      <c r="C40" s="14"/>
    </row>
    <row r="41" spans="1:3" x14ac:dyDescent="0.25">
      <c r="A41" s="14"/>
      <c r="B41" s="14"/>
      <c r="C41" s="14"/>
    </row>
    <row r="42" spans="1:3" x14ac:dyDescent="0.25">
      <c r="A42" s="14"/>
      <c r="B42" s="14"/>
      <c r="C42" s="14"/>
    </row>
    <row r="43" spans="1:3" x14ac:dyDescent="0.25">
      <c r="A43" s="14"/>
      <c r="B43" s="14"/>
      <c r="C43" s="14"/>
    </row>
  </sheetData>
  <mergeCells count="2">
    <mergeCell ref="B7:D7"/>
    <mergeCell ref="F7:H7"/>
  </mergeCells>
  <conditionalFormatting sqref="D1 H1:H15 D3:D1048576 H18:H1048576">
    <cfRule type="cellIs" dxfId="0" priority="1" operator="lessThan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4" zoomScale="91" zoomScaleNormal="91" workbookViewId="0">
      <selection activeCell="L25" sqref="L25:L33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41865</v>
      </c>
      <c r="C2" t="s">
        <v>56</v>
      </c>
      <c r="D2">
        <f>B3-B2</f>
        <v>53</v>
      </c>
      <c r="F2" t="s">
        <v>51</v>
      </c>
      <c r="G2" s="9">
        <v>41926</v>
      </c>
      <c r="H2">
        <v>1220</v>
      </c>
    </row>
    <row r="3" spans="1:12" x14ac:dyDescent="0.25">
      <c r="A3" t="s">
        <v>19</v>
      </c>
      <c r="B3" s="9">
        <v>41918</v>
      </c>
      <c r="F3" t="s">
        <v>52</v>
      </c>
      <c r="G3" s="9">
        <v>41926</v>
      </c>
      <c r="H3">
        <v>1635</v>
      </c>
    </row>
    <row r="4" spans="1:12" x14ac:dyDescent="0.25">
      <c r="A4" t="s">
        <v>20</v>
      </c>
      <c r="B4" s="9">
        <v>41920</v>
      </c>
    </row>
    <row r="5" spans="1:12" x14ac:dyDescent="0.25">
      <c r="A5" t="s">
        <v>17</v>
      </c>
      <c r="B5" t="s">
        <v>21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2" t="s">
        <v>5</v>
      </c>
      <c r="E8" s="7"/>
      <c r="F8" s="2" t="s">
        <v>1</v>
      </c>
      <c r="G8" s="2" t="s">
        <v>2</v>
      </c>
      <c r="H8" s="2" t="s">
        <v>6</v>
      </c>
      <c r="I8" s="20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70.239999999999995</v>
      </c>
      <c r="C9" s="1">
        <v>96.644999999999996</v>
      </c>
      <c r="D9" s="1">
        <f>C9-B9</f>
        <v>26.405000000000001</v>
      </c>
      <c r="E9" s="18" t="str">
        <f>A9</f>
        <v>P1A</v>
      </c>
      <c r="F9" s="1">
        <v>1.754</v>
      </c>
      <c r="G9" s="1">
        <v>4.7919999999999998</v>
      </c>
      <c r="H9" s="1">
        <f>G9-F9</f>
        <v>3.0379999999999998</v>
      </c>
      <c r="I9">
        <v>-14.290179999999999</v>
      </c>
      <c r="J9">
        <v>-170.6814</v>
      </c>
      <c r="K9">
        <f t="shared" ref="K9:K10" si="0">$B$3-$B$2</f>
        <v>53</v>
      </c>
      <c r="L9" s="21">
        <f>Mar_2014!$I$2</f>
        <v>1.8241469247509915E-2</v>
      </c>
    </row>
    <row r="10" spans="1:12" x14ac:dyDescent="0.25">
      <c r="A10" s="1" t="s">
        <v>32</v>
      </c>
      <c r="B10" s="1" t="s">
        <v>24</v>
      </c>
      <c r="C10" s="1" t="s">
        <v>24</v>
      </c>
      <c r="D10" s="1" t="s">
        <v>24</v>
      </c>
      <c r="E10" s="18" t="str">
        <f t="shared" ref="E10:E33" si="1">A10</f>
        <v>P1B</v>
      </c>
      <c r="F10" s="1" t="s">
        <v>24</v>
      </c>
      <c r="G10" s="1" t="s">
        <v>24</v>
      </c>
      <c r="H10" s="1" t="s">
        <v>24</v>
      </c>
      <c r="I10">
        <v>-14.28941</v>
      </c>
      <c r="J10">
        <v>-170.67959999999999</v>
      </c>
      <c r="K10">
        <f t="shared" si="0"/>
        <v>53</v>
      </c>
      <c r="L10" s="21">
        <f>Mar_2014!$I$2</f>
        <v>1.8241469247509915E-2</v>
      </c>
    </row>
    <row r="11" spans="1:12" x14ac:dyDescent="0.25">
      <c r="A11" s="1" t="s">
        <v>49</v>
      </c>
      <c r="B11" s="1">
        <v>68.073999999999998</v>
      </c>
      <c r="C11" s="1">
        <v>71.608999999999995</v>
      </c>
      <c r="D11" s="1">
        <f>C11-B11</f>
        <v>3.5349999999999966</v>
      </c>
      <c r="E11" s="18" t="str">
        <f t="shared" si="1"/>
        <v>P1Ca</v>
      </c>
      <c r="F11" s="1">
        <v>1.754</v>
      </c>
      <c r="G11" s="1">
        <v>2.085</v>
      </c>
      <c r="H11" s="1">
        <f>G11-F11</f>
        <v>0.33099999999999996</v>
      </c>
      <c r="L11" s="21"/>
    </row>
    <row r="12" spans="1:12" x14ac:dyDescent="0.25">
      <c r="A12" s="1" t="s">
        <v>39</v>
      </c>
      <c r="B12" s="1" t="s">
        <v>43</v>
      </c>
      <c r="C12" s="1"/>
      <c r="D12" s="1"/>
      <c r="E12" s="18" t="str">
        <f t="shared" si="1"/>
        <v>P1Cb</v>
      </c>
      <c r="F12" s="1">
        <v>1.696</v>
      </c>
      <c r="G12" s="1">
        <v>2.2999999999999998</v>
      </c>
      <c r="H12" s="1">
        <f t="shared" ref="H12:H17" si="2">G12-F12</f>
        <v>0.60399999999999987</v>
      </c>
      <c r="L12" s="21"/>
    </row>
    <row r="13" spans="1:12" x14ac:dyDescent="0.25">
      <c r="A13" s="1" t="s">
        <v>40</v>
      </c>
      <c r="B13" s="1" t="s">
        <v>43</v>
      </c>
      <c r="C13" s="1"/>
      <c r="D13" s="1"/>
      <c r="E13" s="18" t="str">
        <f t="shared" si="1"/>
        <v>P1Cc</v>
      </c>
      <c r="F13" s="1">
        <v>1.7410000000000001</v>
      </c>
      <c r="G13" s="1">
        <v>1.792</v>
      </c>
      <c r="H13" s="1">
        <f t="shared" si="2"/>
        <v>5.0999999999999934E-2</v>
      </c>
      <c r="L13" s="21"/>
    </row>
    <row r="14" spans="1:12" x14ac:dyDescent="0.25">
      <c r="A14" s="1" t="s">
        <v>33</v>
      </c>
      <c r="B14" s="1">
        <f>B11</f>
        <v>68.073999999999998</v>
      </c>
      <c r="C14" s="1">
        <f>C11</f>
        <v>71.608999999999995</v>
      </c>
      <c r="D14" s="1">
        <f>D11</f>
        <v>3.5349999999999966</v>
      </c>
      <c r="E14" s="18" t="str">
        <f t="shared" si="1"/>
        <v>P1C</v>
      </c>
      <c r="F14" s="1">
        <f>SUM(F11:F13)</f>
        <v>5.1910000000000007</v>
      </c>
      <c r="G14" s="1">
        <f>SUM(G11:G13)</f>
        <v>6.1769999999999996</v>
      </c>
      <c r="H14" s="1">
        <f>SUM(H11:H13)</f>
        <v>0.98599999999999977</v>
      </c>
      <c r="I14">
        <v>-14.28833</v>
      </c>
      <c r="J14">
        <v>-170.67789999999999</v>
      </c>
      <c r="K14">
        <f t="shared" ref="K14" si="3">$B$3-$B$2</f>
        <v>53</v>
      </c>
      <c r="L14" s="21">
        <f>Mar_2014!$I$2</f>
        <v>1.8241469247509915E-2</v>
      </c>
    </row>
    <row r="15" spans="1:12" x14ac:dyDescent="0.25">
      <c r="A15" s="1" t="s">
        <v>50</v>
      </c>
      <c r="B15" s="1">
        <v>69.646000000000001</v>
      </c>
      <c r="C15" s="1">
        <v>72.480999999999995</v>
      </c>
      <c r="D15" s="1">
        <f>C15-B15</f>
        <v>2.8349999999999937</v>
      </c>
      <c r="E15" s="18" t="str">
        <f t="shared" si="1"/>
        <v>P2Aa</v>
      </c>
      <c r="F15" s="1">
        <v>1.746</v>
      </c>
      <c r="G15" s="1">
        <v>3.4780000000000002</v>
      </c>
      <c r="H15" s="1">
        <f t="shared" si="2"/>
        <v>1.7320000000000002</v>
      </c>
      <c r="L15" s="21"/>
    </row>
    <row r="16" spans="1:12" x14ac:dyDescent="0.25">
      <c r="A16" s="1" t="s">
        <v>41</v>
      </c>
      <c r="B16" s="1" t="s">
        <v>43</v>
      </c>
      <c r="C16" s="1"/>
      <c r="D16" s="1"/>
      <c r="E16" s="18" t="str">
        <f t="shared" si="1"/>
        <v>P2Ab</v>
      </c>
      <c r="F16" s="1">
        <v>1.74</v>
      </c>
      <c r="G16" s="1">
        <v>4.0919999999999996</v>
      </c>
      <c r="H16" s="1">
        <f t="shared" si="2"/>
        <v>2.3519999999999994</v>
      </c>
      <c r="L16" s="21"/>
    </row>
    <row r="17" spans="1:12" x14ac:dyDescent="0.25">
      <c r="A17" s="1" t="s">
        <v>42</v>
      </c>
      <c r="B17" s="1" t="s">
        <v>43</v>
      </c>
      <c r="C17" s="1"/>
      <c r="D17" s="1"/>
      <c r="E17" s="18" t="str">
        <f t="shared" si="1"/>
        <v>P2Ac</v>
      </c>
      <c r="F17" s="1">
        <v>1.671</v>
      </c>
      <c r="G17" s="1">
        <v>2.8450000000000002</v>
      </c>
      <c r="H17" s="1">
        <f t="shared" si="2"/>
        <v>1.1740000000000002</v>
      </c>
      <c r="L17" s="21"/>
    </row>
    <row r="18" spans="1:12" x14ac:dyDescent="0.25">
      <c r="A18" s="1" t="s">
        <v>34</v>
      </c>
      <c r="B18" s="1">
        <f>B15</f>
        <v>69.646000000000001</v>
      </c>
      <c r="C18" s="1">
        <f>C15</f>
        <v>72.480999999999995</v>
      </c>
      <c r="D18" s="1">
        <f>D15</f>
        <v>2.8349999999999937</v>
      </c>
      <c r="E18" s="18" t="str">
        <f t="shared" si="1"/>
        <v>P2A</v>
      </c>
      <c r="F18" s="1">
        <f>SUM(F15:F17)</f>
        <v>5.157</v>
      </c>
      <c r="G18" s="1">
        <f>SUM(G15:G17)</f>
        <v>10.415000000000001</v>
      </c>
      <c r="H18" s="1">
        <f>SUM(H15:H17)</f>
        <v>5.258</v>
      </c>
      <c r="I18">
        <v>-14.29177</v>
      </c>
      <c r="J18">
        <v>-170.68219999999999</v>
      </c>
      <c r="K18">
        <f t="shared" ref="K18:K23" si="4">$B$3-$B$2</f>
        <v>53</v>
      </c>
      <c r="L18" s="21">
        <f>Mar_2014!$I$2</f>
        <v>1.8241469247509915E-2</v>
      </c>
    </row>
    <row r="19" spans="1:12" x14ac:dyDescent="0.25">
      <c r="A19" s="1" t="s">
        <v>35</v>
      </c>
      <c r="B19" s="1" t="s">
        <v>14</v>
      </c>
      <c r="C19" s="1" t="s">
        <v>14</v>
      </c>
      <c r="D19" s="1" t="s">
        <v>14</v>
      </c>
      <c r="E19" s="18" t="str">
        <f t="shared" si="1"/>
        <v>P2B</v>
      </c>
      <c r="F19" s="1" t="s">
        <v>14</v>
      </c>
      <c r="G19" s="1" t="s">
        <v>14</v>
      </c>
      <c r="H19" s="1" t="s">
        <v>14</v>
      </c>
      <c r="I19">
        <v>-14.29142</v>
      </c>
      <c r="J19">
        <v>-170.67930000000001</v>
      </c>
      <c r="K19">
        <f t="shared" si="4"/>
        <v>53</v>
      </c>
      <c r="L19" s="21">
        <f>Mar_2014!$I$2</f>
        <v>1.8241469247509915E-2</v>
      </c>
    </row>
    <row r="20" spans="1:12" x14ac:dyDescent="0.25">
      <c r="A20" s="1" t="s">
        <v>36</v>
      </c>
      <c r="B20" s="1">
        <v>66.789000000000001</v>
      </c>
      <c r="C20" s="1">
        <v>67.222999999999999</v>
      </c>
      <c r="D20" s="1">
        <f>C20-B20</f>
        <v>0.4339999999999975</v>
      </c>
      <c r="E20" s="18" t="str">
        <f t="shared" si="1"/>
        <v>P2C</v>
      </c>
      <c r="F20" s="1">
        <v>1.7490000000000001</v>
      </c>
      <c r="G20" s="1">
        <v>1.97</v>
      </c>
      <c r="H20" s="1">
        <f>G20-F20</f>
        <v>0.22099999999999986</v>
      </c>
      <c r="I20">
        <v>-14.290330000000001</v>
      </c>
      <c r="J20">
        <v>-170.67670000000001</v>
      </c>
      <c r="K20">
        <f t="shared" si="4"/>
        <v>53</v>
      </c>
      <c r="L20" s="21">
        <f>Mar_2014!$I$2</f>
        <v>1.8241469247509915E-2</v>
      </c>
    </row>
    <row r="21" spans="1:12" x14ac:dyDescent="0.25">
      <c r="A21" s="1" t="s">
        <v>30</v>
      </c>
      <c r="B21" s="1" t="s">
        <v>14</v>
      </c>
      <c r="C21" s="1" t="s">
        <v>14</v>
      </c>
      <c r="D21" s="1" t="s">
        <v>14</v>
      </c>
      <c r="E21" s="18" t="str">
        <f t="shared" si="1"/>
        <v>P3A</v>
      </c>
      <c r="F21" s="1" t="s">
        <v>14</v>
      </c>
      <c r="G21" s="1" t="s">
        <v>14</v>
      </c>
      <c r="H21" s="1" t="s">
        <v>14</v>
      </c>
      <c r="I21">
        <v>-14.292730000000001</v>
      </c>
      <c r="J21">
        <v>-170.67939999999999</v>
      </c>
      <c r="K21">
        <f t="shared" si="4"/>
        <v>53</v>
      </c>
      <c r="L21" s="21">
        <f>Mar_2014!$I$2</f>
        <v>1.8241469247509915E-2</v>
      </c>
    </row>
    <row r="22" spans="1:12" x14ac:dyDescent="0.25">
      <c r="A22" s="1" t="s">
        <v>37</v>
      </c>
      <c r="B22" s="1" t="s">
        <v>14</v>
      </c>
      <c r="C22" s="1" t="s">
        <v>14</v>
      </c>
      <c r="D22" s="1" t="s">
        <v>14</v>
      </c>
      <c r="E22" s="18" t="str">
        <f t="shared" si="1"/>
        <v>P3B</v>
      </c>
      <c r="F22" s="1" t="s">
        <v>14</v>
      </c>
      <c r="G22" s="1" t="s">
        <v>14</v>
      </c>
      <c r="H22" s="1" t="s">
        <v>14</v>
      </c>
      <c r="I22">
        <v>-14.293839999999999</v>
      </c>
      <c r="J22">
        <v>-170.6773</v>
      </c>
      <c r="K22">
        <f t="shared" si="4"/>
        <v>53</v>
      </c>
      <c r="L22" s="21">
        <f>Mar_2014!$I$2</f>
        <v>1.8241469247509915E-2</v>
      </c>
    </row>
    <row r="23" spans="1:12" x14ac:dyDescent="0.25">
      <c r="A23" s="1" t="s">
        <v>38</v>
      </c>
      <c r="B23" s="1">
        <v>67.215999999999994</v>
      </c>
      <c r="C23" s="1">
        <v>67.221000000000004</v>
      </c>
      <c r="D23" s="1">
        <f>C23-B23</f>
        <v>5.0000000000096634E-3</v>
      </c>
      <c r="E23" s="18" t="str">
        <f t="shared" si="1"/>
        <v>P3C</v>
      </c>
      <c r="F23" s="1">
        <v>1.746</v>
      </c>
      <c r="G23" s="1">
        <v>1.7250000000000001</v>
      </c>
      <c r="H23" s="1">
        <f>G23-F23</f>
        <v>-2.0999999999999908E-2</v>
      </c>
      <c r="I23">
        <v>-14.293369999999999</v>
      </c>
      <c r="J23">
        <v>-170.6754</v>
      </c>
      <c r="K23">
        <f t="shared" si="4"/>
        <v>53</v>
      </c>
      <c r="L23" s="21">
        <f>Mar_2014!$I$2</f>
        <v>1.8241469247509915E-2</v>
      </c>
    </row>
    <row r="24" spans="1:12" ht="8.25" customHeight="1" x14ac:dyDescent="0.25">
      <c r="A24" s="10"/>
      <c r="B24" s="10"/>
      <c r="C24" s="10"/>
      <c r="D24" s="10"/>
      <c r="E24" s="18"/>
      <c r="F24" s="10"/>
      <c r="G24" s="10"/>
      <c r="H24" s="10"/>
    </row>
    <row r="25" spans="1:12" x14ac:dyDescent="0.25">
      <c r="A25" s="1" t="s">
        <v>13</v>
      </c>
      <c r="B25" s="1">
        <v>67.849999999999994</v>
      </c>
      <c r="C25" s="1">
        <v>72.977000000000004</v>
      </c>
      <c r="D25" s="1">
        <f t="shared" ref="D25:D33" si="5">C25-B25</f>
        <v>5.1270000000000095</v>
      </c>
      <c r="E25" s="18" t="str">
        <f t="shared" si="1"/>
        <v>T1A</v>
      </c>
      <c r="F25" s="1">
        <v>1.7809999999999999</v>
      </c>
      <c r="G25" s="1">
        <v>7.6020000000000003</v>
      </c>
      <c r="H25" s="1">
        <f t="shared" ref="H25:H33" si="6">G25-F25</f>
        <v>5.8210000000000006</v>
      </c>
      <c r="I25">
        <v>-14.290179999999999</v>
      </c>
      <c r="J25">
        <v>-170.6814</v>
      </c>
      <c r="K25">
        <f t="shared" ref="K25:K33" si="7">$B$3-$B$2</f>
        <v>53</v>
      </c>
      <c r="L25" s="21">
        <f>Mar_2014!$I$3</f>
        <v>2.0268299163899908E-3</v>
      </c>
    </row>
    <row r="26" spans="1:12" x14ac:dyDescent="0.25">
      <c r="A26" s="1" t="s">
        <v>9</v>
      </c>
      <c r="B26" s="1" t="s">
        <v>24</v>
      </c>
      <c r="C26" s="1" t="s">
        <v>24</v>
      </c>
      <c r="D26" s="1" t="s">
        <v>24</v>
      </c>
      <c r="E26" s="18" t="str">
        <f t="shared" si="1"/>
        <v>T1B</v>
      </c>
      <c r="F26" s="1" t="s">
        <v>24</v>
      </c>
      <c r="G26" s="1" t="s">
        <v>24</v>
      </c>
      <c r="H26" s="1" t="s">
        <v>24</v>
      </c>
      <c r="I26">
        <v>-14.28941</v>
      </c>
      <c r="J26">
        <v>-170.67959999999999</v>
      </c>
      <c r="K26">
        <f t="shared" si="7"/>
        <v>53</v>
      </c>
      <c r="L26" s="21">
        <f>Mar_2014!$I$3</f>
        <v>2.0268299163899908E-3</v>
      </c>
    </row>
    <row r="27" spans="1:12" x14ac:dyDescent="0.25">
      <c r="A27" s="1" t="s">
        <v>16</v>
      </c>
      <c r="B27" s="1">
        <v>66.135000000000005</v>
      </c>
      <c r="C27" s="1">
        <v>66.171000000000006</v>
      </c>
      <c r="D27" s="1">
        <f t="shared" si="5"/>
        <v>3.6000000000001364E-2</v>
      </c>
      <c r="E27" s="18" t="str">
        <f t="shared" si="1"/>
        <v>T1C</v>
      </c>
      <c r="F27" s="1">
        <v>1.7290000000000001</v>
      </c>
      <c r="G27" s="1">
        <v>16.518000000000001</v>
      </c>
      <c r="H27" s="1">
        <f t="shared" si="6"/>
        <v>14.789000000000001</v>
      </c>
      <c r="I27">
        <v>-14.28833</v>
      </c>
      <c r="J27">
        <v>-170.67789999999999</v>
      </c>
      <c r="K27">
        <f t="shared" si="7"/>
        <v>53</v>
      </c>
      <c r="L27" s="21">
        <f>Mar_2014!$I$3</f>
        <v>2.0268299163899908E-3</v>
      </c>
    </row>
    <row r="28" spans="1:12" x14ac:dyDescent="0.25">
      <c r="A28" s="1" t="s">
        <v>10</v>
      </c>
      <c r="B28" s="1">
        <v>70.003</v>
      </c>
      <c r="C28" s="1">
        <v>70.637</v>
      </c>
      <c r="D28" s="1">
        <f t="shared" si="5"/>
        <v>0.63400000000000034</v>
      </c>
      <c r="E28" s="18" t="str">
        <f t="shared" si="1"/>
        <v>T2A</v>
      </c>
      <c r="F28" s="1">
        <v>1.7470000000000001</v>
      </c>
      <c r="G28" s="1">
        <v>11.294</v>
      </c>
      <c r="H28" s="1">
        <f t="shared" si="6"/>
        <v>9.5470000000000006</v>
      </c>
      <c r="I28">
        <v>-14.29177</v>
      </c>
      <c r="J28">
        <v>-170.68219999999999</v>
      </c>
      <c r="K28">
        <f t="shared" si="7"/>
        <v>53</v>
      </c>
      <c r="L28" s="21">
        <f>Mar_2014!$I$3</f>
        <v>2.0268299163899908E-3</v>
      </c>
    </row>
    <row r="29" spans="1:12" x14ac:dyDescent="0.25">
      <c r="A29" s="1" t="s">
        <v>15</v>
      </c>
      <c r="B29" s="1" t="s">
        <v>14</v>
      </c>
      <c r="C29" s="1" t="s">
        <v>14</v>
      </c>
      <c r="D29" s="1" t="s">
        <v>14</v>
      </c>
      <c r="E29" s="18" t="str">
        <f t="shared" si="1"/>
        <v>T2B</v>
      </c>
      <c r="F29" s="1">
        <v>1.736</v>
      </c>
      <c r="G29" s="1">
        <f>1.976</f>
        <v>1.976</v>
      </c>
      <c r="H29" s="1">
        <f t="shared" si="6"/>
        <v>0.24</v>
      </c>
      <c r="I29">
        <v>-14.29142</v>
      </c>
      <c r="J29">
        <v>-170.67930000000001</v>
      </c>
      <c r="K29">
        <f t="shared" si="7"/>
        <v>53</v>
      </c>
      <c r="L29" s="21">
        <f>Mar_2014!$I$3</f>
        <v>2.0268299163899908E-3</v>
      </c>
    </row>
    <row r="30" spans="1:12" x14ac:dyDescent="0.25">
      <c r="A30" s="1" t="s">
        <v>8</v>
      </c>
      <c r="B30" s="1">
        <v>69.093999999999994</v>
      </c>
      <c r="C30" s="1">
        <v>72.986999999999995</v>
      </c>
      <c r="D30" s="1">
        <f t="shared" si="5"/>
        <v>3.8930000000000007</v>
      </c>
      <c r="E30" s="18" t="str">
        <f t="shared" si="1"/>
        <v>T2C</v>
      </c>
      <c r="F30" s="1">
        <v>1.677</v>
      </c>
      <c r="G30" s="1">
        <v>11.345000000000001</v>
      </c>
      <c r="H30" s="1">
        <f t="shared" si="6"/>
        <v>9.668000000000001</v>
      </c>
      <c r="I30">
        <v>-14.290330000000001</v>
      </c>
      <c r="J30">
        <v>-170.67670000000001</v>
      </c>
      <c r="K30">
        <f t="shared" si="7"/>
        <v>53</v>
      </c>
      <c r="L30" s="21">
        <f>Mar_2014!$I$3</f>
        <v>2.0268299163899908E-3</v>
      </c>
    </row>
    <row r="31" spans="1:12" x14ac:dyDescent="0.25">
      <c r="A31" s="1" t="s">
        <v>11</v>
      </c>
      <c r="B31" s="1">
        <v>112.001</v>
      </c>
      <c r="C31" s="1">
        <v>114.126</v>
      </c>
      <c r="D31" s="1">
        <f t="shared" si="5"/>
        <v>2.125</v>
      </c>
      <c r="E31" s="18" t="str">
        <f t="shared" si="1"/>
        <v>T3A</v>
      </c>
      <c r="F31" s="1">
        <v>1.6930000000000001</v>
      </c>
      <c r="G31" s="1">
        <v>5.1719999999999997</v>
      </c>
      <c r="H31" s="1">
        <f t="shared" si="6"/>
        <v>3.4789999999999996</v>
      </c>
      <c r="I31">
        <v>-14.292730000000001</v>
      </c>
      <c r="J31">
        <v>-170.67939999999999</v>
      </c>
      <c r="K31">
        <f t="shared" si="7"/>
        <v>53</v>
      </c>
      <c r="L31" s="21">
        <f>Mar_2014!$I$3</f>
        <v>2.0268299163899908E-3</v>
      </c>
    </row>
    <row r="32" spans="1:12" x14ac:dyDescent="0.25">
      <c r="A32" s="1" t="s">
        <v>7</v>
      </c>
      <c r="B32" s="1">
        <v>112.91800000000001</v>
      </c>
      <c r="C32" s="1">
        <v>118.40300000000001</v>
      </c>
      <c r="D32" s="1">
        <f t="shared" si="5"/>
        <v>5.4849999999999994</v>
      </c>
      <c r="E32" s="18" t="str">
        <f t="shared" si="1"/>
        <v>T3B</v>
      </c>
      <c r="F32" s="1">
        <v>1.774</v>
      </c>
      <c r="G32" s="1">
        <v>3.6930000000000001</v>
      </c>
      <c r="H32" s="1">
        <f t="shared" si="6"/>
        <v>1.919</v>
      </c>
      <c r="I32">
        <v>-14.293839999999999</v>
      </c>
      <c r="J32">
        <v>-170.6773</v>
      </c>
      <c r="K32">
        <f t="shared" si="7"/>
        <v>53</v>
      </c>
      <c r="L32" s="21">
        <f>Mar_2014!$I$3</f>
        <v>2.0268299163899908E-3</v>
      </c>
    </row>
    <row r="33" spans="1:12" x14ac:dyDescent="0.25">
      <c r="A33" s="1" t="s">
        <v>12</v>
      </c>
      <c r="B33" s="1">
        <v>70.108000000000004</v>
      </c>
      <c r="C33" s="1">
        <v>70.945999999999998</v>
      </c>
      <c r="D33" s="1">
        <f t="shared" si="5"/>
        <v>0.83799999999999386</v>
      </c>
      <c r="E33" s="18" t="str">
        <f t="shared" si="1"/>
        <v>T3C</v>
      </c>
      <c r="F33" s="1">
        <v>1.7390000000000001</v>
      </c>
      <c r="G33" s="1">
        <v>3.3420000000000001</v>
      </c>
      <c r="H33" s="1">
        <f t="shared" si="6"/>
        <v>1.603</v>
      </c>
      <c r="I33">
        <v>-14.293369999999999</v>
      </c>
      <c r="J33">
        <v>-170.6754</v>
      </c>
      <c r="K33">
        <f t="shared" si="7"/>
        <v>53</v>
      </c>
      <c r="L33" s="21">
        <f>Mar_2014!$I$3</f>
        <v>2.0268299163899908E-3</v>
      </c>
    </row>
  </sheetData>
  <sortState ref="A8:H24">
    <sortCondition ref="A8:A24"/>
  </sortState>
  <mergeCells count="2">
    <mergeCell ref="B7:D7"/>
    <mergeCell ref="F7:H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G9" sqref="G9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41918</v>
      </c>
      <c r="C2" t="s">
        <v>56</v>
      </c>
      <c r="D2">
        <f>B3-B2</f>
        <v>35</v>
      </c>
      <c r="F2" t="s">
        <v>51</v>
      </c>
      <c r="G2" s="9">
        <v>41956</v>
      </c>
      <c r="H2">
        <v>920</v>
      </c>
    </row>
    <row r="3" spans="1:12" x14ac:dyDescent="0.25">
      <c r="A3" t="s">
        <v>19</v>
      </c>
      <c r="B3" s="9">
        <v>41953</v>
      </c>
      <c r="F3" t="s">
        <v>52</v>
      </c>
      <c r="G3" s="9">
        <v>41956</v>
      </c>
      <c r="H3">
        <v>1300</v>
      </c>
    </row>
    <row r="4" spans="1:12" x14ac:dyDescent="0.25">
      <c r="A4" t="s">
        <v>20</v>
      </c>
      <c r="B4" s="9">
        <v>41955</v>
      </c>
    </row>
    <row r="5" spans="1:12" x14ac:dyDescent="0.25">
      <c r="A5" t="s">
        <v>17</v>
      </c>
      <c r="B5" t="s">
        <v>63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2" t="s">
        <v>5</v>
      </c>
      <c r="E8" s="7"/>
      <c r="F8" s="2" t="s">
        <v>1</v>
      </c>
      <c r="G8" s="2" t="s">
        <v>2</v>
      </c>
      <c r="H8" s="2" t="s">
        <v>6</v>
      </c>
      <c r="I8" s="20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70.239000000000004</v>
      </c>
      <c r="C9" s="1">
        <v>77.888999999999996</v>
      </c>
      <c r="D9" s="1">
        <f>C9-B9</f>
        <v>7.6499999999999915</v>
      </c>
      <c r="E9" s="18" t="str">
        <f>A9</f>
        <v>P1A</v>
      </c>
      <c r="F9" s="1">
        <v>1.742</v>
      </c>
      <c r="G9" s="1">
        <v>2.8639999999999999</v>
      </c>
      <c r="H9" s="1">
        <f>G9-F9</f>
        <v>1.1219999999999999</v>
      </c>
      <c r="I9">
        <v>-14.290179999999999</v>
      </c>
      <c r="J9">
        <v>-170.6814</v>
      </c>
      <c r="K9">
        <f t="shared" ref="K9:K10" si="0">$B$3-$B$2</f>
        <v>35</v>
      </c>
      <c r="L9" s="21">
        <f>Mar_2014!$I$2</f>
        <v>1.8241469247509915E-2</v>
      </c>
    </row>
    <row r="10" spans="1:12" x14ac:dyDescent="0.25">
      <c r="A10" s="1" t="s">
        <v>32</v>
      </c>
      <c r="B10" s="1">
        <v>109.636</v>
      </c>
      <c r="C10" s="1">
        <v>110.12</v>
      </c>
      <c r="D10" s="1">
        <f t="shared" ref="D10:D17" si="1">C10-B10</f>
        <v>0.48400000000000887</v>
      </c>
      <c r="E10" s="18" t="str">
        <f t="shared" ref="E10:E27" si="2">A10</f>
        <v>P1B</v>
      </c>
      <c r="F10" s="1">
        <v>1.7170000000000001</v>
      </c>
      <c r="G10" s="1">
        <v>2.198</v>
      </c>
      <c r="H10" s="1">
        <f t="shared" ref="H10:H17" si="3">G10-F10</f>
        <v>0.48099999999999987</v>
      </c>
      <c r="I10">
        <v>-14.28941</v>
      </c>
      <c r="J10">
        <v>-170.67959999999999</v>
      </c>
      <c r="K10">
        <f t="shared" si="0"/>
        <v>35</v>
      </c>
      <c r="L10" s="21">
        <f>Mar_2014!$I$2</f>
        <v>1.8241469247509915E-2</v>
      </c>
    </row>
    <row r="11" spans="1:12" x14ac:dyDescent="0.25">
      <c r="A11" s="1" t="s">
        <v>33</v>
      </c>
      <c r="B11" s="1">
        <v>68.070999999999998</v>
      </c>
      <c r="C11" s="1">
        <v>69.367000000000004</v>
      </c>
      <c r="D11" s="1">
        <f t="shared" si="1"/>
        <v>1.2960000000000065</v>
      </c>
      <c r="E11" s="18" t="str">
        <f t="shared" si="2"/>
        <v>P1C</v>
      </c>
      <c r="F11" s="1">
        <v>1.8</v>
      </c>
      <c r="G11" s="1">
        <v>4.1109999999999998</v>
      </c>
      <c r="H11" s="1">
        <f t="shared" si="3"/>
        <v>2.3109999999999999</v>
      </c>
      <c r="I11">
        <v>-14.28833</v>
      </c>
      <c r="J11">
        <v>-170.67789999999999</v>
      </c>
      <c r="K11">
        <f t="shared" ref="K11" si="4">$B$3-$B$2</f>
        <v>35</v>
      </c>
      <c r="L11" s="21">
        <f>Mar_2014!$I$2</f>
        <v>1.8241469247509915E-2</v>
      </c>
    </row>
    <row r="12" spans="1:12" x14ac:dyDescent="0.25">
      <c r="A12" s="1" t="s">
        <v>34</v>
      </c>
      <c r="B12" s="1">
        <v>69.646000000000001</v>
      </c>
      <c r="C12" s="1">
        <v>71.459999999999994</v>
      </c>
      <c r="D12" s="1">
        <f t="shared" si="1"/>
        <v>1.813999999999993</v>
      </c>
      <c r="E12" s="18" t="str">
        <f t="shared" si="2"/>
        <v>P2A</v>
      </c>
      <c r="F12" s="1">
        <v>1.7130000000000001</v>
      </c>
      <c r="G12" s="1">
        <v>7.3780000000000001</v>
      </c>
      <c r="H12" s="1">
        <f t="shared" si="3"/>
        <v>5.665</v>
      </c>
      <c r="I12">
        <v>-14.29177</v>
      </c>
      <c r="J12">
        <v>-170.68219999999999</v>
      </c>
      <c r="K12">
        <f t="shared" ref="K12:K17" si="5">$B$3-$B$2</f>
        <v>35</v>
      </c>
      <c r="L12" s="21">
        <f>Mar_2014!$I$2</f>
        <v>1.8241469247509915E-2</v>
      </c>
    </row>
    <row r="13" spans="1:12" x14ac:dyDescent="0.25">
      <c r="A13" s="1" t="s">
        <v>35</v>
      </c>
      <c r="B13" s="1">
        <v>112.90600000000001</v>
      </c>
      <c r="C13" s="1">
        <v>112.93300000000001</v>
      </c>
      <c r="D13" s="1">
        <f t="shared" si="1"/>
        <v>2.7000000000001023E-2</v>
      </c>
      <c r="E13" s="18" t="str">
        <f t="shared" si="2"/>
        <v>P2B</v>
      </c>
      <c r="F13" s="1">
        <v>1.7330000000000001</v>
      </c>
      <c r="G13" s="1">
        <v>1.8009999999999999</v>
      </c>
      <c r="H13" s="1">
        <f t="shared" si="3"/>
        <v>6.7999999999999838E-2</v>
      </c>
      <c r="I13">
        <v>-14.29142</v>
      </c>
      <c r="J13">
        <v>-170.67930000000001</v>
      </c>
      <c r="K13">
        <f t="shared" si="5"/>
        <v>35</v>
      </c>
      <c r="L13" s="21">
        <f>Mar_2014!$I$2</f>
        <v>1.8241469247509915E-2</v>
      </c>
    </row>
    <row r="14" spans="1:12" x14ac:dyDescent="0.25">
      <c r="A14" s="1" t="s">
        <v>36</v>
      </c>
      <c r="B14" s="1">
        <v>66.784999999999997</v>
      </c>
      <c r="C14" s="1">
        <v>68.893000000000001</v>
      </c>
      <c r="D14" s="1">
        <f t="shared" si="1"/>
        <v>2.1080000000000041</v>
      </c>
      <c r="E14" s="18" t="str">
        <f t="shared" si="2"/>
        <v>P2C</v>
      </c>
      <c r="F14" s="1">
        <v>1.7869999999999999</v>
      </c>
      <c r="G14" s="1">
        <v>5.8170000000000002</v>
      </c>
      <c r="H14" s="1">
        <f t="shared" si="3"/>
        <v>4.03</v>
      </c>
      <c r="I14">
        <v>-14.290330000000001</v>
      </c>
      <c r="J14">
        <v>-170.67670000000001</v>
      </c>
      <c r="K14">
        <f t="shared" si="5"/>
        <v>35</v>
      </c>
      <c r="L14" s="21">
        <f>Mar_2014!$I$2</f>
        <v>1.8241469247509915E-2</v>
      </c>
    </row>
    <row r="15" spans="1:12" x14ac:dyDescent="0.25">
      <c r="A15" s="1" t="s">
        <v>30</v>
      </c>
      <c r="B15" s="1">
        <v>114.151</v>
      </c>
      <c r="C15" s="1">
        <v>114.524</v>
      </c>
      <c r="D15" s="1">
        <f t="shared" si="1"/>
        <v>0.37300000000000466</v>
      </c>
      <c r="E15" s="18" t="str">
        <f t="shared" si="2"/>
        <v>P3A</v>
      </c>
      <c r="F15" s="1">
        <v>1.7410000000000001</v>
      </c>
      <c r="G15" s="1">
        <v>2.4510000000000001</v>
      </c>
      <c r="H15" s="1">
        <f t="shared" si="3"/>
        <v>0.71</v>
      </c>
      <c r="I15">
        <v>-14.292730000000001</v>
      </c>
      <c r="J15">
        <v>-170.67939999999999</v>
      </c>
      <c r="K15">
        <f t="shared" si="5"/>
        <v>35</v>
      </c>
      <c r="L15" s="21">
        <f>Mar_2014!$I$2</f>
        <v>1.8241469247509915E-2</v>
      </c>
    </row>
    <row r="16" spans="1:12" x14ac:dyDescent="0.25">
      <c r="A16" s="1" t="s">
        <v>37</v>
      </c>
      <c r="B16" s="1" t="s">
        <v>24</v>
      </c>
      <c r="C16" s="1" t="s">
        <v>24</v>
      </c>
      <c r="D16" s="1" t="s">
        <v>24</v>
      </c>
      <c r="E16" s="18" t="str">
        <f t="shared" si="2"/>
        <v>P3B</v>
      </c>
      <c r="F16" s="1" t="s">
        <v>24</v>
      </c>
      <c r="G16" s="1" t="s">
        <v>24</v>
      </c>
      <c r="H16" s="1" t="s">
        <v>24</v>
      </c>
      <c r="I16">
        <v>-14.293839999999999</v>
      </c>
      <c r="J16">
        <v>-170.6773</v>
      </c>
      <c r="K16">
        <f t="shared" si="5"/>
        <v>35</v>
      </c>
      <c r="L16" s="21">
        <f>Mar_2014!$I$2</f>
        <v>1.8241469247509915E-2</v>
      </c>
    </row>
    <row r="17" spans="1:12" x14ac:dyDescent="0.25">
      <c r="A17" s="1" t="s">
        <v>38</v>
      </c>
      <c r="B17" s="1">
        <v>67.215999999999994</v>
      </c>
      <c r="C17" s="1">
        <v>67.225999999999999</v>
      </c>
      <c r="D17" s="1">
        <f t="shared" si="1"/>
        <v>1.0000000000005116E-2</v>
      </c>
      <c r="E17" s="18" t="str">
        <f t="shared" si="2"/>
        <v>P3C</v>
      </c>
      <c r="F17" s="1">
        <v>1.7529999999999999</v>
      </c>
      <c r="G17" s="1">
        <v>1.796</v>
      </c>
      <c r="H17" s="1">
        <f t="shared" si="3"/>
        <v>4.3000000000000149E-2</v>
      </c>
      <c r="I17">
        <v>-14.293369999999999</v>
      </c>
      <c r="J17">
        <v>-170.6754</v>
      </c>
      <c r="K17">
        <f t="shared" si="5"/>
        <v>35</v>
      </c>
      <c r="L17" s="21">
        <f>Mar_2014!$I$2</f>
        <v>1.8241469247509915E-2</v>
      </c>
    </row>
    <row r="18" spans="1:12" ht="8.25" customHeight="1" x14ac:dyDescent="0.25">
      <c r="A18" s="10"/>
      <c r="B18" s="10"/>
      <c r="C18" s="10"/>
      <c r="D18" s="10"/>
      <c r="E18" s="18"/>
      <c r="F18" s="10"/>
      <c r="G18" s="10"/>
      <c r="H18" s="10"/>
    </row>
    <row r="19" spans="1:12" x14ac:dyDescent="0.25">
      <c r="A19" s="1" t="s">
        <v>13</v>
      </c>
      <c r="B19" s="1">
        <v>67.875</v>
      </c>
      <c r="C19" s="1">
        <v>69.641000000000005</v>
      </c>
      <c r="D19" s="1">
        <f t="shared" ref="D19:D27" si="6">C19-B19</f>
        <v>1.7660000000000053</v>
      </c>
      <c r="E19" s="18" t="str">
        <f t="shared" si="2"/>
        <v>T1A</v>
      </c>
      <c r="F19" s="1">
        <v>1.7410000000000001</v>
      </c>
      <c r="G19" s="1">
        <v>4.391</v>
      </c>
      <c r="H19" s="1">
        <f t="shared" ref="H19:H27" si="7">G19-F19</f>
        <v>2.65</v>
      </c>
      <c r="I19">
        <v>-14.290179999999999</v>
      </c>
      <c r="J19">
        <v>-170.6814</v>
      </c>
      <c r="K19">
        <f t="shared" ref="K19:K27" si="8">$B$3-$B$2</f>
        <v>35</v>
      </c>
      <c r="L19" s="21">
        <f>Mar_2014!$I$3</f>
        <v>2.0268299163899908E-3</v>
      </c>
    </row>
    <row r="20" spans="1:12" x14ac:dyDescent="0.25">
      <c r="A20" s="1" t="s">
        <v>9</v>
      </c>
      <c r="B20" s="1">
        <v>111.997</v>
      </c>
      <c r="C20" s="1">
        <v>128.59200000000001</v>
      </c>
      <c r="D20" s="1">
        <f t="shared" si="6"/>
        <v>16.595000000000013</v>
      </c>
      <c r="E20" s="18" t="str">
        <f t="shared" si="2"/>
        <v>T1B</v>
      </c>
      <c r="F20" s="1">
        <v>1.704</v>
      </c>
      <c r="G20" s="1">
        <v>10.683</v>
      </c>
      <c r="H20" s="1">
        <f t="shared" si="7"/>
        <v>8.9789999999999992</v>
      </c>
      <c r="I20">
        <v>-14.28941</v>
      </c>
      <c r="J20">
        <v>-170.67959999999999</v>
      </c>
      <c r="K20">
        <f t="shared" si="8"/>
        <v>35</v>
      </c>
      <c r="L20" s="21">
        <f>Mar_2014!$I$3</f>
        <v>2.0268299163899908E-3</v>
      </c>
    </row>
    <row r="21" spans="1:12" x14ac:dyDescent="0.25">
      <c r="A21" s="1" t="s">
        <v>16</v>
      </c>
      <c r="B21" s="1">
        <v>66.126000000000005</v>
      </c>
      <c r="C21" s="1">
        <v>69.100999999999999</v>
      </c>
      <c r="D21" s="1">
        <f t="shared" si="6"/>
        <v>2.9749999999999943</v>
      </c>
      <c r="E21" s="18" t="str">
        <f t="shared" si="2"/>
        <v>T1C</v>
      </c>
      <c r="F21" s="1">
        <v>1.754</v>
      </c>
      <c r="G21" s="1">
        <v>7.7089999999999996</v>
      </c>
      <c r="H21" s="1">
        <f t="shared" si="7"/>
        <v>5.9550000000000001</v>
      </c>
      <c r="I21">
        <v>-14.28833</v>
      </c>
      <c r="J21">
        <v>-170.67789999999999</v>
      </c>
      <c r="K21">
        <f t="shared" si="8"/>
        <v>35</v>
      </c>
      <c r="L21" s="21">
        <f>Mar_2014!$I$3</f>
        <v>2.0268299163899908E-3</v>
      </c>
    </row>
    <row r="22" spans="1:12" x14ac:dyDescent="0.25">
      <c r="A22" s="1" t="s">
        <v>10</v>
      </c>
      <c r="B22" s="1">
        <v>70.001000000000005</v>
      </c>
      <c r="C22" s="1">
        <v>70.606999999999999</v>
      </c>
      <c r="D22" s="1">
        <f t="shared" si="6"/>
        <v>0.60599999999999454</v>
      </c>
      <c r="E22" s="18" t="str">
        <f t="shared" si="2"/>
        <v>T2A</v>
      </c>
      <c r="F22" s="1">
        <v>1.81</v>
      </c>
      <c r="G22" s="1">
        <v>3.214</v>
      </c>
      <c r="H22" s="1">
        <f t="shared" si="7"/>
        <v>1.4039999999999999</v>
      </c>
      <c r="I22">
        <v>-14.29177</v>
      </c>
      <c r="J22">
        <v>-170.68219999999999</v>
      </c>
      <c r="K22">
        <f t="shared" si="8"/>
        <v>35</v>
      </c>
      <c r="L22" s="21">
        <f>Mar_2014!$I$3</f>
        <v>2.0268299163899908E-3</v>
      </c>
    </row>
    <row r="23" spans="1:12" x14ac:dyDescent="0.25">
      <c r="A23" s="1" t="s">
        <v>15</v>
      </c>
      <c r="B23" s="1">
        <v>114.664</v>
      </c>
      <c r="C23" s="1">
        <v>114.64100000000001</v>
      </c>
      <c r="D23" s="1">
        <f t="shared" si="6"/>
        <v>-2.2999999999996135E-2</v>
      </c>
      <c r="E23" s="18" t="str">
        <f t="shared" si="2"/>
        <v>T2B</v>
      </c>
      <c r="F23" s="1">
        <v>1.7370000000000001</v>
      </c>
      <c r="G23" s="1">
        <v>1.8009999999999999</v>
      </c>
      <c r="H23" s="1">
        <f t="shared" si="7"/>
        <v>6.3999999999999835E-2</v>
      </c>
      <c r="I23">
        <v>-14.29142</v>
      </c>
      <c r="J23">
        <v>-170.67930000000001</v>
      </c>
      <c r="K23">
        <f t="shared" si="8"/>
        <v>35</v>
      </c>
      <c r="L23" s="21">
        <f>Mar_2014!$I$3</f>
        <v>2.0268299163899908E-3</v>
      </c>
    </row>
    <row r="24" spans="1:12" x14ac:dyDescent="0.25">
      <c r="A24" s="1" t="s">
        <v>8</v>
      </c>
      <c r="B24" s="1">
        <v>69.096000000000004</v>
      </c>
      <c r="C24" s="1">
        <v>71.311000000000007</v>
      </c>
      <c r="D24" s="1">
        <f t="shared" si="6"/>
        <v>2.2150000000000034</v>
      </c>
      <c r="E24" s="18" t="str">
        <f t="shared" si="2"/>
        <v>T2C</v>
      </c>
      <c r="F24" s="1">
        <v>1.7190000000000001</v>
      </c>
      <c r="G24" s="1">
        <v>9.5790000000000006</v>
      </c>
      <c r="H24" s="1">
        <f t="shared" si="7"/>
        <v>7.86</v>
      </c>
      <c r="I24">
        <v>-14.290330000000001</v>
      </c>
      <c r="J24">
        <v>-170.67670000000001</v>
      </c>
      <c r="K24">
        <f t="shared" si="8"/>
        <v>35</v>
      </c>
      <c r="L24" s="21">
        <f>Mar_2014!$I$3</f>
        <v>2.0268299163899908E-3</v>
      </c>
    </row>
    <row r="25" spans="1:12" x14ac:dyDescent="0.25">
      <c r="A25" s="1" t="s">
        <v>11</v>
      </c>
      <c r="B25" s="1">
        <v>112.929</v>
      </c>
      <c r="C25" s="1">
        <v>114.322</v>
      </c>
      <c r="D25" s="1">
        <f t="shared" si="6"/>
        <v>1.3930000000000007</v>
      </c>
      <c r="E25" s="18" t="str">
        <f t="shared" si="2"/>
        <v>T3A</v>
      </c>
      <c r="F25" s="1">
        <v>1.796</v>
      </c>
      <c r="G25" s="1">
        <v>3.2669999999999999</v>
      </c>
      <c r="H25" s="1">
        <f t="shared" si="7"/>
        <v>1.4709999999999999</v>
      </c>
      <c r="I25">
        <v>-14.292730000000001</v>
      </c>
      <c r="J25">
        <v>-170.67939999999999</v>
      </c>
      <c r="K25">
        <f t="shared" si="8"/>
        <v>35</v>
      </c>
      <c r="L25" s="21">
        <f>Mar_2014!$I$3</f>
        <v>2.0268299163899908E-3</v>
      </c>
    </row>
    <row r="26" spans="1:12" x14ac:dyDescent="0.25">
      <c r="A26" s="1" t="s">
        <v>7</v>
      </c>
      <c r="B26" s="1">
        <v>112.92</v>
      </c>
      <c r="C26" s="1">
        <v>115.28700000000001</v>
      </c>
      <c r="D26" s="1">
        <f t="shared" si="6"/>
        <v>2.3670000000000044</v>
      </c>
      <c r="E26" s="18" t="str">
        <f t="shared" si="2"/>
        <v>T3B</v>
      </c>
      <c r="F26" s="1">
        <v>1.8109999999999999</v>
      </c>
      <c r="G26" s="1">
        <v>2.83</v>
      </c>
      <c r="H26" s="1">
        <f t="shared" si="7"/>
        <v>1.0190000000000001</v>
      </c>
      <c r="I26">
        <v>-14.293839999999999</v>
      </c>
      <c r="J26">
        <v>-170.6773</v>
      </c>
      <c r="K26">
        <f t="shared" si="8"/>
        <v>35</v>
      </c>
      <c r="L26" s="21">
        <f>Mar_2014!$I$3</f>
        <v>2.0268299163899908E-3</v>
      </c>
    </row>
    <row r="27" spans="1:12" x14ac:dyDescent="0.25">
      <c r="A27" s="1" t="s">
        <v>12</v>
      </c>
      <c r="B27" s="1">
        <v>70.11</v>
      </c>
      <c r="C27" s="1">
        <v>71.218000000000004</v>
      </c>
      <c r="D27" s="1">
        <f t="shared" si="6"/>
        <v>1.1080000000000041</v>
      </c>
      <c r="E27" s="18" t="str">
        <f t="shared" si="2"/>
        <v>T3C</v>
      </c>
      <c r="F27" s="1">
        <v>1.7989999999999999</v>
      </c>
      <c r="G27" s="1">
        <v>4.9119999999999999</v>
      </c>
      <c r="H27" s="1">
        <f t="shared" si="7"/>
        <v>3.113</v>
      </c>
      <c r="I27">
        <v>-14.293369999999999</v>
      </c>
      <c r="J27">
        <v>-170.6754</v>
      </c>
      <c r="K27">
        <f t="shared" si="8"/>
        <v>35</v>
      </c>
      <c r="L27" s="21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zoomScale="83" zoomScaleNormal="83" workbookViewId="0">
      <selection activeCell="C29" sqref="C29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41953</v>
      </c>
      <c r="C2" t="s">
        <v>56</v>
      </c>
      <c r="D2">
        <f>B3-B2</f>
        <v>24</v>
      </c>
      <c r="F2" t="s">
        <v>51</v>
      </c>
      <c r="G2" s="9"/>
    </row>
    <row r="3" spans="1:12" x14ac:dyDescent="0.25">
      <c r="A3" t="s">
        <v>19</v>
      </c>
      <c r="B3" s="9">
        <v>41977</v>
      </c>
      <c r="F3" t="s">
        <v>52</v>
      </c>
      <c r="G3" s="9"/>
    </row>
    <row r="4" spans="1:12" x14ac:dyDescent="0.25">
      <c r="A4" t="s">
        <v>20</v>
      </c>
      <c r="B4" s="9">
        <v>41978</v>
      </c>
    </row>
    <row r="5" spans="1:12" x14ac:dyDescent="0.25">
      <c r="A5" t="s">
        <v>17</v>
      </c>
      <c r="B5" t="s">
        <v>21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" t="s">
        <v>3</v>
      </c>
      <c r="C8" s="2" t="s">
        <v>4</v>
      </c>
      <c r="D8" s="2" t="s">
        <v>5</v>
      </c>
      <c r="E8" s="7"/>
      <c r="F8" s="2" t="s">
        <v>1</v>
      </c>
      <c r="G8" s="2" t="s">
        <v>2</v>
      </c>
      <c r="H8" s="2" t="s">
        <v>6</v>
      </c>
      <c r="I8" s="20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1" t="s">
        <v>31</v>
      </c>
      <c r="B9" s="1">
        <v>70.239000000000004</v>
      </c>
      <c r="C9" s="1">
        <v>71.054000000000002</v>
      </c>
      <c r="D9" s="1">
        <f>C9-B9</f>
        <v>0.81499999999999773</v>
      </c>
      <c r="E9" s="18" t="str">
        <f>A9</f>
        <v>P1A</v>
      </c>
      <c r="F9" s="1">
        <v>1.69</v>
      </c>
      <c r="G9" s="1">
        <v>2.3450000000000002</v>
      </c>
      <c r="H9" s="1">
        <f t="shared" ref="H9:H16" si="0">G9-F9</f>
        <v>0.65500000000000025</v>
      </c>
      <c r="I9">
        <v>-14.290179999999999</v>
      </c>
      <c r="J9">
        <v>-170.6814</v>
      </c>
      <c r="K9">
        <f t="shared" ref="K9:K17" si="1">$B$3-$B$2</f>
        <v>24</v>
      </c>
      <c r="L9" s="21">
        <f>Mar_2014!$I$2</f>
        <v>1.8241469247509915E-2</v>
      </c>
    </row>
    <row r="10" spans="1:12" x14ac:dyDescent="0.25">
      <c r="A10" s="1" t="s">
        <v>32</v>
      </c>
      <c r="B10" s="1">
        <v>109.636</v>
      </c>
      <c r="C10" s="1">
        <v>112.392</v>
      </c>
      <c r="D10" s="1">
        <f t="shared" ref="D10:D16" si="2">C10-B10</f>
        <v>2.7560000000000002</v>
      </c>
      <c r="E10" s="18" t="str">
        <f t="shared" ref="E10:E27" si="3">A10</f>
        <v>P1B</v>
      </c>
      <c r="F10" s="1">
        <v>1.8049999999999999</v>
      </c>
      <c r="G10" s="1">
        <v>2.419</v>
      </c>
      <c r="H10" s="1">
        <f t="shared" si="0"/>
        <v>0.6140000000000001</v>
      </c>
      <c r="I10">
        <v>-14.28941</v>
      </c>
      <c r="J10">
        <v>-170.67959999999999</v>
      </c>
      <c r="K10">
        <f t="shared" si="1"/>
        <v>24</v>
      </c>
      <c r="L10" s="21">
        <f>Mar_2014!$I$2</f>
        <v>1.8241469247509915E-2</v>
      </c>
    </row>
    <row r="11" spans="1:12" x14ac:dyDescent="0.25">
      <c r="A11" s="1" t="s">
        <v>33</v>
      </c>
      <c r="B11" s="1">
        <v>68.070999999999998</v>
      </c>
      <c r="C11" s="1">
        <v>69.652000000000001</v>
      </c>
      <c r="D11" s="1">
        <f t="shared" si="2"/>
        <v>1.5810000000000031</v>
      </c>
      <c r="E11" s="18" t="str">
        <f t="shared" si="3"/>
        <v>P1C</v>
      </c>
      <c r="F11" s="1">
        <v>1.802</v>
      </c>
      <c r="G11" s="1">
        <v>4.266</v>
      </c>
      <c r="H11" s="1">
        <f t="shared" si="0"/>
        <v>2.464</v>
      </c>
      <c r="I11">
        <v>-14.28833</v>
      </c>
      <c r="J11">
        <v>-170.67789999999999</v>
      </c>
      <c r="K11">
        <f t="shared" si="1"/>
        <v>24</v>
      </c>
      <c r="L11" s="21">
        <f>Mar_2014!$I$2</f>
        <v>1.8241469247509915E-2</v>
      </c>
    </row>
    <row r="12" spans="1:12" x14ac:dyDescent="0.25">
      <c r="A12" s="1" t="s">
        <v>34</v>
      </c>
      <c r="B12" s="1">
        <v>69.646000000000001</v>
      </c>
      <c r="C12" s="1">
        <v>71.203999999999994</v>
      </c>
      <c r="D12" s="1">
        <f t="shared" si="2"/>
        <v>1.5579999999999927</v>
      </c>
      <c r="E12" s="18" t="str">
        <f t="shared" si="3"/>
        <v>P2A</v>
      </c>
      <c r="F12" s="1">
        <v>1.736</v>
      </c>
      <c r="G12" s="1">
        <v>6.8650000000000002</v>
      </c>
      <c r="H12" s="1">
        <f t="shared" si="0"/>
        <v>5.1290000000000004</v>
      </c>
      <c r="I12">
        <v>-14.29177</v>
      </c>
      <c r="J12">
        <v>-170.68219999999999</v>
      </c>
      <c r="K12">
        <f t="shared" si="1"/>
        <v>24</v>
      </c>
      <c r="L12" s="21">
        <f>Mar_2014!$I$2</f>
        <v>1.8241469247509915E-2</v>
      </c>
    </row>
    <row r="13" spans="1:12" x14ac:dyDescent="0.25">
      <c r="A13" s="1" t="s">
        <v>35</v>
      </c>
      <c r="B13" s="1">
        <v>112.90600000000001</v>
      </c>
      <c r="C13" s="1">
        <v>129.57</v>
      </c>
      <c r="D13" s="1">
        <f t="shared" si="2"/>
        <v>16.663999999999987</v>
      </c>
      <c r="E13" s="18" t="str">
        <f t="shared" si="3"/>
        <v>P2B</v>
      </c>
      <c r="F13" s="1">
        <v>1.7270000000000001</v>
      </c>
      <c r="G13" s="1">
        <v>1.829</v>
      </c>
      <c r="H13" s="1">
        <f t="shared" si="0"/>
        <v>0.10199999999999987</v>
      </c>
      <c r="I13">
        <v>-14.29142</v>
      </c>
      <c r="J13">
        <v>-170.67930000000001</v>
      </c>
      <c r="K13">
        <f t="shared" si="1"/>
        <v>24</v>
      </c>
      <c r="L13" s="21">
        <f>Mar_2014!$I$2</f>
        <v>1.8241469247509915E-2</v>
      </c>
    </row>
    <row r="14" spans="1:12" x14ac:dyDescent="0.25">
      <c r="A14" s="1" t="s">
        <v>36</v>
      </c>
      <c r="B14" s="1">
        <v>66.784999999999997</v>
      </c>
      <c r="C14" s="1">
        <v>68.27</v>
      </c>
      <c r="D14" s="1">
        <f t="shared" si="2"/>
        <v>1.4849999999999994</v>
      </c>
      <c r="E14" s="18" t="str">
        <f t="shared" si="3"/>
        <v>P2C</v>
      </c>
      <c r="F14" s="1">
        <v>1.742</v>
      </c>
      <c r="G14" s="1">
        <v>4.4509999999999996</v>
      </c>
      <c r="H14" s="1">
        <f t="shared" si="0"/>
        <v>2.7089999999999996</v>
      </c>
      <c r="I14">
        <v>-14.290330000000001</v>
      </c>
      <c r="J14">
        <v>-170.67670000000001</v>
      </c>
      <c r="K14">
        <f t="shared" si="1"/>
        <v>24</v>
      </c>
      <c r="L14" s="21">
        <f>Mar_2014!$I$2</f>
        <v>1.8241469247509915E-2</v>
      </c>
    </row>
    <row r="15" spans="1:12" x14ac:dyDescent="0.25">
      <c r="A15" s="1" t="s">
        <v>30</v>
      </c>
      <c r="B15" s="1">
        <v>114.151</v>
      </c>
      <c r="C15" s="1">
        <v>114.387</v>
      </c>
      <c r="D15" s="1">
        <f t="shared" si="2"/>
        <v>0.23600000000000421</v>
      </c>
      <c r="E15" s="18" t="str">
        <f t="shared" si="3"/>
        <v>P3A</v>
      </c>
      <c r="F15" s="1">
        <v>1.7390000000000001</v>
      </c>
      <c r="G15" s="1">
        <v>2.1480000000000001</v>
      </c>
      <c r="H15" s="1">
        <f t="shared" si="0"/>
        <v>0.40900000000000003</v>
      </c>
      <c r="I15">
        <v>-14.292730000000001</v>
      </c>
      <c r="J15">
        <v>-170.67939999999999</v>
      </c>
      <c r="K15">
        <f t="shared" si="1"/>
        <v>24</v>
      </c>
      <c r="L15" s="21">
        <f>Mar_2014!$I$2</f>
        <v>1.8241469247509915E-2</v>
      </c>
    </row>
    <row r="16" spans="1:12" x14ac:dyDescent="0.25">
      <c r="A16" s="1" t="s">
        <v>37</v>
      </c>
      <c r="B16" s="1">
        <v>67.213999999999999</v>
      </c>
      <c r="C16" s="1">
        <v>67.245999999999995</v>
      </c>
      <c r="D16" s="1">
        <f t="shared" si="2"/>
        <v>3.1999999999996476E-2</v>
      </c>
      <c r="E16" s="18" t="str">
        <f t="shared" si="3"/>
        <v>P3B</v>
      </c>
      <c r="F16" s="1">
        <v>1.744</v>
      </c>
      <c r="G16" s="1">
        <v>1.8140000000000001</v>
      </c>
      <c r="H16" s="1">
        <f t="shared" si="0"/>
        <v>7.0000000000000062E-2</v>
      </c>
      <c r="I16">
        <v>-14.293839999999999</v>
      </c>
      <c r="J16">
        <v>-170.6773</v>
      </c>
      <c r="K16">
        <f t="shared" si="1"/>
        <v>24</v>
      </c>
      <c r="L16" s="21">
        <f>Mar_2014!$I$2</f>
        <v>1.8241469247509915E-2</v>
      </c>
    </row>
    <row r="17" spans="1:12" x14ac:dyDescent="0.25">
      <c r="A17" s="1" t="s">
        <v>38</v>
      </c>
      <c r="B17" s="1" t="s">
        <v>64</v>
      </c>
      <c r="C17" s="1" t="s">
        <v>64</v>
      </c>
      <c r="D17" s="1">
        <v>0</v>
      </c>
      <c r="E17" s="18" t="str">
        <f t="shared" si="3"/>
        <v>P3C</v>
      </c>
      <c r="F17" s="1" t="s">
        <v>64</v>
      </c>
      <c r="G17" s="1" t="s">
        <v>64</v>
      </c>
      <c r="H17" s="1">
        <v>0</v>
      </c>
      <c r="I17">
        <v>-14.293369999999999</v>
      </c>
      <c r="J17">
        <v>-170.6754</v>
      </c>
      <c r="K17">
        <f t="shared" si="1"/>
        <v>24</v>
      </c>
      <c r="L17" s="21">
        <f>Mar_2014!$I$2</f>
        <v>1.8241469247509915E-2</v>
      </c>
    </row>
    <row r="18" spans="1:12" ht="8.25" customHeight="1" x14ac:dyDescent="0.25">
      <c r="A18" s="10"/>
      <c r="B18" s="10"/>
      <c r="C18" s="10"/>
      <c r="D18" s="10"/>
      <c r="E18" s="18"/>
      <c r="F18" s="10"/>
      <c r="G18" s="10"/>
      <c r="H18" s="10"/>
    </row>
    <row r="19" spans="1:12" x14ac:dyDescent="0.25">
      <c r="A19" s="1" t="s">
        <v>13</v>
      </c>
      <c r="B19" s="1">
        <v>67.875</v>
      </c>
      <c r="C19" s="1">
        <v>69.930000000000007</v>
      </c>
      <c r="D19" s="1">
        <f t="shared" ref="D19:D27" si="4">C19-B19</f>
        <v>2.0550000000000068</v>
      </c>
      <c r="E19" s="18" t="str">
        <f t="shared" si="3"/>
        <v>T1A</v>
      </c>
      <c r="F19" s="1">
        <v>1.718</v>
      </c>
      <c r="G19" s="1">
        <v>2.0270000000000001</v>
      </c>
      <c r="H19" s="1">
        <f t="shared" ref="H19:H27" si="5">G19-F19</f>
        <v>0.30900000000000016</v>
      </c>
      <c r="I19">
        <v>-14.290179999999999</v>
      </c>
      <c r="J19">
        <v>-170.6814</v>
      </c>
      <c r="K19">
        <f t="shared" ref="K19:K27" si="6">$B$3-$B$2</f>
        <v>24</v>
      </c>
      <c r="L19" s="21">
        <f>Mar_2014!$I$3</f>
        <v>2.0268299163899908E-3</v>
      </c>
    </row>
    <row r="20" spans="1:12" x14ac:dyDescent="0.25">
      <c r="A20" s="1" t="s">
        <v>9</v>
      </c>
      <c r="B20" s="1">
        <v>111.997</v>
      </c>
      <c r="C20" s="1">
        <v>114.82</v>
      </c>
      <c r="D20" s="1">
        <f t="shared" si="4"/>
        <v>2.8229999999999933</v>
      </c>
      <c r="E20" s="18" t="str">
        <f t="shared" si="3"/>
        <v>T1B</v>
      </c>
      <c r="F20" s="1">
        <v>1.766</v>
      </c>
      <c r="G20" s="1">
        <v>3.2010000000000001</v>
      </c>
      <c r="H20" s="1">
        <f t="shared" si="5"/>
        <v>1.4350000000000001</v>
      </c>
      <c r="I20">
        <v>-14.28941</v>
      </c>
      <c r="J20">
        <v>-170.67959999999999</v>
      </c>
      <c r="K20">
        <f t="shared" si="6"/>
        <v>24</v>
      </c>
      <c r="L20" s="21">
        <f>Mar_2014!$I$3</f>
        <v>2.0268299163899908E-3</v>
      </c>
    </row>
    <row r="21" spans="1:12" x14ac:dyDescent="0.25">
      <c r="A21" s="1" t="s">
        <v>16</v>
      </c>
      <c r="B21" s="1">
        <v>66.126000000000005</v>
      </c>
      <c r="C21" s="1">
        <v>67.114999999999995</v>
      </c>
      <c r="D21" s="1">
        <f t="shared" si="4"/>
        <v>0.98899999999999011</v>
      </c>
      <c r="E21" s="18" t="str">
        <f t="shared" si="3"/>
        <v>T1C</v>
      </c>
      <c r="F21" s="1">
        <v>1.806</v>
      </c>
      <c r="G21" s="1">
        <v>4.6189999999999998</v>
      </c>
      <c r="H21" s="1">
        <f t="shared" si="5"/>
        <v>2.8129999999999997</v>
      </c>
      <c r="I21">
        <v>-14.28833</v>
      </c>
      <c r="J21">
        <v>-170.67789999999999</v>
      </c>
      <c r="K21">
        <f t="shared" si="6"/>
        <v>24</v>
      </c>
      <c r="L21" s="21">
        <f>Mar_2014!$I$3</f>
        <v>2.0268299163899908E-3</v>
      </c>
    </row>
    <row r="22" spans="1:12" x14ac:dyDescent="0.25">
      <c r="A22" s="1" t="s">
        <v>10</v>
      </c>
      <c r="B22" s="1">
        <v>70.001000000000005</v>
      </c>
      <c r="C22" s="1">
        <v>71.328000000000003</v>
      </c>
      <c r="D22" s="1">
        <f t="shared" si="4"/>
        <v>1.3269999999999982</v>
      </c>
      <c r="E22" s="18" t="str">
        <f t="shared" si="3"/>
        <v>T2A</v>
      </c>
      <c r="F22" s="1">
        <v>1.81</v>
      </c>
      <c r="G22" s="1">
        <v>4.1269999999999998</v>
      </c>
      <c r="H22" s="1">
        <f t="shared" si="5"/>
        <v>2.3169999999999997</v>
      </c>
      <c r="I22">
        <v>-14.29177</v>
      </c>
      <c r="J22">
        <v>-170.68219999999999</v>
      </c>
      <c r="K22">
        <f t="shared" si="6"/>
        <v>24</v>
      </c>
      <c r="L22" s="21">
        <f>Mar_2014!$I$3</f>
        <v>2.0268299163899908E-3</v>
      </c>
    </row>
    <row r="23" spans="1:12" x14ac:dyDescent="0.25">
      <c r="A23" s="1" t="s">
        <v>15</v>
      </c>
      <c r="B23" s="1" t="s">
        <v>64</v>
      </c>
      <c r="C23" s="1" t="s">
        <v>64</v>
      </c>
      <c r="D23" s="1">
        <v>0</v>
      </c>
      <c r="E23" s="18" t="str">
        <f t="shared" si="3"/>
        <v>T2B</v>
      </c>
      <c r="F23" s="1" t="s">
        <v>64</v>
      </c>
      <c r="G23" s="1" t="s">
        <v>64</v>
      </c>
      <c r="H23" s="1">
        <v>0</v>
      </c>
      <c r="I23">
        <v>-14.29142</v>
      </c>
      <c r="J23">
        <v>-170.67930000000001</v>
      </c>
      <c r="K23">
        <f t="shared" si="6"/>
        <v>24</v>
      </c>
      <c r="L23" s="21">
        <f>Mar_2014!$I$3</f>
        <v>2.0268299163899908E-3</v>
      </c>
    </row>
    <row r="24" spans="1:12" x14ac:dyDescent="0.25">
      <c r="A24" s="1" t="s">
        <v>8</v>
      </c>
      <c r="B24" s="1">
        <v>69.096000000000004</v>
      </c>
      <c r="C24" s="1">
        <v>69.73</v>
      </c>
      <c r="D24" s="1">
        <f t="shared" si="4"/>
        <v>0.63400000000000034</v>
      </c>
      <c r="E24" s="18" t="str">
        <f t="shared" si="3"/>
        <v>T2C</v>
      </c>
      <c r="F24" s="1">
        <v>1.7569999999999999</v>
      </c>
      <c r="G24" s="1">
        <v>4.5339999999999998</v>
      </c>
      <c r="H24" s="1">
        <f t="shared" si="5"/>
        <v>2.7770000000000001</v>
      </c>
      <c r="I24">
        <v>-14.290330000000001</v>
      </c>
      <c r="J24">
        <v>-170.67670000000001</v>
      </c>
      <c r="K24">
        <f t="shared" si="6"/>
        <v>24</v>
      </c>
      <c r="L24" s="21">
        <f>Mar_2014!$I$3</f>
        <v>2.0268299163899908E-3</v>
      </c>
    </row>
    <row r="25" spans="1:12" x14ac:dyDescent="0.25">
      <c r="A25" s="1" t="s">
        <v>11</v>
      </c>
      <c r="B25" s="1">
        <v>112.929</v>
      </c>
      <c r="C25" s="1">
        <v>113.01900000000001</v>
      </c>
      <c r="D25" s="1">
        <f t="shared" si="4"/>
        <v>9.0000000000003411E-2</v>
      </c>
      <c r="E25" s="18" t="str">
        <f t="shared" si="3"/>
        <v>T3A</v>
      </c>
      <c r="F25" s="1">
        <v>1.7969999999999999</v>
      </c>
      <c r="G25" s="1">
        <v>2.0550000000000002</v>
      </c>
      <c r="H25" s="1">
        <f t="shared" si="5"/>
        <v>0.25800000000000023</v>
      </c>
      <c r="I25">
        <v>-14.292730000000001</v>
      </c>
      <c r="J25">
        <v>-170.67939999999999</v>
      </c>
      <c r="K25">
        <f t="shared" si="6"/>
        <v>24</v>
      </c>
      <c r="L25" s="21">
        <f>Mar_2014!$I$3</f>
        <v>2.0268299163899908E-3</v>
      </c>
    </row>
    <row r="26" spans="1:12" x14ac:dyDescent="0.25">
      <c r="A26" s="1" t="s">
        <v>7</v>
      </c>
      <c r="B26" s="1">
        <v>112.92</v>
      </c>
      <c r="C26" s="1">
        <v>112.92</v>
      </c>
      <c r="D26" s="1">
        <f t="shared" si="4"/>
        <v>0</v>
      </c>
      <c r="E26" s="18" t="str">
        <f t="shared" si="3"/>
        <v>T3B</v>
      </c>
      <c r="F26" s="1">
        <v>1.74</v>
      </c>
      <c r="G26" s="1">
        <v>2.2029999999999998</v>
      </c>
      <c r="H26" s="1">
        <f t="shared" si="5"/>
        <v>0.46299999999999986</v>
      </c>
      <c r="I26">
        <v>-14.293839999999999</v>
      </c>
      <c r="J26">
        <v>-170.6773</v>
      </c>
      <c r="K26">
        <f t="shared" si="6"/>
        <v>24</v>
      </c>
      <c r="L26" s="21">
        <f>Mar_2014!$I$3</f>
        <v>2.0268299163899908E-3</v>
      </c>
    </row>
    <row r="27" spans="1:12" x14ac:dyDescent="0.25">
      <c r="A27" s="1" t="s">
        <v>12</v>
      </c>
      <c r="B27" s="1">
        <v>70.11</v>
      </c>
      <c r="C27" s="1">
        <v>70.11</v>
      </c>
      <c r="D27" s="1">
        <f t="shared" si="4"/>
        <v>0</v>
      </c>
      <c r="E27" s="18" t="str">
        <f t="shared" si="3"/>
        <v>T3C</v>
      </c>
      <c r="F27" s="1">
        <v>1.75</v>
      </c>
      <c r="G27" s="1">
        <v>1.9259999999999999</v>
      </c>
      <c r="H27" s="1">
        <f t="shared" si="5"/>
        <v>0.17599999999999993</v>
      </c>
      <c r="I27">
        <v>-14.293369999999999</v>
      </c>
      <c r="J27">
        <v>-170.6754</v>
      </c>
      <c r="K27">
        <f t="shared" si="6"/>
        <v>24</v>
      </c>
      <c r="L27" s="21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zoomScale="83" zoomScaleNormal="83" workbookViewId="0">
      <selection activeCell="F9" sqref="F9:H27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41977</v>
      </c>
      <c r="C2" t="s">
        <v>56</v>
      </c>
      <c r="D2">
        <f>B3-B2</f>
        <v>32</v>
      </c>
      <c r="F2" t="s">
        <v>51</v>
      </c>
      <c r="G2" s="9"/>
    </row>
    <row r="3" spans="1:12" x14ac:dyDescent="0.25">
      <c r="A3" t="s">
        <v>19</v>
      </c>
      <c r="B3" s="9">
        <v>42009</v>
      </c>
      <c r="F3" t="s">
        <v>52</v>
      </c>
      <c r="G3" s="9"/>
    </row>
    <row r="4" spans="1:12" x14ac:dyDescent="0.25">
      <c r="A4" t="s">
        <v>20</v>
      </c>
      <c r="B4" s="9">
        <v>42010</v>
      </c>
    </row>
    <row r="5" spans="1:12" x14ac:dyDescent="0.25">
      <c r="A5" t="s">
        <v>17</v>
      </c>
      <c r="B5" t="s">
        <v>21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3" t="s">
        <v>3</v>
      </c>
      <c r="C8" s="23" t="s">
        <v>4</v>
      </c>
      <c r="D8" s="23" t="s">
        <v>5</v>
      </c>
      <c r="E8" s="7"/>
      <c r="F8" s="23" t="s">
        <v>1</v>
      </c>
      <c r="G8" s="23" t="s">
        <v>2</v>
      </c>
      <c r="H8" s="23" t="s">
        <v>6</v>
      </c>
      <c r="I8" s="20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4" t="s">
        <v>31</v>
      </c>
      <c r="B9" s="24">
        <v>70.244</v>
      </c>
      <c r="C9" s="24">
        <v>71.869</v>
      </c>
      <c r="D9" s="24">
        <v>1.625</v>
      </c>
      <c r="E9" s="18" t="str">
        <f>A9</f>
        <v>P1A</v>
      </c>
      <c r="F9" s="24">
        <v>1.752</v>
      </c>
      <c r="G9" s="24">
        <v>2.645</v>
      </c>
      <c r="H9" s="24">
        <v>0.89300000000000002</v>
      </c>
      <c r="I9">
        <v>-14.290179999999999</v>
      </c>
      <c r="J9">
        <v>-170.6814</v>
      </c>
      <c r="K9">
        <f t="shared" ref="K9:K17" si="0">$B$3-$B$2</f>
        <v>32</v>
      </c>
      <c r="L9" s="21">
        <f>Mar_2014!$I$2</f>
        <v>1.8241469247509915E-2</v>
      </c>
    </row>
    <row r="10" spans="1:12" x14ac:dyDescent="0.25">
      <c r="A10" s="4" t="s">
        <v>32</v>
      </c>
      <c r="B10" s="24">
        <v>109.645</v>
      </c>
      <c r="C10" s="24">
        <v>110.13200000000001</v>
      </c>
      <c r="D10" s="24">
        <v>0.48699999999999999</v>
      </c>
      <c r="E10" s="18" t="str">
        <f t="shared" ref="E10:E27" si="1">A10</f>
        <v>P1B</v>
      </c>
      <c r="F10" s="24">
        <v>1.744</v>
      </c>
      <c r="G10" s="24">
        <v>1.9</v>
      </c>
      <c r="H10" s="24">
        <v>0.156</v>
      </c>
      <c r="I10">
        <v>-14.28941</v>
      </c>
      <c r="J10">
        <v>-170.67959999999999</v>
      </c>
      <c r="K10">
        <f t="shared" si="0"/>
        <v>32</v>
      </c>
      <c r="L10" s="21">
        <f>Mar_2014!$I$2</f>
        <v>1.8241469247509915E-2</v>
      </c>
    </row>
    <row r="11" spans="1:12" x14ac:dyDescent="0.25">
      <c r="A11" s="4" t="s">
        <v>33</v>
      </c>
      <c r="B11" s="24">
        <v>68.072999999999993</v>
      </c>
      <c r="C11" s="24">
        <v>72.700999999999993</v>
      </c>
      <c r="D11" s="24">
        <v>4.6280000000000001</v>
      </c>
      <c r="E11" s="18" t="str">
        <f t="shared" si="1"/>
        <v>P1C</v>
      </c>
      <c r="F11" s="24">
        <v>1.748</v>
      </c>
      <c r="G11" s="24">
        <v>9.2729999999999997</v>
      </c>
      <c r="H11" s="24">
        <v>7.5250000000000004</v>
      </c>
      <c r="I11">
        <v>-14.28833</v>
      </c>
      <c r="J11">
        <v>-170.67789999999999</v>
      </c>
      <c r="K11">
        <f t="shared" si="0"/>
        <v>32</v>
      </c>
      <c r="L11" s="21">
        <f>Mar_2014!$I$2</f>
        <v>1.8241469247509915E-2</v>
      </c>
    </row>
    <row r="12" spans="1:12" x14ac:dyDescent="0.25">
      <c r="A12" s="4" t="s">
        <v>34</v>
      </c>
      <c r="B12" s="24">
        <v>69.647000000000006</v>
      </c>
      <c r="C12" s="24">
        <v>71.543000000000006</v>
      </c>
      <c r="D12" s="24">
        <v>1.8959999999999999</v>
      </c>
      <c r="E12" s="18" t="str">
        <f t="shared" si="1"/>
        <v>P2A</v>
      </c>
      <c r="F12" s="24">
        <v>1.7729999999999999</v>
      </c>
      <c r="G12" s="24">
        <v>8.9469999999999992</v>
      </c>
      <c r="H12" s="24">
        <v>7.1740000000000004</v>
      </c>
      <c r="I12">
        <v>-14.29177</v>
      </c>
      <c r="J12">
        <v>-170.68219999999999</v>
      </c>
      <c r="K12">
        <f t="shared" si="0"/>
        <v>32</v>
      </c>
      <c r="L12" s="21">
        <f>Mar_2014!$I$2</f>
        <v>1.8241469247509915E-2</v>
      </c>
    </row>
    <row r="13" spans="1:12" x14ac:dyDescent="0.25">
      <c r="A13" s="4" t="s">
        <v>35</v>
      </c>
      <c r="B13" s="24">
        <v>112.90900000000001</v>
      </c>
      <c r="C13" s="24">
        <v>112.937</v>
      </c>
      <c r="D13" s="24">
        <v>2.8000000000000001E-2</v>
      </c>
      <c r="E13" s="18" t="str">
        <f t="shared" si="1"/>
        <v>P2B</v>
      </c>
      <c r="F13" s="24">
        <v>1.7809999999999999</v>
      </c>
      <c r="G13" s="24">
        <v>1.7589999999999999</v>
      </c>
      <c r="H13" s="24">
        <v>-2.1999999999999999E-2</v>
      </c>
      <c r="I13">
        <v>-14.29142</v>
      </c>
      <c r="J13">
        <v>-170.67930000000001</v>
      </c>
      <c r="K13">
        <f t="shared" si="0"/>
        <v>32</v>
      </c>
      <c r="L13" s="21">
        <f>Mar_2014!$I$2</f>
        <v>1.8241469247509915E-2</v>
      </c>
    </row>
    <row r="14" spans="1:12" x14ac:dyDescent="0.25">
      <c r="A14" s="4" t="s">
        <v>36</v>
      </c>
      <c r="B14" s="24">
        <v>66.784999999999997</v>
      </c>
      <c r="C14" s="24">
        <v>68.123999999999995</v>
      </c>
      <c r="D14" s="24">
        <v>1.339</v>
      </c>
      <c r="E14" s="18" t="str">
        <f t="shared" si="1"/>
        <v>P2C</v>
      </c>
      <c r="F14" s="24">
        <v>1.74</v>
      </c>
      <c r="G14" s="24">
        <v>5.1059999999999999</v>
      </c>
      <c r="H14" s="24">
        <v>3.3660000000000001</v>
      </c>
      <c r="I14">
        <v>-14.290330000000001</v>
      </c>
      <c r="J14">
        <v>-170.67670000000001</v>
      </c>
      <c r="K14">
        <f t="shared" si="0"/>
        <v>32</v>
      </c>
      <c r="L14" s="21">
        <f>Mar_2014!$I$2</f>
        <v>1.8241469247509915E-2</v>
      </c>
    </row>
    <row r="15" spans="1:12" x14ac:dyDescent="0.25">
      <c r="A15" s="4" t="s">
        <v>30</v>
      </c>
      <c r="B15" s="24">
        <v>114.15600000000001</v>
      </c>
      <c r="C15" s="24">
        <v>114.23399999999999</v>
      </c>
      <c r="D15" s="24">
        <v>7.8E-2</v>
      </c>
      <c r="E15" s="18" t="str">
        <f t="shared" si="1"/>
        <v>P3A</v>
      </c>
      <c r="F15" s="24">
        <v>1.6950000000000001</v>
      </c>
      <c r="G15" s="24">
        <v>1.7709999999999999</v>
      </c>
      <c r="H15" s="24">
        <v>7.5999999999999998E-2</v>
      </c>
      <c r="I15">
        <v>-14.292730000000001</v>
      </c>
      <c r="J15">
        <v>-170.67939999999999</v>
      </c>
      <c r="K15">
        <f t="shared" si="0"/>
        <v>32</v>
      </c>
      <c r="L15" s="21">
        <f>Mar_2014!$I$2</f>
        <v>1.8241469247509915E-2</v>
      </c>
    </row>
    <row r="16" spans="1:12" x14ac:dyDescent="0.25">
      <c r="A16" s="4" t="s">
        <v>37</v>
      </c>
      <c r="B16" s="24">
        <v>67.221000000000004</v>
      </c>
      <c r="C16" s="24">
        <v>67.248000000000005</v>
      </c>
      <c r="D16" s="24">
        <v>2.7E-2</v>
      </c>
      <c r="E16" s="18" t="str">
        <f t="shared" si="1"/>
        <v>P3B</v>
      </c>
      <c r="F16" s="24">
        <v>1.6859999999999999</v>
      </c>
      <c r="G16" s="24">
        <v>1.6970000000000001</v>
      </c>
      <c r="H16" s="24">
        <v>1.0999999999999999E-2</v>
      </c>
      <c r="I16">
        <v>-14.293839999999999</v>
      </c>
      <c r="J16">
        <v>-170.6773</v>
      </c>
      <c r="K16">
        <f t="shared" si="0"/>
        <v>32</v>
      </c>
      <c r="L16" s="21">
        <f>Mar_2014!$I$2</f>
        <v>1.8241469247509915E-2</v>
      </c>
    </row>
    <row r="17" spans="1:12" x14ac:dyDescent="0.25">
      <c r="A17" s="4" t="s">
        <v>38</v>
      </c>
      <c r="B17" s="24">
        <v>100.636</v>
      </c>
      <c r="C17" s="24">
        <v>100.636</v>
      </c>
      <c r="D17" s="24">
        <v>0</v>
      </c>
      <c r="E17" s="18" t="str">
        <f t="shared" si="1"/>
        <v>P3C</v>
      </c>
      <c r="F17" s="24">
        <v>1.6839999999999999</v>
      </c>
      <c r="G17" s="24">
        <v>1.6679999999999999</v>
      </c>
      <c r="H17" s="24">
        <v>-1.6E-2</v>
      </c>
      <c r="I17">
        <v>-14.293369999999999</v>
      </c>
      <c r="J17">
        <v>-170.6754</v>
      </c>
      <c r="K17">
        <f t="shared" si="0"/>
        <v>32</v>
      </c>
      <c r="L17" s="21">
        <f>Mar_2014!$I$2</f>
        <v>1.8241469247509915E-2</v>
      </c>
    </row>
    <row r="18" spans="1:12" ht="8.25" customHeight="1" x14ac:dyDescent="0.25">
      <c r="A18" s="11"/>
      <c r="B18" s="22"/>
      <c r="C18" s="22"/>
      <c r="D18" s="22"/>
      <c r="E18" s="18"/>
      <c r="F18" s="10"/>
      <c r="G18" s="10"/>
      <c r="H18" s="10"/>
    </row>
    <row r="19" spans="1:12" x14ac:dyDescent="0.25">
      <c r="A19" s="4" t="s">
        <v>13</v>
      </c>
      <c r="B19" s="24">
        <v>67.849000000000004</v>
      </c>
      <c r="C19" s="24">
        <v>79.951999999999998</v>
      </c>
      <c r="D19" s="24">
        <v>12.103</v>
      </c>
      <c r="E19" s="18" t="str">
        <f t="shared" si="1"/>
        <v>T1A</v>
      </c>
      <c r="F19" s="24">
        <v>1.734</v>
      </c>
      <c r="G19" s="24">
        <v>2.706</v>
      </c>
      <c r="H19" s="25">
        <f>G19-F19</f>
        <v>0.97199999999999998</v>
      </c>
      <c r="I19">
        <v>-14.290179999999999</v>
      </c>
      <c r="J19">
        <v>-170.6814</v>
      </c>
      <c r="K19">
        <f t="shared" ref="K19:K27" si="2">$B$3-$B$2</f>
        <v>32</v>
      </c>
      <c r="L19" s="21">
        <f>Mar_2014!$I$3</f>
        <v>2.0268299163899908E-3</v>
      </c>
    </row>
    <row r="20" spans="1:12" x14ac:dyDescent="0.25">
      <c r="A20" s="4" t="s">
        <v>9</v>
      </c>
      <c r="B20" s="24">
        <v>112.002</v>
      </c>
      <c r="C20" s="24">
        <v>128.06299999999999</v>
      </c>
      <c r="D20" s="24">
        <v>16.061</v>
      </c>
      <c r="E20" s="18" t="str">
        <f t="shared" si="1"/>
        <v>T1B</v>
      </c>
      <c r="F20" s="24">
        <v>1.76</v>
      </c>
      <c r="G20" s="24">
        <v>8.7279999999999998</v>
      </c>
      <c r="H20" s="24">
        <v>6.968</v>
      </c>
      <c r="I20">
        <v>-14.28941</v>
      </c>
      <c r="J20">
        <v>-170.67959999999999</v>
      </c>
      <c r="K20">
        <f t="shared" si="2"/>
        <v>32</v>
      </c>
      <c r="L20" s="21">
        <f>Mar_2014!$I$3</f>
        <v>2.0268299163899908E-3</v>
      </c>
    </row>
    <row r="21" spans="1:12" x14ac:dyDescent="0.25">
      <c r="A21" s="4" t="s">
        <v>16</v>
      </c>
      <c r="B21" s="24">
        <v>66.128</v>
      </c>
      <c r="C21" s="24">
        <v>68.977000000000004</v>
      </c>
      <c r="D21" s="24">
        <v>2.8490000000000002</v>
      </c>
      <c r="E21" s="18" t="str">
        <f t="shared" si="1"/>
        <v>T1C</v>
      </c>
      <c r="F21" s="24">
        <v>1.798</v>
      </c>
      <c r="G21" s="24">
        <v>7.8949999999999996</v>
      </c>
      <c r="H21" s="24">
        <v>6.0970000000000004</v>
      </c>
      <c r="I21">
        <v>-14.28833</v>
      </c>
      <c r="J21">
        <v>-170.67789999999999</v>
      </c>
      <c r="K21">
        <f t="shared" si="2"/>
        <v>32</v>
      </c>
      <c r="L21" s="21">
        <f>Mar_2014!$I$3</f>
        <v>2.0268299163899908E-3</v>
      </c>
    </row>
    <row r="22" spans="1:12" x14ac:dyDescent="0.25">
      <c r="A22" s="4" t="s">
        <v>10</v>
      </c>
      <c r="B22" s="24">
        <v>70.003</v>
      </c>
      <c r="C22" s="24">
        <v>72.262</v>
      </c>
      <c r="D22" s="24">
        <v>2.2589999999999999</v>
      </c>
      <c r="E22" s="18" t="str">
        <f t="shared" si="1"/>
        <v>T2A</v>
      </c>
      <c r="F22" s="24">
        <v>1.7709999999999999</v>
      </c>
      <c r="G22" s="24">
        <v>4.681</v>
      </c>
      <c r="H22" s="24">
        <v>2.91</v>
      </c>
      <c r="I22">
        <v>-14.29177</v>
      </c>
      <c r="J22">
        <v>-170.68219999999999</v>
      </c>
      <c r="K22">
        <f t="shared" si="2"/>
        <v>32</v>
      </c>
      <c r="L22" s="21">
        <f>Mar_2014!$I$3</f>
        <v>2.0268299163899908E-3</v>
      </c>
    </row>
    <row r="23" spans="1:12" x14ac:dyDescent="0.25">
      <c r="A23" s="4" t="s">
        <v>15</v>
      </c>
      <c r="B23" s="25"/>
      <c r="C23" s="24">
        <v>0</v>
      </c>
      <c r="D23" s="24">
        <v>0</v>
      </c>
      <c r="E23" s="18" t="str">
        <f t="shared" si="1"/>
        <v>T2B</v>
      </c>
      <c r="F23" s="25"/>
      <c r="G23" s="24">
        <v>0</v>
      </c>
      <c r="H23" s="24">
        <v>0</v>
      </c>
      <c r="I23">
        <v>-14.29142</v>
      </c>
      <c r="J23">
        <v>-170.67930000000001</v>
      </c>
      <c r="K23">
        <f t="shared" si="2"/>
        <v>32</v>
      </c>
      <c r="L23" s="21">
        <f>Mar_2014!$I$3</f>
        <v>2.0268299163899908E-3</v>
      </c>
    </row>
    <row r="24" spans="1:12" x14ac:dyDescent="0.25">
      <c r="A24" s="4" t="s">
        <v>8</v>
      </c>
      <c r="B24" s="24">
        <v>69.097999999999999</v>
      </c>
      <c r="C24" s="24">
        <v>72.200999999999993</v>
      </c>
      <c r="D24" s="24">
        <v>3.1030000000000002</v>
      </c>
      <c r="E24" s="18" t="str">
        <f t="shared" si="1"/>
        <v>T2C</v>
      </c>
      <c r="F24" s="24">
        <v>1.6839999999999999</v>
      </c>
      <c r="G24" s="24">
        <v>9.5670000000000002</v>
      </c>
      <c r="H24" s="24">
        <v>7.883</v>
      </c>
      <c r="I24">
        <v>-14.290330000000001</v>
      </c>
      <c r="J24">
        <v>-170.67670000000001</v>
      </c>
      <c r="K24">
        <f t="shared" si="2"/>
        <v>32</v>
      </c>
      <c r="L24" s="21">
        <f>Mar_2014!$I$3</f>
        <v>2.0268299163899908E-3</v>
      </c>
    </row>
    <row r="25" spans="1:12" x14ac:dyDescent="0.25">
      <c r="A25" s="4" t="s">
        <v>11</v>
      </c>
      <c r="B25" s="24">
        <v>112.934</v>
      </c>
      <c r="C25" s="24">
        <v>114.07899999999999</v>
      </c>
      <c r="D25" s="24">
        <v>1.145</v>
      </c>
      <c r="E25" s="18" t="str">
        <f t="shared" si="1"/>
        <v>T3A</v>
      </c>
      <c r="F25" s="24">
        <v>1.7869999999999999</v>
      </c>
      <c r="G25" s="24">
        <v>3.8109999999999999</v>
      </c>
      <c r="H25" s="24">
        <v>2.024</v>
      </c>
      <c r="I25">
        <v>-14.292730000000001</v>
      </c>
      <c r="J25">
        <v>-170.67939999999999</v>
      </c>
      <c r="K25">
        <f t="shared" si="2"/>
        <v>32</v>
      </c>
      <c r="L25" s="21">
        <f>Mar_2014!$I$3</f>
        <v>2.0268299163899908E-3</v>
      </c>
    </row>
    <row r="26" spans="1:12" x14ac:dyDescent="0.25">
      <c r="A26" s="4" t="s">
        <v>7</v>
      </c>
      <c r="B26" s="24">
        <v>112.919</v>
      </c>
      <c r="C26" s="24">
        <v>114.458</v>
      </c>
      <c r="D26" s="24">
        <v>1.5389999999999999</v>
      </c>
      <c r="E26" s="18" t="str">
        <f t="shared" si="1"/>
        <v>T3B</v>
      </c>
      <c r="F26" s="24">
        <v>1.7330000000000001</v>
      </c>
      <c r="G26" s="24">
        <v>3.7130000000000001</v>
      </c>
      <c r="H26" s="24">
        <v>1.98</v>
      </c>
      <c r="I26">
        <v>-14.293839999999999</v>
      </c>
      <c r="J26">
        <v>-170.6773</v>
      </c>
      <c r="K26">
        <f t="shared" si="2"/>
        <v>32</v>
      </c>
      <c r="L26" s="21">
        <f>Mar_2014!$I$3</f>
        <v>2.0268299163899908E-3</v>
      </c>
    </row>
    <row r="27" spans="1:12" x14ac:dyDescent="0.25">
      <c r="A27" s="4" t="s">
        <v>12</v>
      </c>
      <c r="B27" s="24">
        <v>70.114000000000004</v>
      </c>
      <c r="C27" s="24">
        <v>70.372</v>
      </c>
      <c r="D27" s="24">
        <v>0.25800000000000001</v>
      </c>
      <c r="E27" s="18" t="str">
        <f t="shared" si="1"/>
        <v>T3C</v>
      </c>
      <c r="F27" s="24">
        <v>1.6990000000000001</v>
      </c>
      <c r="G27" s="24">
        <v>2.298</v>
      </c>
      <c r="H27" s="24">
        <v>0.59899999999999998</v>
      </c>
      <c r="I27">
        <v>-14.293369999999999</v>
      </c>
      <c r="J27">
        <v>-170.6754</v>
      </c>
      <c r="K27">
        <f t="shared" si="2"/>
        <v>32</v>
      </c>
      <c r="L27" s="21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83" zoomScaleNormal="83" workbookViewId="0">
      <selection activeCell="B2" sqref="B2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8" t="s">
        <v>22</v>
      </c>
    </row>
    <row r="2" spans="1:12" x14ac:dyDescent="0.25">
      <c r="A2" t="s">
        <v>18</v>
      </c>
      <c r="B2" s="9">
        <v>42009</v>
      </c>
      <c r="C2" t="s">
        <v>56</v>
      </c>
      <c r="D2">
        <f>B3-B2</f>
        <v>32</v>
      </c>
      <c r="F2" t="s">
        <v>51</v>
      </c>
      <c r="G2" s="9"/>
    </row>
    <row r="3" spans="1:12" x14ac:dyDescent="0.25">
      <c r="A3" t="s">
        <v>19</v>
      </c>
      <c r="B3" s="9">
        <v>42041</v>
      </c>
      <c r="F3" t="s">
        <v>52</v>
      </c>
      <c r="G3" s="9"/>
    </row>
    <row r="4" spans="1:12" x14ac:dyDescent="0.25">
      <c r="A4" t="s">
        <v>20</v>
      </c>
      <c r="B4" s="9" t="s">
        <v>65</v>
      </c>
    </row>
    <row r="5" spans="1:12" x14ac:dyDescent="0.25">
      <c r="A5" t="s">
        <v>17</v>
      </c>
      <c r="B5" t="s">
        <v>65</v>
      </c>
    </row>
    <row r="7" spans="1:12" x14ac:dyDescent="0.25">
      <c r="A7" s="13" t="s">
        <v>27</v>
      </c>
      <c r="B7" s="28" t="s">
        <v>25</v>
      </c>
      <c r="C7" s="28"/>
      <c r="D7" s="28"/>
      <c r="F7" s="28" t="s">
        <v>26</v>
      </c>
      <c r="G7" s="28"/>
      <c r="H7" s="28"/>
    </row>
    <row r="8" spans="1:12" x14ac:dyDescent="0.25">
      <c r="A8" s="2" t="s">
        <v>0</v>
      </c>
      <c r="B8" s="23" t="s">
        <v>3</v>
      </c>
      <c r="C8" s="23" t="s">
        <v>4</v>
      </c>
      <c r="D8" s="23" t="s">
        <v>5</v>
      </c>
      <c r="E8" s="7"/>
      <c r="F8" s="2" t="s">
        <v>1</v>
      </c>
      <c r="G8" s="2" t="s">
        <v>2</v>
      </c>
      <c r="H8" s="2" t="s">
        <v>6</v>
      </c>
      <c r="I8" s="27" t="s">
        <v>53</v>
      </c>
      <c r="J8" s="20" t="s">
        <v>54</v>
      </c>
      <c r="K8" t="s">
        <v>56</v>
      </c>
      <c r="L8" t="s">
        <v>60</v>
      </c>
    </row>
    <row r="9" spans="1:12" x14ac:dyDescent="0.25">
      <c r="A9" s="4" t="s">
        <v>31</v>
      </c>
      <c r="B9" s="26">
        <v>100.639</v>
      </c>
      <c r="C9" s="26">
        <v>108.393</v>
      </c>
      <c r="D9" s="26">
        <v>7.7539999999999996</v>
      </c>
      <c r="E9" s="18" t="str">
        <f>A9</f>
        <v>P1A</v>
      </c>
      <c r="F9" s="26">
        <v>1.752</v>
      </c>
      <c r="G9" s="26">
        <v>3.4660000000000002</v>
      </c>
      <c r="H9" s="26">
        <v>1.714</v>
      </c>
      <c r="I9">
        <v>-14.290179999999999</v>
      </c>
      <c r="J9">
        <v>-170.6814</v>
      </c>
      <c r="K9">
        <f t="shared" ref="K9:K17" si="0">$B$3-$B$2</f>
        <v>32</v>
      </c>
      <c r="L9" s="21">
        <f>Mar_2014!$I$2</f>
        <v>1.8241469247509915E-2</v>
      </c>
    </row>
    <row r="10" spans="1:12" x14ac:dyDescent="0.25">
      <c r="A10" s="4" t="s">
        <v>32</v>
      </c>
      <c r="B10" s="26">
        <v>109.652</v>
      </c>
      <c r="C10" s="26">
        <v>110.869</v>
      </c>
      <c r="D10" s="26">
        <v>1.2170000000000001</v>
      </c>
      <c r="E10" s="18" t="str">
        <f t="shared" ref="E10:E27" si="1">A10</f>
        <v>P1B</v>
      </c>
      <c r="F10" s="26">
        <v>1.67</v>
      </c>
      <c r="G10" s="26">
        <v>2.552</v>
      </c>
      <c r="H10" s="26">
        <v>0.88200000000000001</v>
      </c>
      <c r="I10">
        <v>-14.28941</v>
      </c>
      <c r="J10">
        <v>-170.67959999999999</v>
      </c>
      <c r="K10">
        <f t="shared" si="0"/>
        <v>32</v>
      </c>
      <c r="L10" s="21">
        <f>Mar_2014!$I$2</f>
        <v>1.8241469247509915E-2</v>
      </c>
    </row>
    <row r="11" spans="1:12" x14ac:dyDescent="0.25">
      <c r="A11" s="4" t="s">
        <v>33</v>
      </c>
      <c r="B11" s="26">
        <v>111.696</v>
      </c>
      <c r="C11" s="26">
        <v>113.31699999999999</v>
      </c>
      <c r="D11" s="26">
        <v>1.621</v>
      </c>
      <c r="E11" s="18" t="str">
        <f t="shared" si="1"/>
        <v>P1C</v>
      </c>
      <c r="F11" s="26">
        <v>1.7350000000000001</v>
      </c>
      <c r="G11" s="26">
        <v>4.9089999999999998</v>
      </c>
      <c r="H11" s="26">
        <v>3.1739999999999999</v>
      </c>
      <c r="I11">
        <v>-14.28833</v>
      </c>
      <c r="J11">
        <v>-170.67789999999999</v>
      </c>
      <c r="K11">
        <f t="shared" si="0"/>
        <v>32</v>
      </c>
      <c r="L11" s="21">
        <f>Mar_2014!$I$2</f>
        <v>1.8241469247509915E-2</v>
      </c>
    </row>
    <row r="12" spans="1:12" x14ac:dyDescent="0.25">
      <c r="A12" s="4" t="s">
        <v>34</v>
      </c>
      <c r="B12" s="26">
        <v>106.29600000000001</v>
      </c>
      <c r="C12" s="26">
        <v>111.824</v>
      </c>
      <c r="D12" s="26">
        <v>5.5279999999999996</v>
      </c>
      <c r="E12" s="18" t="str">
        <f t="shared" si="1"/>
        <v>P2A</v>
      </c>
      <c r="F12" s="26">
        <v>1.6559999999999999</v>
      </c>
      <c r="G12" s="26">
        <v>6.6520000000000001</v>
      </c>
      <c r="H12" s="26">
        <v>4.9960000000000004</v>
      </c>
      <c r="I12">
        <v>-14.29177</v>
      </c>
      <c r="J12">
        <v>-170.68219999999999</v>
      </c>
      <c r="K12">
        <f t="shared" si="0"/>
        <v>32</v>
      </c>
      <c r="L12" s="21">
        <f>Mar_2014!$I$2</f>
        <v>1.8241469247509915E-2</v>
      </c>
    </row>
    <row r="13" spans="1:12" x14ac:dyDescent="0.25">
      <c r="A13" s="4" t="s">
        <v>35</v>
      </c>
      <c r="B13" s="26">
        <v>112.938</v>
      </c>
      <c r="C13" s="26">
        <v>112.934</v>
      </c>
      <c r="D13" s="26">
        <v>-4.0000000000000001E-3</v>
      </c>
      <c r="E13" s="18" t="str">
        <f t="shared" si="1"/>
        <v>P2B</v>
      </c>
      <c r="F13" s="26">
        <v>1.7370000000000001</v>
      </c>
      <c r="G13" s="26">
        <v>1.7130000000000001</v>
      </c>
      <c r="H13" s="26">
        <v>-2.4E-2</v>
      </c>
      <c r="I13">
        <v>-14.29142</v>
      </c>
      <c r="J13">
        <v>-170.67930000000001</v>
      </c>
      <c r="K13">
        <f t="shared" si="0"/>
        <v>32</v>
      </c>
      <c r="L13" s="21">
        <f>Mar_2014!$I$2</f>
        <v>1.8241469247509915E-2</v>
      </c>
    </row>
    <row r="14" spans="1:12" x14ac:dyDescent="0.25">
      <c r="A14" s="4" t="s">
        <v>36</v>
      </c>
      <c r="B14" s="26">
        <v>66.795000000000002</v>
      </c>
      <c r="C14" s="26">
        <v>66.825000000000003</v>
      </c>
      <c r="D14" s="26">
        <v>0.03</v>
      </c>
      <c r="E14" s="18" t="str">
        <f t="shared" si="1"/>
        <v>P2C</v>
      </c>
      <c r="F14" s="24">
        <v>1.712</v>
      </c>
      <c r="G14" s="26">
        <v>1.7210000000000001</v>
      </c>
      <c r="H14" s="26">
        <v>8.9999999999999993E-3</v>
      </c>
      <c r="I14">
        <v>-14.290330000000001</v>
      </c>
      <c r="J14">
        <v>-170.67670000000001</v>
      </c>
      <c r="K14">
        <f t="shared" si="0"/>
        <v>32</v>
      </c>
      <c r="L14" s="21">
        <f>Mar_2014!$I$2</f>
        <v>1.8241469247509915E-2</v>
      </c>
    </row>
    <row r="15" spans="1:12" x14ac:dyDescent="0.25">
      <c r="A15" s="4" t="s">
        <v>30</v>
      </c>
      <c r="B15" s="26">
        <v>114.15600000000001</v>
      </c>
      <c r="C15" s="26">
        <v>114.28100000000001</v>
      </c>
      <c r="D15" s="26">
        <v>0.125</v>
      </c>
      <c r="E15" s="18" t="str">
        <f t="shared" si="1"/>
        <v>P3A</v>
      </c>
      <c r="F15" s="26">
        <v>1.716</v>
      </c>
      <c r="G15" s="26">
        <v>1.792</v>
      </c>
      <c r="H15" s="26">
        <v>7.5999999999999998E-2</v>
      </c>
      <c r="I15">
        <v>-14.292730000000001</v>
      </c>
      <c r="J15">
        <v>-170.67939999999999</v>
      </c>
      <c r="K15">
        <f t="shared" si="0"/>
        <v>32</v>
      </c>
      <c r="L15" s="21">
        <f>Mar_2014!$I$2</f>
        <v>1.8241469247509915E-2</v>
      </c>
    </row>
    <row r="16" spans="1:12" x14ac:dyDescent="0.25">
      <c r="A16" s="4" t="s">
        <v>37</v>
      </c>
      <c r="B16" s="26">
        <v>67.224999999999994</v>
      </c>
      <c r="C16" s="26">
        <v>67.228999999999999</v>
      </c>
      <c r="D16" s="26">
        <v>4.0000000000000001E-3</v>
      </c>
      <c r="E16" s="18" t="str">
        <f t="shared" si="1"/>
        <v>P3B</v>
      </c>
      <c r="F16" s="26">
        <v>1.758</v>
      </c>
      <c r="G16" s="26">
        <v>1.8759999999999999</v>
      </c>
      <c r="H16" s="26">
        <v>0.11799999999999999</v>
      </c>
      <c r="I16">
        <v>-14.293839999999999</v>
      </c>
      <c r="J16">
        <v>-170.6773</v>
      </c>
      <c r="K16">
        <f t="shared" si="0"/>
        <v>32</v>
      </c>
      <c r="L16" s="21">
        <f>Mar_2014!$I$2</f>
        <v>1.8241469247509915E-2</v>
      </c>
    </row>
    <row r="17" spans="1:12" x14ac:dyDescent="0.25">
      <c r="A17" s="4" t="s">
        <v>38</v>
      </c>
      <c r="B17" s="26">
        <v>68.069000000000003</v>
      </c>
      <c r="C17" s="26">
        <v>68.078999999999994</v>
      </c>
      <c r="D17" s="26">
        <v>0.01</v>
      </c>
      <c r="E17" s="18" t="str">
        <f t="shared" si="1"/>
        <v>P3C</v>
      </c>
      <c r="F17" s="26">
        <v>1.7310000000000001</v>
      </c>
      <c r="G17" s="26">
        <v>1.716</v>
      </c>
      <c r="H17" s="26">
        <v>-1.4999999999999999E-2</v>
      </c>
      <c r="I17">
        <v>-14.293369999999999</v>
      </c>
      <c r="J17">
        <v>-170.6754</v>
      </c>
      <c r="K17">
        <f t="shared" si="0"/>
        <v>32</v>
      </c>
      <c r="L17" s="21">
        <f>Mar_2014!$I$2</f>
        <v>1.8241469247509915E-2</v>
      </c>
    </row>
    <row r="18" spans="1:12" ht="8.25" customHeight="1" x14ac:dyDescent="0.25">
      <c r="A18" s="11"/>
      <c r="B18" s="22"/>
      <c r="C18" s="22"/>
      <c r="D18" s="22"/>
      <c r="E18" s="18"/>
      <c r="F18" s="10"/>
      <c r="G18" s="10"/>
      <c r="H18" s="10"/>
    </row>
    <row r="19" spans="1:12" x14ac:dyDescent="0.25">
      <c r="A19" s="4" t="s">
        <v>13</v>
      </c>
      <c r="B19" s="26">
        <v>67.872</v>
      </c>
      <c r="C19" s="26">
        <v>74.834000000000003</v>
      </c>
      <c r="D19" s="26">
        <v>6.9619999999999997</v>
      </c>
      <c r="E19" s="18" t="str">
        <f t="shared" si="1"/>
        <v>T1A</v>
      </c>
      <c r="F19" s="26">
        <v>1.6930000000000001</v>
      </c>
      <c r="G19" s="26">
        <v>2.9359999999999999</v>
      </c>
      <c r="H19" s="26">
        <v>1.2430000000000001</v>
      </c>
      <c r="I19">
        <v>-14.290179999999999</v>
      </c>
      <c r="J19">
        <v>-170.6814</v>
      </c>
      <c r="K19">
        <f t="shared" ref="K19:K27" si="2">$B$3-$B$2</f>
        <v>32</v>
      </c>
      <c r="L19" s="21">
        <f>Mar_2014!$I$3</f>
        <v>2.0268299163899908E-3</v>
      </c>
    </row>
    <row r="20" spans="1:12" x14ac:dyDescent="0.25">
      <c r="A20" s="4" t="s">
        <v>9</v>
      </c>
      <c r="B20" s="26">
        <v>112.03</v>
      </c>
      <c r="C20" s="26">
        <v>120.18300000000001</v>
      </c>
      <c r="D20" s="26">
        <v>8.1530000000000005</v>
      </c>
      <c r="E20" s="18" t="str">
        <f t="shared" si="1"/>
        <v>T1B</v>
      </c>
      <c r="F20" s="26">
        <v>1.6819999999999999</v>
      </c>
      <c r="G20" s="26">
        <v>4.3179999999999996</v>
      </c>
      <c r="H20" s="26">
        <v>2.6360000000000001</v>
      </c>
      <c r="I20">
        <v>-14.28941</v>
      </c>
      <c r="J20">
        <v>-170.67959999999999</v>
      </c>
      <c r="K20">
        <f t="shared" si="2"/>
        <v>32</v>
      </c>
      <c r="L20" s="21">
        <f>Mar_2014!$I$3</f>
        <v>2.0268299163899908E-3</v>
      </c>
    </row>
    <row r="21" spans="1:12" x14ac:dyDescent="0.25">
      <c r="A21" s="4" t="s">
        <v>16</v>
      </c>
      <c r="B21" s="26">
        <v>66.147000000000006</v>
      </c>
      <c r="C21" s="26">
        <v>67.400999999999996</v>
      </c>
      <c r="D21" s="26">
        <v>1.254</v>
      </c>
      <c r="E21" s="18" t="str">
        <f t="shared" si="1"/>
        <v>T1C</v>
      </c>
      <c r="F21" s="26">
        <v>1.7529999999999999</v>
      </c>
      <c r="G21" s="26">
        <v>3.4740000000000002</v>
      </c>
      <c r="H21" s="26">
        <v>1.7210000000000001</v>
      </c>
      <c r="I21">
        <v>-14.28833</v>
      </c>
      <c r="J21">
        <v>-170.67789999999999</v>
      </c>
      <c r="K21">
        <f t="shared" si="2"/>
        <v>32</v>
      </c>
      <c r="L21" s="21">
        <f>Mar_2014!$I$3</f>
        <v>2.0268299163899908E-3</v>
      </c>
    </row>
    <row r="22" spans="1:12" x14ac:dyDescent="0.25">
      <c r="A22" s="4" t="s">
        <v>10</v>
      </c>
      <c r="B22" s="26">
        <v>70.015000000000001</v>
      </c>
      <c r="C22" s="26">
        <v>76.072999999999993</v>
      </c>
      <c r="D22" s="26">
        <v>6.0579999999999998</v>
      </c>
      <c r="E22" s="18" t="str">
        <f t="shared" si="1"/>
        <v>T2A</v>
      </c>
      <c r="F22" s="26">
        <v>1.7230000000000001</v>
      </c>
      <c r="G22" s="26">
        <v>7.093</v>
      </c>
      <c r="H22" s="26">
        <v>5.37</v>
      </c>
      <c r="I22">
        <v>-14.29177</v>
      </c>
      <c r="J22">
        <v>-170.68219999999999</v>
      </c>
      <c r="K22">
        <f t="shared" si="2"/>
        <v>32</v>
      </c>
      <c r="L22" s="21">
        <f>Mar_2014!$I$3</f>
        <v>2.0268299163899908E-3</v>
      </c>
    </row>
    <row r="23" spans="1:12" x14ac:dyDescent="0.25">
      <c r="A23" s="4" t="s">
        <v>15</v>
      </c>
      <c r="B23" s="26">
        <v>114.637</v>
      </c>
      <c r="C23" s="26">
        <v>114.63800000000001</v>
      </c>
      <c r="D23" s="26">
        <v>1E-3</v>
      </c>
      <c r="E23" s="18" t="str">
        <f t="shared" si="1"/>
        <v>T2B</v>
      </c>
      <c r="F23" s="26">
        <v>1.7669999999999999</v>
      </c>
      <c r="G23" s="26">
        <v>1.75</v>
      </c>
      <c r="H23" s="26">
        <v>-1.7000000000000001E-2</v>
      </c>
      <c r="I23">
        <v>-14.29142</v>
      </c>
      <c r="J23">
        <v>-170.67930000000001</v>
      </c>
      <c r="K23">
        <f t="shared" si="2"/>
        <v>32</v>
      </c>
      <c r="L23" s="21">
        <f>Mar_2014!$I$3</f>
        <v>2.0268299163899908E-3</v>
      </c>
    </row>
    <row r="24" spans="1:12" x14ac:dyDescent="0.25">
      <c r="A24" s="4" t="s">
        <v>8</v>
      </c>
      <c r="B24" s="26">
        <v>69.108999999999995</v>
      </c>
      <c r="C24" s="26">
        <v>71.159000000000006</v>
      </c>
      <c r="D24" s="26">
        <v>2.0499999999999998</v>
      </c>
      <c r="E24" s="18" t="str">
        <f t="shared" si="1"/>
        <v>T2C</v>
      </c>
      <c r="F24" s="26">
        <v>1.7809999999999999</v>
      </c>
      <c r="G24" s="26">
        <v>4.3550000000000004</v>
      </c>
      <c r="H24" s="26">
        <v>2.5739999999999998</v>
      </c>
      <c r="I24">
        <v>-14.290330000000001</v>
      </c>
      <c r="J24">
        <v>-170.67670000000001</v>
      </c>
      <c r="K24">
        <f t="shared" si="2"/>
        <v>32</v>
      </c>
      <c r="L24" s="21">
        <f>Mar_2014!$I$3</f>
        <v>2.0268299163899908E-3</v>
      </c>
    </row>
    <row r="25" spans="1:12" x14ac:dyDescent="0.25">
      <c r="A25" s="4" t="s">
        <v>11</v>
      </c>
      <c r="B25" s="26">
        <v>112.93600000000001</v>
      </c>
      <c r="C25" s="26">
        <v>113.355</v>
      </c>
      <c r="D25" s="26">
        <v>0.41899999999999998</v>
      </c>
      <c r="E25" s="18" t="str">
        <f t="shared" si="1"/>
        <v>T3A</v>
      </c>
      <c r="F25" s="26">
        <v>1.7450000000000001</v>
      </c>
      <c r="G25" s="26">
        <v>2.3210000000000002</v>
      </c>
      <c r="H25" s="26">
        <v>0.57599999999999996</v>
      </c>
      <c r="I25">
        <v>-14.292730000000001</v>
      </c>
      <c r="J25">
        <v>-170.67939999999999</v>
      </c>
      <c r="K25">
        <f t="shared" si="2"/>
        <v>32</v>
      </c>
      <c r="L25" s="21">
        <f>Mar_2014!$I$3</f>
        <v>2.0268299163899908E-3</v>
      </c>
    </row>
    <row r="26" spans="1:12" x14ac:dyDescent="0.25">
      <c r="A26" s="4" t="s">
        <v>7</v>
      </c>
      <c r="B26" s="26">
        <v>112.925</v>
      </c>
      <c r="C26" s="26">
        <v>113.904</v>
      </c>
      <c r="D26" s="26">
        <v>0.97899999999999998</v>
      </c>
      <c r="E26" s="18" t="str">
        <f t="shared" si="1"/>
        <v>T3B</v>
      </c>
      <c r="F26" s="26">
        <v>1.748</v>
      </c>
      <c r="G26" s="26">
        <v>2.5979999999999999</v>
      </c>
      <c r="H26" s="26">
        <v>0.85</v>
      </c>
      <c r="I26">
        <v>-14.293839999999999</v>
      </c>
      <c r="J26">
        <v>-170.6773</v>
      </c>
      <c r="K26">
        <f t="shared" si="2"/>
        <v>32</v>
      </c>
      <c r="L26" s="21">
        <f>Mar_2014!$I$3</f>
        <v>2.0268299163899908E-3</v>
      </c>
    </row>
    <row r="27" spans="1:12" x14ac:dyDescent="0.25">
      <c r="A27" s="4" t="s">
        <v>12</v>
      </c>
      <c r="B27" s="26">
        <v>70.111999999999995</v>
      </c>
      <c r="C27" s="26">
        <v>70.234999999999999</v>
      </c>
      <c r="D27" s="26">
        <v>0.123</v>
      </c>
      <c r="E27" s="18" t="str">
        <f t="shared" si="1"/>
        <v>T3C</v>
      </c>
      <c r="F27" s="26">
        <v>1.6639999999999999</v>
      </c>
      <c r="G27" s="26">
        <v>1.7430000000000001</v>
      </c>
      <c r="H27" s="26">
        <v>7.9000000000000001E-2</v>
      </c>
      <c r="I27">
        <v>-14.293369999999999</v>
      </c>
      <c r="J27">
        <v>-170.6754</v>
      </c>
      <c r="K27">
        <f t="shared" si="2"/>
        <v>32</v>
      </c>
      <c r="L27" s="21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Mar_2014</vt:lpstr>
      <vt:lpstr>April_2014</vt:lpstr>
      <vt:lpstr>May_2014</vt:lpstr>
      <vt:lpstr>Jun_Jul_2014</vt:lpstr>
      <vt:lpstr>Aug_Sept_2014</vt:lpstr>
      <vt:lpstr>Oct_2014</vt:lpstr>
      <vt:lpstr>Nov_2014</vt:lpstr>
      <vt:lpstr>Dec_2014</vt:lpstr>
      <vt:lpstr>Jan_2015</vt:lpstr>
      <vt:lpstr>Feb_2015</vt:lpstr>
      <vt:lpstr>Mar_2015</vt:lpstr>
    </vt:vector>
  </TitlesOfParts>
  <Company>American Samoa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Newtson</dc:creator>
  <cp:lastModifiedBy>Alex Messina</cp:lastModifiedBy>
  <dcterms:created xsi:type="dcterms:W3CDTF">2014-09-12T19:21:06Z</dcterms:created>
  <dcterms:modified xsi:type="dcterms:W3CDTF">2015-05-07T14:43:10Z</dcterms:modified>
</cp:coreProperties>
</file>