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Nuuuli-Sediment-Flux\Data\LandCover\"/>
    </mc:Choice>
  </mc:AlternateContent>
  <bookViews>
    <workbookView xWindow="0" yWindow="0" windowWidth="25200" windowHeight="11985"/>
  </bookViews>
  <sheets>
    <sheet name="Nuuul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C4" i="1"/>
  <c r="C3" i="1"/>
  <c r="G4" i="1" l="1"/>
  <c r="H4" i="1"/>
  <c r="I4" i="1"/>
  <c r="J4" i="1"/>
  <c r="K4" i="1"/>
  <c r="L4" i="1"/>
  <c r="M4" i="1"/>
  <c r="F4" i="1"/>
  <c r="B4" i="1"/>
  <c r="N3" i="1" l="1"/>
  <c r="O3" i="1" s="1"/>
  <c r="N2" i="1"/>
  <c r="C2" i="1"/>
  <c r="E2" i="1"/>
  <c r="D2" i="1"/>
  <c r="T3" i="1" l="1"/>
  <c r="V2" i="1"/>
  <c r="X2" i="1"/>
  <c r="W2" i="1"/>
  <c r="N4" i="1"/>
  <c r="D3" i="1"/>
  <c r="P2" i="1"/>
  <c r="R2" i="1"/>
  <c r="V3" i="1"/>
  <c r="X3" i="1"/>
  <c r="W3" i="1"/>
  <c r="P3" i="1"/>
  <c r="O2" i="1"/>
  <c r="T2" i="1"/>
  <c r="R3" i="1"/>
  <c r="Q2" i="1"/>
  <c r="U2" i="1"/>
  <c r="Q3" i="1"/>
  <c r="U3" i="1"/>
  <c r="S2" i="1"/>
  <c r="S3" i="1"/>
  <c r="D4" i="1" l="1"/>
  <c r="V4" i="1"/>
  <c r="R4" i="1"/>
  <c r="S4" i="1"/>
  <c r="P4" i="1"/>
  <c r="U4" i="1"/>
  <c r="W4" i="1"/>
  <c r="T4" i="1"/>
  <c r="Q4" i="1"/>
  <c r="O4" i="1"/>
  <c r="X4" i="1"/>
</calcChain>
</file>

<file path=xl/sharedStrings.xml><?xml version="1.0" encoding="utf-8"?>
<sst xmlns="http://schemas.openxmlformats.org/spreadsheetml/2006/main" count="27" uniqueCount="27">
  <si>
    <t>Watershed</t>
  </si>
  <si>
    <t>Area km2</t>
  </si>
  <si>
    <t>2 (developed)</t>
  </si>
  <si>
    <t>5 (developed open space)</t>
  </si>
  <si>
    <t>6 (Cultivated)</t>
  </si>
  <si>
    <t>8 (Grassland)</t>
  </si>
  <si>
    <t>10 (Evergreen Forest</t>
  </si>
  <si>
    <t>12 (Scrub/Shrub)</t>
  </si>
  <si>
    <t>20 (Bare Land)</t>
  </si>
  <si>
    <t>21 (Water)</t>
  </si>
  <si>
    <t>Total</t>
  </si>
  <si>
    <t>%6 (Cultivated)</t>
  </si>
  <si>
    <t>%21 (Water)</t>
  </si>
  <si>
    <t>Nuuuli Upper</t>
  </si>
  <si>
    <t>Nuuuli Lower</t>
  </si>
  <si>
    <t>Nuuuli Total</t>
  </si>
  <si>
    <t>% Disturbed</t>
  </si>
  <si>
    <t>% Undisturbed</t>
  </si>
  <si>
    <t>Cumulative Area km2</t>
  </si>
  <si>
    <t>Cumulative %</t>
  </si>
  <si>
    <t>% of area</t>
  </si>
  <si>
    <t>% Bare Land</t>
  </si>
  <si>
    <t>% High Intensity Developed</t>
  </si>
  <si>
    <t>% Developed Open Space</t>
  </si>
  <si>
    <t>% Grassland (agriculture)</t>
  </si>
  <si>
    <t>% Forest</t>
  </si>
  <si>
    <t>% Scrub/ Shrub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</si>
</sst>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wrapText="1"/>
    </xf>
    <xf numFmtId="9" fontId="3" fillId="0" borderId="0" xfId="0" applyNumberFormat="1" applyFont="1" applyAlignment="1">
      <alignment wrapText="1"/>
    </xf>
    <xf numFmtId="0" fontId="3" fillId="0" borderId="1" xfId="0" applyFont="1" applyBorder="1"/>
    <xf numFmtId="2" fontId="4" fillId="0" borderId="2" xfId="0" applyNumberFormat="1" applyFont="1" applyBorder="1"/>
    <xf numFmtId="9" fontId="4" fillId="0" borderId="2" xfId="1" applyFont="1" applyBorder="1"/>
    <xf numFmtId="9" fontId="4" fillId="0" borderId="2" xfId="0" applyNumberFormat="1" applyFont="1" applyBorder="1"/>
    <xf numFmtId="0" fontId="0" fillId="0" borderId="2" xfId="0" applyBorder="1"/>
    <xf numFmtId="0" fontId="4" fillId="0" borderId="2" xfId="0" applyFont="1" applyBorder="1"/>
    <xf numFmtId="164" fontId="5" fillId="0" borderId="2" xfId="1" applyNumberFormat="1" applyFont="1" applyBorder="1"/>
    <xf numFmtId="164" fontId="5" fillId="0" borderId="3" xfId="1" applyNumberFormat="1" applyFont="1" applyBorder="1"/>
    <xf numFmtId="0" fontId="3" fillId="0" borderId="4" xfId="0" applyFont="1" applyBorder="1"/>
    <xf numFmtId="2" fontId="2" fillId="0" borderId="5" xfId="0" applyNumberFormat="1" applyFont="1" applyBorder="1"/>
    <xf numFmtId="9" fontId="2" fillId="0" borderId="5" xfId="1" applyFont="1" applyBorder="1"/>
    <xf numFmtId="0" fontId="2" fillId="0" borderId="5" xfId="0" applyFont="1" applyBorder="1"/>
    <xf numFmtId="0" fontId="0" fillId="0" borderId="5" xfId="0" applyBorder="1"/>
    <xf numFmtId="164" fontId="2" fillId="0" borderId="5" xfId="1" applyNumberFormat="1" applyFont="1" applyBorder="1"/>
    <xf numFmtId="164" fontId="2" fillId="0" borderId="6" xfId="1" applyNumberFormat="1" applyFont="1" applyBorder="1"/>
    <xf numFmtId="2" fontId="0" fillId="0" borderId="0" xfId="0" applyNumberFormat="1"/>
    <xf numFmtId="9" fontId="3" fillId="0" borderId="0" xfId="1" applyFont="1" applyAlignment="1">
      <alignment wrapText="1"/>
    </xf>
    <xf numFmtId="164" fontId="5" fillId="0" borderId="0" xfId="1" applyNumberFormat="1" applyFont="1" applyFill="1" applyBorder="1"/>
    <xf numFmtId="164" fontId="0" fillId="0" borderId="0" xfId="1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RowHeight="15" x14ac:dyDescent="0.25"/>
  <cols>
    <col min="1" max="1" width="13.5703125" customWidth="1"/>
    <col min="2" max="2" width="14.5703125" customWidth="1"/>
    <col min="3" max="3" width="9.7109375" customWidth="1"/>
    <col min="4" max="4" width="10.140625" customWidth="1"/>
    <col min="5" max="5" width="7.7109375" customWidth="1"/>
    <col min="6" max="6" width="7.140625" customWidth="1"/>
    <col min="7" max="7" width="11.42578125" customWidth="1"/>
    <col min="8" max="8" width="4.7109375" customWidth="1"/>
    <col min="9" max="9" width="8.140625" customWidth="1"/>
    <col min="10" max="10" width="11" customWidth="1"/>
    <col min="11" max="11" width="7.5703125" customWidth="1"/>
    <col min="13" max="13" width="6.7109375" customWidth="1"/>
    <col min="14" max="14" width="8.42578125" customWidth="1"/>
    <col min="15" max="15" width="7.140625" customWidth="1"/>
    <col min="16" max="16" width="12.7109375" customWidth="1"/>
    <col min="17" max="17" width="12.140625" customWidth="1"/>
    <col min="18" max="18" width="12.42578125" customWidth="1"/>
    <col min="19" max="19" width="11" customWidth="1"/>
    <col min="20" max="20" width="10.7109375" customWidth="1"/>
    <col min="21" max="21" width="7.7109375" customWidth="1"/>
    <col min="22" max="22" width="8.140625" customWidth="1"/>
    <col min="23" max="23" width="10.140625" bestFit="1" customWidth="1"/>
    <col min="24" max="24" width="9.140625" style="22"/>
  </cols>
  <sheetData>
    <row r="1" spans="1:24" s="1" customFormat="1" ht="51" customHeight="1" thickBot="1" x14ac:dyDescent="0.3">
      <c r="A1" s="1" t="s">
        <v>0</v>
      </c>
      <c r="B1" s="1" t="s">
        <v>18</v>
      </c>
      <c r="C1" s="1" t="s">
        <v>19</v>
      </c>
      <c r="D1" s="1" t="s">
        <v>1</v>
      </c>
      <c r="E1" s="1" t="s">
        <v>20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2" t="s">
        <v>7</v>
      </c>
      <c r="L1" s="1" t="s">
        <v>8</v>
      </c>
      <c r="M1" s="1" t="s">
        <v>9</v>
      </c>
      <c r="N1" s="1" t="s">
        <v>10</v>
      </c>
      <c r="O1" s="1" t="s">
        <v>21</v>
      </c>
      <c r="P1" s="1" t="s">
        <v>22</v>
      </c>
      <c r="Q1" s="1" t="s">
        <v>23</v>
      </c>
      <c r="R1" s="1" t="s">
        <v>11</v>
      </c>
      <c r="S1" s="1" t="s">
        <v>24</v>
      </c>
      <c r="T1" s="1" t="s">
        <v>25</v>
      </c>
      <c r="U1" s="2" t="s">
        <v>26</v>
      </c>
      <c r="V1" s="1" t="s">
        <v>12</v>
      </c>
      <c r="W1" s="1" t="s">
        <v>16</v>
      </c>
      <c r="X1" s="19" t="s">
        <v>17</v>
      </c>
    </row>
    <row r="2" spans="1:24" x14ac:dyDescent="0.25">
      <c r="A2" s="3" t="s">
        <v>13</v>
      </c>
      <c r="B2" s="4">
        <v>1.491053</v>
      </c>
      <c r="C2" s="6">
        <f>B2/B3</f>
        <v>0.69620945868020001</v>
      </c>
      <c r="D2" s="4">
        <f>B2</f>
        <v>1.491053</v>
      </c>
      <c r="E2" s="5">
        <f>B2/B3</f>
        <v>0.69620945868020001</v>
      </c>
      <c r="F2" s="7"/>
      <c r="G2" s="7"/>
      <c r="H2" s="7"/>
      <c r="I2" s="7"/>
      <c r="J2" s="8">
        <v>1413765</v>
      </c>
      <c r="K2" s="8">
        <v>77272</v>
      </c>
      <c r="L2" s="8"/>
      <c r="M2" s="8"/>
      <c r="N2" s="8">
        <f t="shared" ref="N2:N3" si="0">SUM(F2:M2)</f>
        <v>1491037</v>
      </c>
      <c r="O2" s="9">
        <f>L2/$N2</f>
        <v>0</v>
      </c>
      <c r="P2" s="9">
        <f t="shared" ref="P2:U3" si="1">F2/$N2</f>
        <v>0</v>
      </c>
      <c r="Q2" s="9">
        <f t="shared" si="1"/>
        <v>0</v>
      </c>
      <c r="R2" s="9">
        <f t="shared" si="1"/>
        <v>0</v>
      </c>
      <c r="S2" s="9">
        <f t="shared" si="1"/>
        <v>0</v>
      </c>
      <c r="T2" s="9">
        <f>J2/$N2</f>
        <v>0.94817566566087896</v>
      </c>
      <c r="U2" s="9">
        <f t="shared" si="1"/>
        <v>5.182433433912103E-2</v>
      </c>
      <c r="V2" s="10">
        <f>M2/$N2</f>
        <v>0</v>
      </c>
      <c r="W2" s="20">
        <f>SUM(L2,F2:G2)/N2</f>
        <v>0</v>
      </c>
      <c r="X2" s="21">
        <f>SUM(I2:K2)/N2</f>
        <v>1</v>
      </c>
    </row>
    <row r="3" spans="1:24" ht="15.75" thickBot="1" x14ac:dyDescent="0.3">
      <c r="A3" s="11" t="s">
        <v>14</v>
      </c>
      <c r="B3" s="12">
        <v>2.1416729999999999</v>
      </c>
      <c r="C3" s="13">
        <f>B3/B3</f>
        <v>1</v>
      </c>
      <c r="D3" s="12">
        <f>B3-D2</f>
        <v>0.65061999999999998</v>
      </c>
      <c r="E3" s="13">
        <f>D3/B3</f>
        <v>0.30379054131979999</v>
      </c>
      <c r="F3" s="14">
        <v>43195</v>
      </c>
      <c r="G3" s="14">
        <v>16170</v>
      </c>
      <c r="H3" s="15"/>
      <c r="I3" s="14">
        <v>1072</v>
      </c>
      <c r="J3" s="14">
        <v>1997944</v>
      </c>
      <c r="K3" s="14">
        <v>79016</v>
      </c>
      <c r="L3" s="14">
        <v>4287</v>
      </c>
      <c r="M3" s="14"/>
      <c r="N3" s="14">
        <f t="shared" si="0"/>
        <v>2141684</v>
      </c>
      <c r="O3" s="16">
        <f>L3/$N3</f>
        <v>2.001695861761119E-3</v>
      </c>
      <c r="P3" s="16">
        <f>F3/$N3</f>
        <v>2.0168708362204694E-2</v>
      </c>
      <c r="Q3" s="16">
        <f t="shared" si="1"/>
        <v>7.5501334463907843E-3</v>
      </c>
      <c r="R3" s="16">
        <f t="shared" si="1"/>
        <v>0</v>
      </c>
      <c r="S3" s="16">
        <f t="shared" si="1"/>
        <v>5.0054069601304391E-4</v>
      </c>
      <c r="T3" s="16">
        <f>J3/$N3</f>
        <v>0.93288458988347489</v>
      </c>
      <c r="U3" s="16">
        <f t="shared" si="1"/>
        <v>3.6894331750155482E-2</v>
      </c>
      <c r="V3" s="17">
        <f>M3/$N3</f>
        <v>0</v>
      </c>
      <c r="W3" s="20">
        <f t="shared" ref="W3:W4" si="2">SUM(L3,F3:G3)/N3</f>
        <v>2.9720537670356598E-2</v>
      </c>
      <c r="X3" s="21">
        <f>SUM(I3:K3)/N3</f>
        <v>0.97027946232964335</v>
      </c>
    </row>
    <row r="4" spans="1:24" ht="15.75" thickBot="1" x14ac:dyDescent="0.3">
      <c r="A4" t="s">
        <v>15</v>
      </c>
      <c r="B4" s="18">
        <f>B3</f>
        <v>2.1416729999999999</v>
      </c>
      <c r="C4" s="13">
        <f>B4/B4</f>
        <v>1</v>
      </c>
      <c r="D4" s="18">
        <f>SUM(D2:D3)</f>
        <v>2.1416729999999999</v>
      </c>
      <c r="E4" s="13">
        <f>D4/B4</f>
        <v>1</v>
      </c>
      <c r="F4">
        <f>SUM(F2:F3)</f>
        <v>43195</v>
      </c>
      <c r="G4">
        <f t="shared" ref="G4:N4" si="3">SUM(G2:G3)</f>
        <v>16170</v>
      </c>
      <c r="H4">
        <f t="shared" si="3"/>
        <v>0</v>
      </c>
      <c r="I4">
        <f t="shared" si="3"/>
        <v>1072</v>
      </c>
      <c r="J4">
        <f t="shared" si="3"/>
        <v>3411709</v>
      </c>
      <c r="K4">
        <f t="shared" si="3"/>
        <v>156288</v>
      </c>
      <c r="L4">
        <f t="shared" si="3"/>
        <v>4287</v>
      </c>
      <c r="M4">
        <f t="shared" si="3"/>
        <v>0</v>
      </c>
      <c r="N4">
        <f t="shared" si="3"/>
        <v>3632721</v>
      </c>
      <c r="O4" s="16">
        <f>L4/$N4</f>
        <v>1.1801071428276491E-3</v>
      </c>
      <c r="P4" s="16">
        <f>F4/$N4</f>
        <v>1.1890536047221904E-2</v>
      </c>
      <c r="Q4" s="16">
        <f t="shared" ref="Q4" si="4">G4/$N4</f>
        <v>4.4512088872225531E-3</v>
      </c>
      <c r="R4" s="16">
        <f t="shared" ref="R4" si="5">H4/$N4</f>
        <v>0</v>
      </c>
      <c r="S4" s="16">
        <f t="shared" ref="S4" si="6">I4/$N4</f>
        <v>2.950956046445626E-4</v>
      </c>
      <c r="T4" s="16">
        <f>J4/$N4</f>
        <v>0.93916075580811187</v>
      </c>
      <c r="U4" s="16">
        <f t="shared" ref="U4" si="7">K4/$N4</f>
        <v>4.3022296509971449E-2</v>
      </c>
      <c r="V4" s="17">
        <f t="shared" ref="V4" si="8">M4/$N4</f>
        <v>0</v>
      </c>
      <c r="W4" s="20">
        <f t="shared" si="2"/>
        <v>1.7521852077272106E-2</v>
      </c>
      <c r="X4" s="21">
        <f>SUM(I4:K4)/N4</f>
        <v>0.98247814792272792</v>
      </c>
    </row>
    <row r="5" spans="1:24" x14ac:dyDescent="0.25">
      <c r="W5" s="20"/>
      <c r="X5" s="21"/>
    </row>
    <row r="6" spans="1:24" x14ac:dyDescent="0.25">
      <c r="W6" s="20"/>
      <c r="X6" s="21"/>
    </row>
    <row r="7" spans="1:24" x14ac:dyDescent="0.25">
      <c r="W7" s="20"/>
      <c r="X7" s="21"/>
    </row>
    <row r="8" spans="1:24" x14ac:dyDescent="0.25">
      <c r="W8" s="20"/>
      <c r="X8" s="21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Nuuuli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2015-11-19T19:15:01Z</dcterms:created>
  <dcterms:modified xsi:type="dcterms:W3CDTF">2015-11-19T19:40:20Z</dcterms:modified>
</cp:coreProperties>
</file>