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Tommy NCU\1122 NCU\學期成績\"/>
    </mc:Choice>
  </mc:AlternateContent>
  <xr:revisionPtr revIDLastSave="0" documentId="13_ncr:1_{39EB8C98-CF0C-4249-ACC9-C26C610CF6B0}" xr6:coauthVersionLast="47" xr6:coauthVersionMax="47" xr10:uidLastSave="{00000000-0000-0000-0000-000000000000}"/>
  <workbookProtection workbookAlgorithmName="SHA-512" workbookHashValue="bkvwF93mM5Am0vscTEW1K6kYN+ETctt4etldtxOcsxjgT+KU4KIb6p4waDY11gri+zISi7Bd3p8F8tvpfDOdbw==" workbookSaltValue="LJErbYfZb8+H2ERZ4dkMnw==" workbookSpinCount="100000" lockStructure="1"/>
  <bookViews>
    <workbookView xWindow="984" yWindow="2688" windowWidth="23040" windowHeight="12120" xr2:uid="{00000000-000D-0000-FFFF-FFFF00000000}"/>
  </bookViews>
  <sheets>
    <sheet name="Sheet 1" sheetId="2" r:id="rId1"/>
    <sheet name="Sheet 2" sheetId="1" state="hidden" r:id="rId2"/>
  </sheets>
  <externalReferences>
    <externalReference r:id="rId3"/>
  </externalReferenc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A5" i="2" l="1"/>
  <c r="B5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" i="1"/>
  <c r="G3" i="1"/>
  <c r="D3" i="1" s="1"/>
  <c r="G8" i="1"/>
  <c r="D8" i="1" s="1"/>
  <c r="G13" i="1"/>
  <c r="D13" i="1" s="1"/>
  <c r="G14" i="1"/>
  <c r="D14" i="1" s="1"/>
  <c r="G19" i="1"/>
  <c r="D19" i="1" s="1"/>
  <c r="G21" i="1"/>
  <c r="D21" i="1" s="1"/>
  <c r="G22" i="1"/>
  <c r="D22" i="1" s="1"/>
  <c r="G24" i="1"/>
  <c r="D24" i="1" s="1"/>
  <c r="G26" i="1"/>
  <c r="D26" i="1" s="1"/>
  <c r="G28" i="1"/>
  <c r="D28" i="1" s="1"/>
  <c r="G31" i="1"/>
  <c r="D31" i="1" s="1"/>
  <c r="G32" i="1"/>
  <c r="D32" i="1" s="1"/>
  <c r="G33" i="1"/>
  <c r="D33" i="1" s="1"/>
  <c r="G35" i="1"/>
  <c r="D35" i="1" s="1"/>
  <c r="G36" i="1"/>
  <c r="D36" i="1" s="1"/>
  <c r="G37" i="1"/>
  <c r="D37" i="1" s="1"/>
  <c r="G38" i="1"/>
  <c r="D38" i="1" s="1"/>
  <c r="G34" i="1"/>
  <c r="D34" i="1" s="1"/>
  <c r="G30" i="1"/>
  <c r="D30" i="1" s="1"/>
  <c r="G29" i="1"/>
  <c r="D29" i="1" s="1"/>
  <c r="G27" i="1"/>
  <c r="D27" i="1" s="1"/>
  <c r="G25" i="1"/>
  <c r="D25" i="1" s="1"/>
  <c r="G23" i="1"/>
  <c r="D23" i="1" s="1"/>
  <c r="G20" i="1"/>
  <c r="D20" i="1" s="1"/>
  <c r="G16" i="1"/>
  <c r="D16" i="1" s="1"/>
  <c r="G17" i="1"/>
  <c r="D17" i="1" s="1"/>
  <c r="G18" i="1"/>
  <c r="D18" i="1" s="1"/>
  <c r="G15" i="1"/>
  <c r="D15" i="1" s="1"/>
  <c r="G10" i="1"/>
  <c r="D10" i="1" s="1"/>
  <c r="G11" i="1"/>
  <c r="D11" i="1" s="1"/>
  <c r="G12" i="1"/>
  <c r="D12" i="1" s="1"/>
  <c r="G9" i="1"/>
  <c r="D9" i="1" s="1"/>
  <c r="G5" i="1"/>
  <c r="D5" i="1" s="1"/>
  <c r="G6" i="1"/>
  <c r="D6" i="1" s="1"/>
  <c r="G7" i="1"/>
  <c r="D7" i="1" s="1"/>
  <c r="G4" i="1"/>
  <c r="D4" i="1" s="1"/>
  <c r="G2" i="1"/>
  <c r="D2" i="1" s="1"/>
  <c r="E5" i="2" l="1"/>
  <c r="D5" i="2"/>
  <c r="C5" i="2"/>
</calcChain>
</file>

<file path=xl/sharedStrings.xml><?xml version="1.0" encoding="utf-8"?>
<sst xmlns="http://schemas.openxmlformats.org/spreadsheetml/2006/main" count="65" uniqueCount="64">
  <si>
    <t>GP1 Group 60%</t>
    <phoneticPr fontId="1" type="noConversion"/>
  </si>
  <si>
    <t>GP1 Individual 20%</t>
    <phoneticPr fontId="1" type="noConversion"/>
  </si>
  <si>
    <t>GP1 Group Peer (2.5% semester grade)</t>
    <phoneticPr fontId="1" type="noConversion"/>
  </si>
  <si>
    <t>GP1 Group Peer Grade 1</t>
    <phoneticPr fontId="1" type="noConversion"/>
  </si>
  <si>
    <t>GP1 Group Peer Grade 2</t>
    <phoneticPr fontId="1" type="noConversion"/>
  </si>
  <si>
    <t>GP1 Group Peer Grade 3</t>
  </si>
  <si>
    <t>GP1 Group Peer Grade 4</t>
  </si>
  <si>
    <t>GP1 Group Peer Grade 5</t>
  </si>
  <si>
    <t>GP1 Group Peer Grade 6</t>
  </si>
  <si>
    <t>GP1 Group Peer Grade 7</t>
  </si>
  <si>
    <t>Student ID</t>
    <phoneticPr fontId="1" type="noConversion"/>
  </si>
  <si>
    <t>GP1 Individual Peer Grade 1</t>
    <phoneticPr fontId="1" type="noConversion"/>
  </si>
  <si>
    <t>GP1 Individual Peer Grade 2</t>
    <phoneticPr fontId="1" type="noConversion"/>
  </si>
  <si>
    <t>GP1 Individual Peer Grade 3</t>
  </si>
  <si>
    <t>GP1 Individual Peer Grade 4</t>
  </si>
  <si>
    <t>GP1 Individual Peer Grade 5</t>
  </si>
  <si>
    <t>GP1 Individual Peer Average 20%</t>
    <phoneticPr fontId="1" type="noConversion"/>
  </si>
  <si>
    <t>GP1 Overall (15% semester grade)</t>
    <phoneticPr fontId="1" type="noConversion"/>
  </si>
  <si>
    <t xml:space="preserve">Group Presentation 1 Grade </t>
    <phoneticPr fontId="1" type="noConversion"/>
  </si>
  <si>
    <t>Input your student ID number on the right</t>
    <phoneticPr fontId="1" type="noConversion"/>
  </si>
  <si>
    <t>Group 60%</t>
    <phoneticPr fontId="1" type="noConversion"/>
  </si>
  <si>
    <t>Individual 20%</t>
    <phoneticPr fontId="1" type="noConversion"/>
  </si>
  <si>
    <t>Results</t>
    <phoneticPr fontId="1" type="noConversion"/>
  </si>
  <si>
    <t>Name</t>
    <phoneticPr fontId="1" type="noConversion"/>
  </si>
  <si>
    <t>陳譽心</t>
  </si>
  <si>
    <t>許惟婷</t>
  </si>
  <si>
    <t>黃書聖</t>
  </si>
  <si>
    <t>盛柏愷</t>
  </si>
  <si>
    <t>陳孟廷</t>
  </si>
  <si>
    <t>游旻峻</t>
  </si>
  <si>
    <t>陳柏衡</t>
  </si>
  <si>
    <t>彭晉筠</t>
  </si>
  <si>
    <t>陳郁心</t>
  </si>
  <si>
    <t>周佳穎</t>
  </si>
  <si>
    <t>楊佩蓉</t>
  </si>
  <si>
    <t>陳忠信</t>
  </si>
  <si>
    <t>陸昱霖</t>
  </si>
  <si>
    <t>周宸皞</t>
  </si>
  <si>
    <t>游晉毅</t>
  </si>
  <si>
    <t>吳育嫻</t>
  </si>
  <si>
    <t>陳柏安</t>
  </si>
  <si>
    <t>劉昱妏</t>
  </si>
  <si>
    <t>鄭若岑</t>
  </si>
  <si>
    <t>伊東和毅</t>
  </si>
  <si>
    <t>王暐元</t>
  </si>
  <si>
    <t>林能謙</t>
  </si>
  <si>
    <t>黃奕凡</t>
  </si>
  <si>
    <t>郭碩宏</t>
  </si>
  <si>
    <t>尤希聖</t>
  </si>
  <si>
    <t>陳冠喆</t>
  </si>
  <si>
    <t>游睿嘉</t>
  </si>
  <si>
    <t>范芩蜜</t>
  </si>
  <si>
    <t>劉家語</t>
  </si>
  <si>
    <t>陳玟儒</t>
  </si>
  <si>
    <t>吳丞恩</t>
  </si>
  <si>
    <t>沈紝羽</t>
  </si>
  <si>
    <t>彭安</t>
  </si>
  <si>
    <t>王柏森</t>
  </si>
  <si>
    <t>徐子翔</t>
  </si>
  <si>
    <t>許允誠</t>
  </si>
  <si>
    <t>鍾承佑</t>
  </si>
  <si>
    <t>Peer Review 1 (2.5% semester grade)</t>
    <phoneticPr fontId="1" type="noConversion"/>
  </si>
  <si>
    <t>Overall Score (15% semester grade)</t>
    <phoneticPr fontId="1" type="noConversion"/>
  </si>
  <si>
    <t>Individual Peer 20% (*10*0.2)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</si>
</sst>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6" x14ac:knownFonts="1">
    <font>
      <sz val="11"/>
      <color rgb="FF000000"/>
      <name val="Calibri"/>
    </font>
    <font>
      <sz val="9"/>
      <name val="細明體"/>
      <family val="3"/>
      <charset val="136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6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99"/>
      <name val="Arial"/>
      <family val="2"/>
    </font>
    <font>
      <b/>
      <sz val="14"/>
      <color rgb="FF7030A0"/>
      <name val="Arial"/>
      <family val="2"/>
    </font>
    <font>
      <b/>
      <sz val="14"/>
      <color rgb="FF7030A0"/>
      <name val="Calibri"/>
      <family val="2"/>
    </font>
    <font>
      <sz val="14"/>
      <color rgb="FF000000"/>
      <name val="Calibri"/>
      <family val="2"/>
    </font>
    <font>
      <b/>
      <sz val="20"/>
      <color rgb="FF000000"/>
      <name val="Calibri"/>
      <family val="2"/>
    </font>
    <font>
      <b/>
      <sz val="14"/>
      <color rgb="FFFF0000"/>
      <name val="Arial"/>
      <family val="2"/>
    </font>
    <font>
      <sz val="10"/>
      <color theme="0"/>
      <name val="Arial"/>
      <family val="2"/>
    </font>
    <font>
      <sz val="10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/>
    <xf numFmtId="176" fontId="5" fillId="2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76" fontId="6" fillId="2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/>
    </xf>
    <xf numFmtId="0" fontId="8" fillId="0" borderId="2" xfId="0" applyFont="1" applyBorder="1" applyAlignment="1"/>
    <xf numFmtId="0" fontId="7" fillId="0" borderId="2" xfId="0" applyFont="1" applyBorder="1" applyAlignment="1"/>
    <xf numFmtId="176" fontId="11" fillId="3" borderId="1" xfId="0" applyNumberFormat="1" applyFont="1" applyFill="1" applyBorder="1" applyAlignment="1">
      <alignment horizontal="center"/>
    </xf>
    <xf numFmtId="176" fontId="12" fillId="7" borderId="1" xfId="0" applyNumberFormat="1" applyFont="1" applyFill="1" applyBorder="1" applyAlignment="1">
      <alignment horizontal="center"/>
    </xf>
    <xf numFmtId="176" fontId="12" fillId="3" borderId="1" xfId="0" applyNumberFormat="1" applyFont="1" applyFill="1" applyBorder="1" applyAlignment="1">
      <alignment horizontal="center"/>
    </xf>
    <xf numFmtId="0" fontId="13" fillId="4" borderId="1" xfId="0" applyFont="1" applyFill="1" applyBorder="1" applyAlignment="1" applyProtection="1">
      <alignment horizontal="center"/>
      <protection locked="0"/>
    </xf>
    <xf numFmtId="0" fontId="13" fillId="4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5" fillId="6" borderId="1" xfId="0" applyFont="1" applyFill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2" xfId="0" applyFont="1" applyBorder="1" applyAlignment="1"/>
    <xf numFmtId="0" fontId="0" fillId="0" borderId="2" xfId="0" applyBorder="1" applyAlignment="1"/>
  </cellXfs>
  <cellStyles count="1">
    <cellStyle name="一般" xfId="0" builtinId="0"/>
  </cellStyles>
  <dxfs count="0"/>
  <tableStyles count="0" defaultTableStyle="TableStyleMedium9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%20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Sheet 2"/>
    </sheetNames>
    <sheetDataSet>
      <sheetData sheetId="0"/>
      <sheetData sheetId="1">
        <row r="1">
          <cell r="B1" t="str">
            <v>Student ID</v>
          </cell>
          <cell r="C1" t="str">
            <v>Name</v>
          </cell>
        </row>
        <row r="2">
          <cell r="B2">
            <v>112403003</v>
          </cell>
          <cell r="C2" t="str">
            <v>陳譽心</v>
          </cell>
        </row>
        <row r="3">
          <cell r="B3">
            <v>112403008</v>
          </cell>
          <cell r="C3" t="str">
            <v>許惟婷</v>
          </cell>
        </row>
        <row r="4">
          <cell r="B4">
            <v>112403015</v>
          </cell>
          <cell r="C4" t="str">
            <v>黃書聖</v>
          </cell>
        </row>
        <row r="5">
          <cell r="B5">
            <v>112403016</v>
          </cell>
          <cell r="C5" t="str">
            <v>盛柏愷</v>
          </cell>
        </row>
        <row r="6">
          <cell r="B6">
            <v>112403021</v>
          </cell>
          <cell r="C6" t="str">
            <v>陳孟廷</v>
          </cell>
        </row>
        <row r="7">
          <cell r="B7">
            <v>112403022</v>
          </cell>
          <cell r="C7" t="str">
            <v>游旻峻</v>
          </cell>
        </row>
        <row r="8">
          <cell r="B8">
            <v>112403025</v>
          </cell>
          <cell r="C8" t="str">
            <v>陳柏衡</v>
          </cell>
        </row>
        <row r="9">
          <cell r="B9">
            <v>112403035</v>
          </cell>
          <cell r="C9" t="str">
            <v>彭晉筠</v>
          </cell>
        </row>
        <row r="10">
          <cell r="B10">
            <v>112403507</v>
          </cell>
          <cell r="C10" t="str">
            <v>陳郁心</v>
          </cell>
        </row>
        <row r="11">
          <cell r="B11">
            <v>112403508</v>
          </cell>
          <cell r="C11" t="str">
            <v>周佳穎</v>
          </cell>
        </row>
        <row r="12">
          <cell r="B12">
            <v>112403509</v>
          </cell>
          <cell r="C12" t="str">
            <v>楊佩蓉</v>
          </cell>
        </row>
        <row r="13">
          <cell r="B13">
            <v>112403513</v>
          </cell>
          <cell r="C13" t="str">
            <v>陳忠信</v>
          </cell>
        </row>
        <row r="14">
          <cell r="B14">
            <v>112403517</v>
          </cell>
          <cell r="C14" t="str">
            <v>陸昱霖</v>
          </cell>
        </row>
        <row r="15">
          <cell r="B15">
            <v>112403521</v>
          </cell>
          <cell r="C15" t="str">
            <v>周宸皞</v>
          </cell>
        </row>
        <row r="16">
          <cell r="B16">
            <v>112403522</v>
          </cell>
          <cell r="C16" t="str">
            <v>游晉毅</v>
          </cell>
        </row>
        <row r="17">
          <cell r="B17">
            <v>112403530</v>
          </cell>
          <cell r="C17" t="str">
            <v>吳育嫻</v>
          </cell>
        </row>
        <row r="18">
          <cell r="B18">
            <v>112403533</v>
          </cell>
          <cell r="C18" t="str">
            <v>陳柏安</v>
          </cell>
        </row>
        <row r="19">
          <cell r="B19">
            <v>112403534</v>
          </cell>
          <cell r="C19" t="str">
            <v>劉昱妏</v>
          </cell>
        </row>
        <row r="20">
          <cell r="B20">
            <v>112403535</v>
          </cell>
          <cell r="C20" t="str">
            <v>鄭若岑</v>
          </cell>
        </row>
        <row r="21">
          <cell r="B21">
            <v>112403541</v>
          </cell>
          <cell r="C21" t="str">
            <v>伊東和毅</v>
          </cell>
        </row>
        <row r="22">
          <cell r="B22">
            <v>112403543</v>
          </cell>
          <cell r="C22" t="str">
            <v>王暐元</v>
          </cell>
        </row>
        <row r="23">
          <cell r="B23">
            <v>112403546</v>
          </cell>
          <cell r="C23" t="str">
            <v>林能謙</v>
          </cell>
        </row>
        <row r="24">
          <cell r="B24">
            <v>112403547</v>
          </cell>
          <cell r="C24" t="str">
            <v>黃奕凡</v>
          </cell>
        </row>
        <row r="25">
          <cell r="B25">
            <v>112403548</v>
          </cell>
          <cell r="C25" t="str">
            <v>郭碩宏</v>
          </cell>
        </row>
        <row r="26">
          <cell r="B26">
            <v>112408007</v>
          </cell>
          <cell r="C26" t="str">
            <v>尤希聖</v>
          </cell>
        </row>
        <row r="27">
          <cell r="B27">
            <v>112408018</v>
          </cell>
          <cell r="C27" t="str">
            <v>陳冠喆</v>
          </cell>
        </row>
        <row r="28">
          <cell r="B28">
            <v>112408020</v>
          </cell>
          <cell r="C28" t="str">
            <v>游睿嘉</v>
          </cell>
        </row>
        <row r="29">
          <cell r="B29">
            <v>112408024</v>
          </cell>
          <cell r="C29" t="str">
            <v>范芩蜜</v>
          </cell>
        </row>
        <row r="30">
          <cell r="B30">
            <v>112408513</v>
          </cell>
          <cell r="C30" t="str">
            <v>劉家語</v>
          </cell>
        </row>
        <row r="31">
          <cell r="B31">
            <v>112408516</v>
          </cell>
          <cell r="C31" t="str">
            <v>陳玟儒</v>
          </cell>
        </row>
        <row r="32">
          <cell r="B32">
            <v>112408519</v>
          </cell>
          <cell r="C32" t="str">
            <v>吳丞恩</v>
          </cell>
        </row>
        <row r="33">
          <cell r="B33">
            <v>112408521</v>
          </cell>
          <cell r="C33" t="str">
            <v>沈紝羽</v>
          </cell>
        </row>
        <row r="34">
          <cell r="B34">
            <v>112408535</v>
          </cell>
          <cell r="C34" t="str">
            <v>彭安</v>
          </cell>
        </row>
        <row r="35">
          <cell r="B35">
            <v>112408536</v>
          </cell>
          <cell r="C35" t="str">
            <v>王柏森</v>
          </cell>
        </row>
        <row r="36">
          <cell r="B36">
            <v>112408538</v>
          </cell>
          <cell r="C36" t="str">
            <v>徐子翔</v>
          </cell>
        </row>
        <row r="37">
          <cell r="B37">
            <v>112408540</v>
          </cell>
          <cell r="C37" t="str">
            <v>許允誠</v>
          </cell>
        </row>
        <row r="38">
          <cell r="B38">
            <v>112408542</v>
          </cell>
          <cell r="C38" t="str">
            <v>鍾承佑</v>
          </cell>
        </row>
        <row r="39">
          <cell r="B39"/>
          <cell r="C39"/>
        </row>
        <row r="40">
          <cell r="B40"/>
          <cell r="C40"/>
        </row>
        <row r="41">
          <cell r="B41"/>
          <cell r="C41"/>
        </row>
        <row r="42">
          <cell r="B42"/>
          <cell r="C42"/>
        </row>
        <row r="43">
          <cell r="B43"/>
          <cell r="C43"/>
        </row>
        <row r="44">
          <cell r="B44"/>
          <cell r="C44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90D9F-157E-4B7A-A8C4-EF0D2F7276AB}">
  <dimension ref="A1:E5"/>
  <sheetViews>
    <sheetView showGridLines="0" tabSelected="1" workbookViewId="0">
      <selection activeCell="D2" sqref="D2"/>
    </sheetView>
  </sheetViews>
  <sheetFormatPr defaultRowHeight="14.4" x14ac:dyDescent="0.3"/>
  <cols>
    <col min="1" max="1" width="13.77734375" customWidth="1"/>
    <col min="2" max="2" width="16.77734375" customWidth="1"/>
    <col min="3" max="3" width="26.109375" customWidth="1"/>
    <col min="4" max="4" width="33.5546875" customWidth="1"/>
    <col min="5" max="5" width="31.44140625" customWidth="1"/>
  </cols>
  <sheetData>
    <row r="1" spans="1:5" ht="18" x14ac:dyDescent="0.35">
      <c r="A1" s="20" t="s">
        <v>18</v>
      </c>
      <c r="B1" s="21"/>
      <c r="C1" s="21"/>
      <c r="D1" s="21"/>
    </row>
    <row r="2" spans="1:5" ht="21" customHeight="1" x14ac:dyDescent="0.3">
      <c r="A2" s="22" t="s">
        <v>19</v>
      </c>
      <c r="B2" s="23"/>
      <c r="C2" s="23"/>
      <c r="D2" s="16"/>
    </row>
    <row r="3" spans="1:5" ht="21" customHeight="1" x14ac:dyDescent="0.3">
      <c r="A3" s="11"/>
      <c r="B3" s="12" t="s">
        <v>22</v>
      </c>
      <c r="C3" s="12" t="s">
        <v>23</v>
      </c>
      <c r="D3" s="17" t="e">
        <f>VLOOKUP(D2, '[1]Sheet 2'!B:C, 2, FALSE)</f>
        <v>#N/A</v>
      </c>
    </row>
    <row r="4" spans="1:5" x14ac:dyDescent="0.3">
      <c r="A4" s="18" t="s">
        <v>20</v>
      </c>
      <c r="B4" s="18" t="s">
        <v>21</v>
      </c>
      <c r="C4" s="18" t="s">
        <v>63</v>
      </c>
      <c r="D4" s="18" t="s">
        <v>62</v>
      </c>
      <c r="E4" s="19" t="s">
        <v>61</v>
      </c>
    </row>
    <row r="5" spans="1:5" ht="24.6" customHeight="1" x14ac:dyDescent="0.5">
      <c r="A5" s="13" t="e">
        <f>VLOOKUP(D2,'Sheet 2'!B:T,4,FALSE)</f>
        <v>#N/A</v>
      </c>
      <c r="B5" s="13" t="e">
        <f>VLOOKUP(D2,'Sheet 2'!B:T,5,FALSE)</f>
        <v>#N/A</v>
      </c>
      <c r="C5" s="13" t="e">
        <f>VLOOKUP(D2,'Sheet 2'!B:T,6,FALSE)</f>
        <v>#N/A</v>
      </c>
      <c r="D5" s="15" t="e">
        <f>VLOOKUP(D2,'Sheet 2'!B:T,3,FALSE)</f>
        <v>#N/A</v>
      </c>
      <c r="E5" s="14" t="e">
        <f>VLOOKUP(D2,'Sheet 2'!B:T,12,FALSE)</f>
        <v>#N/A</v>
      </c>
    </row>
  </sheetData>
  <sheetProtection algorithmName="SHA-512" hashValue="XwiimanvlJq2h6Hnv5sGsEEjyAPYKJukeyMigKApNThiEZYWSEnJSNzgufqhqVnDzIiFKB+B36GVvL3eGh0t+Q==" saltValue="1ZZ/ZH+48Eg1P2mStTkNcQ==" spinCount="100000" sheet="1" objects="1" scenarios="1"/>
  <mergeCells count="2">
    <mergeCell ref="A1:D1"/>
    <mergeCell ref="A2:C2"/>
  </mergeCells>
  <phoneticPr fontId="1" type="noConversion"/>
  <dataValidations count="1">
    <dataValidation type="whole" allowBlank="1" showInputMessage="1" showErrorMessage="1" errorTitle="Wrong ID" error="Insert your student ID" promptTitle="Please insert your student ID" prompt="Insert your student ID" sqref="D2" xr:uid="{54A1796C-F090-40FC-8DCB-FC5BAFE2615A}">
      <formula1>112403001</formula1>
      <formula2>112408542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workbookViewId="0">
      <selection activeCell="C2" sqref="C2"/>
    </sheetView>
  </sheetViews>
  <sheetFormatPr defaultRowHeight="13.8" x14ac:dyDescent="0.25"/>
  <cols>
    <col min="1" max="1" width="10" style="4" customWidth="1"/>
    <col min="2" max="3" width="14.88671875" style="4" customWidth="1"/>
    <col min="4" max="4" width="10.44140625" style="4" customWidth="1"/>
    <col min="5" max="5" width="11.33203125" style="4" customWidth="1"/>
    <col min="6" max="7" width="14.109375" style="4" customWidth="1"/>
    <col min="8" max="8" width="9.44140625" style="4" customWidth="1"/>
    <col min="9" max="9" width="9.5546875" style="4" customWidth="1"/>
    <col min="10" max="11" width="9.44140625" style="4" customWidth="1"/>
    <col min="12" max="12" width="9.6640625" style="4" customWidth="1"/>
    <col min="13" max="13" width="12.21875" style="4" customWidth="1"/>
    <col min="14" max="15" width="7.6640625" style="4" customWidth="1"/>
    <col min="16" max="16" width="8.44140625" style="4" customWidth="1"/>
    <col min="17" max="17" width="7.88671875" style="4" customWidth="1"/>
    <col min="18" max="18" width="7.6640625" style="4" customWidth="1"/>
    <col min="19" max="19" width="8" style="4" customWidth="1"/>
    <col min="20" max="20" width="8.6640625" style="4" customWidth="1"/>
    <col min="21" max="16384" width="8.88671875" style="4"/>
  </cols>
  <sheetData>
    <row r="1" spans="1:20" ht="78" x14ac:dyDescent="0.25">
      <c r="A1" s="1"/>
      <c r="B1" s="1" t="s">
        <v>10</v>
      </c>
      <c r="C1" s="1" t="s">
        <v>23</v>
      </c>
      <c r="D1" s="2" t="s">
        <v>17</v>
      </c>
      <c r="E1" s="3" t="s">
        <v>0</v>
      </c>
      <c r="F1" s="3" t="s">
        <v>1</v>
      </c>
      <c r="G1" s="3" t="s">
        <v>16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2" t="s">
        <v>2</v>
      </c>
      <c r="N1" s="9" t="s">
        <v>3</v>
      </c>
      <c r="O1" s="9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9" t="s">
        <v>9</v>
      </c>
    </row>
    <row r="2" spans="1:20" ht="21" x14ac:dyDescent="0.4">
      <c r="A2" s="1">
        <v>1</v>
      </c>
      <c r="B2" s="1">
        <v>112403003</v>
      </c>
      <c r="C2" s="1" t="s">
        <v>24</v>
      </c>
      <c r="D2" s="5">
        <f>(E2*0.6)+(F2*0.2)+(G2*10*0.2)</f>
        <v>90.8</v>
      </c>
      <c r="E2" s="7">
        <v>88</v>
      </c>
      <c r="F2" s="7">
        <v>90</v>
      </c>
      <c r="G2" s="7">
        <f>(H2+I2+J2+K2+L2)/5</f>
        <v>10</v>
      </c>
      <c r="H2" s="6">
        <v>10</v>
      </c>
      <c r="I2" s="6">
        <v>10</v>
      </c>
      <c r="J2" s="6">
        <v>10</v>
      </c>
      <c r="K2" s="6">
        <v>10</v>
      </c>
      <c r="L2" s="6">
        <v>10</v>
      </c>
      <c r="M2" s="8">
        <f>(N2+O2+P2+Q2+R2+S2+T2)/7</f>
        <v>81.285714285714292</v>
      </c>
      <c r="N2" s="10">
        <v>76</v>
      </c>
      <c r="O2" s="10">
        <v>87</v>
      </c>
      <c r="P2" s="10">
        <v>94</v>
      </c>
      <c r="Q2" s="10">
        <v>76</v>
      </c>
      <c r="R2" s="10">
        <v>75</v>
      </c>
      <c r="S2" s="10">
        <v>79</v>
      </c>
      <c r="T2" s="10">
        <v>82</v>
      </c>
    </row>
    <row r="3" spans="1:20" ht="21" x14ac:dyDescent="0.4">
      <c r="A3" s="1">
        <v>2</v>
      </c>
      <c r="B3" s="1">
        <v>112403008</v>
      </c>
      <c r="C3" s="1" t="s">
        <v>25</v>
      </c>
      <c r="D3" s="5">
        <f t="shared" ref="D3:D38" si="0">(E3*0.6)+(F3*0.2)+(G3*10*0.2)</f>
        <v>85.5</v>
      </c>
      <c r="E3" s="7">
        <v>82</v>
      </c>
      <c r="F3" s="7">
        <v>84</v>
      </c>
      <c r="G3" s="7">
        <f>(H3+I3+J3+K3)/4</f>
        <v>9.75</v>
      </c>
      <c r="H3" s="6">
        <v>9</v>
      </c>
      <c r="I3" s="6">
        <v>10</v>
      </c>
      <c r="J3" s="6">
        <v>10</v>
      </c>
      <c r="K3" s="6">
        <v>10</v>
      </c>
      <c r="L3" s="6"/>
      <c r="M3" s="8">
        <f t="shared" ref="M3:M38" si="1">(N3+O3+P3+Q3+R3+S3+T3)/7</f>
        <v>80.857142857142861</v>
      </c>
      <c r="N3" s="10">
        <v>85</v>
      </c>
      <c r="O3" s="10">
        <v>78</v>
      </c>
      <c r="P3" s="10">
        <v>94</v>
      </c>
      <c r="Q3" s="10">
        <v>73</v>
      </c>
      <c r="R3" s="10">
        <v>79</v>
      </c>
      <c r="S3" s="10">
        <v>82</v>
      </c>
      <c r="T3" s="10">
        <v>75</v>
      </c>
    </row>
    <row r="4" spans="1:20" ht="21" x14ac:dyDescent="0.4">
      <c r="A4" s="1">
        <v>3</v>
      </c>
      <c r="B4" s="1">
        <v>112403015</v>
      </c>
      <c r="C4" s="1" t="s">
        <v>26</v>
      </c>
      <c r="D4" s="5">
        <f t="shared" si="0"/>
        <v>88</v>
      </c>
      <c r="E4" s="7">
        <v>85</v>
      </c>
      <c r="F4" s="7">
        <v>85</v>
      </c>
      <c r="G4" s="7">
        <f>(H4+I4+J4+K4+L4)/5</f>
        <v>10</v>
      </c>
      <c r="H4" s="6">
        <v>10</v>
      </c>
      <c r="I4" s="6">
        <v>10</v>
      </c>
      <c r="J4" s="6">
        <v>10</v>
      </c>
      <c r="K4" s="6">
        <v>10</v>
      </c>
      <c r="L4" s="6">
        <v>10</v>
      </c>
      <c r="M4" s="8">
        <f t="shared" si="1"/>
        <v>82.142857142857139</v>
      </c>
      <c r="N4" s="10">
        <v>69</v>
      </c>
      <c r="O4" s="10">
        <v>94</v>
      </c>
      <c r="P4" s="10">
        <v>84</v>
      </c>
      <c r="Q4" s="10">
        <v>87</v>
      </c>
      <c r="R4" s="10">
        <v>74</v>
      </c>
      <c r="S4" s="10">
        <v>88</v>
      </c>
      <c r="T4" s="10">
        <v>79</v>
      </c>
    </row>
    <row r="5" spans="1:20" ht="21" x14ac:dyDescent="0.4">
      <c r="A5" s="1">
        <v>4</v>
      </c>
      <c r="B5" s="1">
        <v>112403016</v>
      </c>
      <c r="C5" s="1" t="s">
        <v>27</v>
      </c>
      <c r="D5" s="5">
        <f t="shared" si="0"/>
        <v>85.6</v>
      </c>
      <c r="E5" s="7">
        <v>86</v>
      </c>
      <c r="F5" s="7">
        <v>80</v>
      </c>
      <c r="G5" s="7">
        <f t="shared" ref="G5:G12" si="2">(H5+I5+J5+K5+L5)/5</f>
        <v>9</v>
      </c>
      <c r="H5" s="6">
        <v>8</v>
      </c>
      <c r="I5" s="6">
        <v>9</v>
      </c>
      <c r="J5" s="6">
        <v>8</v>
      </c>
      <c r="K5" s="6">
        <v>10</v>
      </c>
      <c r="L5" s="6">
        <v>10</v>
      </c>
      <c r="M5" s="8">
        <f t="shared" si="1"/>
        <v>83.571428571428569</v>
      </c>
      <c r="N5" s="10">
        <v>73</v>
      </c>
      <c r="O5" s="10">
        <v>92</v>
      </c>
      <c r="P5" s="10">
        <v>88</v>
      </c>
      <c r="Q5" s="10">
        <v>93</v>
      </c>
      <c r="R5" s="10">
        <v>79</v>
      </c>
      <c r="S5" s="10">
        <v>85</v>
      </c>
      <c r="T5" s="10">
        <v>75</v>
      </c>
    </row>
    <row r="6" spans="1:20" ht="21" x14ac:dyDescent="0.4">
      <c r="A6" s="1">
        <v>5</v>
      </c>
      <c r="B6" s="1">
        <v>112403021</v>
      </c>
      <c r="C6" s="1" t="s">
        <v>28</v>
      </c>
      <c r="D6" s="5">
        <f t="shared" si="0"/>
        <v>87</v>
      </c>
      <c r="E6" s="7">
        <v>85</v>
      </c>
      <c r="F6" s="7">
        <v>80</v>
      </c>
      <c r="G6" s="7">
        <f t="shared" si="2"/>
        <v>10</v>
      </c>
      <c r="H6" s="6">
        <v>10</v>
      </c>
      <c r="I6" s="6">
        <v>10</v>
      </c>
      <c r="J6" s="6">
        <v>10</v>
      </c>
      <c r="K6" s="6">
        <v>10</v>
      </c>
      <c r="L6" s="6">
        <v>10</v>
      </c>
      <c r="M6" s="8">
        <f t="shared" si="1"/>
        <v>82.142857142857139</v>
      </c>
      <c r="N6" s="10">
        <v>69</v>
      </c>
      <c r="O6" s="10">
        <v>94</v>
      </c>
      <c r="P6" s="10">
        <v>84</v>
      </c>
      <c r="Q6" s="10">
        <v>87</v>
      </c>
      <c r="R6" s="10">
        <v>74</v>
      </c>
      <c r="S6" s="10">
        <v>88</v>
      </c>
      <c r="T6" s="10">
        <v>79</v>
      </c>
    </row>
    <row r="7" spans="1:20" ht="21" x14ac:dyDescent="0.4">
      <c r="A7" s="1">
        <v>6</v>
      </c>
      <c r="B7" s="1">
        <v>112403022</v>
      </c>
      <c r="C7" s="1" t="s">
        <v>29</v>
      </c>
      <c r="D7" s="5">
        <f t="shared" si="0"/>
        <v>89.4</v>
      </c>
      <c r="E7" s="7">
        <v>88</v>
      </c>
      <c r="F7" s="7">
        <v>85</v>
      </c>
      <c r="G7" s="7">
        <f t="shared" si="2"/>
        <v>9.8000000000000007</v>
      </c>
      <c r="H7" s="6">
        <v>10</v>
      </c>
      <c r="I7" s="6">
        <v>10</v>
      </c>
      <c r="J7" s="6">
        <v>10</v>
      </c>
      <c r="K7" s="6">
        <v>10</v>
      </c>
      <c r="L7" s="6">
        <v>9</v>
      </c>
      <c r="M7" s="8">
        <f t="shared" si="1"/>
        <v>81.714285714285708</v>
      </c>
      <c r="N7" s="10">
        <v>76</v>
      </c>
      <c r="O7" s="10">
        <v>87</v>
      </c>
      <c r="P7" s="10">
        <v>94</v>
      </c>
      <c r="Q7" s="10">
        <v>76</v>
      </c>
      <c r="R7" s="10">
        <v>75</v>
      </c>
      <c r="S7" s="10">
        <v>82</v>
      </c>
      <c r="T7" s="10">
        <v>82</v>
      </c>
    </row>
    <row r="8" spans="1:20" ht="21" x14ac:dyDescent="0.4">
      <c r="A8" s="1">
        <v>7</v>
      </c>
      <c r="B8" s="1">
        <v>112403025</v>
      </c>
      <c r="C8" s="1" t="s">
        <v>30</v>
      </c>
      <c r="D8" s="5">
        <f t="shared" si="0"/>
        <v>84.199999999999989</v>
      </c>
      <c r="E8" s="7">
        <v>82</v>
      </c>
      <c r="F8" s="7">
        <v>80</v>
      </c>
      <c r="G8" s="7">
        <f>(H8+I8+J8+K8)/4</f>
        <v>9.5</v>
      </c>
      <c r="H8" s="6">
        <v>8</v>
      </c>
      <c r="I8" s="6">
        <v>10</v>
      </c>
      <c r="J8" s="6">
        <v>10</v>
      </c>
      <c r="K8" s="6">
        <v>10</v>
      </c>
      <c r="L8" s="6"/>
      <c r="M8" s="8">
        <f t="shared" si="1"/>
        <v>80.857142857142861</v>
      </c>
      <c r="N8" s="10">
        <v>85</v>
      </c>
      <c r="O8" s="10">
        <v>78</v>
      </c>
      <c r="P8" s="10">
        <v>94</v>
      </c>
      <c r="Q8" s="10">
        <v>73</v>
      </c>
      <c r="R8" s="10">
        <v>79</v>
      </c>
      <c r="S8" s="10">
        <v>82</v>
      </c>
      <c r="T8" s="10">
        <v>75</v>
      </c>
    </row>
    <row r="9" spans="1:20" ht="21" x14ac:dyDescent="0.4">
      <c r="A9" s="1">
        <v>8</v>
      </c>
      <c r="B9" s="1">
        <v>112403035</v>
      </c>
      <c r="C9" s="1" t="s">
        <v>31</v>
      </c>
      <c r="D9" s="5">
        <f t="shared" si="0"/>
        <v>88.399999999999991</v>
      </c>
      <c r="E9" s="7">
        <v>86</v>
      </c>
      <c r="F9" s="7">
        <v>90</v>
      </c>
      <c r="G9" s="7">
        <f t="shared" si="2"/>
        <v>9.4</v>
      </c>
      <c r="H9" s="6">
        <v>8</v>
      </c>
      <c r="I9" s="6">
        <v>10</v>
      </c>
      <c r="J9" s="6">
        <v>9</v>
      </c>
      <c r="K9" s="6">
        <v>10</v>
      </c>
      <c r="L9" s="6">
        <v>10</v>
      </c>
      <c r="M9" s="8">
        <f t="shared" si="1"/>
        <v>83.571428571428569</v>
      </c>
      <c r="N9" s="10">
        <v>73</v>
      </c>
      <c r="O9" s="10">
        <v>92</v>
      </c>
      <c r="P9" s="10">
        <v>88</v>
      </c>
      <c r="Q9" s="10">
        <v>93</v>
      </c>
      <c r="R9" s="10">
        <v>79</v>
      </c>
      <c r="S9" s="10">
        <v>85</v>
      </c>
      <c r="T9" s="10">
        <v>75</v>
      </c>
    </row>
    <row r="10" spans="1:20" ht="21" x14ac:dyDescent="0.4">
      <c r="A10" s="1">
        <v>9</v>
      </c>
      <c r="B10" s="1">
        <v>112403507</v>
      </c>
      <c r="C10" s="1" t="s">
        <v>32</v>
      </c>
      <c r="D10" s="5">
        <f t="shared" si="0"/>
        <v>90.8</v>
      </c>
      <c r="E10" s="7">
        <v>88</v>
      </c>
      <c r="F10" s="7">
        <v>90</v>
      </c>
      <c r="G10" s="7">
        <f t="shared" si="2"/>
        <v>10</v>
      </c>
      <c r="H10" s="6">
        <v>10</v>
      </c>
      <c r="I10" s="6">
        <v>10</v>
      </c>
      <c r="J10" s="6">
        <v>10</v>
      </c>
      <c r="K10" s="6">
        <v>10</v>
      </c>
      <c r="L10" s="6">
        <v>10</v>
      </c>
      <c r="M10" s="8">
        <f t="shared" si="1"/>
        <v>81.285714285714292</v>
      </c>
      <c r="N10" s="10">
        <v>76</v>
      </c>
      <c r="O10" s="10">
        <v>87</v>
      </c>
      <c r="P10" s="10">
        <v>94</v>
      </c>
      <c r="Q10" s="10">
        <v>76</v>
      </c>
      <c r="R10" s="10">
        <v>75</v>
      </c>
      <c r="S10" s="10">
        <v>79</v>
      </c>
      <c r="T10" s="10">
        <v>82</v>
      </c>
    </row>
    <row r="11" spans="1:20" ht="21" x14ac:dyDescent="0.4">
      <c r="A11" s="1">
        <v>10</v>
      </c>
      <c r="B11" s="1">
        <v>112403508</v>
      </c>
      <c r="C11" s="1" t="s">
        <v>33</v>
      </c>
      <c r="D11" s="5">
        <f t="shared" si="0"/>
        <v>87.8</v>
      </c>
      <c r="E11" s="7">
        <v>86</v>
      </c>
      <c r="F11" s="7">
        <v>85</v>
      </c>
      <c r="G11" s="7">
        <f t="shared" si="2"/>
        <v>9.6</v>
      </c>
      <c r="H11" s="6">
        <v>9</v>
      </c>
      <c r="I11" s="6">
        <v>10</v>
      </c>
      <c r="J11" s="6">
        <v>9</v>
      </c>
      <c r="K11" s="6">
        <v>10</v>
      </c>
      <c r="L11" s="6">
        <v>10</v>
      </c>
      <c r="M11" s="8">
        <f t="shared" si="1"/>
        <v>83.571428571428569</v>
      </c>
      <c r="N11" s="10">
        <v>73</v>
      </c>
      <c r="O11" s="10">
        <v>92</v>
      </c>
      <c r="P11" s="10">
        <v>88</v>
      </c>
      <c r="Q11" s="10">
        <v>93</v>
      </c>
      <c r="R11" s="10">
        <v>79</v>
      </c>
      <c r="S11" s="10">
        <v>85</v>
      </c>
      <c r="T11" s="10">
        <v>75</v>
      </c>
    </row>
    <row r="12" spans="1:20" ht="21" x14ac:dyDescent="0.4">
      <c r="A12" s="1">
        <v>11</v>
      </c>
      <c r="B12" s="1">
        <v>112403509</v>
      </c>
      <c r="C12" s="1" t="s">
        <v>34</v>
      </c>
      <c r="D12" s="5">
        <f t="shared" si="0"/>
        <v>87.4</v>
      </c>
      <c r="E12" s="7">
        <v>85</v>
      </c>
      <c r="F12" s="7">
        <v>82</v>
      </c>
      <c r="G12" s="7">
        <f t="shared" si="2"/>
        <v>10</v>
      </c>
      <c r="H12" s="6">
        <v>10</v>
      </c>
      <c r="I12" s="6">
        <v>10</v>
      </c>
      <c r="J12" s="6">
        <v>10</v>
      </c>
      <c r="K12" s="6">
        <v>10</v>
      </c>
      <c r="L12" s="6">
        <v>10</v>
      </c>
      <c r="M12" s="8">
        <f t="shared" si="1"/>
        <v>82.142857142857139</v>
      </c>
      <c r="N12" s="10">
        <v>69</v>
      </c>
      <c r="O12" s="10">
        <v>94</v>
      </c>
      <c r="P12" s="10">
        <v>84</v>
      </c>
      <c r="Q12" s="10">
        <v>87</v>
      </c>
      <c r="R12" s="10">
        <v>74</v>
      </c>
      <c r="S12" s="10">
        <v>88</v>
      </c>
      <c r="T12" s="10">
        <v>79</v>
      </c>
    </row>
    <row r="13" spans="1:20" ht="21" x14ac:dyDescent="0.4">
      <c r="A13" s="1">
        <v>12</v>
      </c>
      <c r="B13" s="1">
        <v>112403513</v>
      </c>
      <c r="C13" s="1" t="s">
        <v>35</v>
      </c>
      <c r="D13" s="5">
        <f t="shared" si="0"/>
        <v>91.6</v>
      </c>
      <c r="E13" s="7">
        <v>90</v>
      </c>
      <c r="F13" s="7">
        <v>88</v>
      </c>
      <c r="G13" s="7">
        <f>(H13+I13+J13+K13)/4</f>
        <v>10</v>
      </c>
      <c r="H13" s="6">
        <v>10</v>
      </c>
      <c r="I13" s="6">
        <v>10</v>
      </c>
      <c r="J13" s="6">
        <v>10</v>
      </c>
      <c r="K13" s="6">
        <v>10</v>
      </c>
      <c r="L13" s="6"/>
      <c r="M13" s="8">
        <f t="shared" si="1"/>
        <v>90</v>
      </c>
      <c r="N13" s="10">
        <v>84</v>
      </c>
      <c r="O13" s="10">
        <v>91</v>
      </c>
      <c r="P13" s="10">
        <v>88</v>
      </c>
      <c r="Q13" s="10">
        <v>81</v>
      </c>
      <c r="R13" s="10">
        <v>96</v>
      </c>
      <c r="S13" s="10">
        <v>94</v>
      </c>
      <c r="T13" s="10">
        <v>96</v>
      </c>
    </row>
    <row r="14" spans="1:20" ht="21" x14ac:dyDescent="0.4">
      <c r="A14" s="1">
        <v>13</v>
      </c>
      <c r="B14" s="1">
        <v>112403517</v>
      </c>
      <c r="C14" s="1" t="s">
        <v>36</v>
      </c>
      <c r="D14" s="5">
        <f t="shared" si="0"/>
        <v>92</v>
      </c>
      <c r="E14" s="7">
        <v>90</v>
      </c>
      <c r="F14" s="7">
        <v>90</v>
      </c>
      <c r="G14" s="7">
        <f>(H14+I14+J14+K14)/4</f>
        <v>10</v>
      </c>
      <c r="H14" s="6">
        <v>10</v>
      </c>
      <c r="I14" s="6">
        <v>10</v>
      </c>
      <c r="J14" s="6">
        <v>10</v>
      </c>
      <c r="K14" s="6">
        <v>10</v>
      </c>
      <c r="L14" s="6"/>
      <c r="M14" s="8">
        <f t="shared" si="1"/>
        <v>90</v>
      </c>
      <c r="N14" s="10">
        <v>84</v>
      </c>
      <c r="O14" s="10">
        <v>91</v>
      </c>
      <c r="P14" s="10">
        <v>88</v>
      </c>
      <c r="Q14" s="10">
        <v>81</v>
      </c>
      <c r="R14" s="10">
        <v>96</v>
      </c>
      <c r="S14" s="10">
        <v>94</v>
      </c>
      <c r="T14" s="10">
        <v>96</v>
      </c>
    </row>
    <row r="15" spans="1:20" ht="21" x14ac:dyDescent="0.4">
      <c r="A15" s="1">
        <v>14</v>
      </c>
      <c r="B15" s="1">
        <v>112403521</v>
      </c>
      <c r="C15" s="1" t="s">
        <v>37</v>
      </c>
      <c r="D15" s="5">
        <f t="shared" si="0"/>
        <v>87.6</v>
      </c>
      <c r="E15" s="7">
        <v>86</v>
      </c>
      <c r="F15" s="7">
        <v>90</v>
      </c>
      <c r="G15" s="7">
        <f t="shared" ref="G15:G20" si="3">(H15+I15+J15+K15+L15)/5</f>
        <v>9</v>
      </c>
      <c r="H15" s="6">
        <v>8</v>
      </c>
      <c r="I15" s="6">
        <v>9</v>
      </c>
      <c r="J15" s="6">
        <v>9</v>
      </c>
      <c r="K15" s="6">
        <v>9</v>
      </c>
      <c r="L15" s="6">
        <v>10</v>
      </c>
      <c r="M15" s="8">
        <f t="shared" si="1"/>
        <v>83.571428571428569</v>
      </c>
      <c r="N15" s="10">
        <v>73</v>
      </c>
      <c r="O15" s="10">
        <v>92</v>
      </c>
      <c r="P15" s="10">
        <v>88</v>
      </c>
      <c r="Q15" s="10">
        <v>93</v>
      </c>
      <c r="R15" s="10">
        <v>79</v>
      </c>
      <c r="S15" s="10">
        <v>85</v>
      </c>
      <c r="T15" s="10">
        <v>75</v>
      </c>
    </row>
    <row r="16" spans="1:20" ht="21" x14ac:dyDescent="0.4">
      <c r="A16" s="1">
        <v>15</v>
      </c>
      <c r="B16" s="1">
        <v>112403522</v>
      </c>
      <c r="C16" s="1" t="s">
        <v>38</v>
      </c>
      <c r="D16" s="5">
        <f t="shared" si="0"/>
        <v>90.8</v>
      </c>
      <c r="E16" s="7">
        <v>88</v>
      </c>
      <c r="F16" s="7">
        <v>90</v>
      </c>
      <c r="G16" s="7">
        <f t="shared" si="3"/>
        <v>10</v>
      </c>
      <c r="H16" s="6">
        <v>10</v>
      </c>
      <c r="I16" s="6">
        <v>10</v>
      </c>
      <c r="J16" s="6">
        <v>10</v>
      </c>
      <c r="K16" s="6">
        <v>10</v>
      </c>
      <c r="L16" s="6">
        <v>10</v>
      </c>
      <c r="M16" s="8">
        <f t="shared" si="1"/>
        <v>81.285714285714292</v>
      </c>
      <c r="N16" s="10">
        <v>76</v>
      </c>
      <c r="O16" s="10">
        <v>87</v>
      </c>
      <c r="P16" s="10">
        <v>94</v>
      </c>
      <c r="Q16" s="10">
        <v>76</v>
      </c>
      <c r="R16" s="10">
        <v>75</v>
      </c>
      <c r="S16" s="10">
        <v>79</v>
      </c>
      <c r="T16" s="10">
        <v>82</v>
      </c>
    </row>
    <row r="17" spans="1:20" ht="21" x14ac:dyDescent="0.4">
      <c r="A17" s="1">
        <v>16</v>
      </c>
      <c r="B17" s="1">
        <v>112403530</v>
      </c>
      <c r="C17" s="1" t="s">
        <v>39</v>
      </c>
      <c r="D17" s="5">
        <f t="shared" si="0"/>
        <v>88.399999999999991</v>
      </c>
      <c r="E17" s="7">
        <v>86</v>
      </c>
      <c r="F17" s="7">
        <v>90</v>
      </c>
      <c r="G17" s="7">
        <f t="shared" si="3"/>
        <v>9.4</v>
      </c>
      <c r="H17" s="6">
        <v>8</v>
      </c>
      <c r="I17" s="6">
        <v>10</v>
      </c>
      <c r="J17" s="6">
        <v>9</v>
      </c>
      <c r="K17" s="6">
        <v>10</v>
      </c>
      <c r="L17" s="6">
        <v>10</v>
      </c>
      <c r="M17" s="8">
        <f t="shared" si="1"/>
        <v>83.571428571428569</v>
      </c>
      <c r="N17" s="10">
        <v>73</v>
      </c>
      <c r="O17" s="10">
        <v>92</v>
      </c>
      <c r="P17" s="10">
        <v>88</v>
      </c>
      <c r="Q17" s="10">
        <v>93</v>
      </c>
      <c r="R17" s="10">
        <v>79</v>
      </c>
      <c r="S17" s="10">
        <v>85</v>
      </c>
      <c r="T17" s="10">
        <v>75</v>
      </c>
    </row>
    <row r="18" spans="1:20" ht="21" x14ac:dyDescent="0.4">
      <c r="A18" s="1">
        <v>17</v>
      </c>
      <c r="B18" s="1">
        <v>112403533</v>
      </c>
      <c r="C18" s="1" t="s">
        <v>40</v>
      </c>
      <c r="D18" s="5">
        <f t="shared" si="0"/>
        <v>87.4</v>
      </c>
      <c r="E18" s="7">
        <v>85</v>
      </c>
      <c r="F18" s="7">
        <v>82</v>
      </c>
      <c r="G18" s="7">
        <f t="shared" si="3"/>
        <v>10</v>
      </c>
      <c r="H18" s="6">
        <v>10</v>
      </c>
      <c r="I18" s="6">
        <v>10</v>
      </c>
      <c r="J18" s="6">
        <v>10</v>
      </c>
      <c r="K18" s="6">
        <v>10</v>
      </c>
      <c r="L18" s="6">
        <v>10</v>
      </c>
      <c r="M18" s="8">
        <f t="shared" si="1"/>
        <v>82.142857142857139</v>
      </c>
      <c r="N18" s="10">
        <v>69</v>
      </c>
      <c r="O18" s="10">
        <v>94</v>
      </c>
      <c r="P18" s="10">
        <v>84</v>
      </c>
      <c r="Q18" s="10">
        <v>87</v>
      </c>
      <c r="R18" s="10">
        <v>74</v>
      </c>
      <c r="S18" s="10">
        <v>88</v>
      </c>
      <c r="T18" s="10">
        <v>79</v>
      </c>
    </row>
    <row r="19" spans="1:20" ht="21" x14ac:dyDescent="0.4">
      <c r="A19" s="1">
        <v>18</v>
      </c>
      <c r="B19" s="1">
        <v>112403534</v>
      </c>
      <c r="C19" s="1" t="s">
        <v>41</v>
      </c>
      <c r="D19" s="5">
        <f t="shared" si="0"/>
        <v>92.5</v>
      </c>
      <c r="E19" s="7">
        <v>90</v>
      </c>
      <c r="F19" s="7">
        <v>95</v>
      </c>
      <c r="G19" s="7">
        <f>(H19+I19+J19+K19)/4</f>
        <v>9.75</v>
      </c>
      <c r="H19" s="6">
        <v>10</v>
      </c>
      <c r="I19" s="6">
        <v>10</v>
      </c>
      <c r="J19" s="6">
        <v>9</v>
      </c>
      <c r="K19" s="6">
        <v>10</v>
      </c>
      <c r="L19" s="6"/>
      <c r="M19" s="8">
        <f t="shared" si="1"/>
        <v>85</v>
      </c>
      <c r="N19" s="10">
        <v>81</v>
      </c>
      <c r="O19" s="10">
        <v>95</v>
      </c>
      <c r="P19" s="10">
        <v>79</v>
      </c>
      <c r="Q19" s="10">
        <v>91</v>
      </c>
      <c r="R19" s="10">
        <v>79</v>
      </c>
      <c r="S19" s="10">
        <v>91</v>
      </c>
      <c r="T19" s="10">
        <v>79</v>
      </c>
    </row>
    <row r="20" spans="1:20" ht="21" x14ac:dyDescent="0.4">
      <c r="A20" s="1">
        <v>19</v>
      </c>
      <c r="B20" s="1">
        <v>112403535</v>
      </c>
      <c r="C20" s="1" t="s">
        <v>42</v>
      </c>
      <c r="D20" s="5">
        <f t="shared" si="0"/>
        <v>85.4</v>
      </c>
      <c r="E20" s="7">
        <v>85</v>
      </c>
      <c r="F20" s="7">
        <v>82</v>
      </c>
      <c r="G20" s="7">
        <f t="shared" si="3"/>
        <v>9</v>
      </c>
      <c r="H20" s="6">
        <v>9</v>
      </c>
      <c r="I20" s="6">
        <v>10</v>
      </c>
      <c r="J20" s="6">
        <v>9</v>
      </c>
      <c r="K20" s="6">
        <v>9</v>
      </c>
      <c r="L20" s="6">
        <v>8</v>
      </c>
      <c r="M20" s="8">
        <f t="shared" si="1"/>
        <v>86.428571428571431</v>
      </c>
      <c r="N20" s="10">
        <v>95</v>
      </c>
      <c r="O20" s="10">
        <v>86</v>
      </c>
      <c r="P20" s="10">
        <v>78</v>
      </c>
      <c r="Q20" s="10">
        <v>92</v>
      </c>
      <c r="R20" s="10">
        <v>82</v>
      </c>
      <c r="S20" s="10">
        <v>84</v>
      </c>
      <c r="T20" s="10">
        <v>88</v>
      </c>
    </row>
    <row r="21" spans="1:20" ht="21" x14ac:dyDescent="0.4">
      <c r="A21" s="1">
        <v>20</v>
      </c>
      <c r="B21" s="1">
        <v>112403541</v>
      </c>
      <c r="C21" s="1" t="s">
        <v>43</v>
      </c>
      <c r="D21" s="5">
        <f t="shared" si="0"/>
        <v>85</v>
      </c>
      <c r="E21" s="7">
        <v>90</v>
      </c>
      <c r="F21" s="7">
        <v>80</v>
      </c>
      <c r="G21" s="7">
        <f>(H21+I21+J21+K21)/4</f>
        <v>7.5</v>
      </c>
      <c r="H21" s="6">
        <v>7</v>
      </c>
      <c r="I21" s="6">
        <v>6</v>
      </c>
      <c r="J21" s="6">
        <v>9</v>
      </c>
      <c r="K21" s="6">
        <v>8</v>
      </c>
      <c r="L21" s="6"/>
      <c r="M21" s="8">
        <f t="shared" si="1"/>
        <v>85</v>
      </c>
      <c r="N21" s="10">
        <v>81</v>
      </c>
      <c r="O21" s="10">
        <v>95</v>
      </c>
      <c r="P21" s="10">
        <v>79</v>
      </c>
      <c r="Q21" s="10">
        <v>91</v>
      </c>
      <c r="R21" s="10">
        <v>79</v>
      </c>
      <c r="S21" s="10">
        <v>91</v>
      </c>
      <c r="T21" s="10">
        <v>79</v>
      </c>
    </row>
    <row r="22" spans="1:20" ht="21" x14ac:dyDescent="0.4">
      <c r="A22" s="1">
        <v>21</v>
      </c>
      <c r="B22" s="1">
        <v>112403543</v>
      </c>
      <c r="C22" s="1" t="s">
        <v>44</v>
      </c>
      <c r="D22" s="5">
        <f t="shared" si="0"/>
        <v>84.6</v>
      </c>
      <c r="E22" s="7">
        <v>82</v>
      </c>
      <c r="F22" s="7">
        <v>82</v>
      </c>
      <c r="G22" s="7">
        <f>(H22+I22+J22+K22)/4</f>
        <v>9.5</v>
      </c>
      <c r="H22" s="6">
        <v>9</v>
      </c>
      <c r="I22" s="6">
        <v>10</v>
      </c>
      <c r="J22" s="6">
        <v>9</v>
      </c>
      <c r="K22" s="6">
        <v>10</v>
      </c>
      <c r="L22" s="6"/>
      <c r="M22" s="8">
        <f t="shared" si="1"/>
        <v>80.857142857142861</v>
      </c>
      <c r="N22" s="10">
        <v>85</v>
      </c>
      <c r="O22" s="10">
        <v>78</v>
      </c>
      <c r="P22" s="10">
        <v>94</v>
      </c>
      <c r="Q22" s="10">
        <v>73</v>
      </c>
      <c r="R22" s="10">
        <v>79</v>
      </c>
      <c r="S22" s="10">
        <v>82</v>
      </c>
      <c r="T22" s="10">
        <v>75</v>
      </c>
    </row>
    <row r="23" spans="1:20" ht="21" x14ac:dyDescent="0.4">
      <c r="A23" s="1">
        <v>22</v>
      </c>
      <c r="B23" s="1">
        <v>112403546</v>
      </c>
      <c r="C23" s="1" t="s">
        <v>45</v>
      </c>
      <c r="D23" s="5">
        <f t="shared" si="0"/>
        <v>89.8</v>
      </c>
      <c r="E23" s="7">
        <v>88</v>
      </c>
      <c r="F23" s="7">
        <v>85</v>
      </c>
      <c r="G23" s="7">
        <f t="shared" ref="G23" si="4">(H23+I23+J23+K23+L23)/5</f>
        <v>10</v>
      </c>
      <c r="H23" s="6">
        <v>10</v>
      </c>
      <c r="I23" s="6">
        <v>10</v>
      </c>
      <c r="J23" s="6">
        <v>10</v>
      </c>
      <c r="K23" s="6">
        <v>10</v>
      </c>
      <c r="L23" s="6">
        <v>10</v>
      </c>
      <c r="M23" s="8">
        <f t="shared" si="1"/>
        <v>81.285714285714292</v>
      </c>
      <c r="N23" s="10">
        <v>76</v>
      </c>
      <c r="O23" s="10">
        <v>87</v>
      </c>
      <c r="P23" s="10">
        <v>94</v>
      </c>
      <c r="Q23" s="10">
        <v>76</v>
      </c>
      <c r="R23" s="10">
        <v>75</v>
      </c>
      <c r="S23" s="10">
        <v>79</v>
      </c>
      <c r="T23" s="10">
        <v>82</v>
      </c>
    </row>
    <row r="24" spans="1:20" ht="21" x14ac:dyDescent="0.4">
      <c r="A24" s="1">
        <v>23</v>
      </c>
      <c r="B24" s="1">
        <v>112403547</v>
      </c>
      <c r="C24" s="1" t="s">
        <v>46</v>
      </c>
      <c r="D24" s="5">
        <f t="shared" si="0"/>
        <v>91.6</v>
      </c>
      <c r="E24" s="7">
        <v>90</v>
      </c>
      <c r="F24" s="7">
        <v>88</v>
      </c>
      <c r="G24" s="7">
        <f>(H24+I24+J24+K24)/4</f>
        <v>10</v>
      </c>
      <c r="H24" s="6">
        <v>10</v>
      </c>
      <c r="I24" s="6">
        <v>10</v>
      </c>
      <c r="J24" s="6">
        <v>10</v>
      </c>
      <c r="K24" s="6">
        <v>10</v>
      </c>
      <c r="L24" s="6"/>
      <c r="M24" s="8">
        <f t="shared" si="1"/>
        <v>90</v>
      </c>
      <c r="N24" s="10">
        <v>84</v>
      </c>
      <c r="O24" s="10">
        <v>91</v>
      </c>
      <c r="P24" s="10">
        <v>88</v>
      </c>
      <c r="Q24" s="10">
        <v>81</v>
      </c>
      <c r="R24" s="10">
        <v>96</v>
      </c>
      <c r="S24" s="10">
        <v>94</v>
      </c>
      <c r="T24" s="10">
        <v>96</v>
      </c>
    </row>
    <row r="25" spans="1:20" ht="21" x14ac:dyDescent="0.4">
      <c r="A25" s="1">
        <v>24</v>
      </c>
      <c r="B25" s="1">
        <v>112403548</v>
      </c>
      <c r="C25" s="1" t="s">
        <v>47</v>
      </c>
      <c r="D25" s="5">
        <f t="shared" si="0"/>
        <v>87.4</v>
      </c>
      <c r="E25" s="7">
        <v>85</v>
      </c>
      <c r="F25" s="7">
        <v>82</v>
      </c>
      <c r="G25" s="7">
        <f t="shared" ref="G25" si="5">(H25+I25+J25+K25+L25)/5</f>
        <v>10</v>
      </c>
      <c r="H25" s="6">
        <v>10</v>
      </c>
      <c r="I25" s="6">
        <v>10</v>
      </c>
      <c r="J25" s="6">
        <v>10</v>
      </c>
      <c r="K25" s="6">
        <v>10</v>
      </c>
      <c r="L25" s="6">
        <v>10</v>
      </c>
      <c r="M25" s="8">
        <f t="shared" si="1"/>
        <v>82.142857142857139</v>
      </c>
      <c r="N25" s="10">
        <v>69</v>
      </c>
      <c r="O25" s="10">
        <v>94</v>
      </c>
      <c r="P25" s="10">
        <v>84</v>
      </c>
      <c r="Q25" s="10">
        <v>87</v>
      </c>
      <c r="R25" s="10">
        <v>74</v>
      </c>
      <c r="S25" s="10">
        <v>88</v>
      </c>
      <c r="T25" s="10">
        <v>79</v>
      </c>
    </row>
    <row r="26" spans="1:20" ht="21" x14ac:dyDescent="0.4">
      <c r="A26" s="1">
        <v>25</v>
      </c>
      <c r="B26" s="1">
        <v>112408007</v>
      </c>
      <c r="C26" s="1" t="s">
        <v>48</v>
      </c>
      <c r="D26" s="5">
        <f t="shared" si="0"/>
        <v>91.6</v>
      </c>
      <c r="E26" s="7">
        <v>90</v>
      </c>
      <c r="F26" s="7">
        <v>88</v>
      </c>
      <c r="G26" s="7">
        <f>(H26+I26+J26+K26)/4</f>
        <v>10</v>
      </c>
      <c r="H26" s="6">
        <v>10</v>
      </c>
      <c r="I26" s="6">
        <v>10</v>
      </c>
      <c r="J26" s="6">
        <v>10</v>
      </c>
      <c r="K26" s="6">
        <v>10</v>
      </c>
      <c r="L26" s="6"/>
      <c r="M26" s="8">
        <f t="shared" si="1"/>
        <v>85</v>
      </c>
      <c r="N26" s="10">
        <v>81</v>
      </c>
      <c r="O26" s="10">
        <v>95</v>
      </c>
      <c r="P26" s="10">
        <v>79</v>
      </c>
      <c r="Q26" s="10">
        <v>91</v>
      </c>
      <c r="R26" s="10">
        <v>79</v>
      </c>
      <c r="S26" s="10">
        <v>91</v>
      </c>
      <c r="T26" s="10">
        <v>79</v>
      </c>
    </row>
    <row r="27" spans="1:20" ht="21" x14ac:dyDescent="0.4">
      <c r="A27" s="1">
        <v>26</v>
      </c>
      <c r="B27" s="1">
        <v>112408018</v>
      </c>
      <c r="C27" s="1" t="s">
        <v>49</v>
      </c>
      <c r="D27" s="5">
        <f t="shared" si="0"/>
        <v>89.6</v>
      </c>
      <c r="E27" s="7">
        <v>90</v>
      </c>
      <c r="F27" s="7">
        <v>84</v>
      </c>
      <c r="G27" s="7">
        <f t="shared" ref="G27" si="6">(H27+I27+J27+K27+L27)/5</f>
        <v>9.4</v>
      </c>
      <c r="H27" s="6">
        <v>9</v>
      </c>
      <c r="I27" s="6">
        <v>9</v>
      </c>
      <c r="J27" s="6">
        <v>9</v>
      </c>
      <c r="K27" s="6">
        <v>10</v>
      </c>
      <c r="L27" s="6">
        <v>10</v>
      </c>
      <c r="M27" s="8">
        <f t="shared" si="1"/>
        <v>83.142857142857139</v>
      </c>
      <c r="N27" s="10">
        <v>84</v>
      </c>
      <c r="O27" s="10">
        <v>88</v>
      </c>
      <c r="P27" s="10">
        <v>69</v>
      </c>
      <c r="Q27" s="10">
        <v>94</v>
      </c>
      <c r="R27" s="10">
        <v>82</v>
      </c>
      <c r="S27" s="10">
        <v>94</v>
      </c>
      <c r="T27" s="10">
        <v>71</v>
      </c>
    </row>
    <row r="28" spans="1:20" ht="21" x14ac:dyDescent="0.4">
      <c r="A28" s="1">
        <v>27</v>
      </c>
      <c r="B28" s="1">
        <v>112408020</v>
      </c>
      <c r="C28" s="1" t="s">
        <v>50</v>
      </c>
      <c r="D28" s="5">
        <f t="shared" si="0"/>
        <v>92</v>
      </c>
      <c r="E28" s="7">
        <v>90</v>
      </c>
      <c r="F28" s="7">
        <v>90</v>
      </c>
      <c r="G28" s="7">
        <f>(H28+I28+J28+K28)/4</f>
        <v>10</v>
      </c>
      <c r="H28" s="6">
        <v>10</v>
      </c>
      <c r="I28" s="6">
        <v>10</v>
      </c>
      <c r="J28" s="6">
        <v>10</v>
      </c>
      <c r="K28" s="6">
        <v>10</v>
      </c>
      <c r="L28" s="6"/>
      <c r="M28" s="8">
        <f t="shared" si="1"/>
        <v>90</v>
      </c>
      <c r="N28" s="10">
        <v>84</v>
      </c>
      <c r="O28" s="10">
        <v>91</v>
      </c>
      <c r="P28" s="10">
        <v>88</v>
      </c>
      <c r="Q28" s="10">
        <v>81</v>
      </c>
      <c r="R28" s="10">
        <v>96</v>
      </c>
      <c r="S28" s="10">
        <v>94</v>
      </c>
      <c r="T28" s="10">
        <v>96</v>
      </c>
    </row>
    <row r="29" spans="1:20" ht="21" x14ac:dyDescent="0.4">
      <c r="A29" s="1">
        <v>28</v>
      </c>
      <c r="B29" s="1">
        <v>112408024</v>
      </c>
      <c r="C29" s="1" t="s">
        <v>51</v>
      </c>
      <c r="D29" s="5">
        <f t="shared" si="0"/>
        <v>91</v>
      </c>
      <c r="E29" s="7">
        <v>90</v>
      </c>
      <c r="F29" s="7">
        <v>85</v>
      </c>
      <c r="G29" s="7">
        <f t="shared" ref="G29:G30" si="7">(H29+I29+J29+K29+L29)/5</f>
        <v>10</v>
      </c>
      <c r="H29" s="6">
        <v>10</v>
      </c>
      <c r="I29" s="6">
        <v>10</v>
      </c>
      <c r="J29" s="6">
        <v>10</v>
      </c>
      <c r="K29" s="6">
        <v>10</v>
      </c>
      <c r="L29" s="6">
        <v>10</v>
      </c>
      <c r="M29" s="8">
        <f t="shared" si="1"/>
        <v>83.142857142857139</v>
      </c>
      <c r="N29" s="10">
        <v>84</v>
      </c>
      <c r="O29" s="10">
        <v>88</v>
      </c>
      <c r="P29" s="10">
        <v>69</v>
      </c>
      <c r="Q29" s="10">
        <v>94</v>
      </c>
      <c r="R29" s="10">
        <v>82</v>
      </c>
      <c r="S29" s="10">
        <v>94</v>
      </c>
      <c r="T29" s="10">
        <v>71</v>
      </c>
    </row>
    <row r="30" spans="1:20" ht="21" x14ac:dyDescent="0.4">
      <c r="A30" s="1">
        <v>29</v>
      </c>
      <c r="B30" s="1">
        <v>112408513</v>
      </c>
      <c r="C30" s="1" t="s">
        <v>52</v>
      </c>
      <c r="D30" s="5">
        <f t="shared" si="0"/>
        <v>91</v>
      </c>
      <c r="E30" s="7">
        <v>90</v>
      </c>
      <c r="F30" s="7">
        <v>85</v>
      </c>
      <c r="G30" s="7">
        <f t="shared" si="7"/>
        <v>10</v>
      </c>
      <c r="H30" s="6">
        <v>10</v>
      </c>
      <c r="I30" s="6">
        <v>10</v>
      </c>
      <c r="J30" s="6">
        <v>10</v>
      </c>
      <c r="K30" s="6">
        <v>10</v>
      </c>
      <c r="L30" s="6">
        <v>10</v>
      </c>
      <c r="M30" s="8">
        <f t="shared" si="1"/>
        <v>83.142857142857139</v>
      </c>
      <c r="N30" s="10">
        <v>84</v>
      </c>
      <c r="O30" s="10">
        <v>88</v>
      </c>
      <c r="P30" s="10">
        <v>69</v>
      </c>
      <c r="Q30" s="10">
        <v>94</v>
      </c>
      <c r="R30" s="10">
        <v>82</v>
      </c>
      <c r="S30" s="10">
        <v>94</v>
      </c>
      <c r="T30" s="10">
        <v>71</v>
      </c>
    </row>
    <row r="31" spans="1:20" ht="21" x14ac:dyDescent="0.4">
      <c r="A31" s="1">
        <v>30</v>
      </c>
      <c r="B31" s="1">
        <v>112408516</v>
      </c>
      <c r="C31" s="1" t="s">
        <v>53</v>
      </c>
      <c r="D31" s="5">
        <f t="shared" si="0"/>
        <v>85.1</v>
      </c>
      <c r="E31" s="7">
        <v>82</v>
      </c>
      <c r="F31" s="7">
        <v>82</v>
      </c>
      <c r="G31" s="7">
        <f>(H31+I31+J31+K31)/4</f>
        <v>9.75</v>
      </c>
      <c r="H31" s="6">
        <v>9</v>
      </c>
      <c r="I31" s="6">
        <v>10</v>
      </c>
      <c r="J31" s="6">
        <v>10</v>
      </c>
      <c r="K31" s="6">
        <v>10</v>
      </c>
      <c r="L31" s="6"/>
      <c r="M31" s="8">
        <f t="shared" si="1"/>
        <v>80.857142857142861</v>
      </c>
      <c r="N31" s="10">
        <v>85</v>
      </c>
      <c r="O31" s="10">
        <v>78</v>
      </c>
      <c r="P31" s="10">
        <v>94</v>
      </c>
      <c r="Q31" s="10">
        <v>73</v>
      </c>
      <c r="R31" s="10">
        <v>79</v>
      </c>
      <c r="S31" s="10">
        <v>82</v>
      </c>
      <c r="T31" s="10">
        <v>75</v>
      </c>
    </row>
    <row r="32" spans="1:20" ht="21" x14ac:dyDescent="0.4">
      <c r="A32" s="1">
        <v>31</v>
      </c>
      <c r="B32" s="1">
        <v>112408519</v>
      </c>
      <c r="C32" s="1" t="s">
        <v>54</v>
      </c>
      <c r="D32" s="5">
        <f t="shared" si="0"/>
        <v>91.5</v>
      </c>
      <c r="E32" s="7">
        <v>90</v>
      </c>
      <c r="F32" s="7">
        <v>90</v>
      </c>
      <c r="G32" s="7">
        <f>(H32+I32+J32+K32)/4</f>
        <v>9.75</v>
      </c>
      <c r="H32" s="6">
        <v>10</v>
      </c>
      <c r="I32" s="6">
        <v>9</v>
      </c>
      <c r="J32" s="6">
        <v>10</v>
      </c>
      <c r="K32" s="6">
        <v>10</v>
      </c>
      <c r="L32" s="6"/>
      <c r="M32" s="8">
        <f t="shared" si="1"/>
        <v>85</v>
      </c>
      <c r="N32" s="10">
        <v>81</v>
      </c>
      <c r="O32" s="10">
        <v>95</v>
      </c>
      <c r="P32" s="10">
        <v>79</v>
      </c>
      <c r="Q32" s="10">
        <v>91</v>
      </c>
      <c r="R32" s="10">
        <v>79</v>
      </c>
      <c r="S32" s="10">
        <v>91</v>
      </c>
      <c r="T32" s="10">
        <v>79</v>
      </c>
    </row>
    <row r="33" spans="1:20" ht="21" x14ac:dyDescent="0.4">
      <c r="A33" s="1">
        <v>32</v>
      </c>
      <c r="B33" s="1">
        <v>112408521</v>
      </c>
      <c r="C33" s="1" t="s">
        <v>55</v>
      </c>
      <c r="D33" s="5">
        <f t="shared" si="0"/>
        <v>88.5</v>
      </c>
      <c r="E33" s="7">
        <v>85</v>
      </c>
      <c r="F33" s="7">
        <v>90</v>
      </c>
      <c r="G33" s="7">
        <f>(H33+I33+J33+K33)/4</f>
        <v>9.75</v>
      </c>
      <c r="H33" s="6">
        <v>10</v>
      </c>
      <c r="I33" s="6">
        <v>10</v>
      </c>
      <c r="J33" s="6">
        <v>10</v>
      </c>
      <c r="K33" s="6">
        <v>9</v>
      </c>
      <c r="L33" s="6"/>
      <c r="M33" s="8">
        <f t="shared" si="1"/>
        <v>86.428571428571431</v>
      </c>
      <c r="N33" s="10">
        <v>95</v>
      </c>
      <c r="O33" s="10">
        <v>86</v>
      </c>
      <c r="P33" s="10">
        <v>78</v>
      </c>
      <c r="Q33" s="10">
        <v>92</v>
      </c>
      <c r="R33" s="10">
        <v>82</v>
      </c>
      <c r="S33" s="10">
        <v>84</v>
      </c>
      <c r="T33" s="10">
        <v>88</v>
      </c>
    </row>
    <row r="34" spans="1:20" ht="21" x14ac:dyDescent="0.4">
      <c r="A34" s="1">
        <v>33</v>
      </c>
      <c r="B34" s="1">
        <v>112408535</v>
      </c>
      <c r="C34" s="1" t="s">
        <v>56</v>
      </c>
      <c r="D34" s="5">
        <f t="shared" si="0"/>
        <v>88.8</v>
      </c>
      <c r="E34" s="7">
        <v>90</v>
      </c>
      <c r="F34" s="7">
        <v>84</v>
      </c>
      <c r="G34" s="7">
        <f t="shared" ref="G34:G38" si="8">(H34+I34+J34+K34+L34)/5</f>
        <v>9</v>
      </c>
      <c r="H34" s="6">
        <v>10</v>
      </c>
      <c r="I34" s="6">
        <v>8</v>
      </c>
      <c r="J34" s="6">
        <v>7</v>
      </c>
      <c r="K34" s="6">
        <v>10</v>
      </c>
      <c r="L34" s="6">
        <v>10</v>
      </c>
      <c r="M34" s="8">
        <f t="shared" si="1"/>
        <v>83.142857142857139</v>
      </c>
      <c r="N34" s="10">
        <v>84</v>
      </c>
      <c r="O34" s="10">
        <v>88</v>
      </c>
      <c r="P34" s="10">
        <v>69</v>
      </c>
      <c r="Q34" s="10">
        <v>94</v>
      </c>
      <c r="R34" s="10">
        <v>82</v>
      </c>
      <c r="S34" s="10">
        <v>94</v>
      </c>
      <c r="T34" s="10">
        <v>71</v>
      </c>
    </row>
    <row r="35" spans="1:20" ht="21" x14ac:dyDescent="0.4">
      <c r="A35" s="1">
        <v>34</v>
      </c>
      <c r="B35" s="1">
        <v>112408536</v>
      </c>
      <c r="C35" s="1" t="s">
        <v>57</v>
      </c>
      <c r="D35" s="5">
        <f t="shared" si="0"/>
        <v>88.6</v>
      </c>
      <c r="E35" s="7">
        <v>85</v>
      </c>
      <c r="F35" s="7">
        <v>90</v>
      </c>
      <c r="G35" s="7">
        <f t="shared" si="8"/>
        <v>9.8000000000000007</v>
      </c>
      <c r="H35" s="6">
        <v>10</v>
      </c>
      <c r="I35" s="6">
        <v>10</v>
      </c>
      <c r="J35" s="6">
        <v>10</v>
      </c>
      <c r="K35" s="6">
        <v>9</v>
      </c>
      <c r="L35" s="6">
        <v>10</v>
      </c>
      <c r="M35" s="8">
        <f t="shared" si="1"/>
        <v>86.428571428571431</v>
      </c>
      <c r="N35" s="10">
        <v>95</v>
      </c>
      <c r="O35" s="10">
        <v>86</v>
      </c>
      <c r="P35" s="10">
        <v>78</v>
      </c>
      <c r="Q35" s="10">
        <v>92</v>
      </c>
      <c r="R35" s="10">
        <v>82</v>
      </c>
      <c r="S35" s="10">
        <v>84</v>
      </c>
      <c r="T35" s="10">
        <v>88</v>
      </c>
    </row>
    <row r="36" spans="1:20" ht="21" x14ac:dyDescent="0.4">
      <c r="A36" s="1">
        <v>35</v>
      </c>
      <c r="B36" s="1">
        <v>112408538</v>
      </c>
      <c r="C36" s="1" t="s">
        <v>58</v>
      </c>
      <c r="D36" s="5">
        <f t="shared" si="0"/>
        <v>82.6</v>
      </c>
      <c r="E36" s="7">
        <v>85</v>
      </c>
      <c r="F36" s="7">
        <v>80</v>
      </c>
      <c r="G36" s="7">
        <f t="shared" si="8"/>
        <v>7.8</v>
      </c>
      <c r="H36" s="6">
        <v>8</v>
      </c>
      <c r="I36" s="6">
        <v>7</v>
      </c>
      <c r="J36" s="6">
        <v>5</v>
      </c>
      <c r="K36" s="6">
        <v>9</v>
      </c>
      <c r="L36" s="6">
        <v>10</v>
      </c>
      <c r="M36" s="8">
        <f t="shared" si="1"/>
        <v>86.428571428571431</v>
      </c>
      <c r="N36" s="10">
        <v>95</v>
      </c>
      <c r="O36" s="10">
        <v>86</v>
      </c>
      <c r="P36" s="10">
        <v>78</v>
      </c>
      <c r="Q36" s="10">
        <v>92</v>
      </c>
      <c r="R36" s="10">
        <v>82</v>
      </c>
      <c r="S36" s="10">
        <v>84</v>
      </c>
      <c r="T36" s="10">
        <v>88</v>
      </c>
    </row>
    <row r="37" spans="1:20" ht="21" x14ac:dyDescent="0.4">
      <c r="A37" s="1">
        <v>36</v>
      </c>
      <c r="B37" s="1">
        <v>112408540</v>
      </c>
      <c r="C37" s="1" t="s">
        <v>59</v>
      </c>
      <c r="D37" s="5">
        <f t="shared" si="0"/>
        <v>83.4</v>
      </c>
      <c r="E37" s="7">
        <v>85</v>
      </c>
      <c r="F37" s="7">
        <v>84</v>
      </c>
      <c r="G37" s="7">
        <f t="shared" si="8"/>
        <v>7.8</v>
      </c>
      <c r="H37" s="6">
        <v>8</v>
      </c>
      <c r="I37" s="6">
        <v>5</v>
      </c>
      <c r="J37" s="6">
        <v>7</v>
      </c>
      <c r="K37" s="6">
        <v>9</v>
      </c>
      <c r="L37" s="6">
        <v>10</v>
      </c>
      <c r="M37" s="8">
        <f t="shared" si="1"/>
        <v>86.428571428571431</v>
      </c>
      <c r="N37" s="10">
        <v>95</v>
      </c>
      <c r="O37" s="10">
        <v>86</v>
      </c>
      <c r="P37" s="10">
        <v>78</v>
      </c>
      <c r="Q37" s="10">
        <v>92</v>
      </c>
      <c r="R37" s="10">
        <v>82</v>
      </c>
      <c r="S37" s="10">
        <v>84</v>
      </c>
      <c r="T37" s="10">
        <v>88</v>
      </c>
    </row>
    <row r="38" spans="1:20" ht="21" x14ac:dyDescent="0.4">
      <c r="A38" s="1">
        <v>37</v>
      </c>
      <c r="B38" s="1">
        <v>112408542</v>
      </c>
      <c r="C38" s="1" t="s">
        <v>60</v>
      </c>
      <c r="D38" s="5">
        <f t="shared" si="0"/>
        <v>91.6</v>
      </c>
      <c r="E38" s="7">
        <v>90</v>
      </c>
      <c r="F38" s="7">
        <v>88</v>
      </c>
      <c r="G38" s="7">
        <f t="shared" si="8"/>
        <v>10</v>
      </c>
      <c r="H38" s="6">
        <v>10</v>
      </c>
      <c r="I38" s="6">
        <v>10</v>
      </c>
      <c r="J38" s="6">
        <v>10</v>
      </c>
      <c r="K38" s="6">
        <v>10</v>
      </c>
      <c r="L38" s="6">
        <v>10</v>
      </c>
      <c r="M38" s="8">
        <f t="shared" si="1"/>
        <v>83.142857142857139</v>
      </c>
      <c r="N38" s="10">
        <v>84</v>
      </c>
      <c r="O38" s="10">
        <v>88</v>
      </c>
      <c r="P38" s="10">
        <v>69</v>
      </c>
      <c r="Q38" s="10">
        <v>94</v>
      </c>
      <c r="R38" s="10">
        <v>82</v>
      </c>
      <c r="S38" s="10">
        <v>94</v>
      </c>
      <c r="T38" s="10">
        <v>71</v>
      </c>
    </row>
  </sheetData>
  <sheetProtection algorithmName="SHA-512" hashValue="u2uQ2s8sqsP53jzLnOk06J+yl6EAHFZtgGaYHTzc3bx3XtDOMyiRM80X2UQke04ofTmfUHBgEo+D5O85YyObBA==" saltValue="dX+G6DMYUA5+tEKJNyk9Lg==" spinCount="100000" sheet="1" objects="1" scenarios="1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</dc:title>
  <dc:subject/>
  <dc:creator>Unknown Creator</dc:creator>
  <cp:keywords/>
  <dc:description/>
  <cp:lastModifiedBy>Li-jen Wang</cp:lastModifiedBy>
  <dcterms:created xsi:type="dcterms:W3CDTF">2024-04-15T03:23:55Z</dcterms:created>
  <dcterms:modified xsi:type="dcterms:W3CDTF">2024-04-16T02:05:36Z</dcterms:modified>
  <cp:category/>
</cp:coreProperties>
</file>