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tabRatio="781" firstSheet="2" activeTab="11"/>
  </bookViews>
  <sheets>
    <sheet name="SUN Sistema Principal" sheetId="1" r:id="rId1"/>
    <sheet name="Energías Limpias" sheetId="16" r:id="rId2"/>
    <sheet name="Presupuestal" sheetId="15" r:id="rId3"/>
    <sheet name="Tasa crecimiento" sheetId="14" r:id="rId4"/>
    <sheet name="Insegur+Marginación" sheetId="13" r:id="rId5"/>
    <sheet name="Turísticas" sheetId="11" r:id="rId6"/>
    <sheet name="Climas" sheetId="12" r:id="rId7"/>
    <sheet name="Costeras-Portuarias" sheetId="10" r:id="rId8"/>
    <sheet name="Fronterizas" sheetId="9" r:id="rId9"/>
    <sheet name="Electoral" sheetId="8" r:id="rId10"/>
    <sheet name="Tabla Resumen" sheetId="7" r:id="rId11"/>
    <sheet name="Claves SUN" sheetId="2" r:id="rId12"/>
    <sheet name="B" sheetId="3" r:id="rId13"/>
    <sheet name="C" sheetId="4" r:id="rId14"/>
    <sheet name="D" sheetId="5" r:id="rId15"/>
    <sheet name="E" sheetId="6" r:id="rId16"/>
  </sheets>
  <definedNames>
    <definedName name="_xlnm._FilterDatabase" localSheetId="11" hidden="1">'Claves SUN'!$A$1:$C$1</definedName>
    <definedName name="_xlnm._FilterDatabase" localSheetId="6" hidden="1">Climas!$A$1:$C$136</definedName>
    <definedName name="_xlnm._FilterDatabase" localSheetId="7" hidden="1">'Costeras-Portuarias'!$A$1:$D$1</definedName>
    <definedName name="_xlnm._FilterDatabase" localSheetId="9" hidden="1">Electoral!$A$1:$E$38</definedName>
    <definedName name="_xlnm._FilterDatabase" localSheetId="1" hidden="1">'Energías Limpias'!$A$1:$F$136</definedName>
    <definedName name="_xlnm._FilterDatabase" localSheetId="4" hidden="1">'Insegur+Marginación'!$A$1:$D$136</definedName>
    <definedName name="_xlnm._FilterDatabase" localSheetId="2" hidden="1">Presupuestal!$A$1:$B$1</definedName>
    <definedName name="_xlnm._FilterDatabase" localSheetId="0" hidden="1">'SUN Sistema Principal'!$A$1:$BC$1</definedName>
    <definedName name="_xlnm._FilterDatabase" localSheetId="5" hidden="1">Turísticas!$A$1:$C$136</definedName>
  </definedNames>
  <calcPr calcId="145621"/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00" i="14"/>
  <c r="AE18" i="1"/>
  <c r="AE75" i="1"/>
  <c r="AE54" i="1"/>
  <c r="AE127" i="1"/>
  <c r="AE2" i="1"/>
  <c r="AE108" i="1"/>
  <c r="AE104" i="1"/>
  <c r="AE116" i="1"/>
  <c r="AE63" i="1"/>
  <c r="AE64" i="1"/>
  <c r="AE38" i="1"/>
  <c r="AE79" i="1"/>
  <c r="AE58" i="1"/>
  <c r="AE77" i="1"/>
  <c r="AE13" i="1"/>
  <c r="AE70" i="1"/>
  <c r="AE86" i="1"/>
  <c r="AE85" i="1"/>
  <c r="AE105" i="1"/>
  <c r="AE109" i="1"/>
  <c r="AE71" i="1"/>
  <c r="AE134" i="1"/>
  <c r="AE78" i="1"/>
  <c r="AE120" i="1"/>
  <c r="AE135" i="1"/>
  <c r="AE53" i="1"/>
  <c r="AE9" i="1"/>
  <c r="AE88" i="1"/>
  <c r="AE55" i="1"/>
  <c r="AE97" i="1"/>
  <c r="AE118" i="1"/>
  <c r="AE90" i="1"/>
  <c r="AE30" i="1"/>
  <c r="AE29" i="1"/>
  <c r="AE123" i="1"/>
  <c r="AE91" i="1"/>
  <c r="AE98" i="1"/>
  <c r="AE61" i="1"/>
  <c r="AE83" i="1"/>
  <c r="AE22" i="1"/>
  <c r="AE126" i="1"/>
  <c r="AE67" i="1"/>
  <c r="AE124" i="1"/>
  <c r="AE41" i="1"/>
  <c r="AE129" i="1"/>
  <c r="AE128" i="1"/>
  <c r="AE114" i="1"/>
  <c r="AE115" i="1"/>
  <c r="AE131" i="1"/>
  <c r="AE92" i="1"/>
  <c r="AE80" i="1"/>
  <c r="AE76" i="1"/>
  <c r="AE101" i="1"/>
  <c r="AE68" i="1"/>
  <c r="AE12" i="1"/>
  <c r="AE5" i="1"/>
  <c r="AE84" i="1"/>
  <c r="AE28" i="1"/>
  <c r="AE106" i="1"/>
  <c r="AE15" i="1"/>
  <c r="AE113" i="1"/>
  <c r="AE122" i="1"/>
  <c r="AE65" i="1"/>
  <c r="AE81" i="1"/>
  <c r="AE45" i="1"/>
  <c r="AE121" i="1"/>
  <c r="AE125" i="1"/>
  <c r="AE56" i="1"/>
  <c r="AE4" i="1"/>
  <c r="AE52" i="1"/>
  <c r="AE7" i="1"/>
  <c r="AE32" i="1"/>
  <c r="AE26" i="1"/>
  <c r="AE17" i="1"/>
  <c r="AE130" i="1"/>
  <c r="AE93" i="1"/>
  <c r="AE46" i="1"/>
  <c r="AE33" i="1"/>
  <c r="AE24" i="1"/>
  <c r="AE51" i="1"/>
  <c r="AE19" i="1"/>
  <c r="AE110" i="1"/>
  <c r="AE8" i="1"/>
  <c r="AE119" i="1"/>
  <c r="AE50" i="1"/>
  <c r="AE35" i="1"/>
  <c r="AE132" i="1"/>
  <c r="AE23" i="1"/>
  <c r="AE37" i="1"/>
  <c r="AE44" i="1"/>
  <c r="AE40" i="1"/>
  <c r="AE87" i="1"/>
  <c r="AE111" i="1"/>
  <c r="AE99" i="1"/>
  <c r="AE6" i="1"/>
  <c r="AE136" i="1"/>
  <c r="AE89" i="1"/>
  <c r="AE16" i="1"/>
  <c r="AE62" i="1"/>
  <c r="AE74" i="1"/>
  <c r="AE117" i="1"/>
  <c r="AE69" i="1"/>
  <c r="AE39" i="1"/>
  <c r="AE133" i="1"/>
  <c r="AE96" i="1"/>
  <c r="AE43" i="1"/>
  <c r="AE66" i="1"/>
  <c r="AE103" i="1"/>
  <c r="AE10" i="1"/>
  <c r="AE36" i="1"/>
  <c r="AE34" i="1"/>
  <c r="AE107" i="1"/>
  <c r="AE31" i="1"/>
  <c r="AE60" i="1"/>
  <c r="AE59" i="1"/>
  <c r="AE3" i="1"/>
  <c r="AE47" i="1"/>
  <c r="AE25" i="1"/>
  <c r="AE21" i="1"/>
  <c r="AE20" i="1"/>
  <c r="AE82" i="1"/>
  <c r="AE11" i="1"/>
  <c r="AE72" i="1"/>
  <c r="AE14" i="1"/>
  <c r="AE100" i="1"/>
  <c r="AE48" i="1"/>
  <c r="AE94" i="1"/>
  <c r="AE42" i="1"/>
  <c r="AE49" i="1"/>
  <c r="AE112" i="1"/>
  <c r="AE57" i="1"/>
  <c r="AE27" i="1"/>
  <c r="AE102" i="1"/>
  <c r="AE73" i="1"/>
  <c r="AE95" i="1"/>
  <c r="AA57" i="1"/>
  <c r="AA83" i="1"/>
  <c r="AA56" i="1"/>
  <c r="AA49" i="1"/>
  <c r="AA48" i="1"/>
  <c r="AA82" i="1"/>
  <c r="AA47" i="1"/>
  <c r="AA136" i="1"/>
  <c r="AA50" i="1"/>
  <c r="AA51" i="1"/>
  <c r="AA52" i="1"/>
  <c r="AA81" i="1"/>
  <c r="AA55" i="1"/>
  <c r="AA53" i="1"/>
  <c r="AA54" i="1"/>
  <c r="AA80" i="1"/>
  <c r="AA43" i="1"/>
  <c r="AA44" i="1"/>
  <c r="AA46" i="1"/>
  <c r="AA45" i="1"/>
  <c r="AA135" i="1"/>
  <c r="AA134" i="1"/>
  <c r="AA42" i="1"/>
  <c r="AA79" i="1"/>
  <c r="AA133" i="1"/>
  <c r="AA132" i="1"/>
  <c r="AA130" i="1"/>
  <c r="AA131" i="1"/>
  <c r="AA128" i="1"/>
  <c r="AA129" i="1"/>
  <c r="AA41" i="1"/>
  <c r="AA78" i="1"/>
  <c r="AA127" i="1"/>
  <c r="AA125" i="1"/>
  <c r="AA122" i="1"/>
  <c r="AA124" i="1"/>
  <c r="AA126" i="1"/>
  <c r="AA123" i="1"/>
  <c r="AA39" i="1"/>
  <c r="AA40" i="1"/>
  <c r="AA121" i="1"/>
  <c r="AA120" i="1"/>
  <c r="AA119" i="1"/>
  <c r="AA118" i="1"/>
  <c r="AA77" i="1"/>
  <c r="AA38" i="1"/>
  <c r="AA117" i="1"/>
  <c r="AA37" i="1"/>
  <c r="AA35" i="1"/>
  <c r="AA60" i="1"/>
  <c r="AA36" i="1"/>
  <c r="AA76" i="1"/>
  <c r="AA116" i="1"/>
  <c r="AA75" i="1"/>
  <c r="AA34" i="1"/>
  <c r="AA74" i="1"/>
  <c r="AA33" i="1"/>
  <c r="AA115" i="1"/>
  <c r="AA114" i="1"/>
  <c r="AA32" i="1"/>
  <c r="AA113" i="1"/>
  <c r="AA31" i="1"/>
  <c r="AA29" i="1"/>
  <c r="AA30" i="1"/>
  <c r="AA73" i="1"/>
  <c r="AA27" i="1"/>
  <c r="AA112" i="1"/>
  <c r="AA72" i="1"/>
  <c r="AA111" i="1"/>
  <c r="AA110" i="1"/>
  <c r="AA26" i="1"/>
  <c r="AA71" i="1"/>
  <c r="AA109" i="1"/>
  <c r="AA108" i="1"/>
  <c r="AA25" i="1"/>
  <c r="AA59" i="1"/>
  <c r="AA23" i="1"/>
  <c r="AA107" i="1"/>
  <c r="AA24" i="1"/>
  <c r="AA106" i="1"/>
  <c r="AA22" i="1"/>
  <c r="AA105" i="1"/>
  <c r="AA104" i="1"/>
  <c r="AA20" i="1"/>
  <c r="AA21" i="1"/>
  <c r="AA19" i="1"/>
  <c r="AA102" i="1"/>
  <c r="AA103" i="1"/>
  <c r="AA101" i="1"/>
  <c r="AA70" i="1"/>
  <c r="AA18" i="1"/>
  <c r="AA28" i="1"/>
  <c r="AA100" i="1"/>
  <c r="AA96" i="1"/>
  <c r="AA69" i="1"/>
  <c r="AA16" i="1"/>
  <c r="AA99" i="1"/>
  <c r="AA17" i="1"/>
  <c r="AA15" i="1"/>
  <c r="AA68" i="1"/>
  <c r="AA67" i="1"/>
  <c r="AA98" i="1"/>
  <c r="AA97" i="1"/>
  <c r="AA58" i="1"/>
  <c r="AA95" i="1"/>
  <c r="AA94" i="1"/>
  <c r="AA10" i="1"/>
  <c r="AA65" i="1"/>
  <c r="AA9" i="1"/>
  <c r="AA5" i="1"/>
  <c r="AA86" i="1"/>
  <c r="AA6" i="1"/>
  <c r="AA87" i="1"/>
  <c r="AA8" i="1"/>
  <c r="AA7" i="1"/>
  <c r="AA93" i="1"/>
  <c r="AA12" i="1"/>
  <c r="AA92" i="1"/>
  <c r="AA91" i="1"/>
  <c r="AA90" i="1"/>
  <c r="AA13" i="1"/>
  <c r="AA11" i="1"/>
  <c r="AA66" i="1"/>
  <c r="AA89" i="1"/>
  <c r="AA88" i="1"/>
  <c r="AA14" i="1"/>
  <c r="AA85" i="1"/>
  <c r="AA64" i="1"/>
  <c r="AA62" i="1"/>
  <c r="AA84" i="1"/>
  <c r="AA63" i="1"/>
  <c r="AA3" i="1"/>
  <c r="AA4" i="1"/>
  <c r="AA61" i="1"/>
  <c r="AA2" i="1"/>
  <c r="AU18" i="1"/>
  <c r="AU75" i="1"/>
  <c r="AU54" i="1"/>
  <c r="AU127" i="1"/>
  <c r="AU2" i="1"/>
  <c r="AU108" i="1"/>
  <c r="AU104" i="1"/>
  <c r="AU116" i="1"/>
  <c r="AU63" i="1"/>
  <c r="AU64" i="1"/>
  <c r="AU38" i="1"/>
  <c r="AU79" i="1"/>
  <c r="AU58" i="1"/>
  <c r="AU77" i="1"/>
  <c r="AU13" i="1"/>
  <c r="AU70" i="1"/>
  <c r="AU86" i="1"/>
  <c r="AU85" i="1"/>
  <c r="AU105" i="1"/>
  <c r="AU109" i="1"/>
  <c r="AU71" i="1"/>
  <c r="AU134" i="1"/>
  <c r="AU78" i="1"/>
  <c r="AU120" i="1"/>
  <c r="AU135" i="1"/>
  <c r="AU53" i="1"/>
  <c r="AU9" i="1"/>
  <c r="AU88" i="1"/>
  <c r="AU55" i="1"/>
  <c r="AU97" i="1"/>
  <c r="AU118" i="1"/>
  <c r="AU90" i="1"/>
  <c r="AU30" i="1"/>
  <c r="AU29" i="1"/>
  <c r="AU123" i="1"/>
  <c r="AU91" i="1"/>
  <c r="AU98" i="1"/>
  <c r="AU61" i="1"/>
  <c r="AU83" i="1"/>
  <c r="AU22" i="1"/>
  <c r="AU126" i="1"/>
  <c r="AU67" i="1"/>
  <c r="AU124" i="1"/>
  <c r="AU41" i="1"/>
  <c r="AU129" i="1"/>
  <c r="AU128" i="1"/>
  <c r="AU114" i="1"/>
  <c r="AU115" i="1"/>
  <c r="AU131" i="1"/>
  <c r="AU92" i="1"/>
  <c r="AU80" i="1"/>
  <c r="AU76" i="1"/>
  <c r="AU101" i="1"/>
  <c r="AU68" i="1"/>
  <c r="AU12" i="1"/>
  <c r="AU5" i="1"/>
  <c r="AU84" i="1"/>
  <c r="AU28" i="1"/>
  <c r="AU106" i="1"/>
  <c r="AU15" i="1"/>
  <c r="AU113" i="1"/>
  <c r="AU122" i="1"/>
  <c r="AU65" i="1"/>
  <c r="AU81" i="1"/>
  <c r="AU45" i="1"/>
  <c r="AU121" i="1"/>
  <c r="AU125" i="1"/>
  <c r="AU56" i="1"/>
  <c r="AU4" i="1"/>
  <c r="AU52" i="1"/>
  <c r="AU7" i="1"/>
  <c r="AU32" i="1"/>
  <c r="AU26" i="1"/>
  <c r="AU17" i="1"/>
  <c r="AU130" i="1"/>
  <c r="AU93" i="1"/>
  <c r="AU46" i="1"/>
  <c r="AU33" i="1"/>
  <c r="AU24" i="1"/>
  <c r="AU51" i="1"/>
  <c r="AU19" i="1"/>
  <c r="AU110" i="1"/>
  <c r="AU8" i="1"/>
  <c r="AU119" i="1"/>
  <c r="AU50" i="1"/>
  <c r="AU35" i="1"/>
  <c r="AU132" i="1"/>
  <c r="AU23" i="1"/>
  <c r="AU37" i="1"/>
  <c r="AU44" i="1"/>
  <c r="AU40" i="1"/>
  <c r="AU87" i="1"/>
  <c r="AU111" i="1"/>
  <c r="AU99" i="1"/>
  <c r="AU6" i="1"/>
  <c r="AU136" i="1"/>
  <c r="AU89" i="1"/>
  <c r="AU16" i="1"/>
  <c r="AU62" i="1"/>
  <c r="AU74" i="1"/>
  <c r="AU117" i="1"/>
  <c r="AU69" i="1"/>
  <c r="AU39" i="1"/>
  <c r="AU133" i="1"/>
  <c r="AU96" i="1"/>
  <c r="AU43" i="1"/>
  <c r="AU66" i="1"/>
  <c r="AU103" i="1"/>
  <c r="AU10" i="1"/>
  <c r="AU36" i="1"/>
  <c r="AU34" i="1"/>
  <c r="AU107" i="1"/>
  <c r="AU31" i="1"/>
  <c r="AU60" i="1"/>
  <c r="AU59" i="1"/>
  <c r="AU3" i="1"/>
  <c r="AU47" i="1"/>
  <c r="AU25" i="1"/>
  <c r="AU21" i="1"/>
  <c r="AU20" i="1"/>
  <c r="AU82" i="1"/>
  <c r="AU11" i="1"/>
  <c r="AU72" i="1"/>
  <c r="AU14" i="1"/>
  <c r="AU100" i="1"/>
  <c r="AU48" i="1"/>
  <c r="AU94" i="1"/>
  <c r="AU42" i="1"/>
  <c r="AU49" i="1"/>
  <c r="AU112" i="1"/>
  <c r="AU57" i="1"/>
  <c r="AU27" i="1"/>
  <c r="AU102" i="1"/>
  <c r="AU73" i="1"/>
  <c r="AU95" i="1"/>
  <c r="I4" i="7"/>
  <c r="I5" i="7"/>
  <c r="I6" i="7"/>
  <c r="I7" i="7"/>
  <c r="I8" i="7"/>
  <c r="H6" i="7"/>
  <c r="H5" i="7"/>
  <c r="H4" i="7"/>
  <c r="H7" i="7"/>
  <c r="H8" i="7"/>
  <c r="C19" i="7"/>
  <c r="H9" i="7"/>
  <c r="I9" i="7"/>
  <c r="I139" i="1"/>
  <c r="S139" i="1"/>
  <c r="Q139" i="1"/>
  <c r="K139" i="1"/>
  <c r="B19" i="7"/>
  <c r="E139" i="1"/>
  <c r="F46" i="1" s="1"/>
  <c r="D19" i="7"/>
  <c r="E9" i="7"/>
  <c r="E17" i="7"/>
  <c r="J8" i="7"/>
  <c r="J7" i="7"/>
  <c r="E5" i="7"/>
  <c r="E13" i="7"/>
  <c r="J6" i="7"/>
  <c r="J5" i="7"/>
  <c r="J4" i="7"/>
  <c r="J9" i="7"/>
  <c r="E16" i="7"/>
  <c r="E12" i="7"/>
  <c r="E8" i="7"/>
  <c r="E15" i="7"/>
  <c r="E11" i="7"/>
  <c r="E7" i="7"/>
  <c r="E4" i="7"/>
  <c r="E18" i="7"/>
  <c r="E14" i="7"/>
  <c r="E10" i="7"/>
  <c r="E6" i="7"/>
  <c r="E19" i="7"/>
  <c r="F63" i="1"/>
  <c r="F102" i="1"/>
  <c r="F135" i="1"/>
  <c r="F36" i="1"/>
  <c r="F34" i="1"/>
  <c r="F51" i="1"/>
  <c r="F50" i="1"/>
  <c r="F122" i="1"/>
  <c r="F131" i="1"/>
  <c r="F6" i="1"/>
  <c r="F118" i="1"/>
  <c r="F5" i="1"/>
  <c r="F101" i="1"/>
  <c r="F47" i="1"/>
  <c r="F13" i="1"/>
  <c r="F68" i="1"/>
  <c r="F104" i="1"/>
  <c r="F33" i="1"/>
  <c r="F72" i="1"/>
  <c r="F25" i="1"/>
  <c r="F114" i="1"/>
  <c r="F112" i="1"/>
  <c r="F16" i="1"/>
  <c r="F105" i="1"/>
  <c r="F9" i="1"/>
  <c r="F87" i="1"/>
  <c r="F91" i="1"/>
  <c r="F22" i="1"/>
  <c r="F88" i="1"/>
  <c r="F39" i="1"/>
  <c r="F93" i="1"/>
  <c r="F85" i="1"/>
  <c r="F130" i="1"/>
  <c r="F11" i="1"/>
  <c r="F61" i="1"/>
  <c r="F64" i="1"/>
  <c r="F74" i="1"/>
  <c r="F69" i="1"/>
  <c r="F14" i="1"/>
  <c r="F2" i="1"/>
  <c r="F10" i="1"/>
  <c r="F100" i="1"/>
  <c r="F75" i="1"/>
  <c r="F110" i="1"/>
  <c r="F56" i="1"/>
  <c r="F133" i="1"/>
  <c r="F21" i="1"/>
  <c r="F37" i="1"/>
  <c r="F65" i="1"/>
  <c r="F79" i="1"/>
  <c r="F15" i="1"/>
  <c r="F43" i="1"/>
  <c r="F89" i="1"/>
  <c r="F54" i="1"/>
  <c r="F44" i="1"/>
  <c r="F106" i="1"/>
  <c r="F49" i="1"/>
  <c r="F38" i="1"/>
  <c r="F17" i="1"/>
  <c r="F27" i="1"/>
  <c r="F41" i="1"/>
  <c r="F62" i="1"/>
  <c r="F123" i="1"/>
  <c r="F116" i="1" l="1"/>
  <c r="F81" i="1"/>
  <c r="F66" i="1"/>
  <c r="F19" i="1"/>
  <c r="F95" i="1"/>
  <c r="F58" i="1"/>
  <c r="F55" i="1"/>
  <c r="F78" i="1"/>
  <c r="F132" i="1"/>
  <c r="F4" i="1"/>
  <c r="F139" i="1" s="1"/>
  <c r="F59" i="1"/>
  <c r="F7" i="1"/>
  <c r="F73" i="1"/>
  <c r="F26" i="1"/>
  <c r="F129" i="1"/>
  <c r="F121" i="1"/>
  <c r="F113" i="1"/>
  <c r="F107" i="1"/>
  <c r="F84" i="1"/>
  <c r="F20" i="1"/>
  <c r="F127" i="1"/>
  <c r="F70" i="1"/>
  <c r="F8" i="1"/>
  <c r="F53" i="1"/>
  <c r="F115" i="1"/>
  <c r="F42" i="1"/>
  <c r="F124" i="1"/>
  <c r="F136" i="1"/>
  <c r="F12" i="1"/>
  <c r="F128" i="1"/>
  <c r="F80" i="1"/>
  <c r="F71" i="1"/>
  <c r="F24" i="1"/>
  <c r="F28" i="1"/>
  <c r="F76" i="1"/>
  <c r="F117" i="1"/>
  <c r="F94" i="1"/>
  <c r="F125" i="1"/>
  <c r="F103" i="1"/>
  <c r="F82" i="1"/>
  <c r="F67" i="1"/>
  <c r="F96" i="1"/>
  <c r="F97" i="1"/>
  <c r="F45" i="1"/>
  <c r="F23" i="1"/>
  <c r="F90" i="1"/>
  <c r="F3" i="1"/>
  <c r="F29" i="1"/>
  <c r="F52" i="1"/>
  <c r="F120" i="1"/>
  <c r="F99" i="1"/>
  <c r="F109" i="1"/>
  <c r="F134" i="1"/>
  <c r="F92" i="1"/>
  <c r="F60" i="1"/>
  <c r="F86" i="1"/>
  <c r="F40" i="1"/>
  <c r="F111" i="1"/>
  <c r="F18" i="1"/>
  <c r="F35" i="1"/>
  <c r="F77" i="1"/>
  <c r="F83" i="1"/>
  <c r="F57" i="1"/>
  <c r="F108" i="1"/>
  <c r="F48" i="1"/>
  <c r="F30" i="1"/>
  <c r="F126" i="1"/>
  <c r="F32" i="1"/>
  <c r="F31" i="1"/>
  <c r="F119" i="1"/>
  <c r="F98" i="1"/>
</calcChain>
</file>

<file path=xl/sharedStrings.xml><?xml version="1.0" encoding="utf-8"?>
<sst xmlns="http://schemas.openxmlformats.org/spreadsheetml/2006/main" count="6760" uniqueCount="474">
  <si>
    <t>Nombre de la ciudad</t>
  </si>
  <si>
    <t>Población total 2010</t>
  </si>
  <si>
    <t>tipo</t>
  </si>
  <si>
    <t>Valle de México</t>
  </si>
  <si>
    <t>A</t>
  </si>
  <si>
    <t>Tijuana</t>
  </si>
  <si>
    <t>B</t>
  </si>
  <si>
    <t>La Laguna</t>
  </si>
  <si>
    <t>Juárez</t>
  </si>
  <si>
    <t>León</t>
  </si>
  <si>
    <t>Toluca</t>
  </si>
  <si>
    <t>Guadalajara</t>
  </si>
  <si>
    <t>Monterrey</t>
  </si>
  <si>
    <t>Puebla-Tlaxcala</t>
  </si>
  <si>
    <t>Querétaro</t>
  </si>
  <si>
    <t>San Luis Potosí-Soledad de Graciano Sánchez</t>
  </si>
  <si>
    <t>Aguascalientes</t>
  </si>
  <si>
    <t>C</t>
  </si>
  <si>
    <t>Mexicali</t>
  </si>
  <si>
    <t>Saltillo</t>
  </si>
  <si>
    <t>Tuxtla Gutiérrez</t>
  </si>
  <si>
    <t>Chihuahua</t>
  </si>
  <si>
    <t>Acapulco</t>
  </si>
  <si>
    <t>Pachuca</t>
  </si>
  <si>
    <t>Morelia</t>
  </si>
  <si>
    <t>Cuernavaca</t>
  </si>
  <si>
    <t>Oaxaca</t>
  </si>
  <si>
    <t>Cancún</t>
  </si>
  <si>
    <t>Villahermosa</t>
  </si>
  <si>
    <t>Tampico</t>
  </si>
  <si>
    <t>Reynosa-Río Bravo</t>
  </si>
  <si>
    <t>Xalapa</t>
  </si>
  <si>
    <t>Veracruz</t>
  </si>
  <si>
    <t>Poza Rica</t>
  </si>
  <si>
    <t>Mérida</t>
  </si>
  <si>
    <t>Celaya</t>
  </si>
  <si>
    <t>Victoria de Durango</t>
  </si>
  <si>
    <t>Culiacán Rosales</t>
  </si>
  <si>
    <t>Hermosillo</t>
  </si>
  <si>
    <t>Piedras Negras</t>
  </si>
  <si>
    <t>D</t>
  </si>
  <si>
    <t>Colima-Villa de Álvarez</t>
  </si>
  <si>
    <t>Tecomán</t>
  </si>
  <si>
    <t>Monclova-Frontera</t>
  </si>
  <si>
    <t>San Francisco del Rincón</t>
  </si>
  <si>
    <t>Moroleón-Uriangato</t>
  </si>
  <si>
    <t>Tula</t>
  </si>
  <si>
    <t>Tulancingo</t>
  </si>
  <si>
    <t>Puerto Vallarta</t>
  </si>
  <si>
    <t>Ocotlán</t>
  </si>
  <si>
    <t>Zamora-Jacona</t>
  </si>
  <si>
    <t>La Piedad-Pénjamo</t>
  </si>
  <si>
    <t>Cuautla</t>
  </si>
  <si>
    <t>Tepic</t>
  </si>
  <si>
    <t>Tehuantepec</t>
  </si>
  <si>
    <t>Tehuacán</t>
  </si>
  <si>
    <t>Ríoverde-Ciudad Fernández</t>
  </si>
  <si>
    <t>Guaymas</t>
  </si>
  <si>
    <t>Matamoros</t>
  </si>
  <si>
    <t>Nuevo Laredo</t>
  </si>
  <si>
    <t>Tlaxcala-Apizaco</t>
  </si>
  <si>
    <t>Orizaba</t>
  </si>
  <si>
    <t>Coatzacoalcos</t>
  </si>
  <si>
    <t>Córdoba</t>
  </si>
  <si>
    <t>Minatitlán</t>
  </si>
  <si>
    <t>Acayucan</t>
  </si>
  <si>
    <t>Zacatecas-Guadalupe</t>
  </si>
  <si>
    <t>Teziutlán</t>
  </si>
  <si>
    <t>Tianguistenco</t>
  </si>
  <si>
    <t>Ensenada</t>
  </si>
  <si>
    <t>Cabo San Lucas</t>
  </si>
  <si>
    <t>Campeche</t>
  </si>
  <si>
    <t>Manzanillo</t>
  </si>
  <si>
    <t>Tapachula de Córdova y Ordóñez</t>
  </si>
  <si>
    <t>Irapuato</t>
  </si>
  <si>
    <t>Guanajuato</t>
  </si>
  <si>
    <t>Chilpancingo de los Bravo</t>
  </si>
  <si>
    <t>Uruapan</t>
  </si>
  <si>
    <t>Ciudad Lázaro Cárdenas</t>
  </si>
  <si>
    <t>San Juan Bautista Tuxtepec</t>
  </si>
  <si>
    <t>Chetumal</t>
  </si>
  <si>
    <t>Ciudad Obregón</t>
  </si>
  <si>
    <t>Fresnillo</t>
  </si>
  <si>
    <t>Túxpam de Rodríguez Cano</t>
  </si>
  <si>
    <t>La Paz</t>
  </si>
  <si>
    <t>Ciudad del Carmen</t>
  </si>
  <si>
    <t>Ciudad Acuña</t>
  </si>
  <si>
    <t>San Cristóbal de las Casas</t>
  </si>
  <si>
    <t>Cuauhtémoc</t>
  </si>
  <si>
    <t>Delicias</t>
  </si>
  <si>
    <t>Hidalgo del Parral</t>
  </si>
  <si>
    <t>Salamanca</t>
  </si>
  <si>
    <t>Iguala de la Independencia</t>
  </si>
  <si>
    <t>San Juan del Río</t>
  </si>
  <si>
    <t>Playa del Carmen</t>
  </si>
  <si>
    <t>Ciudad Valles</t>
  </si>
  <si>
    <t>Los Mochis</t>
  </si>
  <si>
    <t>Mazatlán</t>
  </si>
  <si>
    <t>Navojoa</t>
  </si>
  <si>
    <t>Heroica Nogales</t>
  </si>
  <si>
    <t>San Luis Río Colorado</t>
  </si>
  <si>
    <t>Ciudad Victoria</t>
  </si>
  <si>
    <t>San José del Cabo</t>
  </si>
  <si>
    <t>E</t>
  </si>
  <si>
    <t>San Luis de la Paz</t>
  </si>
  <si>
    <t>Zitácuaro</t>
  </si>
  <si>
    <t>Acatzingo de Hidalgo</t>
  </si>
  <si>
    <t>Huauchinango</t>
  </si>
  <si>
    <t>Cárdenas</t>
  </si>
  <si>
    <t>Huamantla</t>
  </si>
  <si>
    <t>Martínez de la Torre</t>
  </si>
  <si>
    <t>Sabinas</t>
  </si>
  <si>
    <t>Comitán de Domínguez</t>
  </si>
  <si>
    <t>Nuevo Casas Grandes</t>
  </si>
  <si>
    <t>Acámbaro</t>
  </si>
  <si>
    <t>San Miguel de Allende</t>
  </si>
  <si>
    <t>Cortazar</t>
  </si>
  <si>
    <t>Dolores Hidalgo Cuna de la Independencia Nacional</t>
  </si>
  <si>
    <t>Valle de Santiago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</si>
  <si>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</si>
  <si>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</si>
  <si>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</si>
  <si>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</si>
  <si>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</si>
  <si>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</si>
  <si>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</si>
  <si>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</si>
  <si>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</si>
  <si>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Zacapu</t>
  </si>
  <si>
    <t>Sahuayo de Morelos</t>
  </si>
  <si>
    <t>Linares</t>
  </si>
  <si>
    <t>Heroica Ciudad de Huajuapan de León</t>
  </si>
  <si>
    <t>Heroica Ciudad de Juchitán de Zaragoza</t>
  </si>
  <si>
    <t>Atlixco</t>
  </si>
  <si>
    <t>Cozumel</t>
  </si>
  <si>
    <t>Matehuala</t>
  </si>
  <si>
    <t>Guasave</t>
  </si>
  <si>
    <t>Guamúchil</t>
  </si>
  <si>
    <t>Agua Prieta</t>
  </si>
  <si>
    <t>Heroica Caborca</t>
  </si>
  <si>
    <t>Puerto Peñasco</t>
  </si>
  <si>
    <t>Ciudad Mante</t>
  </si>
  <si>
    <t>San Andrés Tuxtla</t>
  </si>
  <si>
    <t>Entidad</t>
  </si>
  <si>
    <t>Rango Población</t>
  </si>
  <si>
    <t>Cd. México – Hidalgo - México</t>
  </si>
  <si>
    <t>Baja California</t>
  </si>
  <si>
    <t>Coahuila de Zaragoza-Durango</t>
  </si>
  <si>
    <t>México</t>
  </si>
  <si>
    <t>Jalisco</t>
  </si>
  <si>
    <t>Nuevo León</t>
  </si>
  <si>
    <t>San Luís Potosí</t>
  </si>
  <si>
    <t>Tipo</t>
  </si>
  <si>
    <t>Coahuila de Zaragoza</t>
  </si>
  <si>
    <t>Chiapas</t>
  </si>
  <si>
    <t>Guerrero</t>
  </si>
  <si>
    <t>Zona Metropolitana</t>
  </si>
  <si>
    <t>Hidalgo</t>
  </si>
  <si>
    <t>Michoacán de Ocampo</t>
  </si>
  <si>
    <t>Morelos</t>
  </si>
  <si>
    <t>Quintana Roo</t>
  </si>
  <si>
    <t>Tabasco</t>
  </si>
  <si>
    <t>Tamaulipas - Veracruz de Ignacio de la Llave</t>
  </si>
  <si>
    <t>Tamaulipas</t>
  </si>
  <si>
    <t>Veracruz de Ignacio de la Llave</t>
  </si>
  <si>
    <t>Yucatán</t>
  </si>
  <si>
    <t>Durango</t>
  </si>
  <si>
    <t>Centro Urbano</t>
  </si>
  <si>
    <t>Sinaloa</t>
  </si>
  <si>
    <t>Sonora</t>
  </si>
  <si>
    <t>Colima</t>
  </si>
  <si>
    <t>Jalisco-Nayarit</t>
  </si>
  <si>
    <t>Guanajuato-Michoacán de Ocampo</t>
  </si>
  <si>
    <t>Nayarit</t>
  </si>
  <si>
    <t>Puebla</t>
  </si>
  <si>
    <t>Zacatecas</t>
  </si>
  <si>
    <t>Conurbación</t>
  </si>
  <si>
    <t>Baja California Sur</t>
  </si>
  <si>
    <t xml:space="preserve">Coahuila de Zaragoza </t>
  </si>
  <si>
    <t>Tlaxcala</t>
  </si>
  <si>
    <t>Número de Municipios</t>
  </si>
  <si>
    <t>Total</t>
  </si>
  <si>
    <t>% Población SUN/SP</t>
  </si>
  <si>
    <t>Núm. Habitantes</t>
  </si>
  <si>
    <t>Núm. Municipios que integran la Ciudad</t>
  </si>
  <si>
    <t>Ciudades por Núm. de Municipios</t>
  </si>
  <si>
    <t>Ciudad Político-Administrativa (Capital Estatal)</t>
  </si>
  <si>
    <t>Ciudad Portuaria</t>
  </si>
  <si>
    <t>Ciudad Cultural</t>
  </si>
  <si>
    <t>Ciudad Turística</t>
  </si>
  <si>
    <t>Ciudad Fronteriza</t>
  </si>
  <si>
    <t>Alta</t>
  </si>
  <si>
    <t>Adecuada</t>
  </si>
  <si>
    <t>Media Alta</t>
  </si>
  <si>
    <t>Media Baja</t>
  </si>
  <si>
    <t>Baja</t>
  </si>
  <si>
    <t>Media baja</t>
  </si>
  <si>
    <t>Muy Baja</t>
  </si>
  <si>
    <t>Índice de Competitividad Urbana IMCO</t>
  </si>
  <si>
    <t>N/A</t>
  </si>
  <si>
    <t>FONCA/UNESCO</t>
  </si>
  <si>
    <t>Pueblo Mágico</t>
  </si>
  <si>
    <t>Elecciones Ayuntamientos</t>
  </si>
  <si>
    <t>2016 y 2017</t>
  </si>
  <si>
    <t>2015 y 2017</t>
  </si>
  <si>
    <t>2014 y 2016</t>
  </si>
  <si>
    <t>2015 y 2016</t>
  </si>
  <si>
    <t>Elecciones Gobernador</t>
  </si>
  <si>
    <t>2012 y 2015</t>
  </si>
  <si>
    <t>2012 y 2017</t>
  </si>
  <si>
    <t>Porcentaje de la Población SUN</t>
  </si>
  <si>
    <t>Con Estudio PRESEEM</t>
  </si>
  <si>
    <t>2 de 5</t>
  </si>
  <si>
    <t>1 de 2</t>
  </si>
  <si>
    <t>Municipios con PACMUN</t>
  </si>
  <si>
    <t>1 de 3</t>
  </si>
  <si>
    <t>Precipitación Media Anual</t>
  </si>
  <si>
    <t xml:space="preserve">Número de Ciudades </t>
  </si>
  <si>
    <t>Población</t>
  </si>
  <si>
    <t xml:space="preserve">De 1 a 2 Municipios </t>
  </si>
  <si>
    <t xml:space="preserve">De 3 a 4 Municipios </t>
  </si>
  <si>
    <t xml:space="preserve">De 5 a 6 Municipios </t>
  </si>
  <si>
    <t xml:space="preserve">Total </t>
  </si>
  <si>
    <t xml:space="preserve">De 7 a 8 Municipios </t>
  </si>
  <si>
    <t>De 9  o más Municipios</t>
  </si>
  <si>
    <t>Porcentaje de la Población SUN/SP</t>
  </si>
  <si>
    <t xml:space="preserve">Sincronía </t>
  </si>
  <si>
    <t>Diacronía</t>
  </si>
  <si>
    <t>Coordinación Electoral Estado-Municipio</t>
  </si>
  <si>
    <t>Favorable</t>
  </si>
  <si>
    <t>Estable</t>
  </si>
  <si>
    <t>Oportunidad sobre la estabilidad política actual</t>
  </si>
  <si>
    <t>Poco favorable</t>
  </si>
  <si>
    <t xml:space="preserve"> </t>
  </si>
  <si>
    <t>Mexicali *</t>
  </si>
  <si>
    <t>Chihuahua *</t>
  </si>
  <si>
    <t>Saltillo *</t>
  </si>
  <si>
    <t>Monterrey *</t>
  </si>
  <si>
    <t>Ciudad Victoria *</t>
  </si>
  <si>
    <t>Chetumal *</t>
  </si>
  <si>
    <t>Ciudad Fronteriza **</t>
  </si>
  <si>
    <t>Puertos y Terminales no concesionados a una API</t>
  </si>
  <si>
    <t>API - SCT</t>
  </si>
  <si>
    <t>API - FONATUR</t>
  </si>
  <si>
    <t>Puertos y Terminales Concesionados a las APIs Estatales</t>
  </si>
  <si>
    <t>API - Privada</t>
  </si>
  <si>
    <t>Ciudad Costera</t>
  </si>
  <si>
    <t>Población masculina (%)</t>
  </si>
  <si>
    <t>Población femenina (%)</t>
  </si>
  <si>
    <t>Población de 0 a 14 años (%)</t>
  </si>
  <si>
    <t>Población de 15 a 64 años (%)</t>
  </si>
  <si>
    <t>Población de 65 años y más (%)</t>
  </si>
  <si>
    <t>Sin Reporte</t>
  </si>
  <si>
    <t>N/D</t>
  </si>
  <si>
    <t>Sin reporte</t>
  </si>
  <si>
    <t>Consumo energético promedio por unidad SUN (enero a agosto de 2016) kW</t>
  </si>
  <si>
    <t>Número de delitos por cada 1,000 habitantes</t>
  </si>
  <si>
    <t>Consumo energético per cápita por ciudad (enero a agosto de 2016) (kW)</t>
  </si>
  <si>
    <t>Clima B</t>
  </si>
  <si>
    <t>Clima A</t>
  </si>
  <si>
    <t>Clima C</t>
  </si>
  <si>
    <t>Semiseco semicálido</t>
  </si>
  <si>
    <t>Semiseco templado</t>
  </si>
  <si>
    <t>-</t>
  </si>
  <si>
    <t>Seco templado</t>
  </si>
  <si>
    <t>Temp. Máxima Anual (°C)</t>
  </si>
  <si>
    <t>Temp. Media Anual (°C)</t>
  </si>
  <si>
    <t>Temp. Minima Anual (°C)</t>
  </si>
  <si>
    <t>Programa Regional de Desarrollo 2014-2018</t>
  </si>
  <si>
    <t>Sur-Sureste</t>
  </si>
  <si>
    <t>Norte</t>
  </si>
  <si>
    <t>Centro</t>
  </si>
  <si>
    <t>Centro / Sur Sureste</t>
  </si>
  <si>
    <t>Norte / Sur-Sureste</t>
  </si>
  <si>
    <t>Grado de marginación urbana 2010</t>
  </si>
  <si>
    <t>Medio</t>
  </si>
  <si>
    <t>Alto</t>
  </si>
  <si>
    <t>Muy Alto</t>
  </si>
  <si>
    <t>Bajo</t>
  </si>
  <si>
    <t>Margen de diferencia con respecto a valor de columna 'C' y columa 'AG' (%)</t>
  </si>
  <si>
    <t>Tasa de crecimiento      2010 – 2015 (%)</t>
  </si>
  <si>
    <t>Tasa de crecimiento      2015 – 2020 (%)</t>
  </si>
  <si>
    <t>Tasa de crecimiento      2020 – 2025 (%)</t>
  </si>
  <si>
    <t>Tasa de crecimiento      2025 – 2030 (%)</t>
  </si>
  <si>
    <t>Cálido subhúmedo con lluvias en verano</t>
  </si>
  <si>
    <t>Templado subhúmedo con lluvias en verano</t>
  </si>
  <si>
    <t>Semifrío subhúmedo con lluvias en verano</t>
  </si>
  <si>
    <t>Semifrío húmedo con lluvias abundantes en verano</t>
  </si>
  <si>
    <t>Semicálido subhúmedo con lluvias en verano</t>
  </si>
  <si>
    <t>Cálido húmedo con abundantes lluvias en verano</t>
  </si>
  <si>
    <t>Seco Templado</t>
  </si>
  <si>
    <t>Muy seco semicálido</t>
  </si>
  <si>
    <t>Muy seco templado</t>
  </si>
  <si>
    <t>Seco semicálido</t>
  </si>
  <si>
    <t>Semiseco muy cálido y cálido</t>
  </si>
  <si>
    <t xml:space="preserve">Semiseco muy cálido y cálido </t>
  </si>
  <si>
    <t>Semicálido húmedo con abunndantes lluvias en verano</t>
  </si>
  <si>
    <t xml:space="preserve">Cálido subhúmedo con lluvias en verano </t>
  </si>
  <si>
    <t>Semiseco cálido</t>
  </si>
  <si>
    <t>Seco muy cálido y cálido</t>
  </si>
  <si>
    <t>Templado húmedo con lluvias todo el año</t>
  </si>
  <si>
    <t>Muy seco, muy cálido y cálido</t>
  </si>
  <si>
    <t>Semicálido subhúmedo con lluvias escasas todo el año</t>
  </si>
  <si>
    <t xml:space="preserve">Seco muy cálido y cálido </t>
  </si>
  <si>
    <t>Semicálido húmedo con abundantes lluvias en verano</t>
  </si>
  <si>
    <t>Semicálido húmedo con lluvias todo el año</t>
  </si>
  <si>
    <t>Templado húmedo con abundantes lluvias en verano</t>
  </si>
  <si>
    <t>Clave SUN</t>
  </si>
  <si>
    <t>Nombre de la Ciudad</t>
  </si>
  <si>
    <t>SECO</t>
  </si>
  <si>
    <t>Seco</t>
  </si>
  <si>
    <t>Muy Seco</t>
  </si>
  <si>
    <t>Semiseco</t>
  </si>
  <si>
    <t xml:space="preserve">húmedo </t>
  </si>
  <si>
    <t xml:space="preserve">subhumedo </t>
  </si>
  <si>
    <t>semicálido húmedo</t>
  </si>
  <si>
    <t>Semicálido Subhúmedo</t>
  </si>
  <si>
    <t>CÁLIDO</t>
  </si>
  <si>
    <t>TEMPLADO</t>
  </si>
  <si>
    <t>Húmedo</t>
  </si>
  <si>
    <t>Subhúmedo</t>
  </si>
  <si>
    <t>10 a 20</t>
  </si>
  <si>
    <t>de 20 a 30</t>
  </si>
  <si>
    <t>de 0 a 10 delitos c/1000 hab</t>
  </si>
  <si>
    <t>40 o mas</t>
  </si>
  <si>
    <t>Información no disponible</t>
  </si>
  <si>
    <t>Relación del crecimiento 2030 con respecto a 2015</t>
  </si>
  <si>
    <t>Centros de Playa</t>
  </si>
  <si>
    <t>Integralmente Planeados</t>
  </si>
  <si>
    <t>BAHIAS DE HUATULCO, OAX.</t>
  </si>
  <si>
    <t>CANCUN, Q.ROO</t>
  </si>
  <si>
    <t xml:space="preserve">IXTAPA ZIHUATANEJO, GRO.  </t>
  </si>
  <si>
    <t xml:space="preserve">LORETO, B.C.S.  </t>
  </si>
  <si>
    <t>Desagregado</t>
  </si>
  <si>
    <t>LOS CABOS, B.C.S. /1</t>
  </si>
  <si>
    <t xml:space="preserve">CABO SAN LUCAS </t>
  </si>
  <si>
    <t xml:space="preserve">SAN JOSÉ DEL CABO </t>
  </si>
  <si>
    <t xml:space="preserve">ZONA CORREDOR LOS CABOS </t>
  </si>
  <si>
    <t>Tradicionales</t>
  </si>
  <si>
    <t xml:space="preserve">ACAPULCO, GRO.  </t>
  </si>
  <si>
    <t xml:space="preserve">COZUMEL, Q. ROO </t>
  </si>
  <si>
    <t xml:space="preserve">LA PAZ, B.C.S.  </t>
  </si>
  <si>
    <t>MANZANILLO, COL.</t>
  </si>
  <si>
    <t xml:space="preserve">MAZATLAN, SIN. </t>
  </si>
  <si>
    <t xml:space="preserve">PUERTO VALLARTA, JAL. </t>
  </si>
  <si>
    <t>VERACRUZ BOCA DEL RIO, VER.</t>
  </si>
  <si>
    <t>Otros</t>
  </si>
  <si>
    <t>ISLA MUJERES, Q. ROO</t>
  </si>
  <si>
    <t>NUEVO VALLARTA, NAY.</t>
  </si>
  <si>
    <t>RIVIERA MAYA, Q. ROO</t>
  </si>
  <si>
    <t>AKUMAL, Q. ROO</t>
  </si>
  <si>
    <t>PLAYA DEL CARMEN, Q. ROO</t>
  </si>
  <si>
    <t>PLAYACAR, Q. ROO</t>
  </si>
  <si>
    <t>PUERTO ESCONDIDO, OAX.</t>
  </si>
  <si>
    <t>PLAYAS DE ROSARITO, B.C.</t>
  </si>
  <si>
    <t>SAN FELIPE, BC.</t>
  </si>
  <si>
    <t>TONALÁ- PUERTO ARISTA, CHIS.</t>
  </si>
  <si>
    <t>Ciudades</t>
  </si>
  <si>
    <t>Grandes</t>
  </si>
  <si>
    <t>CIUDAD DE MÉXICO 2/</t>
  </si>
  <si>
    <t>GUADALAJARA, JAL.</t>
  </si>
  <si>
    <t>MONTERREY, N.L.</t>
  </si>
  <si>
    <t>Del Interior</t>
  </si>
  <si>
    <t>AGUASCALIENTES, AGS.</t>
  </si>
  <si>
    <t>CAMPECHE, CAMP.</t>
  </si>
  <si>
    <t>CELAYA, GTO.</t>
  </si>
  <si>
    <t>CHIHUAHUA, CHIH.</t>
  </si>
  <si>
    <t>COATZACOALCOS, VER.</t>
  </si>
  <si>
    <t>COLIMA, COL.</t>
  </si>
  <si>
    <t>COMITÁN DE DOMÍNGUEZ, CHIS.</t>
  </si>
  <si>
    <t>CULIACAN, SIN.</t>
  </si>
  <si>
    <t>DURANGO, DGO.</t>
  </si>
  <si>
    <t>EL FUERTE, SIN.</t>
  </si>
  <si>
    <t>GUANAJUATO, GTO.</t>
  </si>
  <si>
    <t>HERMOSILLO,SON.</t>
  </si>
  <si>
    <t>IRAPUATO, GTO.</t>
  </si>
  <si>
    <t>LEON, GTO.</t>
  </si>
  <si>
    <t>LOS MOCHIS, SIN.</t>
  </si>
  <si>
    <t>MERIDA, YUC.</t>
  </si>
  <si>
    <t>MORELIA, MICH.</t>
  </si>
  <si>
    <t>OAXACA, OAX.</t>
  </si>
  <si>
    <t>PACHUCA, HGO.</t>
  </si>
  <si>
    <t>PALENQUE, CHIS.</t>
  </si>
  <si>
    <t>PUEBLA, PUE.</t>
  </si>
  <si>
    <t>QUERETARO, QRO.</t>
  </si>
  <si>
    <t>SALAMANCA, GTO.</t>
  </si>
  <si>
    <t>SAN CRISTÓBAL DE LAS CASAS, CHIS.</t>
  </si>
  <si>
    <t>SAN JUAN DE LOS LAGOS, JAL.</t>
  </si>
  <si>
    <t>SAN JUAN DEL RÍO, QRO.</t>
  </si>
  <si>
    <t>SAN LUIS POTOSI, S.L.P.</t>
  </si>
  <si>
    <t>SAN MIGUEL DE ALLENDE, GTO.</t>
  </si>
  <si>
    <t>TAXCO, GRO.</t>
  </si>
  <si>
    <t>TEQUISQUIAPAN, QRO.</t>
  </si>
  <si>
    <t>TLAXCALA, TLAX.</t>
  </si>
  <si>
    <t>TOLUCA, MÉX.</t>
  </si>
  <si>
    <t>TUXTLA GUTIÉRREZ, CHIS.</t>
  </si>
  <si>
    <t>VALLE DE BRAVO, MÉX.</t>
  </si>
  <si>
    <t>VILLAHERMOSA, TAB.</t>
  </si>
  <si>
    <t>XALAPA, VER.</t>
  </si>
  <si>
    <t>ZACATECAS, ZAC.</t>
  </si>
  <si>
    <t>Fronterizas</t>
  </si>
  <si>
    <t>CIUDAD JUÁREZ, CHIH.</t>
  </si>
  <si>
    <t>MEXICALI, BC.</t>
  </si>
  <si>
    <t>PIEDRAS NEGRAS, COAH.</t>
  </si>
  <si>
    <t>TECATE, B.C.</t>
  </si>
  <si>
    <t>TIJUANA, B.C.</t>
  </si>
  <si>
    <t>Centro de Playa Integralmente Planeado</t>
  </si>
  <si>
    <t>Centro de Playa Tradicionales</t>
  </si>
  <si>
    <t>Centro Turístico Seleccionado</t>
  </si>
  <si>
    <t>Centro de Playa  - Otros</t>
  </si>
  <si>
    <t>Ciudades Grandes</t>
  </si>
  <si>
    <t>Ciudades del Interior</t>
  </si>
  <si>
    <t>Ciudades Fronterizas</t>
  </si>
  <si>
    <t>0-200</t>
  </si>
  <si>
    <t>1001-2500</t>
  </si>
  <si>
    <t>351-1000</t>
  </si>
  <si>
    <t>200-300</t>
  </si>
  <si>
    <t>101-350</t>
  </si>
  <si>
    <t>400-500</t>
  </si>
  <si>
    <t>1-100</t>
  </si>
  <si>
    <t>300-400</t>
  </si>
  <si>
    <t>2501-4500</t>
  </si>
  <si>
    <t>600-700</t>
  </si>
  <si>
    <t>500-600</t>
  </si>
  <si>
    <t>0-5</t>
  </si>
  <si>
    <t>25-35</t>
  </si>
  <si>
    <t>15-25</t>
  </si>
  <si>
    <t>5-15</t>
  </si>
  <si>
    <t>Índice de Información Presupuestal Municipal IMCO (Puntuación de 0-100)</t>
  </si>
  <si>
    <t>POTENCIAL DE APROVECHAMIENTO ENERGÍA SOLAR            (Irradiación Directa Normal kWh/m2/día)</t>
  </si>
  <si>
    <t>POTENCIAL DE APROVECHAMIENTO BIOMASA (Residuos urbanos TJ/a)</t>
  </si>
  <si>
    <t>POTENCIAL DE APROVECHAMIENTO ENERGÍA OCEÁNICA (densidad de potencia kW/m)</t>
  </si>
  <si>
    <t>1,200 o más</t>
  </si>
  <si>
    <t>POTENCIAL DE APROVECHAMIENTO ENERGÍA EÓLICA (Densidad de potencia a 120m de altura W/m2)</t>
  </si>
  <si>
    <t>de 40 a 21 puntos</t>
  </si>
  <si>
    <t>de 50 a 41 puntos</t>
  </si>
  <si>
    <t>de 80 a 90 puntos</t>
  </si>
  <si>
    <t xml:space="preserve">de 50 a 70 </t>
  </si>
  <si>
    <t>100 puntos</t>
  </si>
  <si>
    <t>de cero a 20 puntos</t>
  </si>
  <si>
    <t>161-170</t>
  </si>
  <si>
    <t>51-54</t>
  </si>
  <si>
    <t>201-210</t>
  </si>
  <si>
    <t>48-50</t>
  </si>
  <si>
    <t>181-190</t>
  </si>
  <si>
    <t>131-140</t>
  </si>
  <si>
    <t>141-150</t>
  </si>
  <si>
    <t>171-180</t>
  </si>
  <si>
    <t>151-160</t>
  </si>
  <si>
    <t>191-200</t>
  </si>
  <si>
    <t>121-130</t>
  </si>
  <si>
    <t>211-220</t>
  </si>
  <si>
    <t>101-110</t>
  </si>
  <si>
    <t>6.5-7.0</t>
  </si>
  <si>
    <t>7.5-8.0</t>
  </si>
  <si>
    <t>5.5-6.0</t>
  </si>
  <si>
    <t>7.0-7.5</t>
  </si>
  <si>
    <t>4.5-5.0</t>
  </si>
  <si>
    <t>5.0-5.5</t>
  </si>
  <si>
    <t>6.0-6.5</t>
  </si>
  <si>
    <t>4.0-4.5</t>
  </si>
  <si>
    <t>3.5-4.0</t>
  </si>
  <si>
    <t>POTENCIAL DE APROVECHAMIENTO GEOTÉRMICA (Temperatura del subsuelo °C)</t>
  </si>
  <si>
    <t>Muy alta</t>
  </si>
  <si>
    <t>Media</t>
  </si>
  <si>
    <t>Baja/Muy Baja</t>
  </si>
  <si>
    <t>Muy alta/Alta</t>
  </si>
  <si>
    <t>Media/Baja</t>
  </si>
  <si>
    <t>Alta/Media</t>
  </si>
  <si>
    <t>ÍNDICE DE RESILIENCIA</t>
  </si>
  <si>
    <t>GRADO DE VULNERABILIDAD SOCIAL</t>
  </si>
  <si>
    <t>oo</t>
  </si>
  <si>
    <t>Renta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</si>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</sst>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A]d&quot; de &quot;mmmm&quot; de &quot;yyyy;@"/>
    <numFmt numFmtId="165" formatCode="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2" fillId="0" borderId="0" xfId="0" applyFont="1"/>
    <xf numFmtId="3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0" fillId="10" borderId="0" xfId="0" applyFill="1" applyAlignment="1">
      <alignment horizontal="center" vertical="center"/>
    </xf>
    <xf numFmtId="165" fontId="4" fillId="0" borderId="0" xfId="0" applyNumberFormat="1" applyFont="1"/>
    <xf numFmtId="0" fontId="0" fillId="0" borderId="0" xfId="0" applyAlignment="1">
      <alignment horizontal="right"/>
    </xf>
    <xf numFmtId="0" fontId="0" fillId="5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left" vertical="center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0" fillId="2" borderId="4" xfId="0" applyFill="1" applyBorder="1"/>
    <xf numFmtId="0" fontId="0" fillId="5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9" borderId="10" xfId="0" applyFont="1" applyFill="1" applyBorder="1"/>
    <xf numFmtId="0" fontId="5" fillId="20" borderId="11" xfId="0" applyFont="1" applyFill="1" applyBorder="1" applyAlignment="1">
      <alignment horizontal="left" indent="1"/>
    </xf>
    <xf numFmtId="0" fontId="5" fillId="4" borderId="9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indent="2"/>
    </xf>
    <xf numFmtId="0" fontId="5" fillId="0" borderId="12" xfId="0" applyFont="1" applyBorder="1" applyAlignment="1">
      <alignment horizontal="left" indent="3"/>
    </xf>
    <xf numFmtId="0" fontId="5" fillId="0" borderId="12" xfId="0" applyFont="1" applyBorder="1"/>
    <xf numFmtId="0" fontId="5" fillId="20" borderId="12" xfId="0" applyFont="1" applyFill="1" applyBorder="1" applyAlignment="1">
      <alignment horizontal="left" indent="1"/>
    </xf>
    <xf numFmtId="0" fontId="5" fillId="21" borderId="12" xfId="0" applyFont="1" applyFill="1" applyBorder="1" applyAlignment="1">
      <alignment horizontal="left" indent="2"/>
    </xf>
    <xf numFmtId="0" fontId="5" fillId="0" borderId="13" xfId="0" applyFont="1" applyBorder="1" applyAlignment="1">
      <alignment horizontal="left" indent="2"/>
    </xf>
    <xf numFmtId="0" fontId="5" fillId="0" borderId="0" xfId="0" applyFont="1"/>
    <xf numFmtId="0" fontId="5" fillId="20" borderId="14" xfId="0" applyFont="1" applyFill="1" applyBorder="1" applyAlignment="1">
      <alignment horizontal="left" indent="1"/>
    </xf>
    <xf numFmtId="0" fontId="5" fillId="0" borderId="15" xfId="0" applyFont="1" applyBorder="1" applyAlignment="1">
      <alignment horizontal="left" indent="2"/>
    </xf>
    <xf numFmtId="0" fontId="5" fillId="20" borderId="15" xfId="0" applyFont="1" applyFill="1" applyBorder="1" applyAlignment="1">
      <alignment horizontal="left" indent="1"/>
    </xf>
    <xf numFmtId="0" fontId="5" fillId="0" borderId="15" xfId="0" applyFont="1" applyBorder="1"/>
    <xf numFmtId="0" fontId="5" fillId="0" borderId="16" xfId="0" applyFont="1" applyBorder="1" applyAlignment="1">
      <alignment horizontal="left" indent="2"/>
    </xf>
    <xf numFmtId="0" fontId="0" fillId="7" borderId="0" xfId="0" applyFill="1"/>
    <xf numFmtId="0" fontId="0" fillId="0" borderId="0" xfId="0" applyFont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6" fillId="15" borderId="0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/>
    </xf>
    <xf numFmtId="0" fontId="6" fillId="23" borderId="0" xfId="0" applyFont="1" applyFill="1" applyBorder="1" applyAlignment="1">
      <alignment horizontal="center" vertical="center"/>
    </xf>
    <xf numFmtId="0" fontId="0" fillId="0" borderId="0" xfId="0" applyAlignment="1"/>
    <xf numFmtId="4" fontId="0" fillId="5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 vertical="center"/>
    </xf>
    <xf numFmtId="0" fontId="0" fillId="14" borderId="0" xfId="0" applyFill="1"/>
    <xf numFmtId="0" fontId="0" fillId="9" borderId="0" xfId="0" applyFill="1"/>
    <xf numFmtId="4" fontId="0" fillId="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4" fontId="0" fillId="5" borderId="0" xfId="0" applyNumberFormat="1" applyFont="1" applyFill="1" applyAlignment="1">
      <alignment horizontal="center"/>
    </xf>
    <xf numFmtId="4" fontId="0" fillId="26" borderId="0" xfId="0" applyNumberFormat="1" applyFont="1" applyFill="1" applyAlignment="1">
      <alignment horizontal="center"/>
    </xf>
    <xf numFmtId="4" fontId="0" fillId="13" borderId="0" xfId="0" applyNumberFormat="1" applyFont="1" applyFill="1" applyAlignment="1">
      <alignment horizontal="center"/>
    </xf>
    <xf numFmtId="4" fontId="0" fillId="6" borderId="0" xfId="0" applyNumberFormat="1" applyFont="1" applyFill="1" applyAlignment="1">
      <alignment horizontal="center"/>
    </xf>
    <xf numFmtId="4" fontId="0" fillId="8" borderId="0" xfId="0" applyNumberFormat="1" applyFont="1" applyFill="1" applyAlignment="1">
      <alignment horizontal="center"/>
    </xf>
    <xf numFmtId="4" fontId="0" fillId="15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6" borderId="0" xfId="0" applyNumberFormat="1" applyFont="1" applyFill="1" applyAlignment="1">
      <alignment horizontal="center" vertical="center" wrapText="1"/>
    </xf>
    <xf numFmtId="4" fontId="0" fillId="8" borderId="0" xfId="0" applyNumberFormat="1" applyFont="1" applyFill="1" applyAlignment="1">
      <alignment horizontal="center" vertical="center"/>
    </xf>
    <xf numFmtId="4" fontId="0" fillId="15" borderId="0" xfId="0" applyNumberFormat="1" applyFont="1" applyFill="1" applyAlignment="1">
      <alignment horizontal="center" vertical="center"/>
    </xf>
    <xf numFmtId="4" fontId="0" fillId="5" borderId="0" xfId="0" applyNumberFormat="1" applyFont="1" applyFill="1" applyAlignment="1">
      <alignment horizontal="center" vertical="center"/>
    </xf>
    <xf numFmtId="4" fontId="0" fillId="26" borderId="0" xfId="0" applyNumberFormat="1" applyFont="1" applyFill="1" applyAlignment="1">
      <alignment horizontal="center" vertical="center"/>
    </xf>
    <xf numFmtId="4" fontId="0" fillId="1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</cellXfs>
  <cellStyles count="2">
    <cellStyle name="Normal" xfId="0" builtinId="0"/>
    <cellStyle name="Porcentaje" xfId="1" builtinId="5"/>
  </cellStyles>
  <dxfs count="62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51512660420813"/>
          <c:y val="0.1143663287705091"/>
          <c:w val="0.78898060173516049"/>
          <c:h val="0.74486982730804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Resumen'!$E$3</c:f>
              <c:strCache>
                <c:ptCount val="1"/>
                <c:pt idx="0">
                  <c:v>% Población SUN/SP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Resumen'!$B$3:$B$18</c:f>
              <c:strCache>
                <c:ptCount val="16"/>
                <c:pt idx="0">
                  <c:v>Núm. Municipios que integran la Ciudad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39</c:v>
                </c:pt>
                <c:pt idx="15">
                  <c:v>76</c:v>
                </c:pt>
              </c:strCache>
            </c:strRef>
          </c:cat>
          <c:val>
            <c:numRef>
              <c:f>'Tabla Resumen'!$E$4:$E$18</c:f>
              <c:numCache>
                <c:formatCode>0.00%</c:formatCode>
                <c:ptCount val="15"/>
                <c:pt idx="0">
                  <c:v>0.1846099515052804</c:v>
                </c:pt>
                <c:pt idx="1">
                  <c:v>0.1149149638773343</c:v>
                </c:pt>
                <c:pt idx="2">
                  <c:v>0.10753910087490375</c:v>
                </c:pt>
                <c:pt idx="3">
                  <c:v>3.523712464363761E-2</c:v>
                </c:pt>
                <c:pt idx="4">
                  <c:v>4.9563625802349853E-2</c:v>
                </c:pt>
                <c:pt idx="5">
                  <c:v>1.2709939018221188E-2</c:v>
                </c:pt>
                <c:pt idx="6">
                  <c:v>1.5799574710815202E-2</c:v>
                </c:pt>
                <c:pt idx="7">
                  <c:v>7.184270551734466E-2</c:v>
                </c:pt>
                <c:pt idx="8">
                  <c:v>5.728900850873255E-3</c:v>
                </c:pt>
                <c:pt idx="9">
                  <c:v>5.5037075413848967E-2</c:v>
                </c:pt>
                <c:pt idx="10">
                  <c:v>2.5951610152402708E-2</c:v>
                </c:pt>
                <c:pt idx="11">
                  <c:v>6.6961385927389871E-3</c:v>
                </c:pt>
                <c:pt idx="12">
                  <c:v>8.1490661057623363E-3</c:v>
                </c:pt>
                <c:pt idx="13">
                  <c:v>3.6576387212286281E-2</c:v>
                </c:pt>
                <c:pt idx="14">
                  <c:v>0.26964383572220052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6C-9847-BC56-BE974C8D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70272"/>
        <c:axId val="92071808"/>
      </c:barChart>
      <c:catAx>
        <c:axId val="9207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1808"/>
        <c:crosses val="autoZero"/>
        <c:auto val="1"/>
        <c:lblAlgn val="ctr"/>
        <c:lblOffset val="100"/>
        <c:noMultiLvlLbl val="0"/>
      </c:catAx>
      <c:valAx>
        <c:axId val="92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125506</xdr:colOff>
      <xdr:row>1</xdr:row>
      <xdr:rowOff>154643</xdr:rowOff>
    </xdr:from>
    <xdr:to>
      <xdr:col>19</xdr:col>
      <xdr:colOff>403412</xdr:colOff>
      <xdr:row>26</xdr:row>
      <xdr:rowOff>26334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76"/>
  <sheetViews>
    <sheetView zoomScale="55" zoomScaleNormal="55" workbookViewId="0">
      <pane ySplit="1" topLeftCell="A2" activePane="bottomLeft" state="frozen"/>
      <selection pane="bottomLeft" activeCell="D33" sqref="D33"/>
    </sheetView>
  </sheetViews>
  <sheetFormatPr baseColWidth="10" defaultColWidth="9.140625" defaultRowHeight="12.75" x14ac:dyDescent="0.2"/>
  <cols>
    <col min="1" max="1" width="4.28515625" customWidth="1"/>
    <col min="2" max="2" width="13.7109375" customWidth="1"/>
    <col min="3" max="3" width="34.85546875" customWidth="1"/>
    <col min="4" max="4" width="39.140625" customWidth="1"/>
    <col min="5" max="5" width="14.7109375" customWidth="1"/>
    <col min="6" max="6" width="14.140625" customWidth="1"/>
    <col min="7" max="7" width="10.140625" style="4" customWidth="1"/>
    <col min="8" max="8" width="18.5703125" customWidth="1"/>
    <col min="9" max="9" width="10.7109375" style="3" customWidth="1"/>
    <col min="10" max="10" width="16.7109375" style="3" customWidth="1"/>
    <col min="11" max="11" width="16.42578125" style="3" customWidth="1"/>
    <col min="12" max="13" width="19" style="23" customWidth="1"/>
    <col min="14" max="14" width="13.7109375" style="3" customWidth="1"/>
    <col min="15" max="15" width="51.5703125" style="3" customWidth="1"/>
    <col min="16" max="16" width="15.85546875" customWidth="1"/>
    <col min="17" max="17" width="36" style="3" customWidth="1"/>
    <col min="18" max="18" width="15.28515625" style="3" customWidth="1"/>
    <col min="19" max="19" width="12.140625" style="3" customWidth="1"/>
    <col min="20" max="20" width="14.5703125" style="3" customWidth="1"/>
    <col min="21" max="21" width="23.28515625" style="3" customWidth="1"/>
    <col min="22" max="22" width="50" style="68" customWidth="1"/>
    <col min="23" max="23" width="36.140625" style="3" customWidth="1"/>
    <col min="24" max="24" width="43.5703125" style="3" customWidth="1"/>
    <col min="25" max="27" width="12.140625" customWidth="1"/>
    <col min="28" max="28" width="12.7109375" customWidth="1"/>
    <col min="29" max="29" width="18" style="3" customWidth="1"/>
    <col min="30" max="30" width="26.7109375" customWidth="1"/>
    <col min="31" max="39" width="16.140625" customWidth="1"/>
    <col min="40" max="40" width="16.42578125" customWidth="1"/>
    <col min="41" max="41" width="13" customWidth="1"/>
    <col min="42" max="42" width="12.5703125" customWidth="1"/>
    <col min="43" max="43" width="15.42578125" customWidth="1"/>
    <col min="44" max="44" width="16" customWidth="1"/>
    <col min="45" max="45" width="15" customWidth="1"/>
    <col min="46" max="47" width="25.85546875" customWidth="1"/>
    <col min="48" max="48" width="14.85546875" style="3" customWidth="1"/>
    <col min="49" max="49" width="28" style="3" customWidth="1"/>
    <col min="50" max="50" width="25.7109375" customWidth="1"/>
    <col min="51" max="51" width="21.85546875" customWidth="1"/>
    <col min="52" max="52" width="22.7109375" customWidth="1"/>
    <col min="53" max="53" width="23.5703125" style="124" customWidth="1"/>
    <col min="54" max="54" width="14" customWidth="1"/>
    <col min="55" max="55" width="23" bestFit="1" customWidth="1"/>
    <col min="56" max="1039" width="11.5703125"/>
  </cols>
  <sheetData>
    <row r="1" spans="1:55" s="4" customFormat="1" ht="63.75" customHeight="1" x14ac:dyDescent="0.2">
      <c r="A1" s="139" t="s">
        <v>471</v>
      </c>
      <c r="B1" s="67" t="s">
        <v>307</v>
      </c>
      <c r="C1" s="67" t="s">
        <v>0</v>
      </c>
      <c r="D1" s="67" t="s">
        <v>143</v>
      </c>
      <c r="E1" s="67" t="s">
        <v>1</v>
      </c>
      <c r="F1" s="67" t="s">
        <v>210</v>
      </c>
      <c r="G1" s="67" t="s">
        <v>144</v>
      </c>
      <c r="H1" s="67" t="s">
        <v>152</v>
      </c>
      <c r="I1" s="51" t="s">
        <v>180</v>
      </c>
      <c r="J1" s="51" t="s">
        <v>198</v>
      </c>
      <c r="K1" s="51" t="s">
        <v>186</v>
      </c>
      <c r="L1" s="51" t="s">
        <v>202</v>
      </c>
      <c r="M1" s="51" t="s">
        <v>207</v>
      </c>
      <c r="N1" s="51" t="s">
        <v>246</v>
      </c>
      <c r="O1" s="51" t="s">
        <v>187</v>
      </c>
      <c r="P1" s="51" t="s">
        <v>188</v>
      </c>
      <c r="Q1" s="51" t="s">
        <v>189</v>
      </c>
      <c r="R1" s="51" t="s">
        <v>190</v>
      </c>
      <c r="S1" s="51" t="s">
        <v>211</v>
      </c>
      <c r="T1" s="51" t="s">
        <v>214</v>
      </c>
      <c r="U1" s="51" t="s">
        <v>268</v>
      </c>
      <c r="V1" s="24" t="s">
        <v>259</v>
      </c>
      <c r="W1" s="51" t="s">
        <v>258</v>
      </c>
      <c r="X1" s="51" t="s">
        <v>260</v>
      </c>
      <c r="Y1" s="51" t="s">
        <v>216</v>
      </c>
      <c r="Z1" s="51" t="s">
        <v>267</v>
      </c>
      <c r="AA1" s="51" t="s">
        <v>266</v>
      </c>
      <c r="AB1" s="51" t="s">
        <v>265</v>
      </c>
      <c r="AC1" s="51" t="s">
        <v>274</v>
      </c>
      <c r="AD1" s="125" t="s">
        <v>428</v>
      </c>
      <c r="AE1" s="51" t="s">
        <v>279</v>
      </c>
      <c r="AF1" s="24">
        <v>2010</v>
      </c>
      <c r="AG1" s="24">
        <v>2015</v>
      </c>
      <c r="AH1" s="24">
        <v>2020</v>
      </c>
      <c r="AI1" s="24">
        <v>2025</v>
      </c>
      <c r="AJ1" s="24">
        <v>2030</v>
      </c>
      <c r="AK1" s="67" t="s">
        <v>280</v>
      </c>
      <c r="AL1" s="67" t="s">
        <v>281</v>
      </c>
      <c r="AM1" s="67" t="s">
        <v>282</v>
      </c>
      <c r="AN1" s="67" t="s">
        <v>283</v>
      </c>
      <c r="AO1" s="67" t="s">
        <v>247</v>
      </c>
      <c r="AP1" s="67" t="s">
        <v>248</v>
      </c>
      <c r="AQ1" s="67" t="s">
        <v>249</v>
      </c>
      <c r="AR1" s="67" t="s">
        <v>250</v>
      </c>
      <c r="AS1" s="67" t="s">
        <v>251</v>
      </c>
      <c r="AT1" s="51" t="s">
        <v>255</v>
      </c>
      <c r="AU1" s="51" t="s">
        <v>257</v>
      </c>
      <c r="AV1" s="51" t="s">
        <v>256</v>
      </c>
      <c r="AW1" s="51" t="s">
        <v>429</v>
      </c>
      <c r="AX1" s="51" t="s">
        <v>433</v>
      </c>
      <c r="AY1" s="51" t="s">
        <v>462</v>
      </c>
      <c r="AZ1" s="51" t="s">
        <v>430</v>
      </c>
      <c r="BA1" s="51" t="s">
        <v>431</v>
      </c>
      <c r="BB1" s="51" t="s">
        <v>469</v>
      </c>
      <c r="BC1" s="67" t="s">
        <v>470</v>
      </c>
    </row>
    <row r="2" spans="1:55" s="4" customFormat="1" x14ac:dyDescent="0.2">
      <c r="A2" s="150">
        <v>1</v>
      </c>
      <c r="B2" s="3">
        <v>1</v>
      </c>
      <c r="C2" s="54" t="s">
        <v>16</v>
      </c>
      <c r="D2" t="s">
        <v>16</v>
      </c>
      <c r="E2" s="126">
        <v>932369</v>
      </c>
      <c r="F2" s="36">
        <f>(E2/$E$139)*100</f>
        <v>1.2497366806801602</v>
      </c>
      <c r="G2" s="61" t="s">
        <v>17</v>
      </c>
      <c r="H2" s="127" t="s">
        <v>156</v>
      </c>
      <c r="I2" s="3">
        <v>3</v>
      </c>
      <c r="J2" s="14" t="s">
        <v>192</v>
      </c>
      <c r="K2" s="16">
        <v>1</v>
      </c>
      <c r="L2" s="29">
        <v>42556</v>
      </c>
      <c r="M2" s="29">
        <v>42556</v>
      </c>
      <c r="N2" s="43" t="s">
        <v>199</v>
      </c>
      <c r="O2" s="43" t="s">
        <v>199</v>
      </c>
      <c r="P2" s="15" t="s">
        <v>199</v>
      </c>
      <c r="Q2" s="117" t="s">
        <v>411</v>
      </c>
      <c r="R2" s="15" t="s">
        <v>199</v>
      </c>
      <c r="S2" s="24">
        <v>1</v>
      </c>
      <c r="T2" s="64" t="s">
        <v>215</v>
      </c>
      <c r="U2" s="60" t="s">
        <v>271</v>
      </c>
      <c r="V2" s="68" t="s">
        <v>261</v>
      </c>
      <c r="W2" s="3" t="s">
        <v>262</v>
      </c>
      <c r="X2" s="61" t="s">
        <v>263</v>
      </c>
      <c r="Y2" s="52">
        <v>1.5333333333333301</v>
      </c>
      <c r="Z2" s="52">
        <v>9.9583333333333304</v>
      </c>
      <c r="AA2" s="52">
        <f>AVERAGE(Z2,AB2)</f>
        <v>18.825000000000014</v>
      </c>
      <c r="AB2" s="52">
        <v>27.691666666666698</v>
      </c>
      <c r="AC2" s="16" t="s">
        <v>278</v>
      </c>
      <c r="AD2" s="137">
        <v>43.75</v>
      </c>
      <c r="AE2" s="52">
        <f>((AF2-E2)/E2)*100</f>
        <v>0.88724206149356999</v>
      </c>
      <c r="AF2" s="62">
        <v>940641.36993632698</v>
      </c>
      <c r="AG2" s="62">
        <v>1016592.2773612801</v>
      </c>
      <c r="AH2" s="62">
        <v>1081320.5905569301</v>
      </c>
      <c r="AI2" s="62">
        <v>1138067.2380450601</v>
      </c>
      <c r="AJ2" s="62">
        <v>1187585.9915563399</v>
      </c>
      <c r="AK2" s="63">
        <v>8.0743745546822225</v>
      </c>
      <c r="AL2" s="63">
        <v>6.3671852164431328</v>
      </c>
      <c r="AM2" s="63">
        <v>5.2479022395109372</v>
      </c>
      <c r="AN2" s="65">
        <v>4.3511272318445569</v>
      </c>
      <c r="AO2" s="52">
        <v>48.596317552385401</v>
      </c>
      <c r="AP2" s="52">
        <v>51.403682447614599</v>
      </c>
      <c r="AQ2" s="52">
        <v>30.804649232224602</v>
      </c>
      <c r="AR2" s="52">
        <v>63.937668455300397</v>
      </c>
      <c r="AS2" s="52">
        <v>4.85751885787709</v>
      </c>
      <c r="AT2" s="53">
        <v>368877</v>
      </c>
      <c r="AU2" s="53">
        <f>(AT2/E2)*100</f>
        <v>39.563413197993498</v>
      </c>
      <c r="AV2" s="3">
        <v>19</v>
      </c>
      <c r="AW2" s="131" t="s">
        <v>453</v>
      </c>
      <c r="AX2" s="130" t="s">
        <v>413</v>
      </c>
      <c r="AY2" s="131" t="s">
        <v>440</v>
      </c>
      <c r="AZ2" s="16" t="s">
        <v>414</v>
      </c>
      <c r="BA2" s="129" t="s">
        <v>199</v>
      </c>
      <c r="BB2" s="16" t="s">
        <v>463</v>
      </c>
      <c r="BC2" s="130" t="s">
        <v>464</v>
      </c>
    </row>
    <row r="3" spans="1:55" x14ac:dyDescent="0.2">
      <c r="A3" s="150">
        <v>4</v>
      </c>
      <c r="B3" s="3">
        <v>2</v>
      </c>
      <c r="C3" t="s">
        <v>5</v>
      </c>
      <c r="D3" t="s">
        <v>146</v>
      </c>
      <c r="E3" s="126">
        <v>1751430</v>
      </c>
      <c r="F3" s="36">
        <f>(E3/$E$139)*100</f>
        <v>2.3475966217706223</v>
      </c>
      <c r="G3" s="139" t="s">
        <v>6</v>
      </c>
      <c r="H3" s="127" t="s">
        <v>156</v>
      </c>
      <c r="I3" s="3">
        <v>3</v>
      </c>
      <c r="J3" s="18" t="s">
        <v>194</v>
      </c>
      <c r="K3" s="22">
        <v>0</v>
      </c>
      <c r="L3" s="29">
        <v>42556</v>
      </c>
      <c r="M3" s="27">
        <v>41462</v>
      </c>
      <c r="N3" s="24">
        <v>1</v>
      </c>
      <c r="O3" s="44" t="s">
        <v>241</v>
      </c>
      <c r="P3" s="15" t="s">
        <v>199</v>
      </c>
      <c r="Q3" s="119" t="s">
        <v>412</v>
      </c>
      <c r="R3" s="16">
        <v>1</v>
      </c>
      <c r="S3" s="16">
        <v>1</v>
      </c>
      <c r="T3" s="15" t="s">
        <v>199</v>
      </c>
      <c r="U3" s="20" t="s">
        <v>270</v>
      </c>
      <c r="V3" s="68" t="s">
        <v>264</v>
      </c>
      <c r="W3" s="3" t="s">
        <v>263</v>
      </c>
      <c r="X3" s="3" t="s">
        <v>263</v>
      </c>
      <c r="Y3" s="52">
        <v>0.63333333333333297</v>
      </c>
      <c r="Z3" s="52">
        <v>10.2388888888889</v>
      </c>
      <c r="AA3" s="52">
        <f>AVERAGE(Z3,AB3)</f>
        <v>18.147222222222251</v>
      </c>
      <c r="AB3" s="52">
        <v>26.0555555555556</v>
      </c>
      <c r="AC3" s="71" t="s">
        <v>275</v>
      </c>
      <c r="AD3" s="136">
        <v>24.5833333333333</v>
      </c>
      <c r="AE3" s="52">
        <f>((AF3-E3)/E3)*100</f>
        <v>2.1868515304596854</v>
      </c>
      <c r="AF3" s="62">
        <v>1789731.1737599301</v>
      </c>
      <c r="AG3" s="62">
        <v>1938596.8359934001</v>
      </c>
      <c r="AH3" s="62">
        <v>2080191.3381616001</v>
      </c>
      <c r="AI3" s="62">
        <v>2212598.11994925</v>
      </c>
      <c r="AJ3" s="62">
        <v>2335372.0875802501</v>
      </c>
      <c r="AK3" s="63">
        <v>8.3177666241756185</v>
      </c>
      <c r="AL3" s="63">
        <v>7.30396849614388</v>
      </c>
      <c r="AM3" s="63">
        <v>6.3651251381839913</v>
      </c>
      <c r="AN3" s="63">
        <v>5.548859800794558</v>
      </c>
      <c r="AO3" s="52">
        <v>50.431761474909102</v>
      </c>
      <c r="AP3" s="52">
        <v>49.568238525090898</v>
      </c>
      <c r="AQ3" s="52">
        <v>29.134878356542899</v>
      </c>
      <c r="AR3" s="52">
        <v>66.093592093317994</v>
      </c>
      <c r="AS3" s="52">
        <v>3.8787162490079501</v>
      </c>
      <c r="AT3" s="53">
        <v>661856</v>
      </c>
      <c r="AU3" s="53">
        <f>(AT3/E3)*100</f>
        <v>37.789463466995542</v>
      </c>
      <c r="AV3" s="3">
        <v>36</v>
      </c>
      <c r="AW3" s="14" t="s">
        <v>455</v>
      </c>
      <c r="AX3" s="130" t="s">
        <v>416</v>
      </c>
      <c r="AY3" s="130" t="s">
        <v>441</v>
      </c>
      <c r="AZ3" s="16" t="s">
        <v>414</v>
      </c>
      <c r="BA3" s="131" t="s">
        <v>426</v>
      </c>
      <c r="BB3" s="16" t="s">
        <v>463</v>
      </c>
      <c r="BC3" s="47" t="s">
        <v>195</v>
      </c>
    </row>
    <row r="4" spans="1:55" x14ac:dyDescent="0.2">
      <c r="A4" s="151">
        <v>3</v>
      </c>
      <c r="B4" s="3">
        <v>3</v>
      </c>
      <c r="C4" s="54" t="s">
        <v>18</v>
      </c>
      <c r="D4" t="s">
        <v>146</v>
      </c>
      <c r="E4" s="126">
        <v>936826</v>
      </c>
      <c r="F4" s="36">
        <f>(E4/$E$139)*100</f>
        <v>1.2557107922023061</v>
      </c>
      <c r="G4" s="61" t="s">
        <v>17</v>
      </c>
      <c r="H4" s="127" t="s">
        <v>156</v>
      </c>
      <c r="I4" s="3">
        <v>1</v>
      </c>
      <c r="J4" s="20" t="s">
        <v>193</v>
      </c>
      <c r="K4" s="16">
        <v>1</v>
      </c>
      <c r="L4" s="29">
        <v>42556</v>
      </c>
      <c r="M4" s="27">
        <v>41462</v>
      </c>
      <c r="N4" s="22">
        <v>0</v>
      </c>
      <c r="O4" s="43" t="s">
        <v>199</v>
      </c>
      <c r="P4" s="15" t="s">
        <v>199</v>
      </c>
      <c r="Q4" s="119" t="s">
        <v>412</v>
      </c>
      <c r="R4" s="16">
        <v>1</v>
      </c>
      <c r="S4" s="15" t="s">
        <v>199</v>
      </c>
      <c r="T4" s="15" t="s">
        <v>199</v>
      </c>
      <c r="U4" s="20" t="s">
        <v>270</v>
      </c>
      <c r="V4" s="68" t="s">
        <v>301</v>
      </c>
      <c r="W4" s="3" t="s">
        <v>263</v>
      </c>
      <c r="X4" s="3" t="s">
        <v>263</v>
      </c>
      <c r="Y4" s="52">
        <v>0.17499999999999999</v>
      </c>
      <c r="Z4" s="52">
        <v>16.75</v>
      </c>
      <c r="AA4" s="52">
        <f>AVERAGE(Z4,AB4)</f>
        <v>22.58333333333335</v>
      </c>
      <c r="AB4" s="52">
        <v>28.4166666666667</v>
      </c>
      <c r="AC4" s="16" t="s">
        <v>278</v>
      </c>
      <c r="AD4" s="133">
        <v>98.75</v>
      </c>
      <c r="AE4" s="52">
        <f>((AF4-E4)/E4)*100</f>
        <v>2.2321306436873063</v>
      </c>
      <c r="AF4" s="62">
        <v>957737.18022403005</v>
      </c>
      <c r="AG4" s="62">
        <v>1025740.19323429</v>
      </c>
      <c r="AH4" s="62">
        <v>1091603.9254381701</v>
      </c>
      <c r="AI4" s="62">
        <v>1153342.0040762499</v>
      </c>
      <c r="AJ4" s="62">
        <v>1210211.2205745</v>
      </c>
      <c r="AK4" s="63">
        <v>7.1003835305164786</v>
      </c>
      <c r="AL4" s="63">
        <v>6.4210930446435288</v>
      </c>
      <c r="AM4" s="63">
        <v>5.6557215670782908</v>
      </c>
      <c r="AN4" s="63">
        <v>4.9308198519829851</v>
      </c>
      <c r="AO4" s="52">
        <v>50.511300924611398</v>
      </c>
      <c r="AP4" s="52">
        <v>49.488699075388602</v>
      </c>
      <c r="AQ4" s="52">
        <v>27.514821322209201</v>
      </c>
      <c r="AR4" s="52">
        <v>65.232818047321501</v>
      </c>
      <c r="AS4" s="52">
        <v>5.2304269949809301</v>
      </c>
      <c r="AT4" s="53">
        <v>376269</v>
      </c>
      <c r="AU4" s="53">
        <f>(AT4/E4)*100</f>
        <v>40.164235407642401</v>
      </c>
      <c r="AV4" s="3">
        <v>37</v>
      </c>
      <c r="AW4" s="16" t="s">
        <v>454</v>
      </c>
      <c r="AX4" s="130" t="s">
        <v>413</v>
      </c>
      <c r="AY4" s="16" t="s">
        <v>442</v>
      </c>
      <c r="AZ4" s="16" t="s">
        <v>414</v>
      </c>
      <c r="BA4" s="129" t="s">
        <v>199</v>
      </c>
      <c r="BB4" s="16" t="s">
        <v>463</v>
      </c>
      <c r="BC4" s="47" t="s">
        <v>195</v>
      </c>
    </row>
    <row r="5" spans="1:55" x14ac:dyDescent="0.2">
      <c r="A5" s="151">
        <v>26</v>
      </c>
      <c r="B5" s="3">
        <v>4</v>
      </c>
      <c r="C5" t="s">
        <v>7</v>
      </c>
      <c r="D5" t="s">
        <v>147</v>
      </c>
      <c r="E5" s="126">
        <v>1215817</v>
      </c>
      <c r="F5" s="36">
        <f>(E5/$E$139)*100</f>
        <v>1.6296671188065139</v>
      </c>
      <c r="G5" s="61" t="s">
        <v>6</v>
      </c>
      <c r="H5" s="127" t="s">
        <v>156</v>
      </c>
      <c r="I5" s="3">
        <v>4</v>
      </c>
      <c r="J5" s="20" t="s">
        <v>193</v>
      </c>
      <c r="K5" s="22">
        <v>0</v>
      </c>
      <c r="L5" s="18" t="s">
        <v>203</v>
      </c>
      <c r="M5" s="18" t="s">
        <v>203</v>
      </c>
      <c r="N5" s="43" t="s">
        <v>199</v>
      </c>
      <c r="O5" s="43" t="s">
        <v>199</v>
      </c>
      <c r="P5" s="15" t="s">
        <v>199</v>
      </c>
      <c r="Q5" s="118" t="s">
        <v>199</v>
      </c>
      <c r="R5" s="22">
        <v>0</v>
      </c>
      <c r="S5" s="16">
        <v>1</v>
      </c>
      <c r="T5" s="15" t="s">
        <v>199</v>
      </c>
      <c r="U5" s="20" t="s">
        <v>270</v>
      </c>
      <c r="V5" s="68" t="s">
        <v>291</v>
      </c>
      <c r="W5" s="3" t="s">
        <v>263</v>
      </c>
      <c r="X5" s="3" t="s">
        <v>263</v>
      </c>
      <c r="Y5" s="52">
        <v>1.30277777777778</v>
      </c>
      <c r="Z5" s="52">
        <v>7.93611111111111</v>
      </c>
      <c r="AA5" s="52">
        <f>AVERAGE(Z5,AB5)</f>
        <v>16.370833333333355</v>
      </c>
      <c r="AB5" s="52">
        <v>24.8055555555556</v>
      </c>
      <c r="AC5" s="71" t="s">
        <v>275</v>
      </c>
      <c r="AD5" s="134">
        <v>65.625</v>
      </c>
      <c r="AE5" s="52">
        <f>((AF5-E5)/E5)*100</f>
        <v>1.6155902752313938</v>
      </c>
      <c r="AF5" s="62">
        <v>1235459.6212166101</v>
      </c>
      <c r="AG5" s="62">
        <v>1313161.4872353501</v>
      </c>
      <c r="AH5" s="62">
        <v>1383303.0976442201</v>
      </c>
      <c r="AI5" s="62">
        <v>1446134.61476038</v>
      </c>
      <c r="AJ5" s="62">
        <v>1501567.02654976</v>
      </c>
      <c r="AK5" s="63">
        <v>6.2893084229028577</v>
      </c>
      <c r="AL5" s="63">
        <v>5.3414306687094442</v>
      </c>
      <c r="AM5" s="63">
        <v>4.5421366599382766</v>
      </c>
      <c r="AN5" s="63">
        <v>3.833143278889358</v>
      </c>
      <c r="AO5" s="52">
        <v>49.099576663264301</v>
      </c>
      <c r="AP5" s="52">
        <v>50.900423336735699</v>
      </c>
      <c r="AQ5" s="52">
        <v>28.9390590853722</v>
      </c>
      <c r="AR5" s="52">
        <v>63.575850641996297</v>
      </c>
      <c r="AS5" s="52">
        <v>5.6320975936345699</v>
      </c>
      <c r="AT5" s="53">
        <v>373178</v>
      </c>
      <c r="AU5" s="53">
        <f>(AT5/E5)*100</f>
        <v>30.693599447943239</v>
      </c>
      <c r="AV5" s="3" t="s">
        <v>253</v>
      </c>
      <c r="AW5" s="131" t="s">
        <v>453</v>
      </c>
      <c r="AX5" s="130" t="s">
        <v>413</v>
      </c>
      <c r="AY5" s="131" t="s">
        <v>447</v>
      </c>
      <c r="AZ5" s="131" t="s">
        <v>415</v>
      </c>
      <c r="BA5" s="129" t="s">
        <v>199</v>
      </c>
      <c r="BB5" s="16" t="s">
        <v>463</v>
      </c>
      <c r="BC5" s="47" t="s">
        <v>195</v>
      </c>
    </row>
    <row r="6" spans="1:55" x14ac:dyDescent="0.2">
      <c r="A6" s="151">
        <v>24</v>
      </c>
      <c r="B6" s="3">
        <v>5</v>
      </c>
      <c r="C6" s="54" t="s">
        <v>19</v>
      </c>
      <c r="D6" t="s">
        <v>153</v>
      </c>
      <c r="E6" s="126">
        <v>823128</v>
      </c>
      <c r="F6" s="36">
        <f>(E6/$E$139)*100</f>
        <v>1.1033113010995637</v>
      </c>
      <c r="G6" s="139" t="s">
        <v>17</v>
      </c>
      <c r="H6" s="127" t="s">
        <v>156</v>
      </c>
      <c r="I6" s="3">
        <v>3</v>
      </c>
      <c r="J6" s="14" t="s">
        <v>192</v>
      </c>
      <c r="K6" s="16">
        <v>1</v>
      </c>
      <c r="L6" s="31">
        <v>42890</v>
      </c>
      <c r="M6" s="31">
        <v>42890</v>
      </c>
      <c r="N6" s="43" t="s">
        <v>199</v>
      </c>
      <c r="O6" s="43" t="s">
        <v>199</v>
      </c>
      <c r="P6" s="15" t="s">
        <v>199</v>
      </c>
      <c r="Q6" s="118" t="s">
        <v>199</v>
      </c>
      <c r="R6" s="21">
        <v>0.5</v>
      </c>
      <c r="S6" s="15" t="s">
        <v>199</v>
      </c>
      <c r="T6" s="15" t="s">
        <v>199</v>
      </c>
      <c r="U6" s="20" t="s">
        <v>270</v>
      </c>
      <c r="V6" s="68" t="s">
        <v>293</v>
      </c>
      <c r="W6" s="3" t="s">
        <v>290</v>
      </c>
      <c r="X6" s="3" t="s">
        <v>262</v>
      </c>
      <c r="Y6" s="52">
        <v>0.74166666666666703</v>
      </c>
      <c r="Z6" s="52">
        <v>11.858333333333301</v>
      </c>
      <c r="AA6" s="52">
        <f>AVERAGE(Z6,AB6)</f>
        <v>20.74305555555555</v>
      </c>
      <c r="AB6" s="52">
        <v>29.627777777777801</v>
      </c>
      <c r="AC6" s="16" t="s">
        <v>278</v>
      </c>
      <c r="AD6" s="132">
        <v>100</v>
      </c>
      <c r="AE6" s="52">
        <f>((AF6-E6)/E6)*100</f>
        <v>1.2156275031718007</v>
      </c>
      <c r="AF6" s="62">
        <v>833134.17035430798</v>
      </c>
      <c r="AG6" s="62">
        <v>900756.28991962399</v>
      </c>
      <c r="AH6" s="62">
        <v>957363.06078186701</v>
      </c>
      <c r="AI6" s="62">
        <v>1007619.57902851</v>
      </c>
      <c r="AJ6" s="62">
        <v>1052523.3969614301</v>
      </c>
      <c r="AK6" s="63">
        <v>8.1165941779291408</v>
      </c>
      <c r="AL6" s="63">
        <v>6.2843603198479068</v>
      </c>
      <c r="AM6" s="63">
        <v>5.249473298624987</v>
      </c>
      <c r="AN6" s="63">
        <v>4.456425705444687</v>
      </c>
      <c r="AO6" s="52">
        <v>49.713774771360001</v>
      </c>
      <c r="AP6" s="52">
        <v>50.286225228639999</v>
      </c>
      <c r="AQ6" s="52">
        <v>28.925027456240102</v>
      </c>
      <c r="AR6" s="52">
        <v>64.687995062736306</v>
      </c>
      <c r="AS6" s="52">
        <v>4.9840365046505504</v>
      </c>
      <c r="AT6" s="53">
        <v>309736</v>
      </c>
      <c r="AU6" s="53">
        <f>(AT6/E6)*100</f>
        <v>37.629141518694539</v>
      </c>
      <c r="AV6" s="3" t="s">
        <v>253</v>
      </c>
      <c r="AW6" s="131" t="s">
        <v>459</v>
      </c>
      <c r="AX6" s="130" t="s">
        <v>416</v>
      </c>
      <c r="AY6" s="130" t="s">
        <v>441</v>
      </c>
      <c r="AZ6" s="131" t="s">
        <v>415</v>
      </c>
      <c r="BA6" s="129" t="s">
        <v>199</v>
      </c>
      <c r="BB6" s="16" t="s">
        <v>463</v>
      </c>
      <c r="BC6" s="47" t="s">
        <v>195</v>
      </c>
    </row>
    <row r="7" spans="1:55" x14ac:dyDescent="0.2">
      <c r="A7" s="151">
        <v>21</v>
      </c>
      <c r="B7" s="3">
        <v>6</v>
      </c>
      <c r="C7" t="s">
        <v>43</v>
      </c>
      <c r="D7" t="s">
        <v>153</v>
      </c>
      <c r="E7" s="126">
        <v>317313</v>
      </c>
      <c r="F7" s="36">
        <f>(E7/$E$139)*100</f>
        <v>0.42532269450900201</v>
      </c>
      <c r="G7" s="3" t="s">
        <v>40</v>
      </c>
      <c r="H7" s="127" t="s">
        <v>156</v>
      </c>
      <c r="I7" s="3">
        <v>3</v>
      </c>
      <c r="J7" s="20" t="s">
        <v>193</v>
      </c>
      <c r="K7" s="22">
        <v>0</v>
      </c>
      <c r="L7" s="31">
        <v>42890</v>
      </c>
      <c r="M7" s="31">
        <v>42890</v>
      </c>
      <c r="N7" s="43" t="s">
        <v>199</v>
      </c>
      <c r="O7" s="43" t="s">
        <v>199</v>
      </c>
      <c r="P7" s="15" t="s">
        <v>199</v>
      </c>
      <c r="Q7" s="118" t="s">
        <v>199</v>
      </c>
      <c r="R7" s="21">
        <v>0.5</v>
      </c>
      <c r="S7" s="16">
        <v>1</v>
      </c>
      <c r="T7" s="15" t="s">
        <v>199</v>
      </c>
      <c r="U7" s="20" t="s">
        <v>270</v>
      </c>
      <c r="V7" s="68" t="s">
        <v>293</v>
      </c>
      <c r="W7" s="3" t="s">
        <v>263</v>
      </c>
      <c r="X7" s="3" t="s">
        <v>263</v>
      </c>
      <c r="Y7" s="52">
        <v>0.46666666666666701</v>
      </c>
      <c r="Z7" s="52">
        <v>11.641666666666699</v>
      </c>
      <c r="AA7" s="52">
        <f>AVERAGE(Z7,AB7)</f>
        <v>20.350000000000001</v>
      </c>
      <c r="AB7" s="52">
        <v>29.058333333333302</v>
      </c>
      <c r="AC7" s="71" t="s">
        <v>275</v>
      </c>
      <c r="AD7" s="132">
        <v>100</v>
      </c>
      <c r="AE7" s="52">
        <f>((AF7-E7)/E7)*100</f>
        <v>1.2567153873569645</v>
      </c>
      <c r="AF7" s="62">
        <v>321300.721297084</v>
      </c>
      <c r="AG7" s="62">
        <v>338517.17668309301</v>
      </c>
      <c r="AH7" s="62">
        <v>355988.47253425501</v>
      </c>
      <c r="AI7" s="62">
        <v>372144.54033645801</v>
      </c>
      <c r="AJ7" s="62">
        <v>386622.40656784299</v>
      </c>
      <c r="AK7" s="63">
        <v>5.3583618849365022</v>
      </c>
      <c r="AL7" s="63">
        <v>5.1611253592363386</v>
      </c>
      <c r="AM7" s="63">
        <v>4.5383682474854252</v>
      </c>
      <c r="AN7" s="63">
        <v>3.8903879170967972</v>
      </c>
      <c r="AO7" s="52">
        <v>49.763797890410999</v>
      </c>
      <c r="AP7" s="52">
        <v>50.236202109589001</v>
      </c>
      <c r="AQ7" s="52">
        <v>28.076063697358801</v>
      </c>
      <c r="AR7" s="52">
        <v>65.448311288853603</v>
      </c>
      <c r="AS7" s="52">
        <v>5.80814526981246</v>
      </c>
      <c r="AT7" s="53">
        <v>119907</v>
      </c>
      <c r="AU7" s="53">
        <f>(AT7/E7)*100</f>
        <v>37.788240633065776</v>
      </c>
      <c r="AV7" s="3" t="s">
        <v>253</v>
      </c>
      <c r="AW7" s="14" t="s">
        <v>455</v>
      </c>
      <c r="AX7" s="14" t="s">
        <v>420</v>
      </c>
      <c r="AY7" s="130" t="s">
        <v>441</v>
      </c>
      <c r="AZ7" s="14" t="s">
        <v>417</v>
      </c>
      <c r="BA7" s="129" t="s">
        <v>199</v>
      </c>
      <c r="BB7" s="16" t="s">
        <v>463</v>
      </c>
      <c r="BC7" s="47" t="s">
        <v>195</v>
      </c>
    </row>
    <row r="8" spans="1:55" x14ac:dyDescent="0.2">
      <c r="A8" s="150">
        <v>22</v>
      </c>
      <c r="B8" s="3">
        <v>7</v>
      </c>
      <c r="C8" t="s">
        <v>39</v>
      </c>
      <c r="D8" t="s">
        <v>153</v>
      </c>
      <c r="E8" s="126">
        <v>180734</v>
      </c>
      <c r="F8" s="36">
        <f>(E8/$E$139)*100</f>
        <v>0.24225377425252029</v>
      </c>
      <c r="G8" s="3" t="s">
        <v>40</v>
      </c>
      <c r="H8" s="127" t="s">
        <v>156</v>
      </c>
      <c r="I8" s="3">
        <v>2</v>
      </c>
      <c r="J8" s="20" t="s">
        <v>193</v>
      </c>
      <c r="K8" s="22">
        <v>0</v>
      </c>
      <c r="L8" s="31">
        <v>42890</v>
      </c>
      <c r="M8" s="31">
        <v>42890</v>
      </c>
      <c r="N8" s="43" t="s">
        <v>199</v>
      </c>
      <c r="O8" s="43" t="s">
        <v>199</v>
      </c>
      <c r="P8" s="15" t="s">
        <v>199</v>
      </c>
      <c r="Q8" s="119" t="s">
        <v>412</v>
      </c>
      <c r="R8" s="16">
        <v>1</v>
      </c>
      <c r="S8" s="15" t="s">
        <v>199</v>
      </c>
      <c r="T8" s="15" t="s">
        <v>199</v>
      </c>
      <c r="U8" s="20" t="s">
        <v>270</v>
      </c>
      <c r="V8" s="68" t="s">
        <v>261</v>
      </c>
      <c r="W8" s="3" t="s">
        <v>263</v>
      </c>
      <c r="X8" s="3" t="s">
        <v>263</v>
      </c>
      <c r="Y8" s="52">
        <v>1.1458333333333299</v>
      </c>
      <c r="Z8" s="52">
        <v>13.0666666666667</v>
      </c>
      <c r="AA8" s="52">
        <f>AVERAGE(Z8,AB8)</f>
        <v>20.839583333333351</v>
      </c>
      <c r="AB8" s="52">
        <v>28.612500000000001</v>
      </c>
      <c r="AC8" s="71" t="s">
        <v>275</v>
      </c>
      <c r="AD8" s="132">
        <v>100</v>
      </c>
      <c r="AE8" s="52">
        <f>((AF8-E8)/E8)*100</f>
        <v>1.1866292725043435</v>
      </c>
      <c r="AF8" s="62">
        <v>182878.642549368</v>
      </c>
      <c r="AG8" s="62">
        <v>191073.936492276</v>
      </c>
      <c r="AH8" s="62">
        <v>201908.07669928999</v>
      </c>
      <c r="AI8" s="62">
        <v>212891.43370922501</v>
      </c>
      <c r="AJ8" s="62">
        <v>223080.34405715999</v>
      </c>
      <c r="AK8" s="63">
        <v>4.4812744827191535</v>
      </c>
      <c r="AL8" s="63">
        <v>5.6701297968244608</v>
      </c>
      <c r="AM8" s="63">
        <v>5.4397809089593698</v>
      </c>
      <c r="AN8" s="63">
        <v>4.7859653957948245</v>
      </c>
      <c r="AO8" s="52">
        <v>50.151604014739902</v>
      </c>
      <c r="AP8" s="52">
        <v>49.848395985260098</v>
      </c>
      <c r="AQ8" s="52">
        <v>30.8209855367557</v>
      </c>
      <c r="AR8" s="52">
        <v>62.653402237542501</v>
      </c>
      <c r="AS8" s="52">
        <v>4.8391558865515103</v>
      </c>
      <c r="AT8" s="53">
        <v>72372</v>
      </c>
      <c r="AU8" s="53">
        <f>(AT8/E8)*100</f>
        <v>40.043378666991266</v>
      </c>
      <c r="AV8" s="3" t="s">
        <v>253</v>
      </c>
      <c r="AW8" s="14" t="s">
        <v>458</v>
      </c>
      <c r="AX8" s="130" t="s">
        <v>416</v>
      </c>
      <c r="AY8" s="130" t="s">
        <v>441</v>
      </c>
      <c r="AZ8" s="14" t="s">
        <v>417</v>
      </c>
      <c r="BA8" s="129" t="s">
        <v>199</v>
      </c>
      <c r="BB8" s="16" t="s">
        <v>463</v>
      </c>
      <c r="BC8" s="47" t="s">
        <v>465</v>
      </c>
    </row>
    <row r="9" spans="1:55" x14ac:dyDescent="0.2">
      <c r="A9" s="151">
        <v>27</v>
      </c>
      <c r="B9" s="3">
        <v>8</v>
      </c>
      <c r="C9" s="54" t="s">
        <v>41</v>
      </c>
      <c r="D9" t="s">
        <v>170</v>
      </c>
      <c r="E9" s="126">
        <v>334240</v>
      </c>
      <c r="F9" s="36">
        <f>(E9/$E$139)*100</f>
        <v>0.44801145056360386</v>
      </c>
      <c r="G9" s="3" t="s">
        <v>40</v>
      </c>
      <c r="H9" s="127" t="s">
        <v>156</v>
      </c>
      <c r="I9" s="3">
        <v>5</v>
      </c>
      <c r="J9" s="20" t="s">
        <v>193</v>
      </c>
      <c r="K9" s="16">
        <v>1</v>
      </c>
      <c r="L9" s="30">
        <v>42204</v>
      </c>
      <c r="M9" s="28">
        <v>42162</v>
      </c>
      <c r="N9" s="19">
        <v>0.5</v>
      </c>
      <c r="O9" s="43" t="s">
        <v>199</v>
      </c>
      <c r="P9" s="15" t="s">
        <v>199</v>
      </c>
      <c r="Q9" s="117" t="s">
        <v>411</v>
      </c>
      <c r="R9" s="15" t="s">
        <v>199</v>
      </c>
      <c r="S9" s="16">
        <v>1</v>
      </c>
      <c r="T9" s="15" t="s">
        <v>199</v>
      </c>
      <c r="U9" s="60" t="s">
        <v>271</v>
      </c>
      <c r="V9" s="68" t="s">
        <v>284</v>
      </c>
      <c r="W9" s="3" t="s">
        <v>263</v>
      </c>
      <c r="X9" s="3" t="s">
        <v>263</v>
      </c>
      <c r="Y9" s="52">
        <v>2.3583333333333298</v>
      </c>
      <c r="Z9" s="52">
        <v>18.41</v>
      </c>
      <c r="AA9" s="52">
        <f>AVERAGE(Z9,AB9)</f>
        <v>25.577500000000001</v>
      </c>
      <c r="AB9" s="52">
        <v>32.744999999999997</v>
      </c>
      <c r="AC9" s="16" t="s">
        <v>278</v>
      </c>
      <c r="AD9" s="137">
        <v>43</v>
      </c>
      <c r="AE9" s="52">
        <f>((AF9-E9)/E9)*100</f>
        <v>1.2223276639277212</v>
      </c>
      <c r="AF9" s="62">
        <v>338325.50798391202</v>
      </c>
      <c r="AG9" s="62">
        <v>370644.88238290598</v>
      </c>
      <c r="AH9" s="62">
        <v>400007.08497672598</v>
      </c>
      <c r="AI9" s="62">
        <v>426983.99212387099</v>
      </c>
      <c r="AJ9" s="62">
        <v>451940.95885286201</v>
      </c>
      <c r="AK9" s="63">
        <v>9.5527453994189564</v>
      </c>
      <c r="AL9" s="63">
        <v>7.921923110079927</v>
      </c>
      <c r="AM9" s="63">
        <v>6.7441073321775384</v>
      </c>
      <c r="AN9" s="63">
        <v>5.8449420093835336</v>
      </c>
      <c r="AO9" s="52">
        <v>48.961225466730497</v>
      </c>
      <c r="AP9" s="52">
        <v>51.038774533269503</v>
      </c>
      <c r="AQ9" s="52">
        <v>25.770404499760598</v>
      </c>
      <c r="AR9" s="52">
        <v>65.915808999521303</v>
      </c>
      <c r="AS9" s="52">
        <v>6.68920536141695</v>
      </c>
      <c r="AT9" s="53">
        <v>153109</v>
      </c>
      <c r="AU9" s="53">
        <f>(AT9/E9)*100</f>
        <v>45.80810196266156</v>
      </c>
      <c r="AV9" s="3">
        <v>14</v>
      </c>
      <c r="AW9" s="131" t="s">
        <v>459</v>
      </c>
      <c r="AX9" s="130" t="s">
        <v>413</v>
      </c>
      <c r="AY9" s="16" t="s">
        <v>444</v>
      </c>
      <c r="AZ9" s="14" t="s">
        <v>417</v>
      </c>
      <c r="BA9" s="14" t="s">
        <v>427</v>
      </c>
      <c r="BB9" s="16" t="s">
        <v>463</v>
      </c>
      <c r="BC9" s="47" t="s">
        <v>195</v>
      </c>
    </row>
    <row r="10" spans="1:55" x14ac:dyDescent="0.2">
      <c r="A10" s="151">
        <v>29</v>
      </c>
      <c r="B10" s="3">
        <v>9</v>
      </c>
      <c r="C10" t="s">
        <v>42</v>
      </c>
      <c r="D10" t="s">
        <v>170</v>
      </c>
      <c r="E10" s="126">
        <v>141421</v>
      </c>
      <c r="F10" s="36">
        <f>(E10/$E$139)*100</f>
        <v>0.18955908134919644</v>
      </c>
      <c r="G10" s="3" t="s">
        <v>40</v>
      </c>
      <c r="H10" s="127" t="s">
        <v>156</v>
      </c>
      <c r="I10" s="3">
        <v>2</v>
      </c>
      <c r="J10" s="19" t="s">
        <v>195</v>
      </c>
      <c r="K10" s="22">
        <v>0</v>
      </c>
      <c r="L10" s="30">
        <v>42204</v>
      </c>
      <c r="M10" s="28">
        <v>42162</v>
      </c>
      <c r="N10" s="19">
        <v>0.5</v>
      </c>
      <c r="O10" s="43" t="s">
        <v>199</v>
      </c>
      <c r="P10" s="15" t="s">
        <v>199</v>
      </c>
      <c r="Q10" s="118" t="s">
        <v>199</v>
      </c>
      <c r="R10" s="15" t="s">
        <v>199</v>
      </c>
      <c r="S10" s="15" t="s">
        <v>199</v>
      </c>
      <c r="T10" s="15" t="s">
        <v>199</v>
      </c>
      <c r="U10" s="60" t="s">
        <v>271</v>
      </c>
      <c r="V10" s="68" t="s">
        <v>294</v>
      </c>
      <c r="W10" s="3" t="s">
        <v>284</v>
      </c>
      <c r="X10" s="3" t="s">
        <v>263</v>
      </c>
      <c r="Y10" s="52">
        <v>3.2666666666666702</v>
      </c>
      <c r="Z10" s="52">
        <v>16.75</v>
      </c>
      <c r="AA10" s="52">
        <f>AVERAGE(Z10,AB10)</f>
        <v>23.662500000000001</v>
      </c>
      <c r="AB10" s="52">
        <v>30.574999999999999</v>
      </c>
      <c r="AC10" s="18" t="s">
        <v>276</v>
      </c>
      <c r="AD10" s="136">
        <v>33.75</v>
      </c>
      <c r="AE10" s="52">
        <f>((AF10-E10)/E10)*100</f>
        <v>1.4260811550491175</v>
      </c>
      <c r="AF10" s="62">
        <v>143437.77823028201</v>
      </c>
      <c r="AG10" s="62">
        <v>156696.82837289001</v>
      </c>
      <c r="AH10" s="62">
        <v>169669.84327265801</v>
      </c>
      <c r="AI10" s="62">
        <v>182423.047738147</v>
      </c>
      <c r="AJ10" s="62">
        <v>194951.118911859</v>
      </c>
      <c r="AK10" s="63">
        <v>9.2437643040742543</v>
      </c>
      <c r="AL10" s="63">
        <v>8.2790539122439846</v>
      </c>
      <c r="AM10" s="63">
        <v>7.5164827287514484</v>
      </c>
      <c r="AN10" s="63">
        <v>6.8675922966131981</v>
      </c>
      <c r="AO10" s="52">
        <v>50.3885561550265</v>
      </c>
      <c r="AP10" s="52">
        <v>49.6114438449735</v>
      </c>
      <c r="AQ10" s="52">
        <v>30.117874997348299</v>
      </c>
      <c r="AR10" s="52">
        <v>63.352684537657098</v>
      </c>
      <c r="AS10" s="52">
        <v>6.3434709130892903</v>
      </c>
      <c r="AT10" s="53">
        <v>54207</v>
      </c>
      <c r="AU10" s="53">
        <f>(AT10/E10)*100</f>
        <v>38.330233840801583</v>
      </c>
      <c r="AV10" s="3">
        <v>13</v>
      </c>
      <c r="AW10" s="131" t="s">
        <v>459</v>
      </c>
      <c r="AX10" s="130" t="s">
        <v>413</v>
      </c>
      <c r="AY10" s="131" t="s">
        <v>447</v>
      </c>
      <c r="AZ10" s="14" t="s">
        <v>417</v>
      </c>
      <c r="BA10" s="131" t="s">
        <v>426</v>
      </c>
      <c r="BB10" s="130" t="s">
        <v>191</v>
      </c>
      <c r="BC10" s="47" t="s">
        <v>195</v>
      </c>
    </row>
    <row r="11" spans="1:55" x14ac:dyDescent="0.2">
      <c r="A11" s="151">
        <v>14</v>
      </c>
      <c r="B11" s="3">
        <v>10</v>
      </c>
      <c r="C11" s="54" t="s">
        <v>20</v>
      </c>
      <c r="D11" t="s">
        <v>154</v>
      </c>
      <c r="E11" s="126">
        <v>684156</v>
      </c>
      <c r="F11" s="36">
        <f>(E11/$E$139)*100</f>
        <v>0.91703483117458406</v>
      </c>
      <c r="G11" s="61" t="s">
        <v>17</v>
      </c>
      <c r="H11" s="127" t="s">
        <v>156</v>
      </c>
      <c r="I11" s="3">
        <v>3</v>
      </c>
      <c r="J11" s="19" t="s">
        <v>195</v>
      </c>
      <c r="K11" s="16">
        <v>1</v>
      </c>
      <c r="L11" s="30">
        <v>42204</v>
      </c>
      <c r="M11" s="27">
        <v>41091</v>
      </c>
      <c r="N11" s="22">
        <v>0</v>
      </c>
      <c r="O11" s="43" t="s">
        <v>199</v>
      </c>
      <c r="P11" s="15" t="s">
        <v>199</v>
      </c>
      <c r="Q11" s="117" t="s">
        <v>411</v>
      </c>
      <c r="R11" s="15" t="s">
        <v>199</v>
      </c>
      <c r="S11" s="16">
        <v>1</v>
      </c>
      <c r="T11" s="15" t="s">
        <v>199</v>
      </c>
      <c r="U11" s="14" t="s">
        <v>269</v>
      </c>
      <c r="V11" s="68" t="s">
        <v>284</v>
      </c>
      <c r="W11" s="3" t="s">
        <v>263</v>
      </c>
      <c r="X11" s="3" t="s">
        <v>263</v>
      </c>
      <c r="Y11" s="52">
        <v>2.68333333333333</v>
      </c>
      <c r="Z11" s="52">
        <v>20.266666666666701</v>
      </c>
      <c r="AA11" s="52">
        <f>AVERAGE(Z11,AB11)</f>
        <v>26.116666666666703</v>
      </c>
      <c r="AB11" s="52">
        <v>31.966666666666701</v>
      </c>
      <c r="AC11" s="18" t="s">
        <v>276</v>
      </c>
      <c r="AD11" s="135">
        <v>7.9166666666666696</v>
      </c>
      <c r="AE11" s="52">
        <f>((AF11-E11)/E11)*100</f>
        <v>2.3132819269931129</v>
      </c>
      <c r="AF11" s="62">
        <v>699982.457100439</v>
      </c>
      <c r="AG11" s="62">
        <v>762737.904866533</v>
      </c>
      <c r="AH11" s="62">
        <v>808931.28819082701</v>
      </c>
      <c r="AI11" s="62">
        <v>844485.07922994997</v>
      </c>
      <c r="AJ11" s="62">
        <v>872636.51402175101</v>
      </c>
      <c r="AK11" s="63">
        <v>8.9652886482395591</v>
      </c>
      <c r="AL11" s="63">
        <v>6.0562590412203399</v>
      </c>
      <c r="AM11" s="63">
        <v>4.3951558751842743</v>
      </c>
      <c r="AN11" s="63">
        <v>3.3335621296555207</v>
      </c>
      <c r="AO11" s="52">
        <v>48.059799227076901</v>
      </c>
      <c r="AP11" s="52">
        <v>51.940200772923099</v>
      </c>
      <c r="AQ11" s="52">
        <v>27.772467098147199</v>
      </c>
      <c r="AR11" s="52">
        <v>66.517724027853305</v>
      </c>
      <c r="AS11" s="52">
        <v>4.6825577792199402</v>
      </c>
      <c r="AT11" s="53">
        <v>281749</v>
      </c>
      <c r="AU11" s="53">
        <f>(AT11/E11)*100</f>
        <v>41.181981887171929</v>
      </c>
      <c r="AV11" s="3">
        <v>11</v>
      </c>
      <c r="AW11" s="14" t="s">
        <v>458</v>
      </c>
      <c r="AX11" s="14" t="s">
        <v>418</v>
      </c>
      <c r="AY11" s="14" t="s">
        <v>445</v>
      </c>
      <c r="AZ11" s="131" t="s">
        <v>415</v>
      </c>
      <c r="BA11" s="129" t="s">
        <v>199</v>
      </c>
      <c r="BB11" s="130" t="s">
        <v>191</v>
      </c>
      <c r="BC11" s="130" t="s">
        <v>464</v>
      </c>
    </row>
    <row r="12" spans="1:55" x14ac:dyDescent="0.2">
      <c r="A12" s="150">
        <v>19</v>
      </c>
      <c r="B12" s="3">
        <v>11</v>
      </c>
      <c r="C12" t="s">
        <v>8</v>
      </c>
      <c r="D12" t="s">
        <v>21</v>
      </c>
      <c r="E12" s="126">
        <v>1332131</v>
      </c>
      <c r="F12" s="36">
        <f>(E12/$E$139)*100</f>
        <v>1.7855730662121354</v>
      </c>
      <c r="G12" s="139" t="s">
        <v>6</v>
      </c>
      <c r="H12" s="127" t="s">
        <v>156</v>
      </c>
      <c r="I12" s="3">
        <v>1</v>
      </c>
      <c r="J12" s="20" t="s">
        <v>193</v>
      </c>
      <c r="K12" s="22">
        <v>0</v>
      </c>
      <c r="L12" s="29">
        <v>42556</v>
      </c>
      <c r="M12" s="29">
        <v>42526</v>
      </c>
      <c r="N12" s="43" t="s">
        <v>199</v>
      </c>
      <c r="O12" s="43" t="s">
        <v>199</v>
      </c>
      <c r="P12" s="15" t="s">
        <v>199</v>
      </c>
      <c r="Q12" s="119" t="s">
        <v>412</v>
      </c>
      <c r="R12" s="16">
        <v>1</v>
      </c>
      <c r="S12" s="16">
        <v>1</v>
      </c>
      <c r="T12" s="15" t="s">
        <v>199</v>
      </c>
      <c r="U12" s="20" t="s">
        <v>270</v>
      </c>
      <c r="V12" s="68" t="s">
        <v>292</v>
      </c>
      <c r="W12" s="3" t="s">
        <v>263</v>
      </c>
      <c r="X12" s="3" t="s">
        <v>263</v>
      </c>
      <c r="Y12" s="52">
        <v>0.82499999999999996</v>
      </c>
      <c r="Z12" s="52">
        <v>9.8000000000000007</v>
      </c>
      <c r="AA12" s="52">
        <f>AVERAGE(Z12,AB12)</f>
        <v>18.462499999999999</v>
      </c>
      <c r="AB12" s="52">
        <v>27.125</v>
      </c>
      <c r="AC12" s="71" t="s">
        <v>275</v>
      </c>
      <c r="AD12" s="136">
        <v>37.5</v>
      </c>
      <c r="AE12" s="52">
        <f>((AF12-E12)/E12)*100</f>
        <v>3.451538242822219</v>
      </c>
      <c r="AF12" s="62">
        <v>1378110.0109094901</v>
      </c>
      <c r="AG12" s="62">
        <v>1423165.50394304</v>
      </c>
      <c r="AH12" s="62">
        <v>1488356.5956832401</v>
      </c>
      <c r="AI12" s="62">
        <v>1554249.8270373601</v>
      </c>
      <c r="AJ12" s="62">
        <v>1616344.38462464</v>
      </c>
      <c r="AK12" s="63">
        <v>3.2693683869124066</v>
      </c>
      <c r="AL12" s="63">
        <v>4.5807105048275005</v>
      </c>
      <c r="AM12" s="63">
        <v>4.4272475793256536</v>
      </c>
      <c r="AN12" s="63">
        <v>3.995146501360193</v>
      </c>
      <c r="AO12" s="52">
        <v>49.9718871492368</v>
      </c>
      <c r="AP12" s="52">
        <v>50.0281128507632</v>
      </c>
      <c r="AQ12" s="52">
        <v>29.820040221269501</v>
      </c>
      <c r="AR12" s="52">
        <v>61.289092439107002</v>
      </c>
      <c r="AS12" s="52">
        <v>3.9394774237668799</v>
      </c>
      <c r="AT12" s="53">
        <v>417216</v>
      </c>
      <c r="AU12" s="53">
        <f>(AT12/E12)*100</f>
        <v>31.319442307100427</v>
      </c>
      <c r="AV12" s="3">
        <v>24</v>
      </c>
      <c r="AW12" s="16" t="s">
        <v>456</v>
      </c>
      <c r="AX12" s="130" t="s">
        <v>416</v>
      </c>
      <c r="AY12" s="130" t="s">
        <v>443</v>
      </c>
      <c r="AZ12" s="131" t="s">
        <v>415</v>
      </c>
      <c r="BA12" s="129" t="s">
        <v>199</v>
      </c>
      <c r="BB12" s="16" t="s">
        <v>463</v>
      </c>
      <c r="BC12" s="47" t="s">
        <v>195</v>
      </c>
    </row>
    <row r="13" spans="1:55" x14ac:dyDescent="0.2">
      <c r="A13" s="151">
        <v>15</v>
      </c>
      <c r="B13" s="3">
        <v>12</v>
      </c>
      <c r="C13" s="54" t="s">
        <v>21</v>
      </c>
      <c r="D13" t="s">
        <v>21</v>
      </c>
      <c r="E13" s="126">
        <v>852533</v>
      </c>
      <c r="F13" s="36">
        <f>(E13/$E$139)*100</f>
        <v>1.1427254247945815</v>
      </c>
      <c r="G13" s="139" t="s">
        <v>17</v>
      </c>
      <c r="H13" s="127" t="s">
        <v>156</v>
      </c>
      <c r="I13" s="3">
        <v>3</v>
      </c>
      <c r="J13" s="20" t="s">
        <v>193</v>
      </c>
      <c r="K13" s="16">
        <v>1</v>
      </c>
      <c r="L13" s="29">
        <v>42556</v>
      </c>
      <c r="M13" s="29">
        <v>42526</v>
      </c>
      <c r="N13" s="43" t="s">
        <v>199</v>
      </c>
      <c r="O13" s="43" t="s">
        <v>199</v>
      </c>
      <c r="P13" s="15" t="s">
        <v>199</v>
      </c>
      <c r="Q13" s="117" t="s">
        <v>411</v>
      </c>
      <c r="R13" s="21">
        <v>0.5</v>
      </c>
      <c r="S13" s="15" t="s">
        <v>199</v>
      </c>
      <c r="T13" s="15" t="s">
        <v>199</v>
      </c>
      <c r="U13" s="20" t="s">
        <v>270</v>
      </c>
      <c r="V13" s="68" t="s">
        <v>264</v>
      </c>
      <c r="W13" s="3" t="s">
        <v>262</v>
      </c>
      <c r="X13" s="3" t="s">
        <v>263</v>
      </c>
      <c r="Y13" s="52">
        <v>0.96666666666666701</v>
      </c>
      <c r="Z13" s="52">
        <v>7.3958333333333304</v>
      </c>
      <c r="AA13" s="52">
        <f>AVERAGE(Z13,AB13)</f>
        <v>15.895833333333314</v>
      </c>
      <c r="AB13" s="52">
        <v>24.3958333333333</v>
      </c>
      <c r="AC13" s="16" t="s">
        <v>278</v>
      </c>
      <c r="AD13" s="136">
        <v>35</v>
      </c>
      <c r="AE13" s="52">
        <f>((AF13-E13)/E13)*100</f>
        <v>3.5512330898166957</v>
      </c>
      <c r="AF13" s="62">
        <v>882808.43399760698</v>
      </c>
      <c r="AG13" s="62">
        <v>949606.32744880405</v>
      </c>
      <c r="AH13" s="62">
        <v>996240.62327921705</v>
      </c>
      <c r="AI13" s="62">
        <v>1030790.65366753</v>
      </c>
      <c r="AJ13" s="62">
        <v>1058344.8880826901</v>
      </c>
      <c r="AK13" s="63">
        <v>7.5665218952108635</v>
      </c>
      <c r="AL13" s="63">
        <v>4.9109082871951673</v>
      </c>
      <c r="AM13" s="63">
        <v>3.4680407103444963</v>
      </c>
      <c r="AN13" s="63">
        <v>2.6731164390288829</v>
      </c>
      <c r="AO13" s="52">
        <v>48.897344736215501</v>
      </c>
      <c r="AP13" s="52">
        <v>51.102655263784499</v>
      </c>
      <c r="AQ13" s="52">
        <v>25.475729385255502</v>
      </c>
      <c r="AR13" s="52">
        <v>65.374243577667997</v>
      </c>
      <c r="AS13" s="52">
        <v>6.0438716155269097</v>
      </c>
      <c r="AT13" s="53">
        <v>330427</v>
      </c>
      <c r="AU13" s="53">
        <f>(AT13/E13)*100</f>
        <v>38.758265075956004</v>
      </c>
      <c r="AV13" s="3">
        <v>26</v>
      </c>
      <c r="AW13" s="16" t="s">
        <v>456</v>
      </c>
      <c r="AX13" s="130" t="s">
        <v>413</v>
      </c>
      <c r="AY13" s="130" t="s">
        <v>443</v>
      </c>
      <c r="AZ13" s="131" t="s">
        <v>415</v>
      </c>
      <c r="BA13" s="129" t="s">
        <v>199</v>
      </c>
      <c r="BB13" s="16" t="s">
        <v>463</v>
      </c>
      <c r="BC13" s="47" t="s">
        <v>195</v>
      </c>
    </row>
    <row r="14" spans="1:55" x14ac:dyDescent="0.2">
      <c r="A14" s="150">
        <v>10</v>
      </c>
      <c r="B14" s="3">
        <v>13</v>
      </c>
      <c r="C14" s="13" t="s">
        <v>3</v>
      </c>
      <c r="D14" s="38" t="s">
        <v>145</v>
      </c>
      <c r="E14" s="126">
        <v>20116842</v>
      </c>
      <c r="F14" s="36">
        <f>(E14/$E$139)*100</f>
        <v>26.964383572220051</v>
      </c>
      <c r="G14" s="139" t="s">
        <v>4</v>
      </c>
      <c r="H14" s="127" t="s">
        <v>156</v>
      </c>
      <c r="I14" s="139">
        <v>76</v>
      </c>
      <c r="J14" s="16" t="s">
        <v>191</v>
      </c>
      <c r="K14" s="16">
        <v>1</v>
      </c>
      <c r="L14" s="18" t="s">
        <v>206</v>
      </c>
      <c r="M14" s="27">
        <v>41091</v>
      </c>
      <c r="N14" s="43" t="s">
        <v>199</v>
      </c>
      <c r="O14" s="43" t="s">
        <v>199</v>
      </c>
      <c r="P14" s="24" t="s">
        <v>200</v>
      </c>
      <c r="Q14" s="122" t="s">
        <v>410</v>
      </c>
      <c r="R14" s="15" t="s">
        <v>199</v>
      </c>
      <c r="S14" s="15" t="s">
        <v>199</v>
      </c>
      <c r="T14" s="15" t="s">
        <v>199</v>
      </c>
      <c r="U14" s="60" t="s">
        <v>271</v>
      </c>
      <c r="V14" s="68" t="s">
        <v>285</v>
      </c>
      <c r="W14" s="3" t="s">
        <v>286</v>
      </c>
      <c r="X14" t="s">
        <v>287</v>
      </c>
      <c r="Y14" s="52">
        <v>2.2536616161616201</v>
      </c>
      <c r="Z14" s="52">
        <v>7.46313131313131</v>
      </c>
      <c r="AA14" s="52">
        <f>AVERAGE(Z14,AB14)</f>
        <v>15.252777777777755</v>
      </c>
      <c r="AB14" s="52">
        <v>23.0424242424242</v>
      </c>
      <c r="AC14" s="71" t="s">
        <v>275</v>
      </c>
      <c r="AD14" s="135">
        <v>16.540570175438599</v>
      </c>
      <c r="AE14" s="52">
        <f>((AF14-E14)/E14)*100</f>
        <v>1.913430102671184</v>
      </c>
      <c r="AF14" s="62">
        <v>20501763.7105348</v>
      </c>
      <c r="AG14" s="62">
        <v>21339781.152648199</v>
      </c>
      <c r="AH14" s="62">
        <v>22086499.317425899</v>
      </c>
      <c r="AI14" s="62">
        <v>22724231.4721586</v>
      </c>
      <c r="AJ14" s="62">
        <v>23247131.1892449</v>
      </c>
      <c r="AK14" s="63">
        <v>4.0875382915606693</v>
      </c>
      <c r="AL14" s="63">
        <v>3.4991837987290442</v>
      </c>
      <c r="AM14" s="63">
        <v>2.8874297622599694</v>
      </c>
      <c r="AN14" s="63">
        <v>2.3010666729343496</v>
      </c>
      <c r="AO14" s="52">
        <v>48.367268580227503</v>
      </c>
      <c r="AP14" s="52">
        <v>51.632731419772597</v>
      </c>
      <c r="AQ14" s="52">
        <v>25.045203417116898</v>
      </c>
      <c r="AR14" s="52">
        <v>67.065804861419096</v>
      </c>
      <c r="AS14" s="52">
        <v>6.1119980959238003</v>
      </c>
      <c r="AT14" s="53">
        <v>6387561</v>
      </c>
      <c r="AU14" s="53">
        <f>(AT14/E14)*100</f>
        <v>31.752304859778686</v>
      </c>
      <c r="AV14" s="3">
        <v>21</v>
      </c>
      <c r="AW14" s="130" t="s">
        <v>457</v>
      </c>
      <c r="AX14" s="130" t="s">
        <v>413</v>
      </c>
      <c r="AY14" s="16" t="s">
        <v>444</v>
      </c>
      <c r="AZ14" s="130" t="s">
        <v>419</v>
      </c>
      <c r="BA14" s="129" t="s">
        <v>199</v>
      </c>
      <c r="BB14" s="16" t="s">
        <v>463</v>
      </c>
      <c r="BC14" s="130" t="s">
        <v>464</v>
      </c>
    </row>
    <row r="15" spans="1:55" x14ac:dyDescent="0.2">
      <c r="A15" s="150">
        <v>37</v>
      </c>
      <c r="B15" s="3">
        <v>14</v>
      </c>
      <c r="C15" t="s">
        <v>9</v>
      </c>
      <c r="D15" t="s">
        <v>75</v>
      </c>
      <c r="E15" s="126">
        <v>1609504</v>
      </c>
      <c r="F15" s="36">
        <f>(E15/$E$139)*100</f>
        <v>2.1573606442314586</v>
      </c>
      <c r="G15" s="48" t="s">
        <v>6</v>
      </c>
      <c r="H15" s="127" t="s">
        <v>156</v>
      </c>
      <c r="I15" s="3">
        <v>2</v>
      </c>
      <c r="J15" s="20" t="s">
        <v>193</v>
      </c>
      <c r="K15" s="22">
        <v>0</v>
      </c>
      <c r="L15" s="30">
        <v>42162</v>
      </c>
      <c r="M15" s="27">
        <v>41091</v>
      </c>
      <c r="N15" s="43" t="s">
        <v>199</v>
      </c>
      <c r="O15" s="43" t="s">
        <v>199</v>
      </c>
      <c r="P15" s="15" t="s">
        <v>199</v>
      </c>
      <c r="Q15" s="117" t="s">
        <v>411</v>
      </c>
      <c r="R15" s="15" t="s">
        <v>199</v>
      </c>
      <c r="S15" s="16">
        <v>1</v>
      </c>
      <c r="T15" s="15" t="s">
        <v>199</v>
      </c>
      <c r="U15" s="60" t="s">
        <v>271</v>
      </c>
      <c r="V15" s="68" t="s">
        <v>261</v>
      </c>
      <c r="W15" s="3" t="s">
        <v>288</v>
      </c>
      <c r="X15" s="66" t="s">
        <v>285</v>
      </c>
      <c r="Y15" s="52">
        <v>1.7666666666666699</v>
      </c>
      <c r="Z15" s="52">
        <v>10.0833333333333</v>
      </c>
      <c r="AA15" s="52">
        <f>AVERAGE(Z15,AB15)</f>
        <v>17.264583333333299</v>
      </c>
      <c r="AB15" s="52">
        <v>24.445833333333301</v>
      </c>
      <c r="AC15" s="71" t="s">
        <v>275</v>
      </c>
      <c r="AD15" s="136">
        <v>33.75</v>
      </c>
      <c r="AE15" s="52">
        <f>((AF15-E15)/E15)*100</f>
        <v>1.2792834979857179</v>
      </c>
      <c r="AF15" s="62">
        <v>1630094.11907142</v>
      </c>
      <c r="AG15" s="62">
        <v>1714464.2787730701</v>
      </c>
      <c r="AH15" s="62">
        <v>1783951.4973562299</v>
      </c>
      <c r="AI15" s="62">
        <v>1841435.2124875099</v>
      </c>
      <c r="AJ15" s="62">
        <v>1887801.32171099</v>
      </c>
      <c r="AK15" s="63">
        <v>5.1757845583610429</v>
      </c>
      <c r="AL15" s="63">
        <v>4.0529989130416473</v>
      </c>
      <c r="AM15" s="63">
        <v>3.2222689471361408</v>
      </c>
      <c r="AN15" s="63">
        <v>2.5179332353944868</v>
      </c>
      <c r="AO15" s="52">
        <v>48.818083086466402</v>
      </c>
      <c r="AP15" s="52">
        <v>51.181916913533598</v>
      </c>
      <c r="AQ15" s="52">
        <v>31.131267769449501</v>
      </c>
      <c r="AR15" s="52">
        <v>63.624507922937703</v>
      </c>
      <c r="AS15" s="52">
        <v>4.6713148895560401</v>
      </c>
      <c r="AT15" s="53">
        <v>562354</v>
      </c>
      <c r="AU15" s="53">
        <f>(AT15/E15)*100</f>
        <v>34.939583871801503</v>
      </c>
      <c r="AV15" s="3">
        <v>14</v>
      </c>
      <c r="AW15" s="131" t="s">
        <v>453</v>
      </c>
      <c r="AX15" s="130" t="s">
        <v>413</v>
      </c>
      <c r="AY15" s="131" t="s">
        <v>448</v>
      </c>
      <c r="AZ15" s="131" t="s">
        <v>415</v>
      </c>
      <c r="BA15" s="129" t="s">
        <v>199</v>
      </c>
      <c r="BB15" s="130" t="s">
        <v>191</v>
      </c>
      <c r="BC15" s="130" t="s">
        <v>464</v>
      </c>
    </row>
    <row r="16" spans="1:55" x14ac:dyDescent="0.2">
      <c r="A16" s="150">
        <v>40</v>
      </c>
      <c r="B16" s="3">
        <v>15</v>
      </c>
      <c r="C16" t="s">
        <v>44</v>
      </c>
      <c r="D16" t="s">
        <v>75</v>
      </c>
      <c r="E16" s="126">
        <v>182365</v>
      </c>
      <c r="F16" s="36">
        <f>(E16/$E$139)*100</f>
        <v>0.24443994788783996</v>
      </c>
      <c r="G16" s="3" t="s">
        <v>40</v>
      </c>
      <c r="H16" s="127" t="s">
        <v>156</v>
      </c>
      <c r="I16" s="3">
        <v>2</v>
      </c>
      <c r="J16" s="18" t="s">
        <v>194</v>
      </c>
      <c r="K16" s="22">
        <v>0</v>
      </c>
      <c r="L16" s="30">
        <v>42162</v>
      </c>
      <c r="M16" s="27">
        <v>41091</v>
      </c>
      <c r="N16" s="43" t="s">
        <v>199</v>
      </c>
      <c r="O16" s="43" t="s">
        <v>199</v>
      </c>
      <c r="P16" s="15" t="s">
        <v>199</v>
      </c>
      <c r="Q16" s="118" t="s">
        <v>199</v>
      </c>
      <c r="R16" s="15" t="s">
        <v>199</v>
      </c>
      <c r="S16" s="15" t="s">
        <v>199</v>
      </c>
      <c r="T16" s="15" t="s">
        <v>199</v>
      </c>
      <c r="U16" s="60" t="s">
        <v>271</v>
      </c>
      <c r="V16" s="68" t="s">
        <v>288</v>
      </c>
      <c r="W16" s="3" t="s">
        <v>263</v>
      </c>
      <c r="X16" s="3" t="s">
        <v>263</v>
      </c>
      <c r="Y16" s="52">
        <v>2.0166666666666702</v>
      </c>
      <c r="Z16" s="52">
        <v>8.8666666666666707</v>
      </c>
      <c r="AA16" s="52">
        <f>AVERAGE(Z16,AB16)</f>
        <v>17.724999999999987</v>
      </c>
      <c r="AB16" s="52">
        <v>26.5833333333333</v>
      </c>
      <c r="AC16" s="71" t="s">
        <v>275</v>
      </c>
      <c r="AD16" s="136">
        <v>25.625</v>
      </c>
      <c r="AE16" s="52">
        <f>((AF16-E16)/E16)*100</f>
        <v>1.3856682945071639</v>
      </c>
      <c r="AF16" s="62">
        <v>184891.97398527799</v>
      </c>
      <c r="AG16" s="62">
        <v>195126.11613337399</v>
      </c>
      <c r="AH16" s="62">
        <v>203475.99716036601</v>
      </c>
      <c r="AI16" s="62">
        <v>210635.12321894799</v>
      </c>
      <c r="AJ16" s="62">
        <v>216769.35851765799</v>
      </c>
      <c r="AK16" s="63">
        <v>5.5352008675676165</v>
      </c>
      <c r="AL16" s="63">
        <v>4.2792226855397724</v>
      </c>
      <c r="AM16" s="63">
        <v>3.5184130602587218</v>
      </c>
      <c r="AN16" s="63">
        <v>2.9122566098977112</v>
      </c>
      <c r="AO16" s="52">
        <v>48.697940942615098</v>
      </c>
      <c r="AP16" s="52">
        <v>51.302059057384902</v>
      </c>
      <c r="AQ16" s="52">
        <v>33.248704521152597</v>
      </c>
      <c r="AR16" s="52">
        <v>61.021577605351901</v>
      </c>
      <c r="AS16" s="52">
        <v>5.1199517451265297</v>
      </c>
      <c r="AT16" s="53">
        <v>66079</v>
      </c>
      <c r="AU16" s="53">
        <f>(AT16/E16)*100</f>
        <v>36.234474816987913</v>
      </c>
      <c r="AV16" s="3">
        <v>12</v>
      </c>
      <c r="AW16" s="131" t="s">
        <v>453</v>
      </c>
      <c r="AX16" s="130" t="s">
        <v>413</v>
      </c>
      <c r="AY16" s="131" t="s">
        <v>448</v>
      </c>
      <c r="AZ16" s="130" t="s">
        <v>419</v>
      </c>
      <c r="BA16" s="129" t="s">
        <v>199</v>
      </c>
      <c r="BB16" s="16" t="s">
        <v>463</v>
      </c>
      <c r="BC16" s="130" t="s">
        <v>464</v>
      </c>
    </row>
    <row r="17" spans="1:55" x14ac:dyDescent="0.2">
      <c r="A17" s="151">
        <v>38</v>
      </c>
      <c r="B17" s="3">
        <v>16</v>
      </c>
      <c r="C17" t="s">
        <v>45</v>
      </c>
      <c r="D17" t="s">
        <v>75</v>
      </c>
      <c r="E17" s="126">
        <v>108669</v>
      </c>
      <c r="F17" s="36">
        <f>(E17/$E$139)*100</f>
        <v>0.14565867736146562</v>
      </c>
      <c r="G17" s="3" t="s">
        <v>40</v>
      </c>
      <c r="H17" s="127" t="s">
        <v>156</v>
      </c>
      <c r="I17" s="3">
        <v>2</v>
      </c>
      <c r="J17" s="15" t="s">
        <v>199</v>
      </c>
      <c r="K17" s="22">
        <v>0</v>
      </c>
      <c r="L17" s="30">
        <v>42162</v>
      </c>
      <c r="M17" s="27">
        <v>41091</v>
      </c>
      <c r="N17" s="43" t="s">
        <v>199</v>
      </c>
      <c r="O17" s="43" t="s">
        <v>199</v>
      </c>
      <c r="P17" s="15" t="s">
        <v>199</v>
      </c>
      <c r="Q17" s="118" t="s">
        <v>199</v>
      </c>
      <c r="R17" s="15" t="s">
        <v>199</v>
      </c>
      <c r="S17" s="15" t="s">
        <v>199</v>
      </c>
      <c r="T17" s="15" t="s">
        <v>199</v>
      </c>
      <c r="U17" s="60" t="s">
        <v>271</v>
      </c>
      <c r="V17" s="68" t="s">
        <v>285</v>
      </c>
      <c r="W17" s="3" t="s">
        <v>263</v>
      </c>
      <c r="X17" s="3" t="s">
        <v>263</v>
      </c>
      <c r="Y17" s="52">
        <v>1.7749999999999999</v>
      </c>
      <c r="Z17" s="52">
        <v>12.0875</v>
      </c>
      <c r="AA17" s="52">
        <f>AVERAGE(Z17,AB17)</f>
        <v>20.17708333333335</v>
      </c>
      <c r="AB17" s="52">
        <v>28.266666666666701</v>
      </c>
      <c r="AC17" s="71" t="s">
        <v>275</v>
      </c>
      <c r="AD17" s="136">
        <v>23.75</v>
      </c>
      <c r="AE17" s="52">
        <f>((AF17-E17)/E17)*100</f>
        <v>1.162535489695314</v>
      </c>
      <c r="AF17" s="62">
        <v>109932.315691297</v>
      </c>
      <c r="AG17" s="62">
        <v>113862.443653045</v>
      </c>
      <c r="AH17" s="62">
        <v>116903.871045165</v>
      </c>
      <c r="AI17" s="62">
        <v>119169.583284761</v>
      </c>
      <c r="AJ17" s="62">
        <v>120762.97786248301</v>
      </c>
      <c r="AK17" s="63">
        <v>3.5750433683069764</v>
      </c>
      <c r="AL17" s="63">
        <v>2.671141857263887</v>
      </c>
      <c r="AM17" s="63">
        <v>1.9380985585333279</v>
      </c>
      <c r="AN17" s="63">
        <v>1.3370816057269581</v>
      </c>
      <c r="AO17" s="52">
        <v>47.495605922572203</v>
      </c>
      <c r="AP17" s="52">
        <v>52.504394077427797</v>
      </c>
      <c r="AQ17" s="52">
        <v>26.936844914373001</v>
      </c>
      <c r="AR17" s="52">
        <v>63.864579594916698</v>
      </c>
      <c r="AS17" s="52">
        <v>8.02620802620803</v>
      </c>
      <c r="AT17" s="53">
        <v>52116</v>
      </c>
      <c r="AU17" s="53">
        <f>(AT17/E17)*100</f>
        <v>47.958479419153576</v>
      </c>
      <c r="AV17" s="3">
        <v>12</v>
      </c>
      <c r="AW17" s="131" t="s">
        <v>459</v>
      </c>
      <c r="AX17" s="130" t="s">
        <v>413</v>
      </c>
      <c r="AY17" s="14" t="s">
        <v>445</v>
      </c>
      <c r="AZ17" s="130" t="s">
        <v>419</v>
      </c>
      <c r="BA17" s="129" t="s">
        <v>199</v>
      </c>
      <c r="BB17" s="16" t="s">
        <v>463</v>
      </c>
      <c r="BC17" s="130" t="s">
        <v>464</v>
      </c>
    </row>
    <row r="18" spans="1:55" x14ac:dyDescent="0.2">
      <c r="A18" s="151">
        <v>45</v>
      </c>
      <c r="B18" s="3">
        <v>17</v>
      </c>
      <c r="C18" t="s">
        <v>22</v>
      </c>
      <c r="D18" t="s">
        <v>155</v>
      </c>
      <c r="E18" s="126">
        <v>863431</v>
      </c>
      <c r="F18" s="36">
        <f>(E18/$E$139)*100</f>
        <v>1.1573329786129221</v>
      </c>
      <c r="G18" s="139" t="s">
        <v>17</v>
      </c>
      <c r="H18" s="127" t="s">
        <v>156</v>
      </c>
      <c r="I18" s="3">
        <v>2</v>
      </c>
      <c r="J18" s="19" t="s">
        <v>195</v>
      </c>
      <c r="K18" s="22">
        <v>0</v>
      </c>
      <c r="L18" s="30">
        <v>42162</v>
      </c>
      <c r="M18" s="28">
        <v>42162</v>
      </c>
      <c r="N18" s="24">
        <v>1</v>
      </c>
      <c r="O18" s="19" t="s">
        <v>245</v>
      </c>
      <c r="P18" s="15" t="s">
        <v>199</v>
      </c>
      <c r="Q18" s="121" t="s">
        <v>407</v>
      </c>
      <c r="R18" s="15" t="s">
        <v>199</v>
      </c>
      <c r="S18" s="16">
        <v>1</v>
      </c>
      <c r="T18" s="15" t="s">
        <v>199</v>
      </c>
      <c r="U18" s="14" t="s">
        <v>269</v>
      </c>
      <c r="V18" s="68" t="s">
        <v>284</v>
      </c>
      <c r="W18" s="3" t="s">
        <v>263</v>
      </c>
      <c r="X18" s="3" t="s">
        <v>263</v>
      </c>
      <c r="Y18" s="52">
        <v>2.05833333333333</v>
      </c>
      <c r="Z18" s="52">
        <v>18.5416666666667</v>
      </c>
      <c r="AA18" s="52">
        <f>AVERAGE(Z18,AB18)</f>
        <v>25.779166666666701</v>
      </c>
      <c r="AB18" s="52">
        <v>33.016666666666701</v>
      </c>
      <c r="AC18" s="18" t="s">
        <v>276</v>
      </c>
      <c r="AD18" s="137">
        <v>45.625</v>
      </c>
      <c r="AE18" s="52">
        <f>((AF18-E18)/E18)*100</f>
        <v>1.6382965638214313</v>
      </c>
      <c r="AF18" s="62">
        <v>877576.56040396902</v>
      </c>
      <c r="AG18" s="62">
        <v>919883.79738605896</v>
      </c>
      <c r="AH18" s="62">
        <v>942701.05794971297</v>
      </c>
      <c r="AI18" s="62">
        <v>954279.19686538505</v>
      </c>
      <c r="AJ18" s="62">
        <v>958783.01754217595</v>
      </c>
      <c r="AK18" s="63">
        <v>4.8209169308960265</v>
      </c>
      <c r="AL18" s="63">
        <v>2.4804503164955745</v>
      </c>
      <c r="AM18" s="63">
        <v>1.2281877502984306</v>
      </c>
      <c r="AN18" s="63">
        <v>0.47196047986637912</v>
      </c>
      <c r="AO18" s="52">
        <v>48.438844563144002</v>
      </c>
      <c r="AP18" s="52">
        <v>51.561155436855998</v>
      </c>
      <c r="AQ18" s="52">
        <v>28.726093920649099</v>
      </c>
      <c r="AR18" s="52">
        <v>64.332297543173695</v>
      </c>
      <c r="AS18" s="52">
        <v>6.1515048683681703</v>
      </c>
      <c r="AT18" s="53">
        <v>270486</v>
      </c>
      <c r="AU18" s="53">
        <f>(AT18/E18)*100</f>
        <v>31.326880781440554</v>
      </c>
      <c r="AV18" s="3">
        <v>13</v>
      </c>
      <c r="AW18" s="131" t="s">
        <v>453</v>
      </c>
      <c r="AX18" s="130" t="s">
        <v>413</v>
      </c>
      <c r="AY18" s="130" t="s">
        <v>443</v>
      </c>
      <c r="AZ18" s="131" t="s">
        <v>415</v>
      </c>
      <c r="BA18" s="131" t="s">
        <v>426</v>
      </c>
      <c r="BB18" s="71" t="s">
        <v>468</v>
      </c>
      <c r="BC18" s="130" t="s">
        <v>464</v>
      </c>
    </row>
    <row r="19" spans="1:55" x14ac:dyDescent="0.2">
      <c r="A19" s="151">
        <v>50</v>
      </c>
      <c r="B19" s="3">
        <v>18</v>
      </c>
      <c r="C19" s="54" t="s">
        <v>23</v>
      </c>
      <c r="D19" t="s">
        <v>157</v>
      </c>
      <c r="E19" s="126">
        <v>512196</v>
      </c>
      <c r="F19" s="36">
        <f>(E19/$E$139)*100</f>
        <v>0.68654162557705734</v>
      </c>
      <c r="G19" s="139" t="s">
        <v>17</v>
      </c>
      <c r="H19" s="127" t="s">
        <v>156</v>
      </c>
      <c r="I19" s="3">
        <v>7</v>
      </c>
      <c r="J19" s="18" t="s">
        <v>194</v>
      </c>
      <c r="K19" s="16">
        <v>1</v>
      </c>
      <c r="L19" s="29">
        <v>42556</v>
      </c>
      <c r="M19" s="29">
        <v>42526</v>
      </c>
      <c r="N19" s="43" t="s">
        <v>199</v>
      </c>
      <c r="O19" s="43" t="s">
        <v>199</v>
      </c>
      <c r="P19" s="15" t="s">
        <v>199</v>
      </c>
      <c r="Q19" s="117" t="s">
        <v>411</v>
      </c>
      <c r="R19" s="15" t="s">
        <v>199</v>
      </c>
      <c r="S19" s="16">
        <v>1</v>
      </c>
      <c r="T19" s="15" t="s">
        <v>199</v>
      </c>
      <c r="U19" s="60" t="s">
        <v>271</v>
      </c>
      <c r="V19" s="68" t="s">
        <v>262</v>
      </c>
      <c r="W19" s="3" t="s">
        <v>285</v>
      </c>
      <c r="X19" s="3" t="s">
        <v>263</v>
      </c>
      <c r="Y19" s="52">
        <v>2.7166666666666699</v>
      </c>
      <c r="Z19" s="52">
        <v>8.7895833333333293</v>
      </c>
      <c r="AA19" s="52">
        <f>AVERAGE(Z19,AB19)</f>
        <v>16.023958333333315</v>
      </c>
      <c r="AB19" s="52">
        <v>23.258333333333301</v>
      </c>
      <c r="AC19" s="71" t="s">
        <v>275</v>
      </c>
      <c r="AD19" s="135">
        <v>19.821428571428601</v>
      </c>
      <c r="AE19" s="52">
        <f>((AF19-E19)/E19)*100</f>
        <v>0.87573865894794156</v>
      </c>
      <c r="AF19" s="62">
        <v>516681.498381585</v>
      </c>
      <c r="AG19" s="62">
        <v>570405.40364949603</v>
      </c>
      <c r="AH19" s="62">
        <v>609206.25781996595</v>
      </c>
      <c r="AI19" s="62">
        <v>639502.97686746903</v>
      </c>
      <c r="AJ19" s="62">
        <v>664028.40665493498</v>
      </c>
      <c r="AK19" s="63">
        <v>10.397876726027896</v>
      </c>
      <c r="AL19" s="63">
        <v>6.8023293472009865</v>
      </c>
      <c r="AM19" s="63">
        <v>4.9731463947726606</v>
      </c>
      <c r="AN19" s="63">
        <v>3.8350767196739124</v>
      </c>
      <c r="AO19" s="52">
        <v>47.801818054026199</v>
      </c>
      <c r="AP19" s="52">
        <v>52.198181945973801</v>
      </c>
      <c r="AQ19" s="52">
        <v>26.324102492014799</v>
      </c>
      <c r="AR19" s="52">
        <v>66.731095127646398</v>
      </c>
      <c r="AS19" s="52">
        <v>5.2964099680591001</v>
      </c>
      <c r="AT19" s="53">
        <v>232916</v>
      </c>
      <c r="AU19" s="53">
        <f>(AT19/E19)*100</f>
        <v>45.473998235050644</v>
      </c>
      <c r="AV19" s="3">
        <v>29</v>
      </c>
      <c r="AW19" s="14" t="s">
        <v>455</v>
      </c>
      <c r="AX19" s="130" t="s">
        <v>413</v>
      </c>
      <c r="AY19" s="131" t="s">
        <v>447</v>
      </c>
      <c r="AZ19" s="14" t="s">
        <v>417</v>
      </c>
      <c r="BA19" s="129" t="s">
        <v>199</v>
      </c>
      <c r="BB19" s="16" t="s">
        <v>463</v>
      </c>
      <c r="BC19" s="130" t="s">
        <v>464</v>
      </c>
    </row>
    <row r="20" spans="1:55" x14ac:dyDescent="0.2">
      <c r="A20" s="150">
        <v>52</v>
      </c>
      <c r="B20" s="3">
        <v>19</v>
      </c>
      <c r="C20" t="s">
        <v>47</v>
      </c>
      <c r="D20" t="s">
        <v>157</v>
      </c>
      <c r="E20" s="126">
        <v>239579</v>
      </c>
      <c r="F20" s="36">
        <f>(E20/$E$139)*100</f>
        <v>0.32112893523988051</v>
      </c>
      <c r="G20" s="3" t="s">
        <v>40</v>
      </c>
      <c r="H20" s="127" t="s">
        <v>156</v>
      </c>
      <c r="I20" s="3">
        <v>3</v>
      </c>
      <c r="J20" s="17" t="s">
        <v>197</v>
      </c>
      <c r="K20" s="22">
        <v>0</v>
      </c>
      <c r="L20" s="29">
        <v>42556</v>
      </c>
      <c r="M20" s="29">
        <v>42526</v>
      </c>
      <c r="N20" s="43" t="s">
        <v>199</v>
      </c>
      <c r="O20" s="43" t="s">
        <v>199</v>
      </c>
      <c r="P20" s="15" t="s">
        <v>199</v>
      </c>
      <c r="Q20" s="118" t="s">
        <v>199</v>
      </c>
      <c r="R20" s="15" t="s">
        <v>199</v>
      </c>
      <c r="S20" s="15" t="s">
        <v>199</v>
      </c>
      <c r="T20" s="16">
        <v>1</v>
      </c>
      <c r="U20" s="60" t="s">
        <v>271</v>
      </c>
      <c r="V20" s="68" t="s">
        <v>262</v>
      </c>
      <c r="W20" s="3" t="s">
        <v>263</v>
      </c>
      <c r="X20" s="3" t="s">
        <v>263</v>
      </c>
      <c r="Y20" s="52">
        <v>1.49166666666667</v>
      </c>
      <c r="Z20" s="52">
        <v>8.8333333333333304</v>
      </c>
      <c r="AA20" s="52">
        <f>AVERAGE(Z20,AB20)</f>
        <v>15.840277777777764</v>
      </c>
      <c r="AB20" s="52">
        <v>22.8472222222222</v>
      </c>
      <c r="AC20" s="18" t="s">
        <v>276</v>
      </c>
      <c r="AD20" s="136">
        <v>33.75</v>
      </c>
      <c r="AE20" s="52">
        <f>((AF20-E20)/E20)*100</f>
        <v>0.91528906727217674</v>
      </c>
      <c r="AF20" s="62">
        <v>241771.84039448001</v>
      </c>
      <c r="AG20" s="62">
        <v>261887.64258958801</v>
      </c>
      <c r="AH20" s="62">
        <v>278672.85817801201</v>
      </c>
      <c r="AI20" s="62">
        <v>293534.898833176</v>
      </c>
      <c r="AJ20" s="62">
        <v>306699.93223448098</v>
      </c>
      <c r="AK20" s="63">
        <v>8.3201592717690502</v>
      </c>
      <c r="AL20" s="63">
        <v>6.4093194403710836</v>
      </c>
      <c r="AM20" s="63">
        <v>5.3331496839460213</v>
      </c>
      <c r="AN20" s="63">
        <v>4.4849976795389583</v>
      </c>
      <c r="AO20" s="52">
        <v>47.2153235467215</v>
      </c>
      <c r="AP20" s="52">
        <v>52.7846764532785</v>
      </c>
      <c r="AQ20" s="52">
        <v>29.695006657511701</v>
      </c>
      <c r="AR20" s="52">
        <v>63.569010639496803</v>
      </c>
      <c r="AS20" s="52">
        <v>5.5388827902278601</v>
      </c>
      <c r="AT20" s="53">
        <v>77209</v>
      </c>
      <c r="AU20" s="53">
        <f>(AT20/E20)*100</f>
        <v>32.226948104800506</v>
      </c>
      <c r="AV20" s="3">
        <v>20</v>
      </c>
      <c r="AW20" s="14" t="s">
        <v>455</v>
      </c>
      <c r="AX20" s="130" t="s">
        <v>413</v>
      </c>
      <c r="AY20" s="16" t="s">
        <v>449</v>
      </c>
      <c r="AZ20" s="130" t="s">
        <v>419</v>
      </c>
      <c r="BA20" s="129" t="s">
        <v>199</v>
      </c>
      <c r="BB20" s="16" t="s">
        <v>463</v>
      </c>
      <c r="BC20" s="130" t="s">
        <v>464</v>
      </c>
    </row>
    <row r="21" spans="1:55" x14ac:dyDescent="0.2">
      <c r="A21" s="151">
        <v>51</v>
      </c>
      <c r="B21" s="3">
        <v>20</v>
      </c>
      <c r="C21" t="s">
        <v>46</v>
      </c>
      <c r="D21" t="s">
        <v>157</v>
      </c>
      <c r="E21" s="126">
        <v>205812</v>
      </c>
      <c r="F21" s="36">
        <f>(E21/$E$139)*100</f>
        <v>0.27586803692974043</v>
      </c>
      <c r="G21" s="3" t="s">
        <v>40</v>
      </c>
      <c r="H21" s="127" t="s">
        <v>156</v>
      </c>
      <c r="I21" s="3">
        <v>5</v>
      </c>
      <c r="J21" s="19" t="s">
        <v>195</v>
      </c>
      <c r="K21" s="22">
        <v>0</v>
      </c>
      <c r="L21" s="29">
        <v>42556</v>
      </c>
      <c r="M21" s="29">
        <v>42526</v>
      </c>
      <c r="N21" s="43" t="s">
        <v>199</v>
      </c>
      <c r="O21" s="43" t="s">
        <v>199</v>
      </c>
      <c r="P21" s="15" t="s">
        <v>199</v>
      </c>
      <c r="Q21" s="118" t="s">
        <v>199</v>
      </c>
      <c r="R21" s="15" t="s">
        <v>199</v>
      </c>
      <c r="S21" s="15" t="s">
        <v>199</v>
      </c>
      <c r="T21" s="21" t="s">
        <v>212</v>
      </c>
      <c r="U21" s="60" t="s">
        <v>271</v>
      </c>
      <c r="V21" s="68" t="s">
        <v>262</v>
      </c>
      <c r="W21" s="3" t="s">
        <v>263</v>
      </c>
      <c r="X21" s="3" t="s">
        <v>263</v>
      </c>
      <c r="Y21" s="52">
        <v>1.22166666666667</v>
      </c>
      <c r="Z21" s="52">
        <v>8.7166666666666703</v>
      </c>
      <c r="AA21" s="52">
        <f>AVERAGE(Z21,AB21)</f>
        <v>16.541666666666686</v>
      </c>
      <c r="AB21" s="52">
        <v>24.366666666666699</v>
      </c>
      <c r="AC21" s="71" t="s">
        <v>275</v>
      </c>
      <c r="AD21" s="136">
        <v>32.75</v>
      </c>
      <c r="AE21" s="52">
        <f>((AF21-E21)/E21)*100</f>
        <v>0.93125103259139241</v>
      </c>
      <c r="AF21" s="62">
        <v>207728.626375197</v>
      </c>
      <c r="AG21" s="62">
        <v>220086.575507125</v>
      </c>
      <c r="AH21" s="62">
        <v>232117.64323457799</v>
      </c>
      <c r="AI21" s="62">
        <v>243014.84262271001</v>
      </c>
      <c r="AJ21" s="62">
        <v>252487.57564330101</v>
      </c>
      <c r="AK21" s="63">
        <v>5.9490833533974383</v>
      </c>
      <c r="AL21" s="63">
        <v>5.4665159379807333</v>
      </c>
      <c r="AM21" s="63">
        <v>4.6946881056858389</v>
      </c>
      <c r="AN21" s="63">
        <v>3.8980059482612681</v>
      </c>
      <c r="AO21" s="52">
        <v>48.788700367325497</v>
      </c>
      <c r="AP21" s="52">
        <v>51.211299632674503</v>
      </c>
      <c r="AQ21" s="52">
        <v>27.750568479971999</v>
      </c>
      <c r="AR21" s="52">
        <v>65.995180067245798</v>
      </c>
      <c r="AS21" s="52">
        <v>5.6770256350455801</v>
      </c>
      <c r="AT21" s="53">
        <v>79871</v>
      </c>
      <c r="AU21" s="53">
        <f>(AT21/E21)*100</f>
        <v>38.807746875789555</v>
      </c>
      <c r="AV21" s="3">
        <v>23</v>
      </c>
      <c r="AW21" s="14" t="s">
        <v>455</v>
      </c>
      <c r="AX21" s="130" t="s">
        <v>413</v>
      </c>
      <c r="AY21" s="16" t="s">
        <v>444</v>
      </c>
      <c r="AZ21" s="129" t="s">
        <v>199</v>
      </c>
      <c r="BA21" s="129" t="s">
        <v>199</v>
      </c>
      <c r="BB21" s="16" t="s">
        <v>463</v>
      </c>
      <c r="BC21" s="47" t="s">
        <v>195</v>
      </c>
    </row>
    <row r="22" spans="1:55" x14ac:dyDescent="0.2">
      <c r="A22" s="150">
        <v>55</v>
      </c>
      <c r="B22" s="3">
        <v>21</v>
      </c>
      <c r="C22" s="54" t="s">
        <v>11</v>
      </c>
      <c r="D22" t="s">
        <v>149</v>
      </c>
      <c r="E22" s="126">
        <v>4434878</v>
      </c>
      <c r="F22" s="36">
        <f>(E22/$E$139)*100</f>
        <v>5.9444594478596651</v>
      </c>
      <c r="G22" s="139" t="s">
        <v>6</v>
      </c>
      <c r="H22" s="127" t="s">
        <v>156</v>
      </c>
      <c r="I22" s="3">
        <v>8</v>
      </c>
      <c r="J22" s="14" t="s">
        <v>192</v>
      </c>
      <c r="K22" s="16">
        <v>1</v>
      </c>
      <c r="L22" s="30">
        <v>42162</v>
      </c>
      <c r="M22" s="27">
        <v>41091</v>
      </c>
      <c r="N22" s="22">
        <v>0</v>
      </c>
      <c r="O22" s="43" t="s">
        <v>199</v>
      </c>
      <c r="P22" s="15" t="s">
        <v>199</v>
      </c>
      <c r="Q22" s="122" t="s">
        <v>410</v>
      </c>
      <c r="R22" s="15" t="s">
        <v>199</v>
      </c>
      <c r="S22" s="16">
        <v>1</v>
      </c>
      <c r="T22" s="15" t="s">
        <v>199</v>
      </c>
      <c r="U22" s="60" t="s">
        <v>271</v>
      </c>
      <c r="V22" s="68" t="s">
        <v>288</v>
      </c>
      <c r="W22" s="3" t="s">
        <v>263</v>
      </c>
      <c r="X22" s="3" t="s">
        <v>263</v>
      </c>
      <c r="Y22" s="52">
        <v>2.6366666666666698</v>
      </c>
      <c r="Z22" s="52">
        <v>11.53</v>
      </c>
      <c r="AA22" s="52">
        <f>AVERAGE(Z22,AB22)</f>
        <v>19.942499999999999</v>
      </c>
      <c r="AB22" s="52">
        <v>28.355</v>
      </c>
      <c r="AC22" s="71" t="s">
        <v>275</v>
      </c>
      <c r="AD22" s="134">
        <v>55.15625</v>
      </c>
      <c r="AE22" s="52">
        <f>((AF22-E22)/E22)*100</f>
        <v>1.2311036622272271</v>
      </c>
      <c r="AF22" s="62">
        <v>4489475.9454733096</v>
      </c>
      <c r="AG22" s="62">
        <v>4796049.9329790603</v>
      </c>
      <c r="AH22" s="62">
        <v>5066976.0013366695</v>
      </c>
      <c r="AI22" s="62">
        <v>5304627.6137467101</v>
      </c>
      <c r="AJ22" s="62">
        <v>5514718.4273946797</v>
      </c>
      <c r="AK22" s="63">
        <v>6.8287254732897278</v>
      </c>
      <c r="AL22" s="63">
        <v>5.6489417779961233</v>
      </c>
      <c r="AM22" s="63">
        <v>4.690205999541897</v>
      </c>
      <c r="AN22" s="63">
        <v>3.9605195490731244</v>
      </c>
      <c r="AO22" s="52">
        <v>48.9644585488034</v>
      </c>
      <c r="AP22" s="52">
        <v>51.0355414511966</v>
      </c>
      <c r="AQ22" s="52">
        <v>28.232005480195799</v>
      </c>
      <c r="AR22" s="52">
        <v>64.7207431636226</v>
      </c>
      <c r="AS22" s="52">
        <v>5.4100473564323499</v>
      </c>
      <c r="AT22" s="53">
        <v>1552357</v>
      </c>
      <c r="AU22" s="53">
        <f>(AT22/E22)*100</f>
        <v>35.003375515628612</v>
      </c>
      <c r="AV22" s="3">
        <v>13</v>
      </c>
      <c r="AW22" s="131" t="s">
        <v>459</v>
      </c>
      <c r="AX22" s="130" t="s">
        <v>413</v>
      </c>
      <c r="AY22" s="131" t="s">
        <v>447</v>
      </c>
      <c r="AZ22" s="130" t="s">
        <v>419</v>
      </c>
      <c r="BA22" s="129" t="s">
        <v>199</v>
      </c>
      <c r="BB22" s="16" t="s">
        <v>463</v>
      </c>
      <c r="BC22" s="130" t="s">
        <v>464</v>
      </c>
    </row>
    <row r="23" spans="1:55" x14ac:dyDescent="0.2">
      <c r="A23" s="151">
        <v>59</v>
      </c>
      <c r="B23" s="3">
        <v>22</v>
      </c>
      <c r="C23" t="s">
        <v>48</v>
      </c>
      <c r="D23" t="s">
        <v>171</v>
      </c>
      <c r="E23" s="126">
        <v>379886</v>
      </c>
      <c r="F23" s="36">
        <f>(E23/$E$139)*100</f>
        <v>0.50919482380566428</v>
      </c>
      <c r="G23" s="3" t="s">
        <v>40</v>
      </c>
      <c r="H23" s="127" t="s">
        <v>156</v>
      </c>
      <c r="I23" s="3">
        <v>2</v>
      </c>
      <c r="J23" s="20" t="s">
        <v>193</v>
      </c>
      <c r="K23" s="22">
        <v>0</v>
      </c>
      <c r="L23" s="18" t="s">
        <v>204</v>
      </c>
      <c r="M23" s="18" t="s">
        <v>209</v>
      </c>
      <c r="N23" s="24">
        <v>1</v>
      </c>
      <c r="O23" s="45" t="s">
        <v>242</v>
      </c>
      <c r="P23" s="15" t="s">
        <v>199</v>
      </c>
      <c r="Q23" s="121" t="s">
        <v>407</v>
      </c>
      <c r="R23" s="15" t="s">
        <v>199</v>
      </c>
      <c r="S23" s="15" t="s">
        <v>199</v>
      </c>
      <c r="T23" s="15" t="s">
        <v>199</v>
      </c>
      <c r="U23" s="60" t="s">
        <v>271</v>
      </c>
      <c r="V23" s="68" t="s">
        <v>284</v>
      </c>
      <c r="W23" s="3" t="s">
        <v>263</v>
      </c>
      <c r="X23" s="3" t="s">
        <v>263</v>
      </c>
      <c r="Y23" s="52">
        <v>1.9166666666666701</v>
      </c>
      <c r="Z23" s="52">
        <v>18.816666666666698</v>
      </c>
      <c r="AA23" s="52">
        <f>AVERAGE(Z23,AB23)</f>
        <v>26.391666666666698</v>
      </c>
      <c r="AB23" s="52">
        <v>33.966666666666697</v>
      </c>
      <c r="AC23" s="71" t="s">
        <v>275</v>
      </c>
      <c r="AD23" s="134">
        <v>50.625</v>
      </c>
      <c r="AE23" s="52">
        <f>((AF23-E23)/E23)*100</f>
        <v>1.7362652418064899</v>
      </c>
      <c r="AF23" s="62">
        <v>386481.828576489</v>
      </c>
      <c r="AG23" s="62">
        <v>443837.02878258302</v>
      </c>
      <c r="AH23" s="62">
        <v>484057.33908548899</v>
      </c>
      <c r="AI23" s="62">
        <v>517440.16269755998</v>
      </c>
      <c r="AJ23" s="62">
        <v>547658.63955717802</v>
      </c>
      <c r="AK23" s="63">
        <v>14.840335551440498</v>
      </c>
      <c r="AL23" s="63">
        <v>9.0619546578228842</v>
      </c>
      <c r="AM23" s="63">
        <v>6.8964605877353051</v>
      </c>
      <c r="AN23" s="63">
        <v>5.8399944646895365</v>
      </c>
      <c r="AO23" s="52">
        <v>50.4298658018458</v>
      </c>
      <c r="AP23" s="52">
        <v>49.5701341981542</v>
      </c>
      <c r="AQ23" s="52">
        <v>29.1842816002696</v>
      </c>
      <c r="AR23" s="52">
        <v>64.742580668937507</v>
      </c>
      <c r="AS23" s="52">
        <v>3.8198301595741899</v>
      </c>
      <c r="AT23" s="53">
        <v>193156</v>
      </c>
      <c r="AU23" s="53">
        <f>(AT23/E23)*100</f>
        <v>50.845780049804411</v>
      </c>
      <c r="AV23" s="3">
        <v>18</v>
      </c>
      <c r="AW23" s="14" t="s">
        <v>458</v>
      </c>
      <c r="AX23" s="130" t="s">
        <v>413</v>
      </c>
      <c r="AY23" s="131" t="s">
        <v>448</v>
      </c>
      <c r="AZ23" s="131" t="s">
        <v>415</v>
      </c>
      <c r="BA23" s="131" t="s">
        <v>426</v>
      </c>
      <c r="BB23" s="16" t="s">
        <v>463</v>
      </c>
      <c r="BC23" s="18" t="s">
        <v>467</v>
      </c>
    </row>
    <row r="24" spans="1:55" x14ac:dyDescent="0.2">
      <c r="A24" s="151">
        <v>57</v>
      </c>
      <c r="B24" s="3">
        <v>23</v>
      </c>
      <c r="C24" t="s">
        <v>49</v>
      </c>
      <c r="D24" t="s">
        <v>149</v>
      </c>
      <c r="E24" s="126">
        <v>141375</v>
      </c>
      <c r="F24" s="36">
        <f>(E24/$E$139)*100</f>
        <v>0.18949742347842716</v>
      </c>
      <c r="G24" s="3" t="s">
        <v>40</v>
      </c>
      <c r="H24" s="127" t="s">
        <v>156</v>
      </c>
      <c r="I24" s="3">
        <v>2</v>
      </c>
      <c r="J24" s="15" t="s">
        <v>199</v>
      </c>
      <c r="K24" s="22">
        <v>0</v>
      </c>
      <c r="L24" s="30">
        <v>42162</v>
      </c>
      <c r="M24" s="27">
        <v>41091</v>
      </c>
      <c r="N24" s="22">
        <v>0</v>
      </c>
      <c r="O24" s="43" t="s">
        <v>199</v>
      </c>
      <c r="P24" s="15" t="s">
        <v>199</v>
      </c>
      <c r="Q24" s="118" t="s">
        <v>199</v>
      </c>
      <c r="R24" s="15" t="s">
        <v>199</v>
      </c>
      <c r="S24" s="15" t="s">
        <v>199</v>
      </c>
      <c r="T24" s="15" t="s">
        <v>199</v>
      </c>
      <c r="U24" s="60" t="s">
        <v>271</v>
      </c>
      <c r="V24" s="68" t="s">
        <v>288</v>
      </c>
      <c r="W24" s="3" t="s">
        <v>263</v>
      </c>
      <c r="X24" s="3" t="s">
        <v>263</v>
      </c>
      <c r="Y24" s="52">
        <v>2.9083333333333301</v>
      </c>
      <c r="Z24" s="52">
        <v>13.6041666666667</v>
      </c>
      <c r="AA24" s="52">
        <f>AVERAGE(Z24,AB24)</f>
        <v>21.170833333333348</v>
      </c>
      <c r="AB24" s="52">
        <v>28.737500000000001</v>
      </c>
      <c r="AC24" s="71" t="s">
        <v>275</v>
      </c>
      <c r="AD24" s="136">
        <v>33.75</v>
      </c>
      <c r="AE24" s="52">
        <f>((AF24-E24)/E24)*100</f>
        <v>1.2924489678415634</v>
      </c>
      <c r="AF24" s="62">
        <v>143202.19972828601</v>
      </c>
      <c r="AG24" s="62">
        <v>149565.30620366801</v>
      </c>
      <c r="AH24" s="62">
        <v>157105.491038387</v>
      </c>
      <c r="AI24" s="62">
        <v>164708.18212523701</v>
      </c>
      <c r="AJ24" s="62">
        <v>171978.01260862299</v>
      </c>
      <c r="AK24" s="63">
        <v>4.4434418517700491</v>
      </c>
      <c r="AL24" s="63">
        <v>5.0413996575190216</v>
      </c>
      <c r="AM24" s="63">
        <v>4.8392268383492576</v>
      </c>
      <c r="AN24" s="63">
        <v>4.4137640216673066</v>
      </c>
      <c r="AO24" s="52">
        <v>48.929442970822301</v>
      </c>
      <c r="AP24" s="52">
        <v>51.070557029177699</v>
      </c>
      <c r="AQ24" s="52">
        <v>31.531034482758599</v>
      </c>
      <c r="AR24" s="52">
        <v>61.913351016799297</v>
      </c>
      <c r="AS24" s="52">
        <v>6.1920424403182999</v>
      </c>
      <c r="AT24" s="53">
        <v>54399</v>
      </c>
      <c r="AU24" s="53">
        <f>(AT24/E24)*100</f>
        <v>38.478514588859412</v>
      </c>
      <c r="AV24" s="3">
        <v>11</v>
      </c>
      <c r="AW24" s="131" t="s">
        <v>459</v>
      </c>
      <c r="AX24" s="130" t="s">
        <v>413</v>
      </c>
      <c r="AY24" s="14" t="s">
        <v>445</v>
      </c>
      <c r="AZ24" s="130" t="s">
        <v>419</v>
      </c>
      <c r="BA24" s="129" t="s">
        <v>199</v>
      </c>
      <c r="BB24" s="47" t="s">
        <v>466</v>
      </c>
      <c r="BC24" s="18" t="s">
        <v>467</v>
      </c>
    </row>
    <row r="25" spans="1:55" x14ac:dyDescent="0.2">
      <c r="A25" s="150">
        <v>61</v>
      </c>
      <c r="B25" s="3">
        <v>24</v>
      </c>
      <c r="C25" s="54" t="s">
        <v>10</v>
      </c>
      <c r="D25" t="s">
        <v>148</v>
      </c>
      <c r="E25" s="126">
        <v>1936126</v>
      </c>
      <c r="F25" s="36">
        <f>(E25/$E$139)*100</f>
        <v>2.5951610152402709</v>
      </c>
      <c r="G25" s="61" t="s">
        <v>6</v>
      </c>
      <c r="H25" s="127" t="s">
        <v>156</v>
      </c>
      <c r="I25" s="3">
        <v>15</v>
      </c>
      <c r="J25" s="18" t="s">
        <v>194</v>
      </c>
      <c r="K25" s="16">
        <v>1</v>
      </c>
      <c r="L25" s="30">
        <v>42162</v>
      </c>
      <c r="M25" s="31">
        <v>42890</v>
      </c>
      <c r="N25" s="43" t="s">
        <v>199</v>
      </c>
      <c r="O25" s="43" t="s">
        <v>199</v>
      </c>
      <c r="P25" s="15" t="s">
        <v>199</v>
      </c>
      <c r="Q25" s="117" t="s">
        <v>411</v>
      </c>
      <c r="R25" s="15" t="s">
        <v>199</v>
      </c>
      <c r="S25" s="15" t="s">
        <v>199</v>
      </c>
      <c r="T25" s="15" t="s">
        <v>199</v>
      </c>
      <c r="U25" s="60" t="s">
        <v>271</v>
      </c>
      <c r="V25" s="68" t="s">
        <v>285</v>
      </c>
      <c r="W25" s="3" t="s">
        <v>263</v>
      </c>
      <c r="X25" s="3" t="s">
        <v>263</v>
      </c>
      <c r="Y25" s="52">
        <v>2.5772222222222201</v>
      </c>
      <c r="Z25" s="52">
        <v>7.1061111111111099</v>
      </c>
      <c r="AA25" s="52">
        <f>AVERAGE(Z25,AB25)</f>
        <v>14.623611111111106</v>
      </c>
      <c r="AB25" s="52">
        <v>22.141111111111101</v>
      </c>
      <c r="AC25" s="71" t="s">
        <v>275</v>
      </c>
      <c r="AD25" s="136">
        <v>36.6666666666667</v>
      </c>
      <c r="AE25" s="52">
        <f>((AF25-E25)/E25)*100</f>
        <v>2.6019361399361345</v>
      </c>
      <c r="AF25" s="62">
        <v>1986502.7621086999</v>
      </c>
      <c r="AG25" s="62">
        <v>2189481.4371174299</v>
      </c>
      <c r="AH25" s="62">
        <v>2359883.0975278202</v>
      </c>
      <c r="AI25" s="62">
        <v>2513402.8547789999</v>
      </c>
      <c r="AJ25" s="62">
        <v>2652180.8206517301</v>
      </c>
      <c r="AK25" s="63">
        <v>10.21789039916891</v>
      </c>
      <c r="AL25" s="63">
        <v>7.7827405851283755</v>
      </c>
      <c r="AM25" s="63">
        <v>6.5053967042691605</v>
      </c>
      <c r="AN25" s="63">
        <v>5.5215169987117996</v>
      </c>
      <c r="AO25" s="52">
        <v>48.662380444248001</v>
      </c>
      <c r="AP25" s="52">
        <v>51.337619555752099</v>
      </c>
      <c r="AQ25" s="52">
        <v>29.6009660528292</v>
      </c>
      <c r="AR25" s="52">
        <v>64.588874897604796</v>
      </c>
      <c r="AS25" s="52">
        <v>4.48219795612476</v>
      </c>
      <c r="AT25" s="53">
        <v>609926</v>
      </c>
      <c r="AU25" s="53">
        <f>(AT25/E25)*100</f>
        <v>31.502391889784032</v>
      </c>
      <c r="AV25" s="3">
        <v>17</v>
      </c>
      <c r="AW25" s="14" t="s">
        <v>455</v>
      </c>
      <c r="AX25" s="130" t="s">
        <v>413</v>
      </c>
      <c r="AY25" s="16" t="s">
        <v>449</v>
      </c>
      <c r="AZ25" s="131" t="s">
        <v>415</v>
      </c>
      <c r="BA25" s="129" t="s">
        <v>199</v>
      </c>
      <c r="BB25" s="16" t="s">
        <v>463</v>
      </c>
      <c r="BC25" s="130" t="s">
        <v>464</v>
      </c>
    </row>
    <row r="26" spans="1:55" x14ac:dyDescent="0.2">
      <c r="A26" s="151">
        <v>65</v>
      </c>
      <c r="B26" s="3">
        <v>25</v>
      </c>
      <c r="C26" s="54" t="s">
        <v>24</v>
      </c>
      <c r="D26" t="s">
        <v>158</v>
      </c>
      <c r="E26" s="126">
        <v>829625</v>
      </c>
      <c r="F26" s="36">
        <f>(E26/$E$139)*100</f>
        <v>1.1120198051514776</v>
      </c>
      <c r="G26" s="139" t="s">
        <v>17</v>
      </c>
      <c r="H26" s="127" t="s">
        <v>156</v>
      </c>
      <c r="I26" s="3">
        <v>3</v>
      </c>
      <c r="J26" s="20" t="s">
        <v>193</v>
      </c>
      <c r="K26" s="16">
        <v>1</v>
      </c>
      <c r="L26" s="30">
        <v>42162</v>
      </c>
      <c r="M26" s="28">
        <v>42162</v>
      </c>
      <c r="N26" s="22">
        <v>0</v>
      </c>
      <c r="O26" s="43" t="s">
        <v>199</v>
      </c>
      <c r="P26" s="24" t="s">
        <v>200</v>
      </c>
      <c r="Q26" s="117" t="s">
        <v>411</v>
      </c>
      <c r="R26" s="15" t="s">
        <v>199</v>
      </c>
      <c r="S26" s="16">
        <v>1</v>
      </c>
      <c r="T26" s="15" t="s">
        <v>199</v>
      </c>
      <c r="U26" s="60" t="s">
        <v>271</v>
      </c>
      <c r="V26" s="68" t="s">
        <v>285</v>
      </c>
      <c r="W26" s="3" t="s">
        <v>263</v>
      </c>
      <c r="X26" s="3" t="s">
        <v>263</v>
      </c>
      <c r="Y26" s="52">
        <v>2.9611111111111099</v>
      </c>
      <c r="Z26" s="52">
        <v>11.827777777777801</v>
      </c>
      <c r="AA26" s="52">
        <f>AVERAGE(Z26,AB26)</f>
        <v>19.577777777777801</v>
      </c>
      <c r="AB26" s="52">
        <v>27.327777777777801</v>
      </c>
      <c r="AC26" s="71" t="s">
        <v>275</v>
      </c>
      <c r="AD26" s="137">
        <v>43.3333333333333</v>
      </c>
      <c r="AE26" s="52">
        <f>((AF26-E26)/E26)*100</f>
        <v>1.6002675322454165</v>
      </c>
      <c r="AF26" s="62">
        <v>842901.21951439104</v>
      </c>
      <c r="AG26" s="62">
        <v>887593.01090087695</v>
      </c>
      <c r="AH26" s="62">
        <v>919687.18817420898</v>
      </c>
      <c r="AI26" s="62">
        <v>942359.03728550603</v>
      </c>
      <c r="AJ26" s="62">
        <v>958103.20937801304</v>
      </c>
      <c r="AK26" s="63">
        <v>5.3021386553733514</v>
      </c>
      <c r="AL26" s="63">
        <v>3.6158663801056208</v>
      </c>
      <c r="AM26" s="63">
        <v>2.4651696144975008</v>
      </c>
      <c r="AN26" s="63">
        <v>1.6707190645572392</v>
      </c>
      <c r="AO26" s="52">
        <v>48.022660840741302</v>
      </c>
      <c r="AP26" s="52">
        <v>51.977339159258698</v>
      </c>
      <c r="AQ26" s="52">
        <v>26.357209582642799</v>
      </c>
      <c r="AR26" s="52">
        <v>64.7150218472201</v>
      </c>
      <c r="AS26" s="52">
        <v>6.0418863944553296</v>
      </c>
      <c r="AT26" s="53">
        <v>362957</v>
      </c>
      <c r="AU26" s="53">
        <f>(AT26/E26)*100</f>
        <v>43.749525387976497</v>
      </c>
      <c r="AV26" s="3">
        <v>16</v>
      </c>
      <c r="AW26" s="14" t="s">
        <v>455</v>
      </c>
      <c r="AX26" s="130" t="s">
        <v>413</v>
      </c>
      <c r="AY26" s="131" t="s">
        <v>440</v>
      </c>
      <c r="AZ26" s="131" t="s">
        <v>415</v>
      </c>
      <c r="BA26" s="129" t="s">
        <v>199</v>
      </c>
      <c r="BB26" s="16" t="s">
        <v>463</v>
      </c>
      <c r="BC26" s="47" t="s">
        <v>195</v>
      </c>
    </row>
    <row r="27" spans="1:55" x14ac:dyDescent="0.2">
      <c r="A27" s="150">
        <v>70</v>
      </c>
      <c r="B27" s="3">
        <v>26</v>
      </c>
      <c r="C27" t="s">
        <v>50</v>
      </c>
      <c r="D27" t="s">
        <v>158</v>
      </c>
      <c r="E27" s="126">
        <v>250113</v>
      </c>
      <c r="F27" s="36">
        <f>(E27/$E$139)*100</f>
        <v>0.3352485876460467</v>
      </c>
      <c r="G27" s="3" t="s">
        <v>40</v>
      </c>
      <c r="H27" s="127" t="s">
        <v>156</v>
      </c>
      <c r="I27" s="3">
        <v>2</v>
      </c>
      <c r="J27" s="18" t="s">
        <v>194</v>
      </c>
      <c r="K27" s="22">
        <v>0</v>
      </c>
      <c r="L27" s="30">
        <v>42162</v>
      </c>
      <c r="M27" s="28">
        <v>42162</v>
      </c>
      <c r="N27" s="22">
        <v>0</v>
      </c>
      <c r="O27" s="43" t="s">
        <v>199</v>
      </c>
      <c r="P27" s="15" t="s">
        <v>199</v>
      </c>
      <c r="Q27" s="118" t="s">
        <v>199</v>
      </c>
      <c r="R27" s="15" t="s">
        <v>199</v>
      </c>
      <c r="S27" s="15" t="s">
        <v>199</v>
      </c>
      <c r="T27" s="15" t="s">
        <v>199</v>
      </c>
      <c r="U27" s="60" t="s">
        <v>271</v>
      </c>
      <c r="V27" s="68" t="s">
        <v>288</v>
      </c>
      <c r="W27" s="3" t="s">
        <v>263</v>
      </c>
      <c r="X27" s="3" t="s">
        <v>263</v>
      </c>
      <c r="Y27" s="52">
        <v>2.1375000000000002</v>
      </c>
      <c r="Z27" s="52">
        <v>9.9166666666666696</v>
      </c>
      <c r="AA27" s="52">
        <f>AVERAGE(Z27,AB27)</f>
        <v>17.897916666666685</v>
      </c>
      <c r="AB27" s="52">
        <v>25.879166666666698</v>
      </c>
      <c r="AC27" s="18" t="s">
        <v>276</v>
      </c>
      <c r="AD27" s="136">
        <v>32.5</v>
      </c>
      <c r="AE27" s="52">
        <f>((AF27-E27)/E27)*100</f>
        <v>1.6195225663827959</v>
      </c>
      <c r="AF27" s="62">
        <v>254163.636476457</v>
      </c>
      <c r="AG27" s="62">
        <v>262047.27191717899</v>
      </c>
      <c r="AH27" s="62">
        <v>269919.00178124802</v>
      </c>
      <c r="AI27" s="62">
        <v>276836.94203620101</v>
      </c>
      <c r="AJ27" s="62">
        <v>282818.24153476302</v>
      </c>
      <c r="AK27" s="63">
        <v>3.1017951859735242</v>
      </c>
      <c r="AL27" s="63">
        <v>3.0039350558692011</v>
      </c>
      <c r="AM27" s="63">
        <v>2.5629689682090397</v>
      </c>
      <c r="AN27" s="63">
        <v>2.160585742122469</v>
      </c>
      <c r="AO27" s="52">
        <v>48.256987841495601</v>
      </c>
      <c r="AP27" s="52">
        <v>51.743012158504399</v>
      </c>
      <c r="AQ27" s="52">
        <v>30.493017156245401</v>
      </c>
      <c r="AR27" s="52">
        <v>62.773226501621302</v>
      </c>
      <c r="AS27" s="52">
        <v>6.2923558551534704</v>
      </c>
      <c r="AT27" s="53">
        <v>104113</v>
      </c>
      <c r="AU27" s="53">
        <f>(AT27/E27)*100</f>
        <v>41.626384874036937</v>
      </c>
      <c r="AV27" s="3">
        <v>8</v>
      </c>
      <c r="AW27" s="131" t="s">
        <v>459</v>
      </c>
      <c r="AX27" s="130" t="s">
        <v>413</v>
      </c>
      <c r="AY27" s="131" t="s">
        <v>448</v>
      </c>
      <c r="AZ27" s="14" t="s">
        <v>417</v>
      </c>
      <c r="BA27" s="129" t="s">
        <v>199</v>
      </c>
      <c r="BB27" s="16" t="s">
        <v>463</v>
      </c>
      <c r="BC27" s="130" t="s">
        <v>464</v>
      </c>
    </row>
    <row r="28" spans="1:55" x14ac:dyDescent="0.2">
      <c r="A28" s="151">
        <v>44</v>
      </c>
      <c r="B28" s="3">
        <v>27</v>
      </c>
      <c r="C28" t="s">
        <v>51</v>
      </c>
      <c r="D28" t="s">
        <v>172</v>
      </c>
      <c r="E28" s="126">
        <v>249512</v>
      </c>
      <c r="F28" s="36">
        <f>(E28/$E$139)*100</f>
        <v>0.33444301416056105</v>
      </c>
      <c r="G28" s="3" t="s">
        <v>40</v>
      </c>
      <c r="H28" s="127" t="s">
        <v>156</v>
      </c>
      <c r="I28" s="3">
        <v>2</v>
      </c>
      <c r="J28" s="18" t="s">
        <v>194</v>
      </c>
      <c r="K28" s="22">
        <v>0</v>
      </c>
      <c r="L28" s="30">
        <v>42162</v>
      </c>
      <c r="M28" s="32" t="s">
        <v>208</v>
      </c>
      <c r="N28" s="43" t="s">
        <v>199</v>
      </c>
      <c r="O28" s="43" t="s">
        <v>199</v>
      </c>
      <c r="P28" s="15" t="s">
        <v>199</v>
      </c>
      <c r="Q28" s="118" t="s">
        <v>199</v>
      </c>
      <c r="R28" s="15" t="s">
        <v>199</v>
      </c>
      <c r="S28" s="15" t="s">
        <v>199</v>
      </c>
      <c r="T28" s="15" t="s">
        <v>199</v>
      </c>
      <c r="U28" s="60" t="s">
        <v>271</v>
      </c>
      <c r="V28" s="68" t="s">
        <v>288</v>
      </c>
      <c r="W28" s="3" t="s">
        <v>263</v>
      </c>
      <c r="X28" s="3" t="s">
        <v>263</v>
      </c>
      <c r="Y28" s="52">
        <v>1.7250000000000001</v>
      </c>
      <c r="Z28" s="52">
        <v>8.75</v>
      </c>
      <c r="AA28" s="52">
        <f>AVERAGE(Z28,AB28)</f>
        <v>18.262499999999999</v>
      </c>
      <c r="AB28" s="52">
        <v>27.774999999999999</v>
      </c>
      <c r="AC28" s="71" t="s">
        <v>275</v>
      </c>
      <c r="AD28" s="136">
        <v>31.875</v>
      </c>
      <c r="AE28" s="52">
        <f>((AF28-E28)/E28)*100</f>
        <v>1.4214261797320411</v>
      </c>
      <c r="AF28" s="62">
        <v>253058.62888957301</v>
      </c>
      <c r="AG28" s="62">
        <v>261697.17509934399</v>
      </c>
      <c r="AH28" s="62">
        <v>269412.392838386</v>
      </c>
      <c r="AI28" s="62">
        <v>275857.921134512</v>
      </c>
      <c r="AJ28" s="62">
        <v>281081.46812012402</v>
      </c>
      <c r="AK28" s="63">
        <v>3.413654079956538</v>
      </c>
      <c r="AL28" s="63">
        <v>2.9481471231446057</v>
      </c>
      <c r="AM28" s="63">
        <v>2.3924394227820516</v>
      </c>
      <c r="AN28" s="63">
        <v>1.8935642537032487</v>
      </c>
      <c r="AO28" s="52">
        <v>47.3095482381609</v>
      </c>
      <c r="AP28" s="52">
        <v>52.6904517618391</v>
      </c>
      <c r="AQ28" s="52">
        <v>29.8847350027253</v>
      </c>
      <c r="AR28" s="52">
        <v>61.916060149411699</v>
      </c>
      <c r="AS28" s="52">
        <v>7.7835935746577301</v>
      </c>
      <c r="AT28" s="53">
        <v>94273</v>
      </c>
      <c r="AU28" s="53">
        <f>(AT28/E28)*100</f>
        <v>37.782952322934364</v>
      </c>
      <c r="AV28" s="3">
        <v>7</v>
      </c>
      <c r="AW28" s="131" t="s">
        <v>453</v>
      </c>
      <c r="AX28" s="130" t="s">
        <v>413</v>
      </c>
      <c r="AY28" s="131" t="s">
        <v>446</v>
      </c>
      <c r="AZ28" s="130" t="s">
        <v>419</v>
      </c>
      <c r="BA28" s="129" t="s">
        <v>199</v>
      </c>
      <c r="BB28" s="47" t="s">
        <v>466</v>
      </c>
      <c r="BC28" s="18" t="s">
        <v>467</v>
      </c>
    </row>
    <row r="29" spans="1:55" x14ac:dyDescent="0.2">
      <c r="A29" s="150">
        <v>73</v>
      </c>
      <c r="B29" s="3">
        <v>28</v>
      </c>
      <c r="C29" s="54" t="s">
        <v>25</v>
      </c>
      <c r="D29" t="s">
        <v>159</v>
      </c>
      <c r="E29" s="126">
        <v>924964</v>
      </c>
      <c r="F29" s="36">
        <f>(E29/$E$139)*100</f>
        <v>1.2398111038748005</v>
      </c>
      <c r="G29" s="139" t="s">
        <v>17</v>
      </c>
      <c r="H29" s="127" t="s">
        <v>156</v>
      </c>
      <c r="I29" s="3">
        <v>8</v>
      </c>
      <c r="J29" s="20" t="s">
        <v>193</v>
      </c>
      <c r="K29" s="16">
        <v>1</v>
      </c>
      <c r="L29" s="30">
        <v>42162</v>
      </c>
      <c r="M29" s="27">
        <v>41091</v>
      </c>
      <c r="N29" s="43" t="s">
        <v>199</v>
      </c>
      <c r="O29" s="43" t="s">
        <v>199</v>
      </c>
      <c r="P29" s="15" t="s">
        <v>199</v>
      </c>
      <c r="Q29" s="118" t="s">
        <v>199</v>
      </c>
      <c r="R29" s="15" t="s">
        <v>199</v>
      </c>
      <c r="S29" s="16">
        <v>1</v>
      </c>
      <c r="T29" s="15" t="s">
        <v>199</v>
      </c>
      <c r="U29" s="60" t="s">
        <v>271</v>
      </c>
      <c r="V29" s="68" t="s">
        <v>288</v>
      </c>
      <c r="W29" s="139" t="s">
        <v>297</v>
      </c>
      <c r="X29" s="68" t="s">
        <v>285</v>
      </c>
      <c r="Y29" s="52">
        <v>2.8202380952380999</v>
      </c>
      <c r="Z29" s="52">
        <v>13.277380952381</v>
      </c>
      <c r="AA29" s="52">
        <f>AVERAGE(Z29,AB29)</f>
        <v>21.3232142857143</v>
      </c>
      <c r="AB29" s="52">
        <v>29.369047619047599</v>
      </c>
      <c r="AC29" s="71" t="s">
        <v>275</v>
      </c>
      <c r="AD29" s="136">
        <v>28.4375</v>
      </c>
      <c r="AE29" s="52">
        <f>((AF29-E29)/E29)*100</f>
        <v>1.4535907915975144</v>
      </c>
      <c r="AF29" s="62">
        <v>938409.19152959203</v>
      </c>
      <c r="AG29" s="62">
        <v>997803.10163797496</v>
      </c>
      <c r="AH29" s="62">
        <v>1054190.31079592</v>
      </c>
      <c r="AI29" s="62">
        <v>1105001.2880901201</v>
      </c>
      <c r="AJ29" s="62">
        <v>1149814.00385521</v>
      </c>
      <c r="AK29" s="63">
        <v>6.3292123142540628</v>
      </c>
      <c r="AL29" s="63">
        <v>5.6511358869681612</v>
      </c>
      <c r="AM29" s="63">
        <v>4.8199055496760836</v>
      </c>
      <c r="AN29" s="63">
        <v>4.0554446631047902</v>
      </c>
      <c r="AO29" s="52">
        <v>48.179821052495001</v>
      </c>
      <c r="AP29" s="52">
        <v>51.820178947504999</v>
      </c>
      <c r="AQ29" s="52">
        <v>26.2907529374116</v>
      </c>
      <c r="AR29" s="52">
        <v>64.779169783905104</v>
      </c>
      <c r="AS29" s="52">
        <v>6.6675027352415901</v>
      </c>
      <c r="AT29" s="53">
        <v>401872</v>
      </c>
      <c r="AU29" s="53">
        <f>(AT29/E29)*100</f>
        <v>43.447312544055769</v>
      </c>
      <c r="AV29" s="3">
        <v>32</v>
      </c>
      <c r="AW29" s="14" t="s">
        <v>455</v>
      </c>
      <c r="AX29" s="130" t="s">
        <v>413</v>
      </c>
      <c r="AY29" s="131" t="s">
        <v>448</v>
      </c>
      <c r="AZ29" s="131" t="s">
        <v>415</v>
      </c>
      <c r="BA29" s="129" t="s">
        <v>199</v>
      </c>
      <c r="BB29" s="16" t="s">
        <v>463</v>
      </c>
      <c r="BC29" s="130" t="s">
        <v>464</v>
      </c>
    </row>
    <row r="30" spans="1:55" x14ac:dyDescent="0.2">
      <c r="A30" s="151">
        <v>72</v>
      </c>
      <c r="B30" s="3">
        <v>29</v>
      </c>
      <c r="C30" t="s">
        <v>52</v>
      </c>
      <c r="D30" t="s">
        <v>159</v>
      </c>
      <c r="E30" s="126">
        <v>434147</v>
      </c>
      <c r="F30" s="36">
        <f>(E30/$E$139)*100</f>
        <v>0.58192564393201562</v>
      </c>
      <c r="G30" s="3" t="s">
        <v>40</v>
      </c>
      <c r="H30" s="127" t="s">
        <v>156</v>
      </c>
      <c r="I30" s="3">
        <v>6</v>
      </c>
      <c r="J30" s="18" t="s">
        <v>194</v>
      </c>
      <c r="K30" s="22">
        <v>0</v>
      </c>
      <c r="L30" s="30">
        <v>42162</v>
      </c>
      <c r="M30" s="27">
        <v>41091</v>
      </c>
      <c r="N30" s="43" t="s">
        <v>199</v>
      </c>
      <c r="O30" s="43" t="s">
        <v>199</v>
      </c>
      <c r="P30" s="15" t="s">
        <v>199</v>
      </c>
      <c r="Q30" s="118" t="s">
        <v>199</v>
      </c>
      <c r="R30" s="15" t="s">
        <v>199</v>
      </c>
      <c r="S30" s="15" t="s">
        <v>199</v>
      </c>
      <c r="T30" s="15" t="s">
        <v>199</v>
      </c>
      <c r="U30" s="60" t="s">
        <v>271</v>
      </c>
      <c r="V30" s="68" t="s">
        <v>297</v>
      </c>
      <c r="W30" s="3" t="s">
        <v>263</v>
      </c>
      <c r="X30" s="3" t="s">
        <v>263</v>
      </c>
      <c r="Y30" s="52">
        <v>3.0649999999999999</v>
      </c>
      <c r="Z30" s="52">
        <v>15.1916666666667</v>
      </c>
      <c r="AA30" s="52">
        <f>AVERAGE(Z30,AB30)</f>
        <v>22.2291666666667</v>
      </c>
      <c r="AB30" s="52">
        <v>29.266666666666701</v>
      </c>
      <c r="AC30" s="18" t="s">
        <v>276</v>
      </c>
      <c r="AD30" s="136">
        <v>33.75</v>
      </c>
      <c r="AE30" s="52">
        <f>((AF30-E30)/E30)*100</f>
        <v>1.5029611347861496</v>
      </c>
      <c r="AF30" s="62">
        <v>440672.06067784003</v>
      </c>
      <c r="AG30" s="62">
        <v>474092.46409129899</v>
      </c>
      <c r="AH30" s="62">
        <v>502861.97523084498</v>
      </c>
      <c r="AI30" s="62">
        <v>529075.07601195294</v>
      </c>
      <c r="AJ30" s="62">
        <v>553117.82597998204</v>
      </c>
      <c r="AK30" s="63">
        <v>7.5839624055248311</v>
      </c>
      <c r="AL30" s="63">
        <v>6.0683333565930022</v>
      </c>
      <c r="AM30" s="63">
        <v>5.2127824477232574</v>
      </c>
      <c r="AN30" s="63">
        <v>4.5442983535073793</v>
      </c>
      <c r="AO30" s="52">
        <v>48.313589636689898</v>
      </c>
      <c r="AP30" s="52">
        <v>51.686410363310102</v>
      </c>
      <c r="AQ30" s="52">
        <v>29.075866008517899</v>
      </c>
      <c r="AR30" s="52">
        <v>63.455695881809604</v>
      </c>
      <c r="AS30" s="52">
        <v>6.9075681739134396</v>
      </c>
      <c r="AT30" s="53">
        <v>193878</v>
      </c>
      <c r="AU30" s="53">
        <f>(AT30/E30)*100</f>
        <v>44.657224396345022</v>
      </c>
      <c r="AV30" s="3">
        <v>21</v>
      </c>
      <c r="AW30" s="131" t="s">
        <v>459</v>
      </c>
      <c r="AX30" s="130" t="s">
        <v>413</v>
      </c>
      <c r="AY30" s="131" t="s">
        <v>448</v>
      </c>
      <c r="AZ30" s="14" t="s">
        <v>417</v>
      </c>
      <c r="BA30" s="129" t="s">
        <v>199</v>
      </c>
      <c r="BB30" s="130" t="s">
        <v>191</v>
      </c>
      <c r="BC30" s="130" t="s">
        <v>464</v>
      </c>
    </row>
    <row r="31" spans="1:55" x14ac:dyDescent="0.2">
      <c r="A31" s="151">
        <v>74</v>
      </c>
      <c r="B31" s="3">
        <v>30</v>
      </c>
      <c r="C31" s="54" t="s">
        <v>53</v>
      </c>
      <c r="D31" t="s">
        <v>173</v>
      </c>
      <c r="E31" s="126">
        <v>429351</v>
      </c>
      <c r="F31" s="36">
        <f>(E31/$E$139)*100</f>
        <v>0.57549714071007019</v>
      </c>
      <c r="G31" s="3" t="s">
        <v>40</v>
      </c>
      <c r="H31" s="127" t="s">
        <v>156</v>
      </c>
      <c r="I31" s="3">
        <v>2</v>
      </c>
      <c r="J31" s="18" t="s">
        <v>194</v>
      </c>
      <c r="K31" s="16">
        <v>1</v>
      </c>
      <c r="L31" s="31">
        <v>42890</v>
      </c>
      <c r="M31" s="31">
        <v>42890</v>
      </c>
      <c r="N31" s="22">
        <v>0</v>
      </c>
      <c r="O31" s="43" t="s">
        <v>199</v>
      </c>
      <c r="P31" s="15" t="s">
        <v>199</v>
      </c>
      <c r="Q31" s="118" t="s">
        <v>199</v>
      </c>
      <c r="R31" s="15" t="s">
        <v>199</v>
      </c>
      <c r="S31" s="16">
        <v>1</v>
      </c>
      <c r="T31" s="15" t="s">
        <v>199</v>
      </c>
      <c r="U31" s="60" t="s">
        <v>271</v>
      </c>
      <c r="V31" s="68" t="s">
        <v>288</v>
      </c>
      <c r="W31" s="3" t="s">
        <v>263</v>
      </c>
      <c r="X31" s="3" t="s">
        <v>263</v>
      </c>
      <c r="Y31" s="52">
        <v>2.31666666666667</v>
      </c>
      <c r="Z31" s="52">
        <v>19.8</v>
      </c>
      <c r="AA31" s="52">
        <f>AVERAGE(Z31,AB31)</f>
        <v>26.737499999999997</v>
      </c>
      <c r="AB31" s="52">
        <v>33.674999999999997</v>
      </c>
      <c r="AC31" s="16" t="s">
        <v>278</v>
      </c>
      <c r="AD31" s="134">
        <v>55.625</v>
      </c>
      <c r="AE31" s="52">
        <f>((AF31-E31)/E31)*100</f>
        <v>2.2279127092525752</v>
      </c>
      <c r="AF31" s="62">
        <v>438916.56549630302</v>
      </c>
      <c r="AG31" s="62">
        <v>484993.74315222999</v>
      </c>
      <c r="AH31" s="62">
        <v>530100.89472652797</v>
      </c>
      <c r="AI31" s="62">
        <v>572801.145744754</v>
      </c>
      <c r="AJ31" s="62">
        <v>613507.48239783396</v>
      </c>
      <c r="AK31" s="63">
        <v>10.497935434226639</v>
      </c>
      <c r="AL31" s="63">
        <v>9.3005636075061151</v>
      </c>
      <c r="AM31" s="63">
        <v>8.0551177036315931</v>
      </c>
      <c r="AN31" s="63">
        <v>7.1065389717671952</v>
      </c>
      <c r="AO31" s="52">
        <v>48.725634737079901</v>
      </c>
      <c r="AP31" s="52">
        <v>51.274365262920099</v>
      </c>
      <c r="AQ31" s="52">
        <v>27.586753029572499</v>
      </c>
      <c r="AR31" s="52">
        <v>65.566401382551803</v>
      </c>
      <c r="AS31" s="52">
        <v>5.9412927884178703</v>
      </c>
      <c r="AT31" s="53">
        <v>180262</v>
      </c>
      <c r="AU31" s="53">
        <f>(AT31/E31)*100</f>
        <v>41.984763049346576</v>
      </c>
      <c r="AV31" s="3">
        <v>10</v>
      </c>
      <c r="AW31" s="14" t="s">
        <v>455</v>
      </c>
      <c r="AX31" s="130" t="s">
        <v>413</v>
      </c>
      <c r="AY31" s="131" t="s">
        <v>447</v>
      </c>
      <c r="AZ31" s="131" t="s">
        <v>415</v>
      </c>
      <c r="BA31" s="129" t="s">
        <v>199</v>
      </c>
      <c r="BB31" s="16" t="s">
        <v>463</v>
      </c>
      <c r="BC31" s="47" t="s">
        <v>195</v>
      </c>
    </row>
    <row r="32" spans="1:55" x14ac:dyDescent="0.2">
      <c r="A32" s="150">
        <v>76</v>
      </c>
      <c r="B32" s="3">
        <v>31</v>
      </c>
      <c r="C32" s="54" t="s">
        <v>12</v>
      </c>
      <c r="D32" t="s">
        <v>150</v>
      </c>
      <c r="E32" s="126">
        <v>4106054</v>
      </c>
      <c r="F32" s="36">
        <f>(E32/$E$139)*100</f>
        <v>5.5037075413848964</v>
      </c>
      <c r="G32" s="139" t="s">
        <v>6</v>
      </c>
      <c r="H32" s="127" t="s">
        <v>156</v>
      </c>
      <c r="I32" s="3">
        <v>13</v>
      </c>
      <c r="J32" s="14" t="s">
        <v>192</v>
      </c>
      <c r="K32" s="16">
        <v>1</v>
      </c>
      <c r="L32" s="30">
        <v>42162</v>
      </c>
      <c r="M32" s="28">
        <v>42162</v>
      </c>
      <c r="N32" s="43" t="s">
        <v>199</v>
      </c>
      <c r="O32" s="43" t="s">
        <v>199</v>
      </c>
      <c r="P32" s="15" t="s">
        <v>199</v>
      </c>
      <c r="Q32" s="122" t="s">
        <v>410</v>
      </c>
      <c r="R32" s="21">
        <v>0.5</v>
      </c>
      <c r="S32" s="16">
        <v>1</v>
      </c>
      <c r="T32" s="15" t="s">
        <v>199</v>
      </c>
      <c r="U32" s="20" t="s">
        <v>270</v>
      </c>
      <c r="V32" s="68" t="s">
        <v>293</v>
      </c>
      <c r="W32" s="3" t="s">
        <v>298</v>
      </c>
      <c r="X32" s="3" t="s">
        <v>294</v>
      </c>
      <c r="Y32" s="52">
        <v>1.54807692307692</v>
      </c>
      <c r="Z32" s="52">
        <v>14.591666666666701</v>
      </c>
      <c r="AA32" s="52">
        <f>AVERAGE(Z32,AB32)</f>
        <v>21.310897435897452</v>
      </c>
      <c r="AB32" s="52">
        <v>28.0301282051282</v>
      </c>
      <c r="AC32" s="16" t="s">
        <v>278</v>
      </c>
      <c r="AD32" s="136">
        <v>26.3461538461539</v>
      </c>
      <c r="AE32" s="52">
        <f>((AF32-E32)/E32)*100</f>
        <v>1.5012510404680515</v>
      </c>
      <c r="AF32" s="62">
        <v>4167696.17839718</v>
      </c>
      <c r="AG32" s="62">
        <v>4477613.6536239497</v>
      </c>
      <c r="AH32" s="62">
        <v>4788437.1082802797</v>
      </c>
      <c r="AI32" s="62">
        <v>5084851.7541713603</v>
      </c>
      <c r="AJ32" s="62">
        <v>5362186.9688098403</v>
      </c>
      <c r="AK32" s="63">
        <v>7.4361820526456484</v>
      </c>
      <c r="AL32" s="63">
        <v>6.9417211644592305</v>
      </c>
      <c r="AM32" s="63">
        <v>6.1902169578151787</v>
      </c>
      <c r="AN32" s="63">
        <v>5.4541455296305923</v>
      </c>
      <c r="AO32" s="52">
        <v>49.796203362157399</v>
      </c>
      <c r="AP32" s="52">
        <v>50.203796637842601</v>
      </c>
      <c r="AQ32" s="52">
        <v>26.7431943174639</v>
      </c>
      <c r="AR32" s="52">
        <v>66.276454230752904</v>
      </c>
      <c r="AS32" s="52">
        <v>5.5663417967713</v>
      </c>
      <c r="AT32" s="53">
        <v>1548465</v>
      </c>
      <c r="AU32" s="53">
        <f>(AT32/E32)*100</f>
        <v>37.711754399722949</v>
      </c>
      <c r="AV32" s="3">
        <v>16</v>
      </c>
      <c r="AW32" s="130" t="s">
        <v>457</v>
      </c>
      <c r="AX32" s="130" t="s">
        <v>416</v>
      </c>
      <c r="AY32" s="130" t="s">
        <v>441</v>
      </c>
      <c r="AZ32" s="131" t="s">
        <v>415</v>
      </c>
      <c r="BA32" s="129" t="s">
        <v>199</v>
      </c>
      <c r="BB32" s="16" t="s">
        <v>463</v>
      </c>
      <c r="BC32" s="47" t="s">
        <v>195</v>
      </c>
    </row>
    <row r="33" spans="1:55" x14ac:dyDescent="0.2">
      <c r="A33" s="150">
        <v>79</v>
      </c>
      <c r="B33" s="3">
        <v>32</v>
      </c>
      <c r="C33" s="54" t="s">
        <v>26</v>
      </c>
      <c r="D33" t="s">
        <v>26</v>
      </c>
      <c r="E33" s="126">
        <v>607963</v>
      </c>
      <c r="F33" s="36">
        <f>(E33/$E$139)*100</f>
        <v>0.81490661057623359</v>
      </c>
      <c r="G33" s="61" t="s">
        <v>17</v>
      </c>
      <c r="H33" s="127" t="s">
        <v>156</v>
      </c>
      <c r="I33" s="3">
        <v>22</v>
      </c>
      <c r="J33" s="18" t="s">
        <v>194</v>
      </c>
      <c r="K33" s="16">
        <v>1</v>
      </c>
      <c r="L33" s="29">
        <v>42556</v>
      </c>
      <c r="M33" s="29">
        <v>42526</v>
      </c>
      <c r="N33" s="22">
        <v>0</v>
      </c>
      <c r="O33" s="43" t="s">
        <v>199</v>
      </c>
      <c r="P33" s="24" t="s">
        <v>200</v>
      </c>
      <c r="Q33" s="117" t="s">
        <v>411</v>
      </c>
      <c r="R33" s="15" t="s">
        <v>199</v>
      </c>
      <c r="S33" s="16">
        <v>1</v>
      </c>
      <c r="T33" s="15" t="s">
        <v>199</v>
      </c>
      <c r="U33" s="14" t="s">
        <v>269</v>
      </c>
      <c r="V33" s="68" t="s">
        <v>288</v>
      </c>
      <c r="W33" s="3" t="s">
        <v>261</v>
      </c>
      <c r="X33" s="3" t="s">
        <v>263</v>
      </c>
      <c r="Y33" s="52">
        <v>3.7933333333333299</v>
      </c>
      <c r="Z33" s="52">
        <v>14.765833333333299</v>
      </c>
      <c r="AA33" s="52">
        <f>AVERAGE(Z33,AB33)</f>
        <v>22.038333333333298</v>
      </c>
      <c r="AB33" s="52">
        <v>29.310833333333299</v>
      </c>
      <c r="AC33" s="18" t="s">
        <v>276</v>
      </c>
      <c r="AD33" s="135">
        <v>19.147727272727298</v>
      </c>
      <c r="AE33" s="52">
        <f>((AF33-E33)/E33)*100</f>
        <v>1.8188368064671789</v>
      </c>
      <c r="AF33" s="62">
        <v>619020.85481370206</v>
      </c>
      <c r="AG33" s="62">
        <v>654869.82297126495</v>
      </c>
      <c r="AH33" s="62">
        <v>678758.53345145902</v>
      </c>
      <c r="AI33" s="62">
        <v>693771.11312721099</v>
      </c>
      <c r="AJ33" s="62">
        <v>702616.95275526203</v>
      </c>
      <c r="AK33" s="63">
        <v>5.7912375453573128</v>
      </c>
      <c r="AL33" s="63">
        <v>3.6478563589640758</v>
      </c>
      <c r="AM33" s="63">
        <v>2.2117703035590028</v>
      </c>
      <c r="AN33" s="63">
        <v>1.2750371787862329</v>
      </c>
      <c r="AO33" s="52">
        <v>47.069969718552002</v>
      </c>
      <c r="AP33" s="52">
        <v>52.930030281447998</v>
      </c>
      <c r="AQ33" s="52">
        <v>26.412627084214002</v>
      </c>
      <c r="AR33" s="52">
        <v>66.383645057347195</v>
      </c>
      <c r="AS33" s="52">
        <v>5.7056103743155404</v>
      </c>
      <c r="AT33" s="53">
        <v>273999</v>
      </c>
      <c r="AU33" s="53">
        <f>(AT33/E33)*100</f>
        <v>45.068367647373279</v>
      </c>
      <c r="AV33" s="3">
        <v>64</v>
      </c>
      <c r="AW33" s="131" t="s">
        <v>459</v>
      </c>
      <c r="AX33" s="130" t="s">
        <v>416</v>
      </c>
      <c r="AY33" s="130" t="s">
        <v>443</v>
      </c>
      <c r="AZ33" s="130" t="s">
        <v>419</v>
      </c>
      <c r="BA33" s="129" t="s">
        <v>199</v>
      </c>
      <c r="BB33" s="16" t="s">
        <v>463</v>
      </c>
      <c r="BC33" s="130" t="s">
        <v>464</v>
      </c>
    </row>
    <row r="34" spans="1:55" x14ac:dyDescent="0.2">
      <c r="A34" s="151">
        <v>81</v>
      </c>
      <c r="B34" s="3">
        <v>33</v>
      </c>
      <c r="C34" t="s">
        <v>54</v>
      </c>
      <c r="D34" t="s">
        <v>26</v>
      </c>
      <c r="E34" s="126">
        <v>161337</v>
      </c>
      <c r="F34" s="36">
        <f>(E34/$E$139)*100</f>
        <v>0.21625425861530684</v>
      </c>
      <c r="G34" s="3" t="s">
        <v>40</v>
      </c>
      <c r="H34" s="127" t="s">
        <v>156</v>
      </c>
      <c r="I34" s="3">
        <v>3</v>
      </c>
      <c r="J34" s="18" t="s">
        <v>194</v>
      </c>
      <c r="K34" s="22">
        <v>0</v>
      </c>
      <c r="L34" s="29">
        <v>42556</v>
      </c>
      <c r="M34" s="29">
        <v>42526</v>
      </c>
      <c r="N34" s="19">
        <v>0.5</v>
      </c>
      <c r="O34" s="43" t="s">
        <v>199</v>
      </c>
      <c r="P34" s="15" t="s">
        <v>199</v>
      </c>
      <c r="Q34" s="118" t="s">
        <v>199</v>
      </c>
      <c r="R34" s="15" t="s">
        <v>199</v>
      </c>
      <c r="S34" s="15" t="s">
        <v>199</v>
      </c>
      <c r="T34" s="15" t="s">
        <v>199</v>
      </c>
      <c r="U34" s="14" t="s">
        <v>269</v>
      </c>
      <c r="V34" s="68" t="s">
        <v>284</v>
      </c>
      <c r="W34" s="3" t="s">
        <v>263</v>
      </c>
      <c r="X34" s="3" t="s">
        <v>263</v>
      </c>
      <c r="Y34" s="52">
        <v>2.37083333333333</v>
      </c>
      <c r="Z34" s="52">
        <v>11.574999999999999</v>
      </c>
      <c r="AA34" s="52">
        <f>AVERAGE(Z34,AB34)</f>
        <v>19.272916666666649</v>
      </c>
      <c r="AB34" s="52">
        <v>26.970833333333299</v>
      </c>
      <c r="AC34" s="18" t="s">
        <v>276</v>
      </c>
      <c r="AD34" s="136">
        <v>28.3333333333333</v>
      </c>
      <c r="AE34" s="52">
        <f>((AF34-E34)/E34)*100</f>
        <v>1.7041603032373205</v>
      </c>
      <c r="AF34" s="62">
        <v>164086.441108434</v>
      </c>
      <c r="AG34" s="62">
        <v>169862.42543248399</v>
      </c>
      <c r="AH34" s="62">
        <v>174159.74026686099</v>
      </c>
      <c r="AI34" s="62">
        <v>176989.795536105</v>
      </c>
      <c r="AJ34" s="62">
        <v>178582.00494304899</v>
      </c>
      <c r="AK34" s="63">
        <v>3.5200862941704125</v>
      </c>
      <c r="AL34" s="63">
        <v>2.5298795913432159</v>
      </c>
      <c r="AM34" s="63">
        <v>1.624976739691723</v>
      </c>
      <c r="AN34" s="63">
        <v>0.89960520159999247</v>
      </c>
      <c r="AO34" s="52">
        <v>48.443320503046401</v>
      </c>
      <c r="AP34" s="52">
        <v>51.556679496953599</v>
      </c>
      <c r="AQ34" s="52">
        <v>27.7530882562586</v>
      </c>
      <c r="AR34" s="52">
        <v>65.339630710872299</v>
      </c>
      <c r="AS34" s="52">
        <v>6.5118354748135898</v>
      </c>
      <c r="AT34" s="53">
        <v>63019</v>
      </c>
      <c r="AU34" s="53">
        <f>(AT34/E34)*100</f>
        <v>39.060475898275037</v>
      </c>
      <c r="AV34" s="3" t="s">
        <v>254</v>
      </c>
      <c r="AW34" s="131" t="s">
        <v>459</v>
      </c>
      <c r="AX34" s="16" t="s">
        <v>432</v>
      </c>
      <c r="AY34" s="131" t="s">
        <v>448</v>
      </c>
      <c r="AZ34" s="130" t="s">
        <v>419</v>
      </c>
      <c r="BA34" s="131" t="s">
        <v>426</v>
      </c>
      <c r="BB34" s="130" t="s">
        <v>191</v>
      </c>
      <c r="BC34" s="47" t="s">
        <v>195</v>
      </c>
    </row>
    <row r="35" spans="1:55" x14ac:dyDescent="0.2">
      <c r="A35" s="151">
        <v>87</v>
      </c>
      <c r="B35" s="3">
        <v>34</v>
      </c>
      <c r="C35" s="54" t="s">
        <v>13</v>
      </c>
      <c r="D35" t="s">
        <v>13</v>
      </c>
      <c r="E35" s="126">
        <v>2728790</v>
      </c>
      <c r="F35" s="36">
        <f>(E35/$E$139)*100</f>
        <v>3.6576387212286279</v>
      </c>
      <c r="G35" s="139" t="s">
        <v>6</v>
      </c>
      <c r="H35" s="127" t="s">
        <v>156</v>
      </c>
      <c r="I35" s="3">
        <v>39</v>
      </c>
      <c r="J35" s="14" t="s">
        <v>192</v>
      </c>
      <c r="K35" s="16">
        <v>1</v>
      </c>
      <c r="L35" s="18" t="s">
        <v>205</v>
      </c>
      <c r="M35" s="29">
        <v>42526</v>
      </c>
      <c r="N35" s="43" t="s">
        <v>199</v>
      </c>
      <c r="O35" s="43" t="s">
        <v>199</v>
      </c>
      <c r="P35" s="24" t="s">
        <v>200</v>
      </c>
      <c r="Q35" s="117" t="s">
        <v>411</v>
      </c>
      <c r="R35" s="15" t="s">
        <v>199</v>
      </c>
      <c r="S35" s="15" t="s">
        <v>199</v>
      </c>
      <c r="T35" s="15" t="s">
        <v>199</v>
      </c>
      <c r="U35" s="16" t="s">
        <v>272</v>
      </c>
      <c r="V35" s="68" t="s">
        <v>285</v>
      </c>
      <c r="W35" s="3" t="s">
        <v>263</v>
      </c>
      <c r="X35" s="3" t="s">
        <v>263</v>
      </c>
      <c r="Y35" s="52">
        <v>2.3740000000000001</v>
      </c>
      <c r="Z35" s="52">
        <v>8.1493333333333293</v>
      </c>
      <c r="AA35" s="52">
        <f>AVERAGE(Z35,AB35)</f>
        <v>16.003666666666664</v>
      </c>
      <c r="AB35" s="52">
        <v>23.858000000000001</v>
      </c>
      <c r="AC35" s="18" t="s">
        <v>276</v>
      </c>
      <c r="AD35" s="135">
        <v>18.269230769230798</v>
      </c>
      <c r="AE35" s="52">
        <f>((AF35-E35)/E35)*100</f>
        <v>1.3724530690862971</v>
      </c>
      <c r="AF35" s="62">
        <v>2766241.36210392</v>
      </c>
      <c r="AG35" s="62">
        <v>2954767.4551390898</v>
      </c>
      <c r="AH35" s="62">
        <v>3101539.4543850198</v>
      </c>
      <c r="AI35" s="62">
        <v>3219807.3771746</v>
      </c>
      <c r="AJ35" s="62">
        <v>3315463.5008585802</v>
      </c>
      <c r="AK35" s="63">
        <v>6.8152438040252061</v>
      </c>
      <c r="AL35" s="63">
        <v>4.9672944309257323</v>
      </c>
      <c r="AM35" s="63">
        <v>3.8132006549963626</v>
      </c>
      <c r="AN35" s="63">
        <v>2.9708647903005621</v>
      </c>
      <c r="AO35" s="52">
        <v>47.925270907618398</v>
      </c>
      <c r="AP35" s="52">
        <v>52.074729092381602</v>
      </c>
      <c r="AQ35" s="52">
        <v>28.4002433312934</v>
      </c>
      <c r="AR35" s="52">
        <v>64.404589579996994</v>
      </c>
      <c r="AS35" s="52">
        <v>5.5350173520131598</v>
      </c>
      <c r="AT35" s="53">
        <v>1068524</v>
      </c>
      <c r="AU35" s="53">
        <f>(AT35/E35)*100</f>
        <v>39.157428750471823</v>
      </c>
      <c r="AV35" s="3">
        <v>16</v>
      </c>
      <c r="AW35" s="131" t="s">
        <v>459</v>
      </c>
      <c r="AX35" s="130" t="s">
        <v>413</v>
      </c>
      <c r="AY35" s="131" t="s">
        <v>448</v>
      </c>
      <c r="AZ35" s="16" t="s">
        <v>414</v>
      </c>
      <c r="BA35" s="129" t="s">
        <v>199</v>
      </c>
      <c r="BB35" s="16" t="s">
        <v>463</v>
      </c>
      <c r="BC35" s="130" t="s">
        <v>464</v>
      </c>
    </row>
    <row r="36" spans="1:55" x14ac:dyDescent="0.2">
      <c r="A36" s="150">
        <v>85</v>
      </c>
      <c r="B36" s="3">
        <v>35</v>
      </c>
      <c r="C36" t="s">
        <v>55</v>
      </c>
      <c r="D36" t="s">
        <v>174</v>
      </c>
      <c r="E36" s="126">
        <v>296899</v>
      </c>
      <c r="F36" s="36">
        <f>(E36/$E$139)*100</f>
        <v>0.39796000377238944</v>
      </c>
      <c r="G36" s="3" t="s">
        <v>40</v>
      </c>
      <c r="H36" s="127" t="s">
        <v>156</v>
      </c>
      <c r="I36" s="3">
        <v>2</v>
      </c>
      <c r="J36" s="18" t="s">
        <v>194</v>
      </c>
      <c r="K36" s="22">
        <v>0</v>
      </c>
      <c r="L36" s="31">
        <v>42890</v>
      </c>
      <c r="M36" s="29">
        <v>42526</v>
      </c>
      <c r="N36" s="43" t="s">
        <v>199</v>
      </c>
      <c r="O36" s="43" t="s">
        <v>199</v>
      </c>
      <c r="P36" s="15" t="s">
        <v>199</v>
      </c>
      <c r="Q36" s="118" t="s">
        <v>199</v>
      </c>
      <c r="R36" s="15" t="s">
        <v>199</v>
      </c>
      <c r="S36" s="16">
        <v>1</v>
      </c>
      <c r="T36" s="15" t="s">
        <v>199</v>
      </c>
      <c r="U36" s="14" t="s">
        <v>269</v>
      </c>
      <c r="V36" s="68" t="s">
        <v>261</v>
      </c>
      <c r="W36" s="3" t="s">
        <v>293</v>
      </c>
      <c r="X36" s="3" t="s">
        <v>263</v>
      </c>
      <c r="Y36" s="52">
        <v>2.6117621527777799</v>
      </c>
      <c r="Z36" s="52">
        <v>10.558737373737401</v>
      </c>
      <c r="AA36" s="52">
        <f>AVERAGE(Z36,AB36)</f>
        <v>18.018902417027448</v>
      </c>
      <c r="AB36" s="52">
        <v>25.479067460317498</v>
      </c>
      <c r="AC36" s="18" t="s">
        <v>276</v>
      </c>
      <c r="AD36" s="136">
        <v>25.625</v>
      </c>
      <c r="AE36" s="52">
        <f>((AF36-E36)/E36)*100</f>
        <v>1.451074865654653</v>
      </c>
      <c r="AF36" s="62">
        <v>301207.22676538001</v>
      </c>
      <c r="AG36" s="62">
        <v>318797.21586561698</v>
      </c>
      <c r="AH36" s="62">
        <v>335560.24449203198</v>
      </c>
      <c r="AI36" s="62">
        <v>350101.36281387002</v>
      </c>
      <c r="AJ36" s="62">
        <v>362253.20956939203</v>
      </c>
      <c r="AK36" s="63">
        <v>5.8398297043312235</v>
      </c>
      <c r="AL36" s="63">
        <v>5.2582104837079715</v>
      </c>
      <c r="AM36" s="63">
        <v>4.3333853042842554</v>
      </c>
      <c r="AN36" s="63">
        <v>3.4709510005485158</v>
      </c>
      <c r="AO36" s="52">
        <v>47.180691076763502</v>
      </c>
      <c r="AP36" s="52">
        <v>52.819308923236498</v>
      </c>
      <c r="AQ36" s="52">
        <v>31.347360550220799</v>
      </c>
      <c r="AR36" s="52">
        <v>63.2386771258913</v>
      </c>
      <c r="AS36" s="52">
        <v>4.6066170650625304</v>
      </c>
      <c r="AT36" s="53">
        <v>114030</v>
      </c>
      <c r="AU36" s="53">
        <f>(AT36/E36)*100</f>
        <v>38.407000360391919</v>
      </c>
      <c r="AV36" s="3">
        <v>21</v>
      </c>
      <c r="AW36" s="131" t="s">
        <v>459</v>
      </c>
      <c r="AX36" s="130" t="s">
        <v>413</v>
      </c>
      <c r="AY36" s="130" t="s">
        <v>443</v>
      </c>
      <c r="AZ36" s="14" t="s">
        <v>417</v>
      </c>
      <c r="BA36" s="129" t="s">
        <v>199</v>
      </c>
      <c r="BB36" s="130" t="s">
        <v>191</v>
      </c>
      <c r="BC36" s="130" t="s">
        <v>464</v>
      </c>
    </row>
    <row r="37" spans="1:55" x14ac:dyDescent="0.2">
      <c r="A37" s="150">
        <v>88</v>
      </c>
      <c r="B37" s="3">
        <v>36</v>
      </c>
      <c r="C37" s="54" t="s">
        <v>14</v>
      </c>
      <c r="D37" t="s">
        <v>14</v>
      </c>
      <c r="E37" s="126">
        <v>1097025</v>
      </c>
      <c r="F37" s="36">
        <f>(E37/$E$139)*100</f>
        <v>1.4704396887103206</v>
      </c>
      <c r="G37" s="139" t="s">
        <v>6</v>
      </c>
      <c r="H37" s="127" t="s">
        <v>156</v>
      </c>
      <c r="I37" s="3">
        <v>4</v>
      </c>
      <c r="J37" s="14" t="s">
        <v>192</v>
      </c>
      <c r="K37" s="16">
        <v>1</v>
      </c>
      <c r="L37" s="30">
        <v>42162</v>
      </c>
      <c r="M37" s="28">
        <v>42162</v>
      </c>
      <c r="N37" s="43" t="s">
        <v>199</v>
      </c>
      <c r="O37" s="43" t="s">
        <v>199</v>
      </c>
      <c r="P37" s="24" t="s">
        <v>200</v>
      </c>
      <c r="Q37" s="117" t="s">
        <v>411</v>
      </c>
      <c r="R37" s="15" t="s">
        <v>199</v>
      </c>
      <c r="S37" s="16">
        <v>1</v>
      </c>
      <c r="T37" s="15" t="s">
        <v>199</v>
      </c>
      <c r="U37" s="60" t="s">
        <v>271</v>
      </c>
      <c r="V37" s="68" t="s">
        <v>261</v>
      </c>
      <c r="W37" s="3" t="s">
        <v>262</v>
      </c>
      <c r="X37" s="3" t="s">
        <v>263</v>
      </c>
      <c r="Y37" s="52">
        <v>1.9708333333333301</v>
      </c>
      <c r="Z37" s="52">
        <v>13.25</v>
      </c>
      <c r="AA37" s="52">
        <f>AVERAGE(Z37,AB37)</f>
        <v>21.172916666666652</v>
      </c>
      <c r="AB37" s="52">
        <v>29.095833333333299</v>
      </c>
      <c r="AC37" s="71" t="s">
        <v>275</v>
      </c>
      <c r="AD37" s="134">
        <v>53.4375</v>
      </c>
      <c r="AE37" s="52">
        <f>((AF37-E37)/E37)*100</f>
        <v>1.0803880566796549</v>
      </c>
      <c r="AF37" s="62">
        <v>1108877.12707879</v>
      </c>
      <c r="AG37" s="62">
        <v>1213537.4487704099</v>
      </c>
      <c r="AH37" s="62">
        <v>1302018.76597628</v>
      </c>
      <c r="AI37" s="62">
        <v>1380113.9996179501</v>
      </c>
      <c r="AJ37" s="62">
        <v>1449613.83872324</v>
      </c>
      <c r="AK37" s="63">
        <v>9.4384056750575756</v>
      </c>
      <c r="AL37" s="63">
        <v>7.2911896782024979</v>
      </c>
      <c r="AM37" s="63">
        <v>5.9980113714499881</v>
      </c>
      <c r="AN37" s="63">
        <v>5.0358042251965554</v>
      </c>
      <c r="AO37" s="52">
        <v>48.609010733574898</v>
      </c>
      <c r="AP37" s="52">
        <v>51.390989266425102</v>
      </c>
      <c r="AQ37" s="52">
        <v>27.994986440600702</v>
      </c>
      <c r="AR37" s="52">
        <v>66.296392516123205</v>
      </c>
      <c r="AS37" s="52">
        <v>4.6530389006631596</v>
      </c>
      <c r="AT37" s="53">
        <v>473578</v>
      </c>
      <c r="AU37" s="53">
        <f>(AT37/E37)*100</f>
        <v>43.169298785351288</v>
      </c>
      <c r="AV37" s="3">
        <v>14</v>
      </c>
      <c r="AW37" s="131" t="s">
        <v>459</v>
      </c>
      <c r="AX37" s="130" t="s">
        <v>413</v>
      </c>
      <c r="AY37" s="16" t="s">
        <v>444</v>
      </c>
      <c r="AZ37" s="131" t="s">
        <v>415</v>
      </c>
      <c r="BA37" s="129" t="s">
        <v>199</v>
      </c>
      <c r="BB37" s="47" t="s">
        <v>466</v>
      </c>
      <c r="BC37" s="130" t="s">
        <v>464</v>
      </c>
    </row>
    <row r="38" spans="1:55" x14ac:dyDescent="0.2">
      <c r="A38" s="151">
        <v>90</v>
      </c>
      <c r="B38" s="3">
        <v>37</v>
      </c>
      <c r="C38" t="s">
        <v>27</v>
      </c>
      <c r="D38" t="s">
        <v>160</v>
      </c>
      <c r="E38" s="126">
        <v>677379</v>
      </c>
      <c r="F38" s="36">
        <f>(E38/$E$139)*100</f>
        <v>0.90795101834407443</v>
      </c>
      <c r="G38" s="61" t="s">
        <v>17</v>
      </c>
      <c r="H38" s="127" t="s">
        <v>156</v>
      </c>
      <c r="I38" s="3">
        <v>2</v>
      </c>
      <c r="J38" s="14" t="s">
        <v>192</v>
      </c>
      <c r="K38" s="22">
        <v>0</v>
      </c>
      <c r="L38" s="29">
        <v>42556</v>
      </c>
      <c r="M38" s="29">
        <v>42526</v>
      </c>
      <c r="N38" s="24">
        <v>1</v>
      </c>
      <c r="O38" s="44" t="s">
        <v>241</v>
      </c>
      <c r="P38" s="15" t="s">
        <v>199</v>
      </c>
      <c r="Q38" s="120" t="s">
        <v>406</v>
      </c>
      <c r="R38" s="22">
        <v>0</v>
      </c>
      <c r="S38" s="15" t="s">
        <v>199</v>
      </c>
      <c r="T38" s="21" t="s">
        <v>213</v>
      </c>
      <c r="U38" s="14" t="s">
        <v>269</v>
      </c>
      <c r="V38" s="68" t="s">
        <v>284</v>
      </c>
      <c r="W38" s="3" t="s">
        <v>263</v>
      </c>
      <c r="X38" s="3" t="s">
        <v>263</v>
      </c>
      <c r="Y38" s="52">
        <v>3.56666666666667</v>
      </c>
      <c r="Z38" s="52">
        <v>20.283333333333299</v>
      </c>
      <c r="AA38" s="52">
        <f>AVERAGE(Z38,AB38)</f>
        <v>26.054166666666649</v>
      </c>
      <c r="AB38" s="52">
        <v>31.824999999999999</v>
      </c>
      <c r="AC38" s="71" t="s">
        <v>275</v>
      </c>
      <c r="AD38" s="136">
        <v>25</v>
      </c>
      <c r="AE38" s="52">
        <f>((AF38-E38)/E38)*100</f>
        <v>1.9224876440257241</v>
      </c>
      <c r="AF38" s="62">
        <v>690401.52757822501</v>
      </c>
      <c r="AG38" s="62">
        <v>801924.48720080301</v>
      </c>
      <c r="AH38" s="62">
        <v>914312.99214031699</v>
      </c>
      <c r="AI38" s="62">
        <v>1023428.45358053</v>
      </c>
      <c r="AJ38" s="62">
        <v>1128618.2299502001</v>
      </c>
      <c r="AK38" s="63">
        <v>16.153347750225254</v>
      </c>
      <c r="AL38" s="63">
        <v>14.014848870847828</v>
      </c>
      <c r="AM38" s="63">
        <v>11.934147537899953</v>
      </c>
      <c r="AN38" s="63">
        <v>10.278175870688067</v>
      </c>
      <c r="AO38" s="52">
        <v>50.681081049161499</v>
      </c>
      <c r="AP38" s="52">
        <v>49.318918950838501</v>
      </c>
      <c r="AQ38" s="52">
        <v>27.8622455080538</v>
      </c>
      <c r="AR38" s="52">
        <v>67.878838877496904</v>
      </c>
      <c r="AS38" s="52">
        <v>2.2938414093144299</v>
      </c>
      <c r="AT38" s="53">
        <v>293673</v>
      </c>
      <c r="AU38" s="53">
        <f>(AT38/E38)*100</f>
        <v>43.354311249684443</v>
      </c>
      <c r="AV38" s="3">
        <v>27</v>
      </c>
      <c r="AW38" s="130" t="s">
        <v>457</v>
      </c>
      <c r="AX38" s="131" t="s">
        <v>422</v>
      </c>
      <c r="AY38" s="130" t="s">
        <v>443</v>
      </c>
      <c r="AZ38" s="131" t="s">
        <v>415</v>
      </c>
      <c r="BA38" s="14" t="s">
        <v>427</v>
      </c>
      <c r="BB38" s="47" t="s">
        <v>466</v>
      </c>
      <c r="BC38" s="47" t="s">
        <v>195</v>
      </c>
    </row>
    <row r="39" spans="1:55" x14ac:dyDescent="0.2">
      <c r="A39" s="150">
        <v>97</v>
      </c>
      <c r="B39" s="3">
        <v>38</v>
      </c>
      <c r="C39" s="54" t="s">
        <v>15</v>
      </c>
      <c r="D39" t="s">
        <v>151</v>
      </c>
      <c r="E39" s="126">
        <v>1040443</v>
      </c>
      <c r="F39" s="36">
        <f>(E39/$E$139)*100</f>
        <v>1.3945978268871102</v>
      </c>
      <c r="G39" s="139" t="s">
        <v>6</v>
      </c>
      <c r="H39" s="127" t="s">
        <v>156</v>
      </c>
      <c r="I39" s="3">
        <v>2</v>
      </c>
      <c r="J39" s="16" t="s">
        <v>191</v>
      </c>
      <c r="K39" s="16">
        <v>1</v>
      </c>
      <c r="L39" s="30">
        <v>42162</v>
      </c>
      <c r="M39" s="30">
        <v>42162</v>
      </c>
      <c r="N39" s="43" t="s">
        <v>199</v>
      </c>
      <c r="O39" s="43" t="s">
        <v>199</v>
      </c>
      <c r="P39" s="15" t="s">
        <v>199</v>
      </c>
      <c r="Q39" s="117" t="s">
        <v>411</v>
      </c>
      <c r="R39" s="15" t="s">
        <v>199</v>
      </c>
      <c r="S39" s="16">
        <v>1</v>
      </c>
      <c r="T39" s="15" t="s">
        <v>199</v>
      </c>
      <c r="U39" s="60" t="s">
        <v>271</v>
      </c>
      <c r="V39" s="68" t="s">
        <v>264</v>
      </c>
      <c r="W39" s="3" t="s">
        <v>263</v>
      </c>
      <c r="X39" s="3" t="s">
        <v>263</v>
      </c>
      <c r="Y39" s="52">
        <v>2.4166666666666701</v>
      </c>
      <c r="Z39" s="52">
        <v>16.3333333333333</v>
      </c>
      <c r="AA39" s="52">
        <f>AVERAGE(Z39,AB39)</f>
        <v>22.925000000000001</v>
      </c>
      <c r="AB39" s="52">
        <v>29.516666666666701</v>
      </c>
      <c r="AC39" s="16" t="s">
        <v>278</v>
      </c>
      <c r="AD39" s="136">
        <v>31.25</v>
      </c>
      <c r="AE39" s="52">
        <f>((AF39-E39)/E39)*100</f>
        <v>1.1774823880193301</v>
      </c>
      <c r="AF39" s="62">
        <v>1052694.03308238</v>
      </c>
      <c r="AG39" s="62">
        <v>1125855.0740106399</v>
      </c>
      <c r="AH39" s="62">
        <v>1181351.8530088</v>
      </c>
      <c r="AI39" s="62">
        <v>1224990.99592628</v>
      </c>
      <c r="AJ39" s="62">
        <v>1259400.461377</v>
      </c>
      <c r="AK39" s="63">
        <v>6.9498865414899376</v>
      </c>
      <c r="AL39" s="63">
        <v>4.9293004294472418</v>
      </c>
      <c r="AM39" s="63">
        <v>3.6940004628032708</v>
      </c>
      <c r="AN39" s="63">
        <v>2.8089566017341316</v>
      </c>
      <c r="AO39" s="52">
        <v>48.238779058535599</v>
      </c>
      <c r="AP39" s="52">
        <v>51.761220941464401</v>
      </c>
      <c r="AQ39" s="52">
        <v>28.2253809194737</v>
      </c>
      <c r="AR39" s="52">
        <v>65.018266257738304</v>
      </c>
      <c r="AS39" s="52">
        <v>5.2713123160038604</v>
      </c>
      <c r="AT39" s="53">
        <v>416288</v>
      </c>
      <c r="AU39" s="53">
        <f>(AT39/E39)*100</f>
        <v>40.010649309957394</v>
      </c>
      <c r="AV39" s="3">
        <v>25</v>
      </c>
      <c r="AW39" s="131" t="s">
        <v>459</v>
      </c>
      <c r="AX39" s="130" t="s">
        <v>416</v>
      </c>
      <c r="AY39" s="131" t="s">
        <v>446</v>
      </c>
      <c r="AZ39" s="131" t="s">
        <v>415</v>
      </c>
      <c r="BA39" s="129" t="s">
        <v>199</v>
      </c>
      <c r="BB39" s="16" t="s">
        <v>463</v>
      </c>
      <c r="BC39" s="18" t="s">
        <v>467</v>
      </c>
    </row>
    <row r="40" spans="1:55" x14ac:dyDescent="0.2">
      <c r="A40" s="151">
        <v>96</v>
      </c>
      <c r="B40" s="3">
        <v>39</v>
      </c>
      <c r="C40" t="s">
        <v>56</v>
      </c>
      <c r="D40" t="s">
        <v>151</v>
      </c>
      <c r="E40" s="126">
        <v>135452</v>
      </c>
      <c r="F40" s="36">
        <f>(E40/$E$139)*100</f>
        <v>0.18155830242263424</v>
      </c>
      <c r="G40" s="3" t="s">
        <v>40</v>
      </c>
      <c r="H40" s="127" t="s">
        <v>156</v>
      </c>
      <c r="I40" s="3">
        <v>2</v>
      </c>
      <c r="J40" s="18" t="s">
        <v>194</v>
      </c>
      <c r="K40" s="22">
        <v>0</v>
      </c>
      <c r="L40" s="30">
        <v>42162</v>
      </c>
      <c r="M40" s="30">
        <v>42162</v>
      </c>
      <c r="N40" s="43" t="s">
        <v>199</v>
      </c>
      <c r="O40" s="43" t="s">
        <v>199</v>
      </c>
      <c r="P40" s="15" t="s">
        <v>199</v>
      </c>
      <c r="Q40" s="118" t="s">
        <v>199</v>
      </c>
      <c r="R40" s="15" t="s">
        <v>199</v>
      </c>
      <c r="S40" s="15" t="s">
        <v>199</v>
      </c>
      <c r="T40" s="15" t="s">
        <v>199</v>
      </c>
      <c r="U40" s="60" t="s">
        <v>271</v>
      </c>
      <c r="V40" s="68" t="s">
        <v>261</v>
      </c>
      <c r="W40" s="3" t="s">
        <v>263</v>
      </c>
      <c r="X40" s="3" t="s">
        <v>263</v>
      </c>
      <c r="Y40" s="52">
        <v>1.2791666666666699</v>
      </c>
      <c r="Z40" s="52">
        <v>9.8333333333333304</v>
      </c>
      <c r="AA40" s="52">
        <f>AVERAGE(Z40,AB40)</f>
        <v>18.095833333333314</v>
      </c>
      <c r="AB40" s="52">
        <v>26.358333333333299</v>
      </c>
      <c r="AC40" s="71" t="s">
        <v>275</v>
      </c>
      <c r="AD40" s="136">
        <v>28.75</v>
      </c>
      <c r="AE40" s="52">
        <f>((AF40-E40)/E40)*100</f>
        <v>1.2466149728494158</v>
      </c>
      <c r="AF40" s="62">
        <v>137140.56491302399</v>
      </c>
      <c r="AG40" s="62">
        <v>143575.360680418</v>
      </c>
      <c r="AH40" s="62">
        <v>148951.65363117901</v>
      </c>
      <c r="AI40" s="62">
        <v>153605.36707059399</v>
      </c>
      <c r="AJ40" s="62">
        <v>157641.18875140301</v>
      </c>
      <c r="AK40" s="63">
        <v>4.6921170052602799</v>
      </c>
      <c r="AL40" s="63">
        <v>3.744579101373815</v>
      </c>
      <c r="AM40" s="63">
        <v>3.1243113627580748</v>
      </c>
      <c r="AN40" s="63">
        <v>2.627396267315476</v>
      </c>
      <c r="AO40" s="52">
        <v>48.601718690015701</v>
      </c>
      <c r="AP40" s="52">
        <v>51.398281309984398</v>
      </c>
      <c r="AQ40" s="52">
        <v>29.898414198387599</v>
      </c>
      <c r="AR40" s="52">
        <v>60.247172430085897</v>
      </c>
      <c r="AS40" s="52">
        <v>9.4040693382157503</v>
      </c>
      <c r="AT40" s="53">
        <v>52023</v>
      </c>
      <c r="AU40" s="53">
        <f>(AT40/E40)*100</f>
        <v>38.406963352331452</v>
      </c>
      <c r="AV40" s="3">
        <v>17</v>
      </c>
      <c r="AW40" s="14" t="s">
        <v>455</v>
      </c>
      <c r="AX40" s="130" t="s">
        <v>416</v>
      </c>
      <c r="AY40" s="14" t="s">
        <v>450</v>
      </c>
      <c r="AZ40" s="130" t="s">
        <v>419</v>
      </c>
      <c r="BA40" s="129" t="s">
        <v>199</v>
      </c>
      <c r="BB40" s="130" t="s">
        <v>191</v>
      </c>
      <c r="BC40" s="18" t="s">
        <v>467</v>
      </c>
    </row>
    <row r="41" spans="1:55" x14ac:dyDescent="0.2">
      <c r="A41" s="151">
        <v>105</v>
      </c>
      <c r="B41" s="3">
        <v>40</v>
      </c>
      <c r="C41" t="s">
        <v>57</v>
      </c>
      <c r="D41" t="s">
        <v>169</v>
      </c>
      <c r="E41" s="126">
        <v>203430</v>
      </c>
      <c r="F41" s="36">
        <f>(E41/$E$139)*100</f>
        <v>0.27267523153468748</v>
      </c>
      <c r="G41" s="3" t="s">
        <v>40</v>
      </c>
      <c r="H41" s="127" t="s">
        <v>156</v>
      </c>
      <c r="I41" s="3">
        <v>2</v>
      </c>
      <c r="J41" s="20" t="s">
        <v>193</v>
      </c>
      <c r="K41" s="22">
        <v>0</v>
      </c>
      <c r="L41" s="30">
        <v>42162</v>
      </c>
      <c r="M41" s="30">
        <v>42162</v>
      </c>
      <c r="N41" s="24">
        <v>1</v>
      </c>
      <c r="O41" s="45" t="s">
        <v>242</v>
      </c>
      <c r="P41" s="15" t="s">
        <v>199</v>
      </c>
      <c r="Q41" s="118" t="s">
        <v>199</v>
      </c>
      <c r="R41" s="22">
        <v>0</v>
      </c>
      <c r="S41" s="15" t="s">
        <v>199</v>
      </c>
      <c r="T41" s="15" t="s">
        <v>199</v>
      </c>
      <c r="U41" s="20" t="s">
        <v>270</v>
      </c>
      <c r="V41" s="68" t="s">
        <v>301</v>
      </c>
      <c r="W41" s="3" t="s">
        <v>263</v>
      </c>
      <c r="X41" s="3" t="s">
        <v>263</v>
      </c>
      <c r="Y41" s="52">
        <v>1.5916666666666699</v>
      </c>
      <c r="Z41" s="52">
        <v>12.591666666666701</v>
      </c>
      <c r="AA41" s="52">
        <f>AVERAGE(Z41,AB41)</f>
        <v>21.897916666666703</v>
      </c>
      <c r="AB41" s="52">
        <v>31.204166666666701</v>
      </c>
      <c r="AC41" s="71" t="s">
        <v>275</v>
      </c>
      <c r="AD41" s="136">
        <v>38.125</v>
      </c>
      <c r="AE41" s="52">
        <f>((AF41-E41)/E41)*100</f>
        <v>2.3988842926033516</v>
      </c>
      <c r="AF41" s="62">
        <v>208310.050316443</v>
      </c>
      <c r="AG41" s="62">
        <v>222839.19464836401</v>
      </c>
      <c r="AH41" s="62">
        <v>236571.57915332899</v>
      </c>
      <c r="AI41" s="62">
        <v>249442.20399235599</v>
      </c>
      <c r="AJ41" s="62">
        <v>261360.198211054</v>
      </c>
      <c r="AK41" s="63">
        <v>6.9747687688855349</v>
      </c>
      <c r="AL41" s="63">
        <v>6.162463711392614</v>
      </c>
      <c r="AM41" s="63">
        <v>5.4404780511209143</v>
      </c>
      <c r="AN41" s="63">
        <v>4.7778579678774902</v>
      </c>
      <c r="AO41" s="52">
        <v>50.010322961215202</v>
      </c>
      <c r="AP41" s="52">
        <v>49.989677038784798</v>
      </c>
      <c r="AQ41" s="52">
        <v>28.356682888462899</v>
      </c>
      <c r="AR41" s="52">
        <v>64.701371479132902</v>
      </c>
      <c r="AS41" s="52">
        <v>6.6838716020252704</v>
      </c>
      <c r="AT41" s="53">
        <v>75674</v>
      </c>
      <c r="AU41" s="53">
        <f>(AT41/E41)*100</f>
        <v>37.199036523619917</v>
      </c>
      <c r="AV41" s="3">
        <v>8</v>
      </c>
      <c r="AW41" s="131" t="s">
        <v>453</v>
      </c>
      <c r="AX41" s="130" t="s">
        <v>416</v>
      </c>
      <c r="AY41" s="130" t="s">
        <v>443</v>
      </c>
      <c r="AZ41" s="14" t="s">
        <v>417</v>
      </c>
      <c r="BA41" s="130" t="s">
        <v>424</v>
      </c>
      <c r="BB41" s="16" t="s">
        <v>463</v>
      </c>
      <c r="BC41" s="47" t="s">
        <v>195</v>
      </c>
    </row>
    <row r="42" spans="1:55" x14ac:dyDescent="0.2">
      <c r="A42" s="151">
        <v>113</v>
      </c>
      <c r="B42" s="3">
        <v>41</v>
      </c>
      <c r="C42" s="12" t="s">
        <v>28</v>
      </c>
      <c r="D42" t="s">
        <v>161</v>
      </c>
      <c r="E42" s="126">
        <v>755425</v>
      </c>
      <c r="F42" s="36">
        <f>(E42/$E$139)*100</f>
        <v>1.012562978823631</v>
      </c>
      <c r="G42" s="139" t="s">
        <v>17</v>
      </c>
      <c r="H42" s="127" t="s">
        <v>156</v>
      </c>
      <c r="I42" s="3">
        <v>2</v>
      </c>
      <c r="J42" s="20" t="s">
        <v>193</v>
      </c>
      <c r="K42" s="16">
        <v>1</v>
      </c>
      <c r="L42" s="30">
        <v>42162</v>
      </c>
      <c r="M42" s="27">
        <v>41091</v>
      </c>
      <c r="N42" s="43" t="s">
        <v>199</v>
      </c>
      <c r="O42" s="44" t="s">
        <v>241</v>
      </c>
      <c r="P42" s="15" t="s">
        <v>199</v>
      </c>
      <c r="Q42" s="117" t="s">
        <v>411</v>
      </c>
      <c r="R42" s="22">
        <v>0</v>
      </c>
      <c r="S42" s="16">
        <v>1</v>
      </c>
      <c r="T42" s="15" t="s">
        <v>199</v>
      </c>
      <c r="U42" s="14" t="s">
        <v>269</v>
      </c>
      <c r="V42" s="68" t="s">
        <v>289</v>
      </c>
      <c r="W42" s="3" t="s">
        <v>263</v>
      </c>
      <c r="X42" s="3" t="s">
        <v>263</v>
      </c>
      <c r="Y42" s="52">
        <v>5.8583333333333298</v>
      </c>
      <c r="Z42" s="52">
        <v>21.45</v>
      </c>
      <c r="AA42" s="52">
        <f>AVERAGE(Z42,AB42)</f>
        <v>26.672916666666652</v>
      </c>
      <c r="AB42" s="52">
        <v>31.8958333333333</v>
      </c>
      <c r="AC42" s="71" t="s">
        <v>275</v>
      </c>
      <c r="AD42" s="136">
        <v>39.375</v>
      </c>
      <c r="AE42" s="52">
        <f>((AF42-E42)/E42)*100</f>
        <v>0.6781794326275874</v>
      </c>
      <c r="AF42" s="62">
        <v>760548.13697892695</v>
      </c>
      <c r="AG42" s="62">
        <v>824598.53187863401</v>
      </c>
      <c r="AH42" s="62">
        <v>867541.62068967905</v>
      </c>
      <c r="AI42" s="62">
        <v>900040.15366750397</v>
      </c>
      <c r="AJ42" s="62">
        <v>925903.67704501096</v>
      </c>
      <c r="AK42" s="63">
        <v>8.4216095978000851</v>
      </c>
      <c r="AL42" s="63">
        <v>5.2077571267572296</v>
      </c>
      <c r="AM42" s="63">
        <v>3.7460488583809042</v>
      </c>
      <c r="AN42" s="63">
        <v>2.8735966136752595</v>
      </c>
      <c r="AO42" s="52">
        <v>48.742363570175698</v>
      </c>
      <c r="AP42" s="52">
        <v>51.257636429824302</v>
      </c>
      <c r="AQ42" s="52">
        <v>26.6442069033987</v>
      </c>
      <c r="AR42" s="52">
        <v>66.327961081510395</v>
      </c>
      <c r="AS42" s="52">
        <v>4.7888274812191796</v>
      </c>
      <c r="AT42" s="53">
        <v>286192</v>
      </c>
      <c r="AU42" s="53">
        <f>(AT42/E42)*100</f>
        <v>37.884899228910882</v>
      </c>
      <c r="AV42" s="3">
        <v>32</v>
      </c>
      <c r="AW42" s="130" t="s">
        <v>457</v>
      </c>
      <c r="AX42" s="130" t="s">
        <v>413</v>
      </c>
      <c r="AY42" s="130" t="s">
        <v>443</v>
      </c>
      <c r="AZ42" s="14" t="s">
        <v>417</v>
      </c>
      <c r="BA42" s="130" t="s">
        <v>424</v>
      </c>
      <c r="BB42" s="130" t="s">
        <v>191</v>
      </c>
      <c r="BC42" s="47" t="s">
        <v>195</v>
      </c>
    </row>
    <row r="43" spans="1:55" x14ac:dyDescent="0.2">
      <c r="A43" s="151">
        <v>119</v>
      </c>
      <c r="B43" s="3">
        <v>42</v>
      </c>
      <c r="C43" t="s">
        <v>29</v>
      </c>
      <c r="D43" t="s">
        <v>162</v>
      </c>
      <c r="E43" s="126">
        <v>859419</v>
      </c>
      <c r="F43" s="36">
        <f>(E43/$E$139)*100</f>
        <v>1.1519553399710443</v>
      </c>
      <c r="G43" s="139" t="s">
        <v>17</v>
      </c>
      <c r="H43" s="127" t="s">
        <v>156</v>
      </c>
      <c r="I43" s="3">
        <v>5</v>
      </c>
      <c r="J43" s="20" t="s">
        <v>193</v>
      </c>
      <c r="K43" s="22">
        <v>0</v>
      </c>
      <c r="L43" s="18" t="s">
        <v>203</v>
      </c>
      <c r="M43" s="29">
        <v>42526</v>
      </c>
      <c r="N43" s="24">
        <v>1</v>
      </c>
      <c r="O43" s="45" t="s">
        <v>242</v>
      </c>
      <c r="P43" s="15" t="s">
        <v>199</v>
      </c>
      <c r="Q43" s="118" t="s">
        <v>199</v>
      </c>
      <c r="R43" s="15" t="s">
        <v>199</v>
      </c>
      <c r="S43" s="16">
        <v>1</v>
      </c>
      <c r="T43" s="15" t="s">
        <v>199</v>
      </c>
      <c r="U43" s="16" t="s">
        <v>273</v>
      </c>
      <c r="V43" s="68" t="s">
        <v>284</v>
      </c>
      <c r="W43" s="3" t="s">
        <v>263</v>
      </c>
      <c r="X43" s="3" t="s">
        <v>263</v>
      </c>
      <c r="Y43" s="52">
        <v>2.5649999999999999</v>
      </c>
      <c r="Z43" s="52">
        <v>18.1316666666667</v>
      </c>
      <c r="AA43" s="52">
        <f>AVERAGE(Z43,AB43)</f>
        <v>24.419166666666698</v>
      </c>
      <c r="AB43" s="52">
        <v>30.706666666666699</v>
      </c>
      <c r="AC43" s="71" t="s">
        <v>275</v>
      </c>
      <c r="AD43" s="136">
        <v>37.5</v>
      </c>
      <c r="AE43" s="52">
        <f>((AF43-E43)/E43)*100</f>
        <v>1.8592019431629989</v>
      </c>
      <c r="AF43" s="62">
        <v>875397.33474791201</v>
      </c>
      <c r="AG43" s="62">
        <v>928252.59064178297</v>
      </c>
      <c r="AH43" s="62">
        <v>971222.94588105497</v>
      </c>
      <c r="AI43" s="62">
        <v>1006623.07528658</v>
      </c>
      <c r="AJ43" s="62">
        <v>1036043.65526385</v>
      </c>
      <c r="AK43" s="63">
        <v>6.0378589008489119</v>
      </c>
      <c r="AL43" s="63">
        <v>4.629166206750126</v>
      </c>
      <c r="AM43" s="63">
        <v>3.6449024969659725</v>
      </c>
      <c r="AN43" s="63">
        <v>2.9227007307471178</v>
      </c>
      <c r="AO43" s="52">
        <v>48.679631239244202</v>
      </c>
      <c r="AP43" s="52">
        <v>51.320368760755798</v>
      </c>
      <c r="AQ43" s="52">
        <v>25.4730230539469</v>
      </c>
      <c r="AR43" s="52">
        <v>66.620356310484198</v>
      </c>
      <c r="AS43" s="52">
        <v>6.8006408980951099</v>
      </c>
      <c r="AT43" s="53">
        <v>341177</v>
      </c>
      <c r="AU43" s="53">
        <f>(AT43/E43)*100</f>
        <v>39.698563797169953</v>
      </c>
      <c r="AV43" s="3">
        <v>14</v>
      </c>
      <c r="AW43" s="130" t="s">
        <v>457</v>
      </c>
      <c r="AX43" s="14" t="s">
        <v>420</v>
      </c>
      <c r="AY43" s="130" t="s">
        <v>443</v>
      </c>
      <c r="AZ43" s="14" t="s">
        <v>417</v>
      </c>
      <c r="BA43" s="130" t="s">
        <v>424</v>
      </c>
      <c r="BB43" s="130" t="s">
        <v>191</v>
      </c>
      <c r="BC43" s="47" t="s">
        <v>195</v>
      </c>
    </row>
    <row r="44" spans="1:55" x14ac:dyDescent="0.2">
      <c r="A44" s="150">
        <v>118</v>
      </c>
      <c r="B44" s="3">
        <v>43</v>
      </c>
      <c r="C44" t="s">
        <v>30</v>
      </c>
      <c r="D44" t="s">
        <v>163</v>
      </c>
      <c r="E44" s="126">
        <v>727150</v>
      </c>
      <c r="F44" s="36">
        <f>(E44/$E$139)*100</f>
        <v>0.97466349412794562</v>
      </c>
      <c r="G44" s="139" t="s">
        <v>17</v>
      </c>
      <c r="H44" s="127" t="s">
        <v>156</v>
      </c>
      <c r="I44" s="3">
        <v>2</v>
      </c>
      <c r="J44" s="18" t="s">
        <v>194</v>
      </c>
      <c r="K44" s="22">
        <v>0</v>
      </c>
      <c r="L44" s="29">
        <v>42556</v>
      </c>
      <c r="M44" s="29">
        <v>42526</v>
      </c>
      <c r="N44" s="22">
        <v>0</v>
      </c>
      <c r="O44" s="43" t="s">
        <v>199</v>
      </c>
      <c r="P44" s="15" t="s">
        <v>199</v>
      </c>
      <c r="Q44" s="118" t="s">
        <v>199</v>
      </c>
      <c r="R44" s="16">
        <v>1</v>
      </c>
      <c r="S44" s="16">
        <v>1</v>
      </c>
      <c r="T44" s="15" t="s">
        <v>199</v>
      </c>
      <c r="U44" s="20" t="s">
        <v>270</v>
      </c>
      <c r="V44" s="68" t="s">
        <v>303</v>
      </c>
      <c r="W44" s="3" t="s">
        <v>263</v>
      </c>
      <c r="X44" s="3" t="s">
        <v>263</v>
      </c>
      <c r="Y44" s="52">
        <v>2.6791666666666698</v>
      </c>
      <c r="Z44" s="52">
        <v>17.508333333333301</v>
      </c>
      <c r="AA44" s="52">
        <f>AVERAGE(Z44,AB44)</f>
        <v>23.727083333333301</v>
      </c>
      <c r="AB44" s="52">
        <v>29.945833333333301</v>
      </c>
      <c r="AC44" s="71" t="s">
        <v>275</v>
      </c>
      <c r="AD44" s="137">
        <v>42.5</v>
      </c>
      <c r="AE44" s="52">
        <f>((AF44-E44)/E44)*100</f>
        <v>2.0269331422311727</v>
      </c>
      <c r="AF44" s="62">
        <v>741888.84434373397</v>
      </c>
      <c r="AG44" s="62">
        <v>809688.31149583904</v>
      </c>
      <c r="AH44" s="62">
        <v>865052.19123442797</v>
      </c>
      <c r="AI44" s="62">
        <v>914338.60313315201</v>
      </c>
      <c r="AJ44" s="62">
        <v>959789.49706757301</v>
      </c>
      <c r="AK44" s="63">
        <v>9.1387635316284701</v>
      </c>
      <c r="AL44" s="63">
        <v>6.8376780240668511</v>
      </c>
      <c r="AM44" s="63">
        <v>5.6975073178408362</v>
      </c>
      <c r="AN44" s="63">
        <v>4.970903971315991</v>
      </c>
      <c r="AO44" s="52">
        <v>49.924637282541397</v>
      </c>
      <c r="AP44" s="52">
        <v>50.075362717458603</v>
      </c>
      <c r="AQ44" s="52">
        <v>28.324967338238299</v>
      </c>
      <c r="AR44" s="52">
        <v>60.383827270852002</v>
      </c>
      <c r="AS44" s="52">
        <v>3.9819844598776002</v>
      </c>
      <c r="AT44" s="53">
        <v>274977</v>
      </c>
      <c r="AU44" s="53">
        <f>(AT44/E44)*100</f>
        <v>37.815718902564811</v>
      </c>
      <c r="AV44" s="3">
        <v>17</v>
      </c>
      <c r="AW44" s="130" t="s">
        <v>457</v>
      </c>
      <c r="AX44" s="14" t="s">
        <v>418</v>
      </c>
      <c r="AY44" s="130" t="s">
        <v>441</v>
      </c>
      <c r="AZ44" s="131" t="s">
        <v>415</v>
      </c>
      <c r="BA44" s="129" t="s">
        <v>199</v>
      </c>
      <c r="BB44" s="16" t="s">
        <v>463</v>
      </c>
      <c r="BC44" s="47" t="s">
        <v>195</v>
      </c>
    </row>
    <row r="45" spans="1:55" x14ac:dyDescent="0.2">
      <c r="A45" s="151">
        <v>116</v>
      </c>
      <c r="B45" s="3">
        <v>44</v>
      </c>
      <c r="C45" t="s">
        <v>58</v>
      </c>
      <c r="D45" t="s">
        <v>163</v>
      </c>
      <c r="E45" s="126">
        <v>489193</v>
      </c>
      <c r="F45" s="36">
        <f>(E45/$E$139)*100</f>
        <v>0.65570866902692992</v>
      </c>
      <c r="G45" s="3" t="s">
        <v>40</v>
      </c>
      <c r="H45" s="127" t="s">
        <v>156</v>
      </c>
      <c r="I45" s="3">
        <v>1</v>
      </c>
      <c r="J45" s="18" t="s">
        <v>194</v>
      </c>
      <c r="K45" s="22">
        <v>0</v>
      </c>
      <c r="L45" s="29">
        <v>42556</v>
      </c>
      <c r="M45" s="29">
        <v>42526</v>
      </c>
      <c r="N45" s="19">
        <v>0.5</v>
      </c>
      <c r="O45" s="47" t="s">
        <v>244</v>
      </c>
      <c r="P45" s="15" t="s">
        <v>199</v>
      </c>
      <c r="Q45" s="118" t="s">
        <v>199</v>
      </c>
      <c r="R45" s="16">
        <v>1</v>
      </c>
      <c r="S45" s="15" t="s">
        <v>199</v>
      </c>
      <c r="T45" s="15" t="s">
        <v>199</v>
      </c>
      <c r="U45" s="20" t="s">
        <v>270</v>
      </c>
      <c r="V45" s="68" t="s">
        <v>302</v>
      </c>
      <c r="W45" s="3" t="s">
        <v>263</v>
      </c>
      <c r="X45" s="3" t="s">
        <v>263</v>
      </c>
      <c r="Y45" s="52">
        <v>2.1264814814814801</v>
      </c>
      <c r="Z45" s="52">
        <v>16.823370577281199</v>
      </c>
      <c r="AA45" s="52">
        <f>AVERAGE(Z45,AB45)</f>
        <v>23.352863128491599</v>
      </c>
      <c r="AB45" s="52">
        <v>29.882355679701998</v>
      </c>
      <c r="AC45" s="71" t="s">
        <v>275</v>
      </c>
      <c r="AD45" s="137">
        <v>42.5</v>
      </c>
      <c r="AE45" s="52">
        <f>((AF45-E45)/E45)*100</f>
        <v>1.9949176549267897</v>
      </c>
      <c r="AF45" s="62">
        <v>498951.99752366601</v>
      </c>
      <c r="AG45" s="62">
        <v>524951.35638775199</v>
      </c>
      <c r="AH45" s="62">
        <v>554343.85103672894</v>
      </c>
      <c r="AI45" s="62">
        <v>582882.97138108895</v>
      </c>
      <c r="AJ45" s="62">
        <v>608824.77038995596</v>
      </c>
      <c r="AK45" s="63">
        <v>5.2107936220563573</v>
      </c>
      <c r="AL45" s="63">
        <v>5.599089190135623</v>
      </c>
      <c r="AM45" s="63">
        <v>5.1482703904781122</v>
      </c>
      <c r="AN45" s="63">
        <v>4.4506016271843105</v>
      </c>
      <c r="AO45" s="52">
        <v>49.517061773165203</v>
      </c>
      <c r="AP45" s="52">
        <v>50.482938226834797</v>
      </c>
      <c r="AQ45" s="52">
        <v>29.3491525839495</v>
      </c>
      <c r="AR45" s="52">
        <v>64.1346053602566</v>
      </c>
      <c r="AS45" s="52">
        <v>4.6652343757985104</v>
      </c>
      <c r="AT45" s="53">
        <v>173171</v>
      </c>
      <c r="AU45" s="53">
        <f>(AT45/E45)*100</f>
        <v>35.399320922417118</v>
      </c>
      <c r="AV45" s="3">
        <v>14</v>
      </c>
      <c r="AW45" s="130" t="s">
        <v>460</v>
      </c>
      <c r="AX45" s="131" t="s">
        <v>423</v>
      </c>
      <c r="AY45" s="130" t="s">
        <v>443</v>
      </c>
      <c r="AZ45" s="14" t="s">
        <v>417</v>
      </c>
      <c r="BA45" s="130" t="s">
        <v>424</v>
      </c>
      <c r="BB45" s="16" t="s">
        <v>463</v>
      </c>
      <c r="BC45" s="47" t="s">
        <v>195</v>
      </c>
    </row>
    <row r="46" spans="1:55" x14ac:dyDescent="0.2">
      <c r="A46" s="151">
        <v>117</v>
      </c>
      <c r="B46" s="3">
        <v>45</v>
      </c>
      <c r="C46" t="s">
        <v>59</v>
      </c>
      <c r="D46" t="s">
        <v>163</v>
      </c>
      <c r="E46" s="126">
        <v>384033</v>
      </c>
      <c r="F46" s="36">
        <f>(E46/$E$139)*100</f>
        <v>0.51475341489436477</v>
      </c>
      <c r="G46" s="3" t="s">
        <v>40</v>
      </c>
      <c r="H46" s="127" t="s">
        <v>156</v>
      </c>
      <c r="I46" s="3">
        <v>1</v>
      </c>
      <c r="J46" s="18" t="s">
        <v>194</v>
      </c>
      <c r="K46" s="22">
        <v>0</v>
      </c>
      <c r="L46" s="29">
        <v>42556</v>
      </c>
      <c r="M46" s="29">
        <v>42526</v>
      </c>
      <c r="N46" s="22">
        <v>0</v>
      </c>
      <c r="O46" s="43" t="s">
        <v>199</v>
      </c>
      <c r="P46" s="15" t="s">
        <v>199</v>
      </c>
      <c r="Q46" s="118" t="s">
        <v>199</v>
      </c>
      <c r="R46" s="16">
        <v>1</v>
      </c>
      <c r="S46" s="15" t="s">
        <v>199</v>
      </c>
      <c r="T46" s="15" t="s">
        <v>199</v>
      </c>
      <c r="U46" s="20" t="s">
        <v>270</v>
      </c>
      <c r="V46" s="68" t="s">
        <v>303</v>
      </c>
      <c r="W46" s="3" t="s">
        <v>263</v>
      </c>
      <c r="X46" s="3" t="s">
        <v>263</v>
      </c>
      <c r="Y46" s="52">
        <v>2.1264814814814801</v>
      </c>
      <c r="Z46" s="52">
        <v>16.823370577281199</v>
      </c>
      <c r="AA46" s="52">
        <f>AVERAGE(Z46,AB46)</f>
        <v>23.352863128491599</v>
      </c>
      <c r="AB46" s="52">
        <v>29.882355679701998</v>
      </c>
      <c r="AC46" s="71" t="s">
        <v>275</v>
      </c>
      <c r="AD46" s="134">
        <v>58.75</v>
      </c>
      <c r="AE46" s="52">
        <f>((AF46-E46)/E46)*100</f>
        <v>1.9832279102306265</v>
      </c>
      <c r="AF46" s="62">
        <v>391649.24964049598</v>
      </c>
      <c r="AG46" s="62">
        <v>414461.31179092801</v>
      </c>
      <c r="AH46" s="62">
        <v>438482.31606670801</v>
      </c>
      <c r="AI46" s="62">
        <v>462011.54381194903</v>
      </c>
      <c r="AJ46" s="62">
        <v>483962.50333445001</v>
      </c>
      <c r="AK46" s="63">
        <v>5.8246153085628931</v>
      </c>
      <c r="AL46" s="63">
        <v>5.7957168962243735</v>
      </c>
      <c r="AM46" s="63">
        <v>5.3660608154745804</v>
      </c>
      <c r="AN46" s="63">
        <v>4.7511712242920936</v>
      </c>
      <c r="AO46" s="52">
        <v>49.735569599487498</v>
      </c>
      <c r="AP46" s="52">
        <v>50.264430400512502</v>
      </c>
      <c r="AQ46" s="52">
        <v>29.285764504612899</v>
      </c>
      <c r="AR46" s="52">
        <v>60.708064150737101</v>
      </c>
      <c r="AS46" s="52">
        <v>4.5522129608653401</v>
      </c>
      <c r="AT46" s="53">
        <v>130935</v>
      </c>
      <c r="AU46" s="53">
        <f>(AT46/E46)*100</f>
        <v>34.094726234464225</v>
      </c>
      <c r="AV46" s="3">
        <v>21</v>
      </c>
      <c r="AW46" s="14" t="s">
        <v>458</v>
      </c>
      <c r="AX46" s="14" t="s">
        <v>420</v>
      </c>
      <c r="AY46" s="130" t="s">
        <v>441</v>
      </c>
      <c r="AZ46" s="131" t="s">
        <v>415</v>
      </c>
      <c r="BA46" s="129" t="s">
        <v>199</v>
      </c>
      <c r="BB46" s="16" t="s">
        <v>463</v>
      </c>
      <c r="BC46" s="47" t="s">
        <v>195</v>
      </c>
    </row>
    <row r="47" spans="1:55" x14ac:dyDescent="0.2">
      <c r="A47" s="150">
        <v>121</v>
      </c>
      <c r="B47" s="3">
        <v>46</v>
      </c>
      <c r="C47" t="s">
        <v>60</v>
      </c>
      <c r="D47" t="s">
        <v>179</v>
      </c>
      <c r="E47" s="126">
        <v>499567</v>
      </c>
      <c r="F47" s="36">
        <f>(E47/$E$139)*100</f>
        <v>0.66961385927389871</v>
      </c>
      <c r="G47" s="3" t="s">
        <v>40</v>
      </c>
      <c r="H47" s="127" t="s">
        <v>156</v>
      </c>
      <c r="I47" s="3">
        <v>19</v>
      </c>
      <c r="J47" s="18" t="s">
        <v>196</v>
      </c>
      <c r="K47" s="22">
        <v>0</v>
      </c>
      <c r="L47" s="31">
        <v>42890</v>
      </c>
      <c r="M47" s="29">
        <v>42526</v>
      </c>
      <c r="N47" s="22">
        <v>0</v>
      </c>
      <c r="O47" s="43" t="s">
        <v>199</v>
      </c>
      <c r="P47" s="15" t="s">
        <v>199</v>
      </c>
      <c r="Q47" s="117" t="s">
        <v>411</v>
      </c>
      <c r="R47" s="15" t="s">
        <v>199</v>
      </c>
      <c r="S47" s="15" t="s">
        <v>199</v>
      </c>
      <c r="T47" s="15" t="s">
        <v>199</v>
      </c>
      <c r="U47" s="14" t="s">
        <v>269</v>
      </c>
      <c r="V47" s="68" t="s">
        <v>285</v>
      </c>
      <c r="W47" s="3" t="s">
        <v>263</v>
      </c>
      <c r="X47" s="3" t="s">
        <v>263</v>
      </c>
      <c r="Y47" s="52">
        <v>2.05092592592593</v>
      </c>
      <c r="Z47" s="52">
        <v>5.4203703703703701</v>
      </c>
      <c r="AA47" s="52">
        <f>AVERAGE(Z47,AB47)</f>
        <v>14.072685185185186</v>
      </c>
      <c r="AB47" s="52">
        <v>22.725000000000001</v>
      </c>
      <c r="AC47" s="71" t="s">
        <v>275</v>
      </c>
      <c r="AD47" s="135">
        <v>11.644736842105299</v>
      </c>
      <c r="AE47" s="52">
        <f>((AF47-E47)/E47)*100</f>
        <v>1.3404997402172332</v>
      </c>
      <c r="AF47" s="62">
        <v>506263.69433721103</v>
      </c>
      <c r="AG47" s="62">
        <v>546347.58187831298</v>
      </c>
      <c r="AH47" s="62">
        <v>581950.43469479098</v>
      </c>
      <c r="AI47" s="62">
        <v>614154.48965303099</v>
      </c>
      <c r="AJ47" s="62">
        <v>643155.56929684605</v>
      </c>
      <c r="AK47" s="63">
        <v>7.9175907712637521</v>
      </c>
      <c r="AL47" s="63">
        <v>6.5165206175302082</v>
      </c>
      <c r="AM47" s="63">
        <v>5.5338140567125294</v>
      </c>
      <c r="AN47" s="63">
        <v>4.7221147337373264</v>
      </c>
      <c r="AO47" s="52">
        <v>48.0986534338737</v>
      </c>
      <c r="AP47" s="52">
        <v>51.9013465661263</v>
      </c>
      <c r="AQ47" s="52">
        <v>29.171662659863401</v>
      </c>
      <c r="AR47" s="52">
        <v>64.396167080691896</v>
      </c>
      <c r="AS47" s="52">
        <v>5.9435471117988197</v>
      </c>
      <c r="AT47" s="53">
        <v>183672</v>
      </c>
      <c r="AU47" s="53">
        <f>(AT47/E47)*100</f>
        <v>36.766239563461959</v>
      </c>
      <c r="AV47" s="3">
        <v>7</v>
      </c>
      <c r="AW47" s="14" t="s">
        <v>455</v>
      </c>
      <c r="AX47" s="130" t="s">
        <v>413</v>
      </c>
      <c r="AY47" s="131" t="s">
        <v>447</v>
      </c>
      <c r="AZ47" s="129" t="s">
        <v>199</v>
      </c>
      <c r="BA47" s="129" t="s">
        <v>199</v>
      </c>
      <c r="BB47" s="16" t="s">
        <v>463</v>
      </c>
      <c r="BC47" s="130" t="s">
        <v>464</v>
      </c>
    </row>
    <row r="48" spans="1:55" x14ac:dyDescent="0.2">
      <c r="A48" s="151">
        <v>131</v>
      </c>
      <c r="B48" s="3">
        <v>47</v>
      </c>
      <c r="C48" t="s">
        <v>32</v>
      </c>
      <c r="D48" t="s">
        <v>164</v>
      </c>
      <c r="E48" s="126">
        <v>811671</v>
      </c>
      <c r="F48" s="36">
        <f>(E48/$E$139)*100</f>
        <v>1.0879544701125268</v>
      </c>
      <c r="G48" s="139" t="s">
        <v>17</v>
      </c>
      <c r="H48" s="127" t="s">
        <v>156</v>
      </c>
      <c r="I48" s="3">
        <v>5</v>
      </c>
      <c r="J48" s="20" t="s">
        <v>193</v>
      </c>
      <c r="K48" s="22">
        <v>0</v>
      </c>
      <c r="L48" s="31">
        <v>42890</v>
      </c>
      <c r="M48" s="29">
        <v>42526</v>
      </c>
      <c r="N48" s="24">
        <v>1</v>
      </c>
      <c r="O48" s="45" t="s">
        <v>242</v>
      </c>
      <c r="P48" s="15" t="s">
        <v>199</v>
      </c>
      <c r="Q48" s="121" t="s">
        <v>407</v>
      </c>
      <c r="R48" s="15" t="s">
        <v>199</v>
      </c>
      <c r="S48" s="15" t="s">
        <v>199</v>
      </c>
      <c r="T48" s="15" t="s">
        <v>199</v>
      </c>
      <c r="U48" s="14" t="s">
        <v>269</v>
      </c>
      <c r="V48" s="68" t="s">
        <v>284</v>
      </c>
      <c r="W48" s="3" t="s">
        <v>263</v>
      </c>
      <c r="X48" s="3" t="s">
        <v>263</v>
      </c>
      <c r="Y48" s="52">
        <v>5.0316666666666698</v>
      </c>
      <c r="Z48" s="52">
        <v>19.9516666666667</v>
      </c>
      <c r="AA48" s="52">
        <f>AVERAGE(Z48,AB48)</f>
        <v>25.314166666666701</v>
      </c>
      <c r="AB48" s="52">
        <v>30.676666666666701</v>
      </c>
      <c r="AC48" s="71" t="s">
        <v>275</v>
      </c>
      <c r="AD48" s="136">
        <v>26.25</v>
      </c>
      <c r="AE48" s="52">
        <f>((AF48-E48)/E48)*100</f>
        <v>0.84975979438146798</v>
      </c>
      <c r="AF48" s="62">
        <v>818568.253820654</v>
      </c>
      <c r="AG48" s="62">
        <v>863709.147613668</v>
      </c>
      <c r="AH48" s="62">
        <v>892849.84676442505</v>
      </c>
      <c r="AI48" s="62">
        <v>912509.85168925102</v>
      </c>
      <c r="AJ48" s="62">
        <v>925654.02252756502</v>
      </c>
      <c r="AK48" s="63">
        <v>5.5146157430757432</v>
      </c>
      <c r="AL48" s="63">
        <v>3.3739018778797876</v>
      </c>
      <c r="AM48" s="63">
        <v>2.2019385449940265</v>
      </c>
      <c r="AN48" s="63">
        <v>1.4404415266291448</v>
      </c>
      <c r="AO48" s="52">
        <v>47.472929302636203</v>
      </c>
      <c r="AP48" s="52">
        <v>52.527070697363797</v>
      </c>
      <c r="AQ48" s="52">
        <v>22.721151796725501</v>
      </c>
      <c r="AR48" s="52">
        <v>66.352007155608604</v>
      </c>
      <c r="AS48" s="52">
        <v>7.1089148189352596</v>
      </c>
      <c r="AT48" s="53">
        <v>371238</v>
      </c>
      <c r="AU48" s="53">
        <f>(AT48/E48)*100</f>
        <v>45.737497089337921</v>
      </c>
      <c r="AV48" s="3">
        <v>15</v>
      </c>
      <c r="AW48" s="130" t="s">
        <v>457</v>
      </c>
      <c r="AX48" s="14" t="s">
        <v>420</v>
      </c>
      <c r="AY48" s="130" t="s">
        <v>443</v>
      </c>
      <c r="AZ48" s="16" t="s">
        <v>414</v>
      </c>
      <c r="BA48" s="130" t="s">
        <v>424</v>
      </c>
      <c r="BB48" s="16" t="s">
        <v>463</v>
      </c>
      <c r="BC48" s="130" t="s">
        <v>464</v>
      </c>
    </row>
    <row r="49" spans="1:55" x14ac:dyDescent="0.2">
      <c r="A49" s="151">
        <v>132</v>
      </c>
      <c r="B49" s="3">
        <v>48</v>
      </c>
      <c r="C49" s="54" t="s">
        <v>31</v>
      </c>
      <c r="D49" t="s">
        <v>164</v>
      </c>
      <c r="E49" s="126">
        <v>666535</v>
      </c>
      <c r="F49" s="36">
        <f>(E49/$E$139)*100</f>
        <v>0.89341584550446296</v>
      </c>
      <c r="G49" s="139" t="s">
        <v>17</v>
      </c>
      <c r="H49" s="127" t="s">
        <v>156</v>
      </c>
      <c r="I49" s="3">
        <v>7</v>
      </c>
      <c r="J49" s="18" t="s">
        <v>194</v>
      </c>
      <c r="K49" s="16">
        <v>1</v>
      </c>
      <c r="L49" s="31">
        <v>42890</v>
      </c>
      <c r="M49" s="29">
        <v>42526</v>
      </c>
      <c r="N49" s="22">
        <v>0</v>
      </c>
      <c r="O49" s="43" t="s">
        <v>199</v>
      </c>
      <c r="P49" s="15" t="s">
        <v>199</v>
      </c>
      <c r="Q49" s="117" t="s">
        <v>411</v>
      </c>
      <c r="R49" s="15" t="s">
        <v>199</v>
      </c>
      <c r="S49" s="15" t="s">
        <v>199</v>
      </c>
      <c r="T49" s="15" t="s">
        <v>199</v>
      </c>
      <c r="U49" s="14" t="s">
        <v>269</v>
      </c>
      <c r="V49" s="68" t="s">
        <v>296</v>
      </c>
      <c r="W49" s="3" t="s">
        <v>305</v>
      </c>
      <c r="X49" s="3" t="s">
        <v>263</v>
      </c>
      <c r="Y49" s="52">
        <v>4.0541666666666698</v>
      </c>
      <c r="Z49" s="52">
        <v>17.8125</v>
      </c>
      <c r="AA49" s="52">
        <f>AVERAGE(Z49,AB49)</f>
        <v>23.728472222222202</v>
      </c>
      <c r="AB49" s="52">
        <v>29.6444444444444</v>
      </c>
      <c r="AC49" s="71" t="s">
        <v>275</v>
      </c>
      <c r="AD49" s="136">
        <v>20.8928571428571</v>
      </c>
      <c r="AE49" s="52">
        <f>((AF49-E49)/E49)*100</f>
        <v>0.86766862500063324</v>
      </c>
      <c r="AF49" s="62">
        <v>672318.31506964797</v>
      </c>
      <c r="AG49" s="62">
        <v>719475.87516081298</v>
      </c>
      <c r="AH49" s="62">
        <v>749682.91797067202</v>
      </c>
      <c r="AI49" s="62">
        <v>771517.84395903104</v>
      </c>
      <c r="AJ49" s="62">
        <v>787796.72316784202</v>
      </c>
      <c r="AK49" s="63">
        <v>7.0141715663777182</v>
      </c>
      <c r="AL49" s="63">
        <v>4.198478900089226</v>
      </c>
      <c r="AM49" s="63">
        <v>2.9125548235064924</v>
      </c>
      <c r="AN49" s="63">
        <v>2.109980907930292</v>
      </c>
      <c r="AO49" s="52">
        <v>47.193770769727003</v>
      </c>
      <c r="AP49" s="52">
        <v>52.806229230272997</v>
      </c>
      <c r="AQ49" s="52">
        <v>24.811600291057498</v>
      </c>
      <c r="AR49" s="52">
        <v>65.548395808172103</v>
      </c>
      <c r="AS49" s="52">
        <v>6.4259191190260099</v>
      </c>
      <c r="AT49" s="53">
        <v>285167</v>
      </c>
      <c r="AU49" s="53">
        <f>(AT49/E49)*100</f>
        <v>42.783499741198888</v>
      </c>
      <c r="AV49" s="3">
        <v>18</v>
      </c>
      <c r="AW49" s="130" t="s">
        <v>460</v>
      </c>
      <c r="AX49" s="130" t="s">
        <v>413</v>
      </c>
      <c r="AY49" s="131" t="s">
        <v>448</v>
      </c>
      <c r="AZ49" s="131" t="s">
        <v>415</v>
      </c>
      <c r="BA49" s="129" t="s">
        <v>199</v>
      </c>
      <c r="BB49" s="16" t="s">
        <v>463</v>
      </c>
      <c r="BC49" s="130" t="s">
        <v>464</v>
      </c>
    </row>
    <row r="50" spans="1:55" x14ac:dyDescent="0.2">
      <c r="A50" s="151">
        <v>128</v>
      </c>
      <c r="B50" s="3">
        <v>49</v>
      </c>
      <c r="C50" t="s">
        <v>33</v>
      </c>
      <c r="D50" t="s">
        <v>164</v>
      </c>
      <c r="E50" s="126">
        <v>513518</v>
      </c>
      <c r="F50" s="36">
        <f>(E50/$E$139)*100</f>
        <v>0.68831361916742684</v>
      </c>
      <c r="G50" s="139" t="s">
        <v>17</v>
      </c>
      <c r="H50" s="127" t="s">
        <v>156</v>
      </c>
      <c r="I50" s="3">
        <v>5</v>
      </c>
      <c r="J50" s="19" t="s">
        <v>195</v>
      </c>
      <c r="K50" s="22">
        <v>0</v>
      </c>
      <c r="L50" s="31">
        <v>42890</v>
      </c>
      <c r="M50" s="29">
        <v>42526</v>
      </c>
      <c r="N50" s="22">
        <v>0</v>
      </c>
      <c r="O50" s="43" t="s">
        <v>199</v>
      </c>
      <c r="P50" s="15" t="s">
        <v>199</v>
      </c>
      <c r="Q50" s="118" t="s">
        <v>199</v>
      </c>
      <c r="R50" s="15" t="s">
        <v>199</v>
      </c>
      <c r="S50" s="15" t="s">
        <v>199</v>
      </c>
      <c r="T50" s="15" t="s">
        <v>199</v>
      </c>
      <c r="U50" s="14" t="s">
        <v>269</v>
      </c>
      <c r="V50" s="68" t="s">
        <v>284</v>
      </c>
      <c r="W50" s="3" t="s">
        <v>263</v>
      </c>
      <c r="X50" s="3" t="s">
        <v>263</v>
      </c>
      <c r="Y50" s="52">
        <v>5.9066666666666698</v>
      </c>
      <c r="Z50" s="52">
        <v>14.7816666666667</v>
      </c>
      <c r="AA50" s="52">
        <f>AVERAGE(Z50,AB50)</f>
        <v>19.658333333333349</v>
      </c>
      <c r="AB50" s="52">
        <v>24.535</v>
      </c>
      <c r="AC50" s="18" t="s">
        <v>276</v>
      </c>
      <c r="AD50" s="136">
        <v>21.75</v>
      </c>
      <c r="AE50" s="52">
        <f>((AF50-E50)/E50)*100</f>
        <v>0.87934865604321133</v>
      </c>
      <c r="AF50" s="62">
        <v>518033.61363153998</v>
      </c>
      <c r="AG50" s="62">
        <v>538412.423270353</v>
      </c>
      <c r="AH50" s="62">
        <v>555254.492569166</v>
      </c>
      <c r="AI50" s="62">
        <v>569375.91775251995</v>
      </c>
      <c r="AJ50" s="62">
        <v>580924.46929157397</v>
      </c>
      <c r="AK50" s="63">
        <v>3.9338778609273395</v>
      </c>
      <c r="AL50" s="63">
        <v>3.1280981958984433</v>
      </c>
      <c r="AM50" s="63">
        <v>2.5432347459295688</v>
      </c>
      <c r="AN50" s="63">
        <v>2.028282401658164</v>
      </c>
      <c r="AO50" s="52">
        <v>48.194221039963502</v>
      </c>
      <c r="AP50" s="52">
        <v>51.805778960036498</v>
      </c>
      <c r="AQ50" s="52">
        <v>26.319427946050599</v>
      </c>
      <c r="AR50" s="52">
        <v>64.141471185041198</v>
      </c>
      <c r="AS50" s="52">
        <v>7.8875521403339297</v>
      </c>
      <c r="AT50" s="53">
        <v>194329</v>
      </c>
      <c r="AU50" s="53">
        <f>(AT50/E50)*100</f>
        <v>37.84268516390857</v>
      </c>
      <c r="AV50" s="3">
        <v>10</v>
      </c>
      <c r="AW50" s="130" t="s">
        <v>461</v>
      </c>
      <c r="AX50" s="130" t="s">
        <v>416</v>
      </c>
      <c r="AY50" s="131" t="s">
        <v>447</v>
      </c>
      <c r="AZ50" s="14" t="s">
        <v>417</v>
      </c>
      <c r="BA50" s="129" t="s">
        <v>199</v>
      </c>
      <c r="BB50" s="18" t="s">
        <v>464</v>
      </c>
      <c r="BC50" s="17" t="s">
        <v>191</v>
      </c>
    </row>
    <row r="51" spans="1:55" x14ac:dyDescent="0.2">
      <c r="A51" s="150">
        <v>127</v>
      </c>
      <c r="B51" s="3">
        <v>50</v>
      </c>
      <c r="C51" t="s">
        <v>61</v>
      </c>
      <c r="D51" t="s">
        <v>164</v>
      </c>
      <c r="E51" s="126">
        <v>427406</v>
      </c>
      <c r="F51" s="36">
        <f>(E51/$E$139)*100</f>
        <v>0.57289008508732553</v>
      </c>
      <c r="G51" s="3" t="s">
        <v>40</v>
      </c>
      <c r="H51" s="127" t="s">
        <v>156</v>
      </c>
      <c r="I51" s="3">
        <v>12</v>
      </c>
      <c r="J51" s="19" t="s">
        <v>195</v>
      </c>
      <c r="K51" s="22">
        <v>0</v>
      </c>
      <c r="L51" s="31">
        <v>42890</v>
      </c>
      <c r="M51" s="29">
        <v>42526</v>
      </c>
      <c r="N51" s="22">
        <v>0</v>
      </c>
      <c r="O51" s="43" t="s">
        <v>199</v>
      </c>
      <c r="P51" s="25" t="s">
        <v>201</v>
      </c>
      <c r="Q51" s="118" t="s">
        <v>199</v>
      </c>
      <c r="R51" s="15" t="s">
        <v>199</v>
      </c>
      <c r="S51" s="15" t="s">
        <v>199</v>
      </c>
      <c r="T51" s="15" t="s">
        <v>199</v>
      </c>
      <c r="U51" s="14" t="s">
        <v>269</v>
      </c>
      <c r="V51" s="68" t="s">
        <v>296</v>
      </c>
      <c r="W51" s="3" t="s">
        <v>263</v>
      </c>
      <c r="X51" s="3" t="s">
        <v>263</v>
      </c>
      <c r="Y51" s="52">
        <v>4.6638888888888896</v>
      </c>
      <c r="Z51" s="52">
        <v>16.540740740740699</v>
      </c>
      <c r="AA51" s="52">
        <f>AVERAGE(Z51,AB51)</f>
        <v>22.0087962962963</v>
      </c>
      <c r="AB51" s="52">
        <v>27.476851851851901</v>
      </c>
      <c r="AC51" s="18" t="s">
        <v>276</v>
      </c>
      <c r="AD51" s="135">
        <v>19.0625</v>
      </c>
      <c r="AE51" s="52">
        <f>((AF51-E51)/E51)*100</f>
        <v>0.88130463246749313</v>
      </c>
      <c r="AF51" s="62">
        <v>431172.74887744401</v>
      </c>
      <c r="AG51" s="62">
        <v>450785.48845659499</v>
      </c>
      <c r="AH51" s="62">
        <v>466892.16051908</v>
      </c>
      <c r="AI51" s="62">
        <v>480617.47182002402</v>
      </c>
      <c r="AJ51" s="62">
        <v>492219.493570616</v>
      </c>
      <c r="AK51" s="63">
        <v>4.5486964633578166</v>
      </c>
      <c r="AL51" s="63">
        <v>3.5730236387225416</v>
      </c>
      <c r="AM51" s="63">
        <v>2.9397176610728537</v>
      </c>
      <c r="AN51" s="63">
        <v>2.4139825184999881</v>
      </c>
      <c r="AO51" s="52">
        <v>47.429376283907999</v>
      </c>
      <c r="AP51" s="52">
        <v>52.570623716092001</v>
      </c>
      <c r="AQ51" s="52">
        <v>27.382161223754501</v>
      </c>
      <c r="AR51" s="52">
        <v>63.735885785412499</v>
      </c>
      <c r="AS51" s="52">
        <v>7.6175814097134804</v>
      </c>
      <c r="AT51" s="53">
        <v>135555</v>
      </c>
      <c r="AU51" s="53">
        <f>(AT51/E51)*100</f>
        <v>31.715745684431194</v>
      </c>
      <c r="AV51" s="3">
        <v>7</v>
      </c>
      <c r="AW51" s="130" t="s">
        <v>460</v>
      </c>
      <c r="AX51" s="130" t="s">
        <v>413</v>
      </c>
      <c r="AY51" s="130" t="s">
        <v>443</v>
      </c>
      <c r="AZ51" s="129" t="s">
        <v>199</v>
      </c>
      <c r="BA51" s="129" t="s">
        <v>199</v>
      </c>
      <c r="BB51" s="130" t="s">
        <v>191</v>
      </c>
      <c r="BC51" s="130" t="s">
        <v>464</v>
      </c>
    </row>
    <row r="52" spans="1:55" x14ac:dyDescent="0.2">
      <c r="A52" s="151">
        <v>126</v>
      </c>
      <c r="B52" s="3">
        <v>51</v>
      </c>
      <c r="C52" t="s">
        <v>64</v>
      </c>
      <c r="D52" t="s">
        <v>164</v>
      </c>
      <c r="E52" s="126">
        <v>356137</v>
      </c>
      <c r="F52" s="36">
        <f>(E52/$E$139)*100</f>
        <v>0.47736193743827848</v>
      </c>
      <c r="G52" s="3" t="s">
        <v>40</v>
      </c>
      <c r="H52" s="127" t="s">
        <v>156</v>
      </c>
      <c r="I52" s="3">
        <v>6</v>
      </c>
      <c r="J52" s="15" t="s">
        <v>199</v>
      </c>
      <c r="K52" s="22">
        <v>0</v>
      </c>
      <c r="L52" s="31">
        <v>42890</v>
      </c>
      <c r="M52" s="29">
        <v>42526</v>
      </c>
      <c r="N52" s="19">
        <v>0.5</v>
      </c>
      <c r="O52" s="43" t="s">
        <v>199</v>
      </c>
      <c r="P52" s="15" t="s">
        <v>199</v>
      </c>
      <c r="Q52" s="118" t="s">
        <v>199</v>
      </c>
      <c r="R52" s="15" t="s">
        <v>199</v>
      </c>
      <c r="S52" s="15" t="s">
        <v>199</v>
      </c>
      <c r="T52" s="15" t="s">
        <v>199</v>
      </c>
      <c r="U52" s="14" t="s">
        <v>269</v>
      </c>
      <c r="V52" s="68" t="s">
        <v>289</v>
      </c>
      <c r="W52" s="3" t="s">
        <v>263</v>
      </c>
      <c r="X52" s="3" t="s">
        <v>263</v>
      </c>
      <c r="Y52" s="52">
        <v>3.7183333333333302</v>
      </c>
      <c r="Z52" s="52">
        <v>18.126666666666701</v>
      </c>
      <c r="AA52" s="52">
        <f>AVERAGE(Z52,AB52)</f>
        <v>23.335000000000001</v>
      </c>
      <c r="AB52" s="52">
        <v>28.543333333333301</v>
      </c>
      <c r="AC52" s="18" t="s">
        <v>276</v>
      </c>
      <c r="AD52" s="135">
        <v>16.875</v>
      </c>
      <c r="AE52" s="52">
        <f>((AF52-E52)/E52)*100</f>
        <v>0.9616848758604144</v>
      </c>
      <c r="AF52" s="62">
        <v>359561.915666343</v>
      </c>
      <c r="AG52" s="62">
        <v>378002.98471048701</v>
      </c>
      <c r="AH52" s="62">
        <v>392608.19864143</v>
      </c>
      <c r="AI52" s="62">
        <v>404344.74668941001</v>
      </c>
      <c r="AJ52" s="62">
        <v>413625.68372450699</v>
      </c>
      <c r="AK52" s="63">
        <v>5.1287603721792596</v>
      </c>
      <c r="AL52" s="63">
        <v>3.8637827005861194</v>
      </c>
      <c r="AM52" s="63">
        <v>2.9893792561115156</v>
      </c>
      <c r="AN52" s="63">
        <v>2.2953029836754539</v>
      </c>
      <c r="AO52" s="52">
        <v>48.290124306095699</v>
      </c>
      <c r="AP52" s="52">
        <v>51.709875693904301</v>
      </c>
      <c r="AQ52" s="52">
        <v>26.570392854435202</v>
      </c>
      <c r="AR52" s="52">
        <v>66.278707351384398</v>
      </c>
      <c r="AS52" s="52">
        <v>6.3913606280729001</v>
      </c>
      <c r="AT52" s="53">
        <v>126658</v>
      </c>
      <c r="AU52" s="53">
        <f>(AT52/E52)*100</f>
        <v>35.564403586260347</v>
      </c>
      <c r="AV52" s="3">
        <v>10</v>
      </c>
      <c r="AW52" s="130" t="s">
        <v>460</v>
      </c>
      <c r="AX52" s="130" t="s">
        <v>413</v>
      </c>
      <c r="AY52" s="130" t="s">
        <v>443</v>
      </c>
      <c r="AZ52" s="14" t="s">
        <v>417</v>
      </c>
      <c r="BA52" s="130" t="s">
        <v>424</v>
      </c>
      <c r="BB52" s="130" t="s">
        <v>191</v>
      </c>
      <c r="BC52" s="130" t="s">
        <v>464</v>
      </c>
    </row>
    <row r="53" spans="1:55" x14ac:dyDescent="0.2">
      <c r="A53" s="151">
        <v>123</v>
      </c>
      <c r="B53" s="3">
        <v>52</v>
      </c>
      <c r="C53" t="s">
        <v>62</v>
      </c>
      <c r="D53" t="s">
        <v>164</v>
      </c>
      <c r="E53" s="126">
        <v>347257</v>
      </c>
      <c r="F53" s="36">
        <f>(E53/$E$139)*100</f>
        <v>0.46545928760281646</v>
      </c>
      <c r="G53" s="3" t="s">
        <v>40</v>
      </c>
      <c r="H53" s="127" t="s">
        <v>156</v>
      </c>
      <c r="I53" s="3">
        <v>3</v>
      </c>
      <c r="J53" s="18" t="s">
        <v>194</v>
      </c>
      <c r="K53" s="22">
        <v>0</v>
      </c>
      <c r="L53" s="31">
        <v>42890</v>
      </c>
      <c r="M53" s="29">
        <v>42526</v>
      </c>
      <c r="N53" s="24">
        <v>1</v>
      </c>
      <c r="O53" s="45" t="s">
        <v>242</v>
      </c>
      <c r="P53" s="15" t="s">
        <v>199</v>
      </c>
      <c r="Q53" s="117" t="s">
        <v>411</v>
      </c>
      <c r="R53" s="15" t="s">
        <v>199</v>
      </c>
      <c r="S53" s="15" t="s">
        <v>199</v>
      </c>
      <c r="T53" s="15" t="s">
        <v>199</v>
      </c>
      <c r="U53" s="14" t="s">
        <v>269</v>
      </c>
      <c r="V53" s="68" t="s">
        <v>289</v>
      </c>
      <c r="W53" s="3" t="s">
        <v>263</v>
      </c>
      <c r="X53" s="3" t="s">
        <v>263</v>
      </c>
      <c r="Y53" s="52">
        <v>4.1500000000000004</v>
      </c>
      <c r="Z53" s="52">
        <v>16.4166666666667</v>
      </c>
      <c r="AA53" s="52">
        <f>AVERAGE(Z53,AB53)</f>
        <v>22.433333333333351</v>
      </c>
      <c r="AB53" s="52">
        <v>28.45</v>
      </c>
      <c r="AC53" s="71" t="s">
        <v>275</v>
      </c>
      <c r="AD53" s="135">
        <v>18.75</v>
      </c>
      <c r="AE53" s="52">
        <f>((AF53-E53)/E53)*100</f>
        <v>0.95123966576628349</v>
      </c>
      <c r="AF53" s="62">
        <v>350560.24632615002</v>
      </c>
      <c r="AG53" s="62">
        <v>370556.29949311097</v>
      </c>
      <c r="AH53" s="62">
        <v>385141.93838471902</v>
      </c>
      <c r="AI53" s="62">
        <v>395891.58670895197</v>
      </c>
      <c r="AJ53" s="62">
        <v>403591.59066730499</v>
      </c>
      <c r="AK53" s="63">
        <v>5.7040275891286489</v>
      </c>
      <c r="AL53" s="63">
        <v>3.9361465212060733</v>
      </c>
      <c r="AM53" s="63">
        <v>2.79108745448934</v>
      </c>
      <c r="AN53" s="63">
        <v>1.9449779224567951</v>
      </c>
      <c r="AO53" s="52">
        <v>48.465833662100401</v>
      </c>
      <c r="AP53" s="52">
        <v>51.534166337899599</v>
      </c>
      <c r="AQ53" s="52">
        <v>24.402963799145901</v>
      </c>
      <c r="AR53" s="52">
        <v>68.820210967669496</v>
      </c>
      <c r="AS53" s="52">
        <v>5.2142937363393704</v>
      </c>
      <c r="AT53" s="53">
        <v>159248</v>
      </c>
      <c r="AU53" s="53">
        <f>(AT53/E53)*100</f>
        <v>45.858830779509127</v>
      </c>
      <c r="AV53" s="3">
        <v>15</v>
      </c>
      <c r="AW53" s="130" t="s">
        <v>460</v>
      </c>
      <c r="AX53" s="130" t="s">
        <v>413</v>
      </c>
      <c r="AY53" s="130" t="s">
        <v>443</v>
      </c>
      <c r="AZ53" s="14" t="s">
        <v>417</v>
      </c>
      <c r="BA53" s="130" t="s">
        <v>424</v>
      </c>
      <c r="BB53" s="16" t="s">
        <v>463</v>
      </c>
      <c r="BC53" s="47" t="s">
        <v>195</v>
      </c>
    </row>
    <row r="54" spans="1:55" x14ac:dyDescent="0.2">
      <c r="A54" s="151">
        <v>122</v>
      </c>
      <c r="B54" s="3">
        <v>53</v>
      </c>
      <c r="C54" t="s">
        <v>65</v>
      </c>
      <c r="D54" t="s">
        <v>164</v>
      </c>
      <c r="E54" s="126">
        <v>112996</v>
      </c>
      <c r="F54" s="36">
        <f>(E54/$E$139)*100</f>
        <v>0.15145853837926335</v>
      </c>
      <c r="G54" s="3" t="s">
        <v>40</v>
      </c>
      <c r="H54" s="127" t="s">
        <v>156</v>
      </c>
      <c r="I54" s="3">
        <v>3</v>
      </c>
      <c r="J54" s="15" t="s">
        <v>199</v>
      </c>
      <c r="K54" s="22">
        <v>0</v>
      </c>
      <c r="L54" s="31">
        <v>42890</v>
      </c>
      <c r="M54" s="29">
        <v>42526</v>
      </c>
      <c r="N54" s="22">
        <v>0</v>
      </c>
      <c r="O54" s="43" t="s">
        <v>199</v>
      </c>
      <c r="P54" s="15" t="s">
        <v>199</v>
      </c>
      <c r="Q54" s="118" t="s">
        <v>199</v>
      </c>
      <c r="R54" s="15" t="s">
        <v>199</v>
      </c>
      <c r="S54" s="15" t="s">
        <v>199</v>
      </c>
      <c r="T54" s="15" t="s">
        <v>199</v>
      </c>
      <c r="U54" s="14" t="s">
        <v>269</v>
      </c>
      <c r="V54" s="68" t="s">
        <v>284</v>
      </c>
      <c r="W54" s="3" t="s">
        <v>263</v>
      </c>
      <c r="X54" s="3" t="s">
        <v>263</v>
      </c>
      <c r="Y54" s="52">
        <v>3.25</v>
      </c>
      <c r="Z54" s="52">
        <v>19.100000000000001</v>
      </c>
      <c r="AA54" s="52">
        <f>AVERAGE(Z54,AB54)</f>
        <v>25.054166666666653</v>
      </c>
      <c r="AB54" s="52">
        <v>31.008333333333301</v>
      </c>
      <c r="AC54" s="18" t="s">
        <v>276</v>
      </c>
      <c r="AD54" s="129" t="s">
        <v>199</v>
      </c>
      <c r="AE54" s="52">
        <f>((AF54-E54)/E54)*100</f>
        <v>0.99585299750079359</v>
      </c>
      <c r="AF54" s="62">
        <v>114121.274053056</v>
      </c>
      <c r="AG54" s="62">
        <v>119367.200253377</v>
      </c>
      <c r="AH54" s="62">
        <v>124025.867436908</v>
      </c>
      <c r="AI54" s="62">
        <v>128069.72613883999</v>
      </c>
      <c r="AJ54" s="62">
        <v>131489.94813328001</v>
      </c>
      <c r="AK54" s="63">
        <v>4.5967995396564927</v>
      </c>
      <c r="AL54" s="63">
        <v>3.9028034281127404</v>
      </c>
      <c r="AM54" s="63">
        <v>3.2604962057524887</v>
      </c>
      <c r="AN54" s="63">
        <v>2.6705936660879255</v>
      </c>
      <c r="AO54" s="52">
        <v>48.084002973556601</v>
      </c>
      <c r="AP54" s="52">
        <v>51.915997026443399</v>
      </c>
      <c r="AQ54" s="52">
        <v>28.267372296364499</v>
      </c>
      <c r="AR54" s="52">
        <v>64.720875075223901</v>
      </c>
      <c r="AS54" s="52">
        <v>6.3577471768912197</v>
      </c>
      <c r="AT54" s="53">
        <v>42265</v>
      </c>
      <c r="AU54" s="53">
        <f>(AT54/E54)*100</f>
        <v>37.403978901908033</v>
      </c>
      <c r="AV54" s="3">
        <v>12</v>
      </c>
      <c r="AW54" s="130" t="s">
        <v>461</v>
      </c>
      <c r="AX54" s="130" t="s">
        <v>413</v>
      </c>
      <c r="AY54" s="130" t="s">
        <v>443</v>
      </c>
      <c r="AZ54" s="130" t="s">
        <v>419</v>
      </c>
      <c r="BA54" s="129" t="s">
        <v>199</v>
      </c>
      <c r="BB54" s="130" t="s">
        <v>191</v>
      </c>
      <c r="BC54" s="130" t="s">
        <v>464</v>
      </c>
    </row>
    <row r="55" spans="1:55" x14ac:dyDescent="0.2">
      <c r="A55" s="150">
        <v>124</v>
      </c>
      <c r="B55" s="3">
        <v>53</v>
      </c>
      <c r="C55" t="s">
        <v>63</v>
      </c>
      <c r="D55" t="s">
        <v>164</v>
      </c>
      <c r="E55" s="126">
        <v>316032</v>
      </c>
      <c r="F55" s="36">
        <f>(E55/$E$139)*100</f>
        <v>0.42360565684692691</v>
      </c>
      <c r="G55" s="3" t="s">
        <v>40</v>
      </c>
      <c r="H55" s="127" t="s">
        <v>156</v>
      </c>
      <c r="I55" s="3">
        <v>4</v>
      </c>
      <c r="J55" s="19" t="s">
        <v>195</v>
      </c>
      <c r="K55" s="22">
        <v>0</v>
      </c>
      <c r="L55" s="31">
        <v>42890</v>
      </c>
      <c r="M55" s="29">
        <v>42526</v>
      </c>
      <c r="N55" s="22">
        <v>0</v>
      </c>
      <c r="O55" s="43" t="s">
        <v>199</v>
      </c>
      <c r="P55" s="15" t="s">
        <v>199</v>
      </c>
      <c r="Q55" s="118" t="s">
        <v>199</v>
      </c>
      <c r="R55" s="15" t="s">
        <v>199</v>
      </c>
      <c r="S55" s="15" t="s">
        <v>199</v>
      </c>
      <c r="T55" s="15" t="s">
        <v>199</v>
      </c>
      <c r="U55" s="14" t="s">
        <v>269</v>
      </c>
      <c r="V55" s="68" t="s">
        <v>289</v>
      </c>
      <c r="W55" s="139" t="s">
        <v>304</v>
      </c>
      <c r="X55" s="3" t="s">
        <v>263</v>
      </c>
      <c r="Y55" s="52">
        <v>3.4555555555555602</v>
      </c>
      <c r="Z55" s="52">
        <v>20.1944444444444</v>
      </c>
      <c r="AA55" s="52">
        <f>AVERAGE(Z55,AB55)</f>
        <v>25.816666666666649</v>
      </c>
      <c r="AB55" s="52">
        <v>31.438888888888901</v>
      </c>
      <c r="AC55" s="71" t="s">
        <v>275</v>
      </c>
      <c r="AD55" s="136">
        <v>22.5</v>
      </c>
      <c r="AE55" s="52">
        <f>((AF55-E55)/E55)*100</f>
        <v>0.8952678768494956</v>
      </c>
      <c r="AF55" s="62">
        <v>318861.332976565</v>
      </c>
      <c r="AG55" s="62">
        <v>333733.877464991</v>
      </c>
      <c r="AH55" s="62">
        <v>345421.07232341298</v>
      </c>
      <c r="AI55" s="62">
        <v>354900.34155109897</v>
      </c>
      <c r="AJ55" s="62">
        <v>362607.05865423701</v>
      </c>
      <c r="AK55" s="63">
        <v>4.6642671751984048</v>
      </c>
      <c r="AL55" s="63">
        <v>3.5019504004797883</v>
      </c>
      <c r="AM55" s="63">
        <v>2.7442648949947905</v>
      </c>
      <c r="AN55" s="63">
        <v>2.171515831586885</v>
      </c>
      <c r="AO55" s="52">
        <v>47.103141454030002</v>
      </c>
      <c r="AP55" s="52">
        <v>52.896858545969998</v>
      </c>
      <c r="AQ55" s="52">
        <v>26.2346850951802</v>
      </c>
      <c r="AR55" s="52">
        <v>65.621202916160399</v>
      </c>
      <c r="AS55" s="52">
        <v>7.2467345078979299</v>
      </c>
      <c r="AT55" s="53">
        <v>123028</v>
      </c>
      <c r="AU55" s="53">
        <f>(AT55/E55)*100</f>
        <v>38.92896921830701</v>
      </c>
      <c r="AV55" s="3">
        <v>13</v>
      </c>
      <c r="AW55" s="130" t="s">
        <v>460</v>
      </c>
      <c r="AX55" s="130" t="s">
        <v>413</v>
      </c>
      <c r="AY55" s="130" t="s">
        <v>443</v>
      </c>
      <c r="AZ55" s="130" t="s">
        <v>419</v>
      </c>
      <c r="BA55" s="129" t="s">
        <v>199</v>
      </c>
      <c r="BB55" s="130" t="s">
        <v>191</v>
      </c>
      <c r="BC55" s="130" t="s">
        <v>464</v>
      </c>
    </row>
    <row r="56" spans="1:55" x14ac:dyDescent="0.2">
      <c r="A56" s="150">
        <v>133</v>
      </c>
      <c r="B56" s="3">
        <v>54</v>
      </c>
      <c r="C56" s="54" t="s">
        <v>34</v>
      </c>
      <c r="D56" t="s">
        <v>165</v>
      </c>
      <c r="E56" s="126">
        <v>973046</v>
      </c>
      <c r="F56" s="36">
        <f>(E56/$E$139)*100</f>
        <v>1.3042596634906429</v>
      </c>
      <c r="G56" s="61" t="s">
        <v>17</v>
      </c>
      <c r="H56" s="127" t="s">
        <v>156</v>
      </c>
      <c r="I56" s="3">
        <v>5</v>
      </c>
      <c r="J56" s="20" t="s">
        <v>193</v>
      </c>
      <c r="K56" s="16">
        <v>1</v>
      </c>
      <c r="L56" s="30">
        <v>42162</v>
      </c>
      <c r="M56" s="27">
        <v>41091</v>
      </c>
      <c r="N56" s="19">
        <v>0.5</v>
      </c>
      <c r="O56" s="43" t="s">
        <v>199</v>
      </c>
      <c r="P56" s="15" t="s">
        <v>199</v>
      </c>
      <c r="Q56" s="117" t="s">
        <v>411</v>
      </c>
      <c r="R56" s="15" t="s">
        <v>199</v>
      </c>
      <c r="S56" s="16">
        <v>1</v>
      </c>
      <c r="T56" s="15" t="s">
        <v>199</v>
      </c>
      <c r="U56" s="14" t="s">
        <v>269</v>
      </c>
      <c r="V56" s="68" t="s">
        <v>284</v>
      </c>
      <c r="W56" s="3" t="s">
        <v>263</v>
      </c>
      <c r="X56" s="3" t="s">
        <v>263</v>
      </c>
      <c r="Y56" s="52">
        <v>2.9541666666666702</v>
      </c>
      <c r="Z56" s="52">
        <v>19.308333333333302</v>
      </c>
      <c r="AA56" s="52">
        <f>AVERAGE(Z56,AB56)</f>
        <v>26.077083333333302</v>
      </c>
      <c r="AB56" s="52">
        <v>32.845833333333303</v>
      </c>
      <c r="AC56" s="71" t="s">
        <v>275</v>
      </c>
      <c r="AD56" s="136">
        <v>22</v>
      </c>
      <c r="AE56" s="52">
        <f>((AF56-E56)/E56)*100</f>
        <v>1.1967992449814286</v>
      </c>
      <c r="AF56" s="62">
        <v>984691.40718132199</v>
      </c>
      <c r="AG56" s="62">
        <v>1064113.6522311401</v>
      </c>
      <c r="AH56" s="62">
        <v>1131784.0220860399</v>
      </c>
      <c r="AI56" s="62">
        <v>1191762.0243686</v>
      </c>
      <c r="AJ56" s="62">
        <v>1245960.17152529</v>
      </c>
      <c r="AK56" s="63">
        <v>8.0656990068760877</v>
      </c>
      <c r="AL56" s="63">
        <v>6.3593178898714937</v>
      </c>
      <c r="AM56" s="63">
        <v>5.2994211892134739</v>
      </c>
      <c r="AN56" s="63">
        <v>4.5477323533114253</v>
      </c>
      <c r="AO56" s="52">
        <v>48.529360379673697</v>
      </c>
      <c r="AP56" s="52">
        <v>51.470639620326303</v>
      </c>
      <c r="AQ56" s="52">
        <v>24.706129001095501</v>
      </c>
      <c r="AR56" s="52">
        <v>67.510271867928097</v>
      </c>
      <c r="AS56" s="52">
        <v>6.6603223280297099</v>
      </c>
      <c r="AT56" s="53">
        <v>437389</v>
      </c>
      <c r="AU56" s="53">
        <f>(AT56/E56)*100</f>
        <v>44.950495660020181</v>
      </c>
      <c r="AV56" s="3">
        <v>43</v>
      </c>
      <c r="AW56" s="14" t="s">
        <v>458</v>
      </c>
      <c r="AX56" s="131" t="s">
        <v>423</v>
      </c>
      <c r="AY56" s="130" t="s">
        <v>441</v>
      </c>
      <c r="AZ56" s="131" t="s">
        <v>415</v>
      </c>
      <c r="BA56" s="130" t="s">
        <v>424</v>
      </c>
      <c r="BB56" s="16" t="s">
        <v>463</v>
      </c>
      <c r="BC56" s="47" t="s">
        <v>195</v>
      </c>
    </row>
    <row r="57" spans="1:55" x14ac:dyDescent="0.2">
      <c r="A57" s="151">
        <v>135</v>
      </c>
      <c r="B57" s="3">
        <v>55</v>
      </c>
      <c r="C57" s="54" t="s">
        <v>66</v>
      </c>
      <c r="D57" t="s">
        <v>175</v>
      </c>
      <c r="E57" s="126">
        <v>309660</v>
      </c>
      <c r="F57" s="36">
        <f>(E57/$E$139)*100</f>
        <v>0.415064701356886</v>
      </c>
      <c r="G57" s="3" t="s">
        <v>40</v>
      </c>
      <c r="H57" s="127" t="s">
        <v>156</v>
      </c>
      <c r="I57" s="3">
        <v>3</v>
      </c>
      <c r="J57" s="20" t="s">
        <v>193</v>
      </c>
      <c r="K57" s="16">
        <v>1</v>
      </c>
      <c r="L57" s="29">
        <v>42556</v>
      </c>
      <c r="M57" s="29">
        <v>42526</v>
      </c>
      <c r="N57" s="43" t="s">
        <v>199</v>
      </c>
      <c r="O57" s="43" t="s">
        <v>199</v>
      </c>
      <c r="P57" s="24" t="s">
        <v>200</v>
      </c>
      <c r="Q57" s="117" t="s">
        <v>411</v>
      </c>
      <c r="R57" s="15" t="s">
        <v>199</v>
      </c>
      <c r="S57" s="15" t="s">
        <v>199</v>
      </c>
      <c r="T57" s="15" t="s">
        <v>199</v>
      </c>
      <c r="U57" s="60" t="s">
        <v>271</v>
      </c>
      <c r="V57" s="68" t="s">
        <v>262</v>
      </c>
      <c r="W57" s="3" t="s">
        <v>263</v>
      </c>
      <c r="X57" s="3" t="s">
        <v>263</v>
      </c>
      <c r="Y57" s="52">
        <v>2.0888888888888899</v>
      </c>
      <c r="Z57" s="52">
        <v>10.5972222222222</v>
      </c>
      <c r="AA57" s="52">
        <f>AVERAGE(Z57,AB57)</f>
        <v>19.748611111111099</v>
      </c>
      <c r="AB57" s="52">
        <v>28.9</v>
      </c>
      <c r="AC57" s="71" t="s">
        <v>275</v>
      </c>
      <c r="AD57" s="137">
        <v>46.6666666666667</v>
      </c>
      <c r="AE57" s="52">
        <f>((AF57-E57)/E57)*100</f>
        <v>1.2506671776667997</v>
      </c>
      <c r="AF57" s="62">
        <v>313532.81598236301</v>
      </c>
      <c r="AG57" s="62">
        <v>338166.81963942002</v>
      </c>
      <c r="AH57" s="62">
        <v>354959.362504013</v>
      </c>
      <c r="AI57" s="62">
        <v>367325.11567995598</v>
      </c>
      <c r="AJ57" s="62">
        <v>376801.94946925598</v>
      </c>
      <c r="AK57" s="63">
        <v>7.8569139819937472</v>
      </c>
      <c r="AL57" s="63">
        <v>4.9657571025148197</v>
      </c>
      <c r="AM57" s="63">
        <v>3.4837095403570837</v>
      </c>
      <c r="AN57" s="63">
        <v>2.5799580221345391</v>
      </c>
      <c r="AO57" s="52">
        <v>48.385325841245198</v>
      </c>
      <c r="AP57" s="52">
        <v>51.614674158754802</v>
      </c>
      <c r="AQ57" s="52">
        <v>28.852289607957101</v>
      </c>
      <c r="AR57" s="52">
        <v>65.049086094426102</v>
      </c>
      <c r="AS57" s="52">
        <v>4.5869663501905302</v>
      </c>
      <c r="AT57" s="53">
        <v>134903</v>
      </c>
      <c r="AU57" s="53">
        <f>(AT57/E57)*100</f>
        <v>43.564877607698769</v>
      </c>
      <c r="AV57" s="3">
        <v>21</v>
      </c>
      <c r="AW57" s="131" t="s">
        <v>453</v>
      </c>
      <c r="AX57" s="130" t="s">
        <v>413</v>
      </c>
      <c r="AY57" s="131" t="s">
        <v>448</v>
      </c>
      <c r="AZ57" s="14" t="s">
        <v>417</v>
      </c>
      <c r="BA57" s="129" t="s">
        <v>199</v>
      </c>
      <c r="BB57" s="16" t="s">
        <v>463</v>
      </c>
      <c r="BC57" s="47" t="s">
        <v>195</v>
      </c>
    </row>
    <row r="58" spans="1:55" x14ac:dyDescent="0.2">
      <c r="A58" s="151">
        <v>32</v>
      </c>
      <c r="B58" s="3">
        <v>57</v>
      </c>
      <c r="C58" t="s">
        <v>35</v>
      </c>
      <c r="D58" t="s">
        <v>75</v>
      </c>
      <c r="E58" s="126">
        <v>602045</v>
      </c>
      <c r="F58" s="36">
        <f>(E58/$E$139)*100</f>
        <v>0.8069741914629156</v>
      </c>
      <c r="G58" s="139" t="s">
        <v>17</v>
      </c>
      <c r="H58" s="127" t="s">
        <v>156</v>
      </c>
      <c r="I58" s="3">
        <v>3</v>
      </c>
      <c r="J58" s="20" t="s">
        <v>193</v>
      </c>
      <c r="K58" s="22">
        <v>0</v>
      </c>
      <c r="L58" s="30">
        <v>42162</v>
      </c>
      <c r="M58" s="27">
        <v>41091</v>
      </c>
      <c r="N58" s="43" t="s">
        <v>199</v>
      </c>
      <c r="O58" s="43" t="s">
        <v>199</v>
      </c>
      <c r="P58" s="15" t="s">
        <v>199</v>
      </c>
      <c r="Q58" s="117" t="s">
        <v>411</v>
      </c>
      <c r="R58" s="15" t="s">
        <v>199</v>
      </c>
      <c r="S58" s="15" t="s">
        <v>199</v>
      </c>
      <c r="T58" s="21" t="s">
        <v>215</v>
      </c>
      <c r="U58" s="60" t="s">
        <v>271</v>
      </c>
      <c r="V58" s="68" t="s">
        <v>261</v>
      </c>
      <c r="W58" s="3" t="s">
        <v>263</v>
      </c>
      <c r="X58" s="3" t="s">
        <v>263</v>
      </c>
      <c r="Y58" s="52">
        <v>1.7305555555555601</v>
      </c>
      <c r="Z58" s="52">
        <v>10.9333333333333</v>
      </c>
      <c r="AA58" s="52">
        <f>AVERAGE(Z58,AB58)</f>
        <v>18.668055555555551</v>
      </c>
      <c r="AB58" s="52">
        <v>26.4027777777778</v>
      </c>
      <c r="AC58" s="71" t="s">
        <v>275</v>
      </c>
      <c r="AD58" s="136">
        <v>30.8333333333333</v>
      </c>
      <c r="AE58" s="52">
        <f>((AF58-E58)/E58)*100</f>
        <v>1.2841522257417626</v>
      </c>
      <c r="AF58" s="62">
        <v>609776.17426746699</v>
      </c>
      <c r="AG58" s="62">
        <v>640481.09464807005</v>
      </c>
      <c r="AH58" s="62">
        <v>664737.82019000198</v>
      </c>
      <c r="AI58" s="62">
        <v>684059.45842262404</v>
      </c>
      <c r="AJ58" s="62">
        <v>699187.79193969897</v>
      </c>
      <c r="AK58" s="63">
        <v>5.0354411464976181</v>
      </c>
      <c r="AL58" s="63">
        <v>3.7872664384044699</v>
      </c>
      <c r="AM58" s="63">
        <v>2.9066554731456922</v>
      </c>
      <c r="AN58" s="63">
        <v>2.211552421475091</v>
      </c>
      <c r="AO58" s="52">
        <v>47.896585803386799</v>
      </c>
      <c r="AP58" s="52">
        <v>52.103414196613201</v>
      </c>
      <c r="AQ58" s="52">
        <v>30.0608758481509</v>
      </c>
      <c r="AR58" s="52">
        <v>63.3813087061598</v>
      </c>
      <c r="AS58" s="52">
        <v>5.4409554103098596</v>
      </c>
      <c r="AT58" s="53">
        <v>223476</v>
      </c>
      <c r="AU58" s="53">
        <f>(AT58/E58)*100</f>
        <v>37.119484423921797</v>
      </c>
      <c r="AV58" s="3">
        <v>21</v>
      </c>
      <c r="AW58" s="131" t="s">
        <v>453</v>
      </c>
      <c r="AX58" s="130" t="s">
        <v>413</v>
      </c>
      <c r="AY58" s="131" t="s">
        <v>447</v>
      </c>
      <c r="AZ58" s="14" t="s">
        <v>417</v>
      </c>
      <c r="BA58" s="129" t="s">
        <v>199</v>
      </c>
      <c r="BB58" s="16" t="s">
        <v>463</v>
      </c>
      <c r="BC58" s="130" t="s">
        <v>464</v>
      </c>
    </row>
    <row r="59" spans="1:55" x14ac:dyDescent="0.2">
      <c r="A59" s="151">
        <v>60</v>
      </c>
      <c r="B59" s="3">
        <v>58</v>
      </c>
      <c r="C59" t="s">
        <v>68</v>
      </c>
      <c r="D59" t="s">
        <v>148</v>
      </c>
      <c r="E59" s="126">
        <v>157944</v>
      </c>
      <c r="F59" s="36">
        <f>(E59/$E$139)*100</f>
        <v>0.21170632045182458</v>
      </c>
      <c r="G59" s="3" t="s">
        <v>40</v>
      </c>
      <c r="H59" s="127" t="s">
        <v>156</v>
      </c>
      <c r="I59" s="3">
        <v>6</v>
      </c>
      <c r="J59" s="15" t="s">
        <v>199</v>
      </c>
      <c r="K59" s="22">
        <v>0</v>
      </c>
      <c r="L59" s="30">
        <v>42162</v>
      </c>
      <c r="M59" s="31">
        <v>42890</v>
      </c>
      <c r="N59" s="43" t="s">
        <v>199</v>
      </c>
      <c r="O59" s="43" t="s">
        <v>199</v>
      </c>
      <c r="P59" s="15" t="s">
        <v>199</v>
      </c>
      <c r="Q59" s="118" t="s">
        <v>199</v>
      </c>
      <c r="R59" s="15" t="s">
        <v>199</v>
      </c>
      <c r="S59" s="15" t="s">
        <v>199</v>
      </c>
      <c r="T59" s="15" t="s">
        <v>199</v>
      </c>
      <c r="U59" s="60" t="s">
        <v>271</v>
      </c>
      <c r="V59" s="68" t="s">
        <v>285</v>
      </c>
      <c r="W59" s="3" t="s">
        <v>263</v>
      </c>
      <c r="X59" s="3" t="s">
        <v>263</v>
      </c>
      <c r="Y59" s="52">
        <v>2.62</v>
      </c>
      <c r="Z59" s="52">
        <v>11.7</v>
      </c>
      <c r="AA59" s="52">
        <f>AVERAGE(Z59,AB59)</f>
        <v>18.75083333333335</v>
      </c>
      <c r="AB59" s="52">
        <v>25.801666666666701</v>
      </c>
      <c r="AC59" s="18" t="s">
        <v>276</v>
      </c>
      <c r="AD59" s="129" t="s">
        <v>199</v>
      </c>
      <c r="AE59" s="52">
        <f>((AF59-E59)/E59)*100</f>
        <v>2.6299167394842535</v>
      </c>
      <c r="AF59" s="62">
        <v>162097.79569501101</v>
      </c>
      <c r="AG59" s="62">
        <v>179517.343451553</v>
      </c>
      <c r="AH59" s="62">
        <v>194134.13092504401</v>
      </c>
      <c r="AI59" s="62">
        <v>207544.638190089</v>
      </c>
      <c r="AJ59" s="62">
        <v>219917.28878789401</v>
      </c>
      <c r="AK59" s="63">
        <v>10.74631994954273</v>
      </c>
      <c r="AL59" s="63">
        <v>8.1422703748040366</v>
      </c>
      <c r="AM59" s="63">
        <v>6.9078565428676937</v>
      </c>
      <c r="AN59" s="63">
        <v>5.9614407318357072</v>
      </c>
      <c r="AO59" s="52">
        <v>48.465278833004099</v>
      </c>
      <c r="AP59" s="52">
        <v>51.534721166995901</v>
      </c>
      <c r="AQ59" s="52">
        <v>31.473180367725298</v>
      </c>
      <c r="AR59" s="52">
        <v>62.960289722939798</v>
      </c>
      <c r="AS59" s="52">
        <v>5.1239679886542104</v>
      </c>
      <c r="AT59" s="53">
        <v>41965</v>
      </c>
      <c r="AU59" s="53">
        <f>(AT59/E59)*100</f>
        <v>26.56954363571899</v>
      </c>
      <c r="AV59" s="3">
        <v>11</v>
      </c>
      <c r="AW59" s="14" t="s">
        <v>458</v>
      </c>
      <c r="AX59" s="130" t="s">
        <v>413</v>
      </c>
      <c r="AY59" s="16" t="s">
        <v>444</v>
      </c>
      <c r="AZ59" s="130" t="s">
        <v>419</v>
      </c>
      <c r="BA59" s="129" t="s">
        <v>199</v>
      </c>
      <c r="BB59" s="130" t="s">
        <v>191</v>
      </c>
      <c r="BC59" s="18" t="s">
        <v>467</v>
      </c>
    </row>
    <row r="60" spans="1:55" x14ac:dyDescent="0.2">
      <c r="A60" s="151">
        <v>86</v>
      </c>
      <c r="B60" s="3">
        <v>59</v>
      </c>
      <c r="C60" t="s">
        <v>67</v>
      </c>
      <c r="D60" t="s">
        <v>174</v>
      </c>
      <c r="E60" s="126">
        <v>122500</v>
      </c>
      <c r="F60" s="36">
        <f>(E60/$E$139)*100</f>
        <v>0.16419759063559558</v>
      </c>
      <c r="G60" s="3" t="s">
        <v>40</v>
      </c>
      <c r="H60" s="127" t="s">
        <v>156</v>
      </c>
      <c r="I60" s="3">
        <v>2</v>
      </c>
      <c r="J60" s="15" t="s">
        <v>199</v>
      </c>
      <c r="K60" s="22">
        <v>0</v>
      </c>
      <c r="L60" s="31">
        <v>42890</v>
      </c>
      <c r="M60" s="29">
        <v>42526</v>
      </c>
      <c r="N60" s="43" t="s">
        <v>199</v>
      </c>
      <c r="O60" s="43" t="s">
        <v>199</v>
      </c>
      <c r="P60" s="15" t="s">
        <v>199</v>
      </c>
      <c r="Q60" s="118" t="s">
        <v>199</v>
      </c>
      <c r="R60" s="15" t="s">
        <v>199</v>
      </c>
      <c r="S60" s="15" t="s">
        <v>199</v>
      </c>
      <c r="T60" s="15" t="s">
        <v>199</v>
      </c>
      <c r="U60" s="14" t="s">
        <v>269</v>
      </c>
      <c r="V60" s="68" t="s">
        <v>300</v>
      </c>
      <c r="W60" s="3" t="s">
        <v>306</v>
      </c>
      <c r="X60" s="3" t="s">
        <v>263</v>
      </c>
      <c r="Y60" s="52">
        <v>6.2750000000000004</v>
      </c>
      <c r="Z60" s="52">
        <v>11.545833333333301</v>
      </c>
      <c r="AA60" s="52">
        <f>AVERAGE(Z60,AB60)</f>
        <v>17.3958333333333</v>
      </c>
      <c r="AB60" s="52">
        <v>23.245833333333302</v>
      </c>
      <c r="AC60" s="18" t="s">
        <v>276</v>
      </c>
      <c r="AD60" s="129" t="s">
        <v>199</v>
      </c>
      <c r="AE60" s="52">
        <f>((AF60-E60)/E60)*100</f>
        <v>1.4746169170310213</v>
      </c>
      <c r="AF60" s="62">
        <v>124306.405723363</v>
      </c>
      <c r="AG60" s="62">
        <v>131122.08499899399</v>
      </c>
      <c r="AH60" s="62">
        <v>137565.54016515199</v>
      </c>
      <c r="AI60" s="62">
        <v>143241.34161894399</v>
      </c>
      <c r="AJ60" s="62">
        <v>148079.981729547</v>
      </c>
      <c r="AK60" s="63">
        <v>5.4829670570629343</v>
      </c>
      <c r="AL60" s="63">
        <v>4.9140883980051422</v>
      </c>
      <c r="AM60" s="63">
        <v>4.1258889740686566</v>
      </c>
      <c r="AN60" s="63">
        <v>3.3779634119002755</v>
      </c>
      <c r="AO60" s="52">
        <v>47.453877551020398</v>
      </c>
      <c r="AP60" s="52">
        <v>52.546122448979602</v>
      </c>
      <c r="AQ60" s="52">
        <v>31.5640816326531</v>
      </c>
      <c r="AR60" s="52">
        <v>62.439183673469401</v>
      </c>
      <c r="AS60" s="52">
        <v>5.3330612244897999</v>
      </c>
      <c r="AT60" s="53">
        <v>42910</v>
      </c>
      <c r="AU60" s="53">
        <f>(AT60/E60)*100</f>
        <v>35.028571428571432</v>
      </c>
      <c r="AV60" s="3">
        <v>18</v>
      </c>
      <c r="AW60" s="130" t="s">
        <v>460</v>
      </c>
      <c r="AX60" s="130" t="s">
        <v>413</v>
      </c>
      <c r="AY60" s="16" t="s">
        <v>442</v>
      </c>
      <c r="AZ60" s="130" t="s">
        <v>419</v>
      </c>
      <c r="BA60" s="129" t="s">
        <v>199</v>
      </c>
      <c r="BB60" s="71" t="s">
        <v>468</v>
      </c>
      <c r="BC60" s="18" t="s">
        <v>467</v>
      </c>
    </row>
    <row r="61" spans="1:55" x14ac:dyDescent="0.2">
      <c r="A61" s="151">
        <v>2</v>
      </c>
      <c r="B61" s="3">
        <v>60</v>
      </c>
      <c r="C61" t="s">
        <v>69</v>
      </c>
      <c r="D61" t="s">
        <v>146</v>
      </c>
      <c r="E61" s="126">
        <v>288597</v>
      </c>
      <c r="F61" s="36">
        <f>(E61/$E$139)*100</f>
        <v>0.38683209848702843</v>
      </c>
      <c r="G61" s="3" t="s">
        <v>40</v>
      </c>
      <c r="H61" s="115" t="s">
        <v>176</v>
      </c>
      <c r="I61" s="3">
        <v>1</v>
      </c>
      <c r="J61" s="18" t="s">
        <v>194</v>
      </c>
      <c r="K61" s="22">
        <v>0</v>
      </c>
      <c r="L61" s="29">
        <v>42556</v>
      </c>
      <c r="M61" s="27">
        <v>41462</v>
      </c>
      <c r="N61" s="24">
        <v>1</v>
      </c>
      <c r="O61" s="45" t="s">
        <v>242</v>
      </c>
      <c r="P61" s="15" t="s">
        <v>199</v>
      </c>
      <c r="Q61" s="118" t="s">
        <v>199</v>
      </c>
      <c r="R61" s="21">
        <v>0.5</v>
      </c>
      <c r="S61" s="15" t="s">
        <v>199</v>
      </c>
      <c r="T61" s="15" t="s">
        <v>199</v>
      </c>
      <c r="U61" s="20" t="s">
        <v>270</v>
      </c>
      <c r="V61" s="68" t="s">
        <v>264</v>
      </c>
      <c r="W61" s="3" t="s">
        <v>263</v>
      </c>
      <c r="X61" s="3" t="s">
        <v>263</v>
      </c>
      <c r="Y61" s="52">
        <v>2.4727765400132302</v>
      </c>
      <c r="Z61" s="52">
        <v>13.8858574327752</v>
      </c>
      <c r="AA61" s="52">
        <f>AVERAGE(Z61,AB61)</f>
        <v>21.254784288791001</v>
      </c>
      <c r="AB61" s="52">
        <v>28.623711144806801</v>
      </c>
      <c r="AC61" s="16" t="s">
        <v>278</v>
      </c>
      <c r="AD61" s="129" t="s">
        <v>199</v>
      </c>
      <c r="AE61" s="52">
        <f>((AF61-E61)/E61)*100</f>
        <v>2.2624009222285708</v>
      </c>
      <c r="AF61" s="62">
        <v>295126.22118952399</v>
      </c>
      <c r="AG61" s="62">
        <v>306440.72475058399</v>
      </c>
      <c r="AH61" s="62">
        <v>310922.63219066901</v>
      </c>
      <c r="AI61" s="62">
        <v>309809.17217251798</v>
      </c>
      <c r="AJ61" s="62">
        <v>303619.817171773</v>
      </c>
      <c r="AK61" s="63">
        <v>3.8337845805283632</v>
      </c>
      <c r="AL61" s="63">
        <v>1.4625691293913052</v>
      </c>
      <c r="AM61" s="63">
        <v>-0.35811481792300609</v>
      </c>
      <c r="AN61" s="63">
        <v>-1.9977959197729704</v>
      </c>
      <c r="AO61" s="52">
        <v>49.834197860684597</v>
      </c>
      <c r="AP61" s="52">
        <v>50.165802139315403</v>
      </c>
      <c r="AQ61" s="52">
        <v>25.6104533311157</v>
      </c>
      <c r="AR61" s="52">
        <v>68.211381268689607</v>
      </c>
      <c r="AS61" s="52">
        <v>5.6545979341434602</v>
      </c>
      <c r="AT61" s="53">
        <v>120021.96374358999</v>
      </c>
      <c r="AU61" s="53">
        <f>(AT61/E61)*100</f>
        <v>41.588084333374916</v>
      </c>
      <c r="AV61" s="3">
        <v>31</v>
      </c>
      <c r="AW61" s="14" t="s">
        <v>455</v>
      </c>
      <c r="AX61" s="130" t="s">
        <v>413</v>
      </c>
      <c r="AY61" s="130" t="s">
        <v>441</v>
      </c>
      <c r="AZ61" s="131" t="s">
        <v>415</v>
      </c>
      <c r="BA61" s="16" t="s">
        <v>425</v>
      </c>
      <c r="BB61" s="16" t="s">
        <v>463</v>
      </c>
      <c r="BC61" s="47" t="s">
        <v>195</v>
      </c>
    </row>
    <row r="62" spans="1:55" x14ac:dyDescent="0.2">
      <c r="A62" s="150">
        <v>7</v>
      </c>
      <c r="B62" s="3">
        <v>61</v>
      </c>
      <c r="C62" t="s">
        <v>102</v>
      </c>
      <c r="D62" t="s">
        <v>177</v>
      </c>
      <c r="E62" s="126">
        <v>87488</v>
      </c>
      <c r="F62" s="36">
        <f>(E62/$E$139)*100</f>
        <v>0.11726790864919989</v>
      </c>
      <c r="G62" s="3" t="s">
        <v>103</v>
      </c>
      <c r="H62" s="115" t="s">
        <v>176</v>
      </c>
      <c r="I62" s="3">
        <v>1</v>
      </c>
      <c r="J62" s="18" t="s">
        <v>194</v>
      </c>
      <c r="K62" s="22">
        <v>0</v>
      </c>
      <c r="L62" s="30">
        <v>42162</v>
      </c>
      <c r="M62" s="28">
        <v>42162</v>
      </c>
      <c r="N62" s="24">
        <v>1</v>
      </c>
      <c r="O62" s="44" t="s">
        <v>241</v>
      </c>
      <c r="P62" s="15" t="s">
        <v>199</v>
      </c>
      <c r="Q62" s="120" t="s">
        <v>406</v>
      </c>
      <c r="R62" s="15" t="s">
        <v>199</v>
      </c>
      <c r="S62" s="16">
        <v>1</v>
      </c>
      <c r="T62" s="15" t="s">
        <v>199</v>
      </c>
      <c r="U62" s="20" t="s">
        <v>270</v>
      </c>
      <c r="V62" s="68" t="s">
        <v>301</v>
      </c>
      <c r="W62" s="3" t="s">
        <v>263</v>
      </c>
      <c r="X62" s="3" t="s">
        <v>263</v>
      </c>
      <c r="Y62" s="52">
        <v>0.47499999999999998</v>
      </c>
      <c r="Z62" s="52">
        <v>14.675000000000001</v>
      </c>
      <c r="AA62" s="52">
        <f>AVERAGE(Z62,AB62)</f>
        <v>22.566666666666649</v>
      </c>
      <c r="AB62" s="52">
        <v>30.4583333333333</v>
      </c>
      <c r="AC62" s="71" t="s">
        <v>275</v>
      </c>
      <c r="AD62" s="129" t="s">
        <v>199</v>
      </c>
      <c r="AE62" s="52">
        <f>((AF62-E62)/E62)*100</f>
        <v>2.0048125637942413</v>
      </c>
      <c r="AF62" s="62">
        <v>89241.970415812306</v>
      </c>
      <c r="AG62" s="62">
        <v>116673.79731906801</v>
      </c>
      <c r="AH62" s="62">
        <v>142312.53816783801</v>
      </c>
      <c r="AI62" s="62">
        <v>168172.596703588</v>
      </c>
      <c r="AJ62" s="62">
        <v>194569.681215891</v>
      </c>
      <c r="AK62" s="63">
        <v>30.738705987149746</v>
      </c>
      <c r="AL62" s="63">
        <v>21.974720492430446</v>
      </c>
      <c r="AM62" s="63">
        <v>18.171314255706424</v>
      </c>
      <c r="AN62" s="63">
        <v>15.696424405474982</v>
      </c>
      <c r="AO62" s="52">
        <v>51.426481346013198</v>
      </c>
      <c r="AP62" s="52">
        <v>48.573518653986802</v>
      </c>
      <c r="AQ62" s="52">
        <v>30.465892465252399</v>
      </c>
      <c r="AR62" s="52">
        <v>66.441111923921</v>
      </c>
      <c r="AS62" s="52">
        <v>2.2574524506218001</v>
      </c>
      <c r="AT62" s="53">
        <v>39954.2974837203</v>
      </c>
      <c r="AU62" s="53">
        <f>(AT62/E62)*100</f>
        <v>45.668317350631291</v>
      </c>
      <c r="AV62" s="3">
        <v>23</v>
      </c>
      <c r="AW62" s="16" t="s">
        <v>456</v>
      </c>
      <c r="AX62" s="130" t="s">
        <v>413</v>
      </c>
      <c r="AY62" s="130" t="s">
        <v>443</v>
      </c>
      <c r="AZ62" s="14" t="s">
        <v>417</v>
      </c>
      <c r="BA62" s="131" t="s">
        <v>426</v>
      </c>
      <c r="BB62" s="16" t="s">
        <v>463</v>
      </c>
      <c r="BC62" s="47" t="s">
        <v>195</v>
      </c>
    </row>
    <row r="63" spans="1:55" x14ac:dyDescent="0.2">
      <c r="A63" s="151">
        <v>5</v>
      </c>
      <c r="B63" s="3">
        <v>62</v>
      </c>
      <c r="C63" t="s">
        <v>70</v>
      </c>
      <c r="D63" t="s">
        <v>177</v>
      </c>
      <c r="E63" s="126">
        <v>128057</v>
      </c>
      <c r="F63" s="36">
        <f>(E63/$E$139)*100</f>
        <v>0.17164612950222422</v>
      </c>
      <c r="G63" s="3" t="s">
        <v>40</v>
      </c>
      <c r="H63" s="115" t="s">
        <v>176</v>
      </c>
      <c r="I63" s="3">
        <v>1</v>
      </c>
      <c r="J63" s="18" t="s">
        <v>194</v>
      </c>
      <c r="K63" s="22">
        <v>0</v>
      </c>
      <c r="L63" s="30">
        <v>42162</v>
      </c>
      <c r="M63" s="28">
        <v>42162</v>
      </c>
      <c r="N63" s="24">
        <v>1</v>
      </c>
      <c r="O63" s="46" t="s">
        <v>243</v>
      </c>
      <c r="P63" s="15" t="s">
        <v>199</v>
      </c>
      <c r="Q63" s="120" t="s">
        <v>406</v>
      </c>
      <c r="R63" s="15" t="s">
        <v>199</v>
      </c>
      <c r="S63" s="16">
        <v>1</v>
      </c>
      <c r="T63" s="15" t="s">
        <v>199</v>
      </c>
      <c r="U63" s="20" t="s">
        <v>270</v>
      </c>
      <c r="V63" s="68" t="s">
        <v>301</v>
      </c>
      <c r="W63" s="3" t="s">
        <v>263</v>
      </c>
      <c r="X63" s="3" t="s">
        <v>263</v>
      </c>
      <c r="Y63" s="52">
        <v>0.47499999999999998</v>
      </c>
      <c r="Z63" s="52">
        <v>14.675000000000001</v>
      </c>
      <c r="AA63" s="52">
        <f>AVERAGE(Z63,AB63)</f>
        <v>22.566666666666649</v>
      </c>
      <c r="AB63" s="52">
        <v>30.4583333333333</v>
      </c>
      <c r="AC63" s="71" t="s">
        <v>275</v>
      </c>
      <c r="AD63" s="136">
        <v>23.75</v>
      </c>
      <c r="AE63" s="52">
        <f>((AF63-E63)/E63)*100</f>
        <v>2.004812563794252</v>
      </c>
      <c r="AF63" s="62">
        <v>130624.30282481801</v>
      </c>
      <c r="AG63" s="62">
        <v>160585.205872494</v>
      </c>
      <c r="AH63" s="62">
        <v>184830.07858803801</v>
      </c>
      <c r="AI63" s="62">
        <v>206822.81165994401</v>
      </c>
      <c r="AJ63" s="62">
        <v>227370.73122366599</v>
      </c>
      <c r="AK63" s="63">
        <v>22.936698914180585</v>
      </c>
      <c r="AL63" s="63">
        <v>15.097824599605175</v>
      </c>
      <c r="AM63" s="63">
        <v>11.898892885786687</v>
      </c>
      <c r="AN63" s="63">
        <v>9.935035404850149</v>
      </c>
      <c r="AO63" s="52">
        <v>51.4489641331595</v>
      </c>
      <c r="AP63" s="52">
        <v>48.5510358668406</v>
      </c>
      <c r="AQ63" s="52">
        <v>30.910453938480501</v>
      </c>
      <c r="AR63" s="52">
        <v>64.573588323949494</v>
      </c>
      <c r="AS63" s="52">
        <v>1.56180450892962</v>
      </c>
      <c r="AT63" s="53">
        <v>58481.477149697901</v>
      </c>
      <c r="AU63" s="53">
        <f>(AT63/E63)*100</f>
        <v>45.668317350631284</v>
      </c>
      <c r="AV63" s="3">
        <v>23</v>
      </c>
      <c r="AW63" s="131" t="s">
        <v>453</v>
      </c>
      <c r="AX63" s="130" t="s">
        <v>416</v>
      </c>
      <c r="AY63" s="130" t="s">
        <v>443</v>
      </c>
      <c r="AZ63" s="14" t="s">
        <v>417</v>
      </c>
      <c r="BA63" s="131" t="s">
        <v>426</v>
      </c>
      <c r="BB63" s="16" t="s">
        <v>463</v>
      </c>
      <c r="BC63" s="47" t="s">
        <v>195</v>
      </c>
    </row>
    <row r="64" spans="1:55" x14ac:dyDescent="0.2">
      <c r="A64" s="151">
        <v>8</v>
      </c>
      <c r="B64" s="3">
        <v>63</v>
      </c>
      <c r="C64" s="54" t="s">
        <v>71</v>
      </c>
      <c r="D64" t="s">
        <v>71</v>
      </c>
      <c r="E64" s="126">
        <v>228670</v>
      </c>
      <c r="F64" s="36">
        <f>(E64/$E$139)*100</f>
        <v>0.30650663714809506</v>
      </c>
      <c r="G64" s="3" t="s">
        <v>40</v>
      </c>
      <c r="H64" s="115" t="s">
        <v>176</v>
      </c>
      <c r="I64" s="3">
        <v>1</v>
      </c>
      <c r="J64" s="14" t="s">
        <v>192</v>
      </c>
      <c r="K64" s="16">
        <v>1</v>
      </c>
      <c r="L64" s="30">
        <v>42162</v>
      </c>
      <c r="M64" s="28">
        <v>42162</v>
      </c>
      <c r="N64" s="24">
        <v>1</v>
      </c>
      <c r="O64" s="47" t="s">
        <v>244</v>
      </c>
      <c r="P64" s="24" t="s">
        <v>200</v>
      </c>
      <c r="Q64" s="117" t="s">
        <v>411</v>
      </c>
      <c r="R64" s="15" t="s">
        <v>199</v>
      </c>
      <c r="S64" s="16">
        <v>1</v>
      </c>
      <c r="T64" s="15" t="s">
        <v>199</v>
      </c>
      <c r="U64" s="14" t="s">
        <v>269</v>
      </c>
      <c r="V64" s="68" t="s">
        <v>284</v>
      </c>
      <c r="W64" s="3" t="s">
        <v>263</v>
      </c>
      <c r="X64" s="3" t="s">
        <v>263</v>
      </c>
      <c r="Y64" s="52">
        <v>2.625</v>
      </c>
      <c r="Z64" s="52">
        <v>20.524999999999999</v>
      </c>
      <c r="AA64" s="52">
        <f>AVERAGE(Z64,AB64)</f>
        <v>27.529166666666651</v>
      </c>
      <c r="AB64" s="52">
        <v>34.533333333333303</v>
      </c>
      <c r="AC64" s="71" t="s">
        <v>275</v>
      </c>
      <c r="AD64" s="134">
        <v>50</v>
      </c>
      <c r="AE64" s="52">
        <f>((AF64-E64)/E64)*100</f>
        <v>1.7245037990698371</v>
      </c>
      <c r="AF64" s="62">
        <v>232613.422837333</v>
      </c>
      <c r="AG64" s="62">
        <v>250650.839887432</v>
      </c>
      <c r="AH64" s="62">
        <v>265536.48938001902</v>
      </c>
      <c r="AI64" s="62">
        <v>277921.49483495398</v>
      </c>
      <c r="AJ64" s="62">
        <v>288132.82756156399</v>
      </c>
      <c r="AK64" s="63">
        <v>7.7542460061355092</v>
      </c>
      <c r="AL64" s="63">
        <v>5.9387989680274798</v>
      </c>
      <c r="AM64" s="63">
        <v>4.6641444585833636</v>
      </c>
      <c r="AN64" s="63">
        <v>3.6741788297713698</v>
      </c>
      <c r="AO64" s="52">
        <v>48.032973280272898</v>
      </c>
      <c r="AP64" s="52">
        <v>51.967026719727102</v>
      </c>
      <c r="AQ64" s="52">
        <v>24.904010145624699</v>
      </c>
      <c r="AR64" s="52">
        <v>68.376700048104297</v>
      </c>
      <c r="AS64" s="52">
        <v>6.2640486290287303</v>
      </c>
      <c r="AT64" s="53">
        <v>90991.245497191194</v>
      </c>
      <c r="AU64" s="53">
        <f>(AT64/E64)*100</f>
        <v>39.79150981641282</v>
      </c>
      <c r="AV64" s="3">
        <v>4</v>
      </c>
      <c r="AW64" s="14" t="s">
        <v>455</v>
      </c>
      <c r="AX64" s="14" t="s">
        <v>418</v>
      </c>
      <c r="AY64" s="130" t="s">
        <v>441</v>
      </c>
      <c r="AZ64" s="14" t="s">
        <v>417</v>
      </c>
      <c r="BA64" s="130" t="s">
        <v>424</v>
      </c>
      <c r="BB64" s="16" t="s">
        <v>463</v>
      </c>
      <c r="BC64" s="16" t="s">
        <v>197</v>
      </c>
    </row>
    <row r="65" spans="1:55" x14ac:dyDescent="0.2">
      <c r="A65" s="150">
        <v>28</v>
      </c>
      <c r="B65" s="3">
        <v>65</v>
      </c>
      <c r="C65" t="s">
        <v>72</v>
      </c>
      <c r="D65" t="s">
        <v>170</v>
      </c>
      <c r="E65" s="126">
        <v>140290</v>
      </c>
      <c r="F65" s="36">
        <f>(E65/$E$139)*100</f>
        <v>0.18804310196136903</v>
      </c>
      <c r="G65" s="3" t="s">
        <v>40</v>
      </c>
      <c r="H65" s="115" t="s">
        <v>176</v>
      </c>
      <c r="I65" s="3">
        <v>1</v>
      </c>
      <c r="J65" s="20" t="s">
        <v>193</v>
      </c>
      <c r="K65" s="22">
        <v>0</v>
      </c>
      <c r="L65" s="30">
        <v>42204</v>
      </c>
      <c r="M65" s="28">
        <v>42162</v>
      </c>
      <c r="N65" s="24">
        <v>1</v>
      </c>
      <c r="O65" s="45" t="s">
        <v>242</v>
      </c>
      <c r="P65" s="15" t="s">
        <v>199</v>
      </c>
      <c r="Q65" s="121" t="s">
        <v>407</v>
      </c>
      <c r="R65" s="15" t="s">
        <v>199</v>
      </c>
      <c r="S65" s="15" t="s">
        <v>199</v>
      </c>
      <c r="T65" s="15" t="s">
        <v>199</v>
      </c>
      <c r="U65" s="60" t="s">
        <v>271</v>
      </c>
      <c r="V65" s="68" t="s">
        <v>284</v>
      </c>
      <c r="W65" s="3" t="s">
        <v>263</v>
      </c>
      <c r="X65" s="3" t="s">
        <v>263</v>
      </c>
      <c r="Y65" s="52">
        <v>3.05</v>
      </c>
      <c r="Z65" s="52">
        <v>15.4333333333333</v>
      </c>
      <c r="AA65" s="52">
        <f>AVERAGE(Z65,AB65)</f>
        <v>23.516666666666652</v>
      </c>
      <c r="AB65" s="52">
        <v>31.6</v>
      </c>
      <c r="AC65" s="71" t="s">
        <v>275</v>
      </c>
      <c r="AD65" s="134">
        <v>55</v>
      </c>
      <c r="AE65" s="52">
        <f>((AF65-E65)/E65)*100</f>
        <v>1.2849357241193342</v>
      </c>
      <c r="AF65" s="62">
        <v>142092.63632736701</v>
      </c>
      <c r="AG65" s="62">
        <v>157500.96367636599</v>
      </c>
      <c r="AH65" s="62">
        <v>171038.36128677399</v>
      </c>
      <c r="AI65" s="62">
        <v>183431.8371645</v>
      </c>
      <c r="AJ65" s="62">
        <v>194881.88173483399</v>
      </c>
      <c r="AK65" s="63">
        <v>10.843860559740589</v>
      </c>
      <c r="AL65" s="63">
        <v>8.5951204960400904</v>
      </c>
      <c r="AM65" s="63">
        <v>7.2460211758848123</v>
      </c>
      <c r="AN65" s="63">
        <v>6.2421250025783142</v>
      </c>
      <c r="AO65" s="52">
        <v>49.841043552640997</v>
      </c>
      <c r="AP65" s="52">
        <v>50.158956447359003</v>
      </c>
      <c r="AQ65" s="52">
        <v>28.074702402166899</v>
      </c>
      <c r="AR65" s="52">
        <v>66.232090669327803</v>
      </c>
      <c r="AS65" s="52">
        <v>4.3787867987739704</v>
      </c>
      <c r="AT65" s="53">
        <v>70618.659088093205</v>
      </c>
      <c r="AU65" s="53">
        <f>(AT65/E65)*100</f>
        <v>50.337628546648517</v>
      </c>
      <c r="AV65" s="3">
        <v>11</v>
      </c>
      <c r="AW65" s="131" t="s">
        <v>459</v>
      </c>
      <c r="AX65" s="130" t="s">
        <v>413</v>
      </c>
      <c r="AY65" s="131" t="s">
        <v>440</v>
      </c>
      <c r="AZ65" s="130" t="s">
        <v>419</v>
      </c>
      <c r="BA65" s="131" t="s">
        <v>426</v>
      </c>
      <c r="BB65" s="16" t="s">
        <v>463</v>
      </c>
      <c r="BC65" s="47" t="s">
        <v>195</v>
      </c>
    </row>
    <row r="66" spans="1:55" x14ac:dyDescent="0.2">
      <c r="A66" s="150">
        <v>13</v>
      </c>
      <c r="B66" s="3">
        <v>66</v>
      </c>
      <c r="C66" t="s">
        <v>73</v>
      </c>
      <c r="D66" t="s">
        <v>154</v>
      </c>
      <c r="E66" s="126">
        <v>215235</v>
      </c>
      <c r="F66" s="36">
        <f>(E66/$E$139)*100</f>
        <v>0.28849851771797896</v>
      </c>
      <c r="G66" s="3" t="s">
        <v>40</v>
      </c>
      <c r="H66" s="115" t="s">
        <v>176</v>
      </c>
      <c r="I66" s="3">
        <v>1</v>
      </c>
      <c r="J66" s="19" t="s">
        <v>195</v>
      </c>
      <c r="K66" s="22">
        <v>0</v>
      </c>
      <c r="L66" s="30">
        <v>42204</v>
      </c>
      <c r="M66" s="27">
        <v>41091</v>
      </c>
      <c r="N66" s="19">
        <v>0.5</v>
      </c>
      <c r="O66" s="43" t="s">
        <v>199</v>
      </c>
      <c r="P66" s="15" t="s">
        <v>199</v>
      </c>
      <c r="Q66" s="118" t="s">
        <v>199</v>
      </c>
      <c r="R66" s="16">
        <v>1</v>
      </c>
      <c r="S66" s="15" t="s">
        <v>199</v>
      </c>
      <c r="T66" s="15" t="s">
        <v>199</v>
      </c>
      <c r="U66" s="14" t="s">
        <v>269</v>
      </c>
      <c r="V66" s="68" t="s">
        <v>289</v>
      </c>
      <c r="W66" s="3" t="s">
        <v>263</v>
      </c>
      <c r="X66" s="3" t="s">
        <v>263</v>
      </c>
      <c r="Y66" s="52">
        <v>6.9833333333333298</v>
      </c>
      <c r="Z66" s="52">
        <v>18.108333333333299</v>
      </c>
      <c r="AA66" s="52">
        <f>AVERAGE(Z66,AB66)</f>
        <v>23.558333333333302</v>
      </c>
      <c r="AB66" s="52">
        <v>29.008333333333301</v>
      </c>
      <c r="AC66" s="18" t="s">
        <v>276</v>
      </c>
      <c r="AD66" s="135">
        <v>12.5</v>
      </c>
      <c r="AE66" s="52">
        <f>((AF66-E66)/E66)*100</f>
        <v>2.2322620582196162</v>
      </c>
      <c r="AF66" s="62">
        <v>220039.60924100899</v>
      </c>
      <c r="AG66" s="62">
        <v>232360.13055250101</v>
      </c>
      <c r="AH66" s="62">
        <v>238465.01167640599</v>
      </c>
      <c r="AI66" s="62">
        <v>240856.12574179101</v>
      </c>
      <c r="AJ66" s="62">
        <v>240476.02482208301</v>
      </c>
      <c r="AK66" s="63">
        <v>5.5992288633803993</v>
      </c>
      <c r="AL66" s="63">
        <v>2.6273358985420283</v>
      </c>
      <c r="AM66" s="63">
        <v>1.0027106486505148</v>
      </c>
      <c r="AN66" s="63">
        <v>-0.15781243617423471</v>
      </c>
      <c r="AO66" s="52">
        <v>47.154505540455801</v>
      </c>
      <c r="AP66" s="52">
        <v>52.845494459544199</v>
      </c>
      <c r="AQ66" s="52">
        <v>28.2063790740354</v>
      </c>
      <c r="AR66" s="52">
        <v>65.999953539154902</v>
      </c>
      <c r="AS66" s="52">
        <v>5.5999256626477996</v>
      </c>
      <c r="AT66" s="53">
        <v>81963.005420485497</v>
      </c>
      <c r="AU66" s="53">
        <f>(AT66/E66)*100</f>
        <v>38.080705006381628</v>
      </c>
      <c r="AV66" s="3">
        <v>10</v>
      </c>
      <c r="AW66" s="14" t="s">
        <v>455</v>
      </c>
      <c r="AX66" s="130" t="s">
        <v>413</v>
      </c>
      <c r="AY66" s="131" t="s">
        <v>440</v>
      </c>
      <c r="AZ66" s="14" t="s">
        <v>417</v>
      </c>
      <c r="BA66" s="131" t="s">
        <v>426</v>
      </c>
      <c r="BB66" s="130" t="s">
        <v>191</v>
      </c>
      <c r="BC66" s="47" t="s">
        <v>195</v>
      </c>
    </row>
    <row r="67" spans="1:55" x14ac:dyDescent="0.2">
      <c r="A67" s="151">
        <v>35</v>
      </c>
      <c r="B67" s="3">
        <v>68</v>
      </c>
      <c r="C67" s="54" t="s">
        <v>75</v>
      </c>
      <c r="D67" t="s">
        <v>75</v>
      </c>
      <c r="E67" s="126">
        <v>110011</v>
      </c>
      <c r="F67" s="36">
        <f>(E67/$E$139)*100</f>
        <v>0.14745747872173476</v>
      </c>
      <c r="G67" s="3" t="s">
        <v>40</v>
      </c>
      <c r="H67" s="115" t="s">
        <v>176</v>
      </c>
      <c r="I67" s="3">
        <v>1</v>
      </c>
      <c r="J67" s="14" t="s">
        <v>192</v>
      </c>
      <c r="K67" s="16">
        <v>1</v>
      </c>
      <c r="L67" s="30">
        <v>42162</v>
      </c>
      <c r="M67" s="27">
        <v>41091</v>
      </c>
      <c r="N67" s="43" t="s">
        <v>199</v>
      </c>
      <c r="O67" s="43" t="s">
        <v>199</v>
      </c>
      <c r="P67" s="24" t="s">
        <v>200</v>
      </c>
      <c r="Q67" s="117" t="s">
        <v>411</v>
      </c>
      <c r="R67" s="15" t="s">
        <v>199</v>
      </c>
      <c r="S67" s="15" t="s">
        <v>199</v>
      </c>
      <c r="T67" s="15" t="s">
        <v>199</v>
      </c>
      <c r="U67" s="60" t="s">
        <v>271</v>
      </c>
      <c r="V67" s="68" t="s">
        <v>285</v>
      </c>
      <c r="W67" s="3" t="s">
        <v>263</v>
      </c>
      <c r="X67" s="3" t="s">
        <v>263</v>
      </c>
      <c r="Y67" s="52">
        <v>1.2666666666666699</v>
      </c>
      <c r="Z67" s="52">
        <v>9.3333333333333304</v>
      </c>
      <c r="AA67" s="52">
        <f>AVERAGE(Z67,AB67)</f>
        <v>17.250000000000014</v>
      </c>
      <c r="AB67" s="52">
        <v>25.1666666666667</v>
      </c>
      <c r="AC67" s="16" t="s">
        <v>278</v>
      </c>
      <c r="AD67" s="135">
        <v>18.75</v>
      </c>
      <c r="AE67" s="52">
        <f>((AF67-E67)/E67)*100</f>
        <v>1.3744875875230698</v>
      </c>
      <c r="AF67" s="62">
        <v>111523.08753991</v>
      </c>
      <c r="AG67" s="62">
        <v>114284.807680389</v>
      </c>
      <c r="AH67" s="62">
        <v>116001.354181109</v>
      </c>
      <c r="AI67" s="62">
        <v>116945.64046764901</v>
      </c>
      <c r="AJ67" s="62">
        <v>117410.79916269401</v>
      </c>
      <c r="AK67" s="63">
        <v>2.4763662855825057</v>
      </c>
      <c r="AL67" s="63">
        <v>1.5019901031119745</v>
      </c>
      <c r="AM67" s="63">
        <v>0.81403039921907028</v>
      </c>
      <c r="AN67" s="63">
        <v>0.39775633634986007</v>
      </c>
      <c r="AO67" s="52">
        <v>47.7506794775068</v>
      </c>
      <c r="AP67" s="52">
        <v>52.2493205224932</v>
      </c>
      <c r="AQ67" s="52">
        <v>25.6719782567198</v>
      </c>
      <c r="AR67" s="52">
        <v>66.311550663115497</v>
      </c>
      <c r="AS67" s="52">
        <v>5.4230940542309396</v>
      </c>
      <c r="AT67" s="53">
        <v>39037.442655888699</v>
      </c>
      <c r="AU67" s="53">
        <f>(AT67/E67)*100</f>
        <v>35.48503572905318</v>
      </c>
      <c r="AV67" s="3">
        <v>24</v>
      </c>
      <c r="AW67" s="131" t="s">
        <v>453</v>
      </c>
      <c r="AX67" s="130" t="s">
        <v>413</v>
      </c>
      <c r="AY67" s="131" t="s">
        <v>440</v>
      </c>
      <c r="AZ67" s="14" t="s">
        <v>417</v>
      </c>
      <c r="BA67" s="129" t="s">
        <v>199</v>
      </c>
      <c r="BB67" s="16" t="s">
        <v>463</v>
      </c>
      <c r="BC67" s="47" t="s">
        <v>195</v>
      </c>
    </row>
    <row r="68" spans="1:55" x14ac:dyDescent="0.2">
      <c r="A68" s="151">
        <v>36</v>
      </c>
      <c r="B68" s="3">
        <v>69</v>
      </c>
      <c r="C68" t="s">
        <v>74</v>
      </c>
      <c r="D68" t="s">
        <v>75</v>
      </c>
      <c r="E68" s="126">
        <v>393862</v>
      </c>
      <c r="F68" s="36">
        <f>(E68/$E$139)*100</f>
        <v>0.52792809341156699</v>
      </c>
      <c r="G68" s="3" t="s">
        <v>40</v>
      </c>
      <c r="H68" s="115" t="s">
        <v>176</v>
      </c>
      <c r="I68" s="3">
        <v>1</v>
      </c>
      <c r="J68" s="20" t="s">
        <v>193</v>
      </c>
      <c r="K68" s="22">
        <v>0</v>
      </c>
      <c r="L68" s="30">
        <v>42162</v>
      </c>
      <c r="M68" s="27">
        <v>41091</v>
      </c>
      <c r="N68" s="43" t="s">
        <v>199</v>
      </c>
      <c r="O68" s="43" t="s">
        <v>199</v>
      </c>
      <c r="P68" s="15" t="s">
        <v>199</v>
      </c>
      <c r="Q68" s="117" t="s">
        <v>411</v>
      </c>
      <c r="R68" s="15" t="s">
        <v>199</v>
      </c>
      <c r="S68" s="15" t="s">
        <v>199</v>
      </c>
      <c r="T68" s="15" t="s">
        <v>199</v>
      </c>
      <c r="U68" s="60" t="s">
        <v>271</v>
      </c>
      <c r="V68" s="68" t="s">
        <v>288</v>
      </c>
      <c r="W68" s="3" t="s">
        <v>263</v>
      </c>
      <c r="X68" s="3" t="s">
        <v>263</v>
      </c>
      <c r="Y68" s="52">
        <v>1.25833333333333</v>
      </c>
      <c r="Z68" s="52">
        <v>9.2583333333333293</v>
      </c>
      <c r="AA68" s="52">
        <f>AVERAGE(Z68,AB68)</f>
        <v>18.150000000000013</v>
      </c>
      <c r="AB68" s="52">
        <v>27.0416666666667</v>
      </c>
      <c r="AC68" s="71" t="s">
        <v>275</v>
      </c>
      <c r="AD68" s="136">
        <v>37.5</v>
      </c>
      <c r="AE68" s="52">
        <f>((AF68-E68)/E68)*100</f>
        <v>1.3399367181647384</v>
      </c>
      <c r="AF68" s="62">
        <v>399139.501556898</v>
      </c>
      <c r="AG68" s="62">
        <v>415060.05370474298</v>
      </c>
      <c r="AH68" s="62">
        <v>423300.10224350798</v>
      </c>
      <c r="AI68" s="62">
        <v>426693.13351450203</v>
      </c>
      <c r="AJ68" s="62">
        <v>426173.89971774002</v>
      </c>
      <c r="AK68" s="63">
        <v>3.9887187526528187</v>
      </c>
      <c r="AL68" s="63">
        <v>1.9852665813575583</v>
      </c>
      <c r="AM68" s="63">
        <v>0.80156637170906464</v>
      </c>
      <c r="AN68" s="63">
        <v>-0.121687872613578</v>
      </c>
      <c r="AO68" s="52">
        <v>48.145797258938401</v>
      </c>
      <c r="AP68" s="52">
        <v>51.854202741061599</v>
      </c>
      <c r="AQ68" s="52">
        <v>29.531663374481401</v>
      </c>
      <c r="AR68" s="52">
        <v>64.263117538630297</v>
      </c>
      <c r="AS68" s="52">
        <v>5.51386018453164</v>
      </c>
      <c r="AT68" s="53">
        <v>123573.607362496</v>
      </c>
      <c r="AU68" s="53">
        <f>(AT68/E68)*100</f>
        <v>31.374848896947661</v>
      </c>
      <c r="AV68" s="3">
        <v>19</v>
      </c>
      <c r="AW68" s="131" t="s">
        <v>453</v>
      </c>
      <c r="AX68" s="130" t="s">
        <v>413</v>
      </c>
      <c r="AY68" s="131" t="s">
        <v>440</v>
      </c>
      <c r="AZ68" s="131" t="s">
        <v>415</v>
      </c>
      <c r="BA68" s="129" t="s">
        <v>199</v>
      </c>
      <c r="BB68" s="16" t="s">
        <v>463</v>
      </c>
      <c r="BC68" s="130" t="s">
        <v>464</v>
      </c>
    </row>
    <row r="69" spans="1:55" x14ac:dyDescent="0.2">
      <c r="A69" s="151">
        <v>41</v>
      </c>
      <c r="B69" s="3">
        <v>71</v>
      </c>
      <c r="C69" t="s">
        <v>104</v>
      </c>
      <c r="D69" t="s">
        <v>75</v>
      </c>
      <c r="E69" s="126">
        <v>56630</v>
      </c>
      <c r="F69" s="36">
        <f>(E69/$E$139)*100</f>
        <v>7.5906200470969631E-2</v>
      </c>
      <c r="G69" s="3" t="s">
        <v>103</v>
      </c>
      <c r="H69" s="115" t="s">
        <v>176</v>
      </c>
      <c r="I69" s="3">
        <v>1</v>
      </c>
      <c r="J69" s="15" t="s">
        <v>199</v>
      </c>
      <c r="K69" s="22">
        <v>0</v>
      </c>
      <c r="L69" s="30">
        <v>42162</v>
      </c>
      <c r="M69" s="27">
        <v>41091</v>
      </c>
      <c r="N69" s="43" t="s">
        <v>199</v>
      </c>
      <c r="O69" s="43" t="s">
        <v>199</v>
      </c>
      <c r="P69" s="15" t="s">
        <v>199</v>
      </c>
      <c r="Q69" s="118" t="s">
        <v>199</v>
      </c>
      <c r="R69" s="15" t="s">
        <v>199</v>
      </c>
      <c r="S69" s="15" t="s">
        <v>199</v>
      </c>
      <c r="T69" s="15" t="s">
        <v>199</v>
      </c>
      <c r="U69" s="60" t="s">
        <v>271</v>
      </c>
      <c r="V69" s="68" t="s">
        <v>262</v>
      </c>
      <c r="W69" s="3" t="s">
        <v>263</v>
      </c>
      <c r="X69" s="3" t="s">
        <v>263</v>
      </c>
      <c r="Y69" s="52">
        <v>1.6416666666666699</v>
      </c>
      <c r="Z69" s="52">
        <v>9.8000000000000007</v>
      </c>
      <c r="AA69" s="52">
        <f>AVERAGE(Z69,AB69)</f>
        <v>17.691666666666649</v>
      </c>
      <c r="AB69" s="52">
        <v>25.5833333333333</v>
      </c>
      <c r="AC69" s="18" t="s">
        <v>276</v>
      </c>
      <c r="AD69" s="129" t="s">
        <v>199</v>
      </c>
      <c r="AE69" s="52">
        <f>((AF69-E69)/E69)*100</f>
        <v>1.3862304187614372</v>
      </c>
      <c r="AF69" s="62">
        <v>57415.022286144602</v>
      </c>
      <c r="AG69" s="62">
        <v>59337.497035602901</v>
      </c>
      <c r="AH69" s="62">
        <v>61192.428386663902</v>
      </c>
      <c r="AI69" s="62">
        <v>62989.298048489603</v>
      </c>
      <c r="AJ69" s="62">
        <v>64679.473790101401</v>
      </c>
      <c r="AK69" s="63">
        <v>3.3483828324181122</v>
      </c>
      <c r="AL69" s="63">
        <v>3.1260694227598265</v>
      </c>
      <c r="AM69" s="63">
        <v>2.9364248309800796</v>
      </c>
      <c r="AN69" s="63">
        <v>2.6832744513372555</v>
      </c>
      <c r="AO69" s="52">
        <v>47.123432809465001</v>
      </c>
      <c r="AP69" s="52">
        <v>52.876567190535098</v>
      </c>
      <c r="AQ69" s="52">
        <v>34.781917711460402</v>
      </c>
      <c r="AR69" s="52">
        <v>60.093589969980599</v>
      </c>
      <c r="AS69" s="52">
        <v>4.8984637118135304</v>
      </c>
      <c r="AT69" s="53">
        <v>16721.753562288199</v>
      </c>
      <c r="AU69" s="53">
        <f>(AT69/E69)*100</f>
        <v>29.528083281455409</v>
      </c>
      <c r="AV69" s="3">
        <v>12</v>
      </c>
      <c r="AW69" s="131" t="s">
        <v>459</v>
      </c>
      <c r="AX69" s="130" t="s">
        <v>416</v>
      </c>
      <c r="AY69" s="131" t="s">
        <v>447</v>
      </c>
      <c r="AZ69" s="130" t="s">
        <v>419</v>
      </c>
      <c r="BA69" s="129" t="s">
        <v>199</v>
      </c>
      <c r="BB69" s="130" t="s">
        <v>191</v>
      </c>
      <c r="BC69" s="130" t="s">
        <v>464</v>
      </c>
    </row>
    <row r="70" spans="1:55" x14ac:dyDescent="0.2">
      <c r="A70" s="150">
        <v>46</v>
      </c>
      <c r="B70" s="3">
        <v>73</v>
      </c>
      <c r="C70" s="54" t="s">
        <v>76</v>
      </c>
      <c r="D70" t="s">
        <v>155</v>
      </c>
      <c r="E70" s="126">
        <v>197052</v>
      </c>
      <c r="F70" s="36">
        <f>(E70/$E$139)*100</f>
        <v>0.26412623371367661</v>
      </c>
      <c r="G70" s="3" t="s">
        <v>40</v>
      </c>
      <c r="H70" s="115" t="s">
        <v>176</v>
      </c>
      <c r="I70" s="3">
        <v>1</v>
      </c>
      <c r="J70" s="18" t="s">
        <v>194</v>
      </c>
      <c r="K70" s="16">
        <v>1</v>
      </c>
      <c r="L70" s="30">
        <v>42162</v>
      </c>
      <c r="M70" s="28">
        <v>42162</v>
      </c>
      <c r="N70" s="22">
        <v>0</v>
      </c>
      <c r="O70" s="43" t="s">
        <v>199</v>
      </c>
      <c r="P70" s="15" t="s">
        <v>199</v>
      </c>
      <c r="Q70" s="118" t="s">
        <v>199</v>
      </c>
      <c r="R70" s="15" t="s">
        <v>199</v>
      </c>
      <c r="S70" s="15" t="s">
        <v>199</v>
      </c>
      <c r="T70" s="15" t="s">
        <v>199</v>
      </c>
      <c r="U70" s="14" t="s">
        <v>269</v>
      </c>
      <c r="V70" s="68" t="s">
        <v>288</v>
      </c>
      <c r="W70" s="3" t="s">
        <v>263</v>
      </c>
      <c r="X70" s="3" t="s">
        <v>263</v>
      </c>
      <c r="Y70" s="52">
        <v>3.6583333333333301</v>
      </c>
      <c r="Z70" s="52">
        <v>19.1666666666667</v>
      </c>
      <c r="AA70" s="52">
        <f>AVERAGE(Z70,AB70)</f>
        <v>26.675000000000001</v>
      </c>
      <c r="AB70" s="52">
        <v>34.183333333333302</v>
      </c>
      <c r="AC70" s="18" t="s">
        <v>276</v>
      </c>
      <c r="AD70" s="135">
        <v>13.75</v>
      </c>
      <c r="AE70" s="52">
        <f>((AF70-E70)/E70)*100</f>
        <v>1.7211267470814795</v>
      </c>
      <c r="AF70" s="62">
        <v>200443.514677659</v>
      </c>
      <c r="AG70" s="62">
        <v>213848.61402697401</v>
      </c>
      <c r="AH70" s="62">
        <v>221597.38302992299</v>
      </c>
      <c r="AI70" s="62">
        <v>226088.88723242001</v>
      </c>
      <c r="AJ70" s="62">
        <v>228406.734959478</v>
      </c>
      <c r="AK70" s="63">
        <v>6.6877191666052536</v>
      </c>
      <c r="AL70" s="63">
        <v>3.623483387164518</v>
      </c>
      <c r="AM70" s="63">
        <v>2.0268760131930419</v>
      </c>
      <c r="AN70" s="63">
        <v>1.0251931244525236</v>
      </c>
      <c r="AO70" s="52">
        <v>47.419970363152899</v>
      </c>
      <c r="AP70" s="52">
        <v>52.580029636847101</v>
      </c>
      <c r="AQ70" s="52">
        <v>29.3749873129935</v>
      </c>
      <c r="AR70" s="52">
        <v>65.465968373830293</v>
      </c>
      <c r="AS70" s="52">
        <v>4.2156385116618997</v>
      </c>
      <c r="AT70" s="53">
        <v>78898.408734180906</v>
      </c>
      <c r="AU70" s="53">
        <f>(AT70/E70)*100</f>
        <v>40.039384900524176</v>
      </c>
      <c r="AV70" s="3">
        <v>16</v>
      </c>
      <c r="AW70" s="14" t="s">
        <v>455</v>
      </c>
      <c r="AX70" s="130" t="s">
        <v>413</v>
      </c>
      <c r="AY70" s="130" t="s">
        <v>443</v>
      </c>
      <c r="AZ70" s="130" t="s">
        <v>419</v>
      </c>
      <c r="BA70" s="129" t="s">
        <v>199</v>
      </c>
      <c r="BB70" s="130" t="s">
        <v>191</v>
      </c>
      <c r="BC70" s="130" t="s">
        <v>464</v>
      </c>
    </row>
    <row r="71" spans="1:55" x14ac:dyDescent="0.2">
      <c r="A71" s="150">
        <v>64</v>
      </c>
      <c r="B71" s="3">
        <v>94</v>
      </c>
      <c r="C71" t="s">
        <v>78</v>
      </c>
      <c r="D71" t="s">
        <v>158</v>
      </c>
      <c r="E71" s="126">
        <v>137306</v>
      </c>
      <c r="F71" s="36">
        <f>(E71/$E$139)*100</f>
        <v>0.18404338269233542</v>
      </c>
      <c r="G71" s="3" t="s">
        <v>40</v>
      </c>
      <c r="H71" s="115" t="s">
        <v>176</v>
      </c>
      <c r="I71" s="3">
        <v>1</v>
      </c>
      <c r="J71" s="15" t="s">
        <v>199</v>
      </c>
      <c r="K71" s="22">
        <v>0</v>
      </c>
      <c r="L71" s="30">
        <v>42162</v>
      </c>
      <c r="M71" s="28">
        <v>42162</v>
      </c>
      <c r="N71" s="24">
        <v>1</v>
      </c>
      <c r="O71" s="45" t="s">
        <v>242</v>
      </c>
      <c r="P71" s="15" t="s">
        <v>199</v>
      </c>
      <c r="Q71" s="118" t="s">
        <v>199</v>
      </c>
      <c r="R71" s="15" t="s">
        <v>199</v>
      </c>
      <c r="S71" s="15" t="s">
        <v>199</v>
      </c>
      <c r="T71" s="15" t="s">
        <v>199</v>
      </c>
      <c r="U71" s="60" t="s">
        <v>271</v>
      </c>
      <c r="V71" s="68" t="s">
        <v>284</v>
      </c>
      <c r="W71" s="3" t="s">
        <v>263</v>
      </c>
      <c r="X71" s="3" t="s">
        <v>263</v>
      </c>
      <c r="Y71" s="52">
        <v>2.0166666666666702</v>
      </c>
      <c r="Z71" s="52">
        <v>9.1999999999999993</v>
      </c>
      <c r="AA71" s="52">
        <f>AVERAGE(Z71,AB71)</f>
        <v>17.524999999999999</v>
      </c>
      <c r="AB71" s="52">
        <v>25.85</v>
      </c>
      <c r="AC71" s="71" t="s">
        <v>275</v>
      </c>
      <c r="AD71" s="129" t="s">
        <v>199</v>
      </c>
      <c r="AE71" s="52">
        <f>((AF71-E71)/E71)*100</f>
        <v>1.7047264413485148</v>
      </c>
      <c r="AF71" s="62">
        <v>139646.69168755799</v>
      </c>
      <c r="AG71" s="62">
        <v>143514.93419185199</v>
      </c>
      <c r="AH71" s="62">
        <v>146364.31671049801</v>
      </c>
      <c r="AI71" s="62">
        <v>147923.34587997399</v>
      </c>
      <c r="AJ71" s="62">
        <v>148306.02600055799</v>
      </c>
      <c r="AK71" s="63">
        <v>2.7700208702034348</v>
      </c>
      <c r="AL71" s="63">
        <v>1.9854257918809601</v>
      </c>
      <c r="AM71" s="63">
        <v>1.0651702576931159</v>
      </c>
      <c r="AN71" s="63">
        <v>0.25870163922232486</v>
      </c>
      <c r="AO71" s="52">
        <v>49.686830874106001</v>
      </c>
      <c r="AP71" s="52">
        <v>50.313169125893999</v>
      </c>
      <c r="AQ71" s="52">
        <v>29.3774489097345</v>
      </c>
      <c r="AR71" s="52">
        <v>64.568190756412704</v>
      </c>
      <c r="AS71" s="52">
        <v>3.4936565044499099</v>
      </c>
      <c r="AT71" s="53">
        <v>57761.323274632698</v>
      </c>
      <c r="AU71" s="53">
        <f>(AT71/E71)*100</f>
        <v>42.067588652085632</v>
      </c>
      <c r="AV71" s="3">
        <v>9</v>
      </c>
      <c r="AW71" s="131" t="s">
        <v>453</v>
      </c>
      <c r="AX71" s="130" t="s">
        <v>413</v>
      </c>
      <c r="AY71" s="130" t="s">
        <v>441</v>
      </c>
      <c r="AZ71" s="14" t="s">
        <v>417</v>
      </c>
      <c r="BA71" s="131" t="s">
        <v>426</v>
      </c>
      <c r="BB71" s="130" t="s">
        <v>191</v>
      </c>
      <c r="BC71" s="47" t="s">
        <v>195</v>
      </c>
    </row>
    <row r="72" spans="1:55" x14ac:dyDescent="0.2">
      <c r="A72" s="151">
        <v>68</v>
      </c>
      <c r="B72" s="3">
        <v>95</v>
      </c>
      <c r="C72" t="s">
        <v>77</v>
      </c>
      <c r="D72" t="s">
        <v>158</v>
      </c>
      <c r="E72" s="126">
        <v>276839</v>
      </c>
      <c r="F72" s="36">
        <f>(E72/$E$139)*100</f>
        <v>0.37107181056300126</v>
      </c>
      <c r="G72" s="3" t="s">
        <v>40</v>
      </c>
      <c r="H72" s="115" t="s">
        <v>176</v>
      </c>
      <c r="I72" s="3">
        <v>1</v>
      </c>
      <c r="J72" s="18" t="s">
        <v>194</v>
      </c>
      <c r="K72" s="22">
        <v>0</v>
      </c>
      <c r="L72" s="30">
        <v>42162</v>
      </c>
      <c r="M72" s="28">
        <v>42162</v>
      </c>
      <c r="N72" s="22">
        <v>0</v>
      </c>
      <c r="O72" s="43" t="s">
        <v>199</v>
      </c>
      <c r="P72" s="15" t="s">
        <v>199</v>
      </c>
      <c r="Q72" s="118" t="s">
        <v>199</v>
      </c>
      <c r="R72" s="15" t="s">
        <v>199</v>
      </c>
      <c r="S72" s="15" t="s">
        <v>199</v>
      </c>
      <c r="T72" s="15" t="s">
        <v>199</v>
      </c>
      <c r="U72" s="60" t="s">
        <v>271</v>
      </c>
      <c r="V72" s="68" t="s">
        <v>296</v>
      </c>
      <c r="W72" s="3" t="s">
        <v>263</v>
      </c>
      <c r="X72" s="3" t="s">
        <v>263</v>
      </c>
      <c r="Y72" s="52">
        <v>2.125</v>
      </c>
      <c r="Z72" s="52">
        <v>22.5416666666667</v>
      </c>
      <c r="AA72" s="52">
        <f>AVERAGE(Z72,AB72)</f>
        <v>27.233333333333348</v>
      </c>
      <c r="AB72" s="52">
        <v>31.925000000000001</v>
      </c>
      <c r="AC72" s="18" t="s">
        <v>276</v>
      </c>
      <c r="AD72" s="137">
        <v>43.75</v>
      </c>
      <c r="AE72" s="52">
        <f>((AF72-E72)/E72)*100</f>
        <v>1.6151156432442593</v>
      </c>
      <c r="AF72" s="62">
        <v>281310.26999560097</v>
      </c>
      <c r="AG72" s="62">
        <v>295852.18184337701</v>
      </c>
      <c r="AH72" s="62">
        <v>304885.93403621798</v>
      </c>
      <c r="AI72" s="62">
        <v>310656.37523337302</v>
      </c>
      <c r="AJ72" s="62">
        <v>313973.79645966599</v>
      </c>
      <c r="AK72" s="63">
        <v>5.1693497887593782</v>
      </c>
      <c r="AL72" s="63">
        <v>3.0534681666209251</v>
      </c>
      <c r="AM72" s="63">
        <v>1.8926557617018704</v>
      </c>
      <c r="AN72" s="63">
        <v>1.0678748259393787</v>
      </c>
      <c r="AO72" s="52">
        <v>48.259096442336499</v>
      </c>
      <c r="AP72" s="52">
        <v>51.740903557663501</v>
      </c>
      <c r="AQ72" s="52">
        <v>28.552335472964401</v>
      </c>
      <c r="AR72" s="52">
        <v>62.940192675165001</v>
      </c>
      <c r="AS72" s="52">
        <v>6.0851252894281496</v>
      </c>
      <c r="AT72" s="53">
        <v>106717.549887427</v>
      </c>
      <c r="AU72" s="53">
        <f>(AT72/E72)*100</f>
        <v>38.548596797209569</v>
      </c>
      <c r="AV72" s="3">
        <v>12</v>
      </c>
      <c r="AW72" s="14" t="s">
        <v>455</v>
      </c>
      <c r="AX72" s="130" t="s">
        <v>413</v>
      </c>
      <c r="AY72" s="130" t="s">
        <v>441</v>
      </c>
      <c r="AZ72" s="14" t="s">
        <v>417</v>
      </c>
      <c r="BA72" s="129" t="s">
        <v>199</v>
      </c>
      <c r="BB72" s="130" t="s">
        <v>191</v>
      </c>
      <c r="BC72" s="47" t="s">
        <v>195</v>
      </c>
    </row>
    <row r="73" spans="1:55" x14ac:dyDescent="0.2">
      <c r="A73" s="151">
        <v>71</v>
      </c>
      <c r="B73" s="3">
        <v>98</v>
      </c>
      <c r="C73" t="s">
        <v>105</v>
      </c>
      <c r="D73" t="s">
        <v>158</v>
      </c>
      <c r="E73" s="126">
        <v>90520</v>
      </c>
      <c r="F73" s="36">
        <f>(E73/$E$139)*100</f>
        <v>0.12133196656599277</v>
      </c>
      <c r="G73" s="3" t="s">
        <v>103</v>
      </c>
      <c r="H73" s="115" t="s">
        <v>176</v>
      </c>
      <c r="I73" s="3">
        <v>1</v>
      </c>
      <c r="J73" s="15" t="s">
        <v>199</v>
      </c>
      <c r="K73" s="22">
        <v>0</v>
      </c>
      <c r="L73" s="30">
        <v>42162</v>
      </c>
      <c r="M73" s="28">
        <v>42162</v>
      </c>
      <c r="N73" s="22">
        <v>0</v>
      </c>
      <c r="O73" s="43" t="s">
        <v>199</v>
      </c>
      <c r="P73" s="15" t="s">
        <v>199</v>
      </c>
      <c r="Q73" s="118" t="s">
        <v>199</v>
      </c>
      <c r="R73" s="15" t="s">
        <v>199</v>
      </c>
      <c r="S73" s="15" t="s">
        <v>199</v>
      </c>
      <c r="T73" s="15" t="s">
        <v>199</v>
      </c>
      <c r="U73" s="60" t="s">
        <v>271</v>
      </c>
      <c r="V73" s="68" t="s">
        <v>285</v>
      </c>
      <c r="W73" s="3" t="s">
        <v>263</v>
      </c>
      <c r="X73" s="3" t="s">
        <v>263</v>
      </c>
      <c r="Y73" s="52">
        <v>2.81666666666667</v>
      </c>
      <c r="Z73" s="52">
        <v>20.6666666666667</v>
      </c>
      <c r="AA73" s="52">
        <f>AVERAGE(Z73,AB73)</f>
        <v>26.620833333333351</v>
      </c>
      <c r="AB73" s="52">
        <v>32.575000000000003</v>
      </c>
      <c r="AC73" s="18" t="s">
        <v>276</v>
      </c>
      <c r="AD73" s="129" t="s">
        <v>199</v>
      </c>
      <c r="AE73" s="52">
        <f>((AF73-E73)/E73)*100</f>
        <v>1.5453777054584636</v>
      </c>
      <c r="AF73" s="62">
        <v>91918.875898981001</v>
      </c>
      <c r="AG73" s="62">
        <v>91649.289674615706</v>
      </c>
      <c r="AH73" s="62">
        <v>89248.428054966702</v>
      </c>
      <c r="AI73" s="62">
        <v>85653.683350060295</v>
      </c>
      <c r="AJ73" s="62">
        <v>81204.991809489395</v>
      </c>
      <c r="AK73" s="63">
        <v>-0.29328712054917988</v>
      </c>
      <c r="AL73" s="63">
        <v>-2.6196183605708572</v>
      </c>
      <c r="AM73" s="63">
        <v>-4.0277961004449958</v>
      </c>
      <c r="AN73" s="63">
        <v>-5.1938122992206024</v>
      </c>
      <c r="AO73" s="52">
        <v>47.496685815289403</v>
      </c>
      <c r="AP73" s="52">
        <v>52.503314184710597</v>
      </c>
      <c r="AQ73" s="52">
        <v>29.1891294741494</v>
      </c>
      <c r="AR73" s="52">
        <v>63.558329650905897</v>
      </c>
      <c r="AS73" s="52">
        <v>6.6559876270437499</v>
      </c>
      <c r="AT73" s="53">
        <v>29970.993094757399</v>
      </c>
      <c r="AU73" s="53">
        <f>(AT73/E73)*100</f>
        <v>33.109802358326782</v>
      </c>
      <c r="AV73" s="3">
        <v>8</v>
      </c>
      <c r="AW73" s="14" t="s">
        <v>455</v>
      </c>
      <c r="AX73" s="130" t="s">
        <v>413</v>
      </c>
      <c r="AY73" s="16" t="s">
        <v>449</v>
      </c>
      <c r="AZ73" s="14" t="s">
        <v>417</v>
      </c>
      <c r="BA73" s="129" t="s">
        <v>199</v>
      </c>
      <c r="BB73" s="130" t="s">
        <v>191</v>
      </c>
      <c r="BC73" s="130" t="s">
        <v>464</v>
      </c>
    </row>
    <row r="74" spans="1:55" x14ac:dyDescent="0.2">
      <c r="A74" s="151">
        <v>80</v>
      </c>
      <c r="B74" s="3">
        <v>104</v>
      </c>
      <c r="C74" t="s">
        <v>79</v>
      </c>
      <c r="D74" t="s">
        <v>26</v>
      </c>
      <c r="E74" s="126">
        <v>105182</v>
      </c>
      <c r="F74" s="36">
        <f>(E74/$E$139)*100</f>
        <v>0.14098474267945485</v>
      </c>
      <c r="G74" s="3" t="s">
        <v>40</v>
      </c>
      <c r="H74" s="115" t="s">
        <v>176</v>
      </c>
      <c r="I74" s="3">
        <v>1</v>
      </c>
      <c r="J74" s="15" t="s">
        <v>199</v>
      </c>
      <c r="K74" s="22">
        <v>0</v>
      </c>
      <c r="L74" s="29">
        <v>42556</v>
      </c>
      <c r="M74" s="29">
        <v>42526</v>
      </c>
      <c r="N74" s="22">
        <v>0</v>
      </c>
      <c r="O74" s="43" t="s">
        <v>199</v>
      </c>
      <c r="P74" s="15" t="s">
        <v>199</v>
      </c>
      <c r="Q74" s="118" t="s">
        <v>199</v>
      </c>
      <c r="R74" s="15" t="s">
        <v>199</v>
      </c>
      <c r="S74" s="15" t="s">
        <v>199</v>
      </c>
      <c r="T74" s="15" t="s">
        <v>199</v>
      </c>
      <c r="U74" s="14" t="s">
        <v>269</v>
      </c>
      <c r="V74" s="68" t="s">
        <v>299</v>
      </c>
      <c r="W74" s="3" t="s">
        <v>263</v>
      </c>
      <c r="X74" s="3" t="s">
        <v>263</v>
      </c>
      <c r="Y74" s="52">
        <v>1.6583333333333301</v>
      </c>
      <c r="Z74" s="52">
        <v>15.675000000000001</v>
      </c>
      <c r="AA74" s="52">
        <f>AVERAGE(Z74,AB74)</f>
        <v>23.245833333333351</v>
      </c>
      <c r="AB74" s="52">
        <v>30.816666666666698</v>
      </c>
      <c r="AC74" s="71" t="s">
        <v>275</v>
      </c>
      <c r="AD74" s="129" t="s">
        <v>199</v>
      </c>
      <c r="AE74" s="52">
        <f>((AF74-E74)/E74)*100</f>
        <v>1.6921681351324405</v>
      </c>
      <c r="AF74" s="62">
        <v>106961.856287895</v>
      </c>
      <c r="AG74" s="62">
        <v>111791.570556051</v>
      </c>
      <c r="AH74" s="62">
        <v>115687.812235327</v>
      </c>
      <c r="AI74" s="62">
        <v>118510.51715459699</v>
      </c>
      <c r="AJ74" s="62">
        <v>120375.262391756</v>
      </c>
      <c r="AK74" s="63">
        <v>4.5153613033383531</v>
      </c>
      <c r="AL74" s="63">
        <v>3.4852732275753069</v>
      </c>
      <c r="AM74" s="63">
        <v>2.4399328371152631</v>
      </c>
      <c r="AN74" s="63">
        <v>1.5734850221997123</v>
      </c>
      <c r="AO74" s="52">
        <v>47.403548135612603</v>
      </c>
      <c r="AP74" s="52">
        <v>52.596451864387397</v>
      </c>
      <c r="AQ74" s="52">
        <v>28.272898404669998</v>
      </c>
      <c r="AR74" s="52">
        <v>66.106368009735505</v>
      </c>
      <c r="AS74" s="52">
        <v>4.7840885322583704</v>
      </c>
      <c r="AT74" s="53">
        <v>39208.767189245402</v>
      </c>
      <c r="AU74" s="53">
        <f>(AT74/E74)*100</f>
        <v>37.277069450329336</v>
      </c>
      <c r="AV74" s="3">
        <v>15</v>
      </c>
      <c r="AW74" s="130" t="s">
        <v>460</v>
      </c>
      <c r="AX74" s="130" t="s">
        <v>413</v>
      </c>
      <c r="AY74" s="130" t="s">
        <v>443</v>
      </c>
      <c r="AZ74" s="130" t="s">
        <v>419</v>
      </c>
      <c r="BA74" s="129" t="s">
        <v>199</v>
      </c>
      <c r="BB74" s="130" t="s">
        <v>191</v>
      </c>
      <c r="BC74" s="47" t="s">
        <v>195</v>
      </c>
    </row>
    <row r="75" spans="1:55" x14ac:dyDescent="0.2">
      <c r="A75" s="150">
        <v>82</v>
      </c>
      <c r="B75" s="3">
        <v>106</v>
      </c>
      <c r="C75" t="s">
        <v>106</v>
      </c>
      <c r="D75" t="s">
        <v>174</v>
      </c>
      <c r="E75" s="126">
        <v>59552</v>
      </c>
      <c r="F75" s="36">
        <f>(E75/$E$139)*100</f>
        <v>7.98228156533142E-2</v>
      </c>
      <c r="G75" s="3" t="s">
        <v>103</v>
      </c>
      <c r="H75" s="115" t="s">
        <v>176</v>
      </c>
      <c r="I75" s="3">
        <v>3</v>
      </c>
      <c r="J75" s="15" t="s">
        <v>199</v>
      </c>
      <c r="K75" s="22">
        <v>0</v>
      </c>
      <c r="L75" s="31">
        <v>42890</v>
      </c>
      <c r="M75" s="29">
        <v>42526</v>
      </c>
      <c r="N75" s="43" t="s">
        <v>199</v>
      </c>
      <c r="O75" s="43" t="s">
        <v>199</v>
      </c>
      <c r="P75" s="15" t="s">
        <v>199</v>
      </c>
      <c r="Q75" s="118" t="s">
        <v>199</v>
      </c>
      <c r="R75" s="15" t="s">
        <v>199</v>
      </c>
      <c r="S75" s="15" t="s">
        <v>199</v>
      </c>
      <c r="T75" s="15" t="s">
        <v>199</v>
      </c>
      <c r="U75" s="14" t="s">
        <v>269</v>
      </c>
      <c r="V75" s="68" t="s">
        <v>285</v>
      </c>
      <c r="W75" s="3" t="s">
        <v>263</v>
      </c>
      <c r="X75" s="3" t="s">
        <v>263</v>
      </c>
      <c r="Y75" s="52">
        <v>3.6458333333333299</v>
      </c>
      <c r="Z75" s="52">
        <v>13.445833333333301</v>
      </c>
      <c r="AA75" s="52">
        <f>AVERAGE(Z75,AB75)</f>
        <v>20.439583333333303</v>
      </c>
      <c r="AB75" s="52">
        <v>27.433333333333302</v>
      </c>
      <c r="AC75" s="17" t="s">
        <v>277</v>
      </c>
      <c r="AD75" s="129" t="s">
        <v>199</v>
      </c>
      <c r="AE75" s="52">
        <f>((AF75-E75)/E75)*100</f>
        <v>1.6485039153837016</v>
      </c>
      <c r="AF75" s="62">
        <v>60533.717051689302</v>
      </c>
      <c r="AG75" s="62">
        <v>62840.330414850599</v>
      </c>
      <c r="AH75" s="62">
        <v>64622.995578716604</v>
      </c>
      <c r="AI75" s="62">
        <v>65883.602412780398</v>
      </c>
      <c r="AJ75" s="62">
        <v>66576.335441556803</v>
      </c>
      <c r="AK75" s="63">
        <v>3.8104604764179562</v>
      </c>
      <c r="AL75" s="63">
        <v>2.8368169805878676</v>
      </c>
      <c r="AM75" s="63">
        <v>1.9507093763987804</v>
      </c>
      <c r="AN75" s="63">
        <v>1.0514498348712422</v>
      </c>
      <c r="AO75" s="52">
        <v>48.475282106394403</v>
      </c>
      <c r="AP75" s="52">
        <v>51.524717893605597</v>
      </c>
      <c r="AQ75" s="52">
        <v>36.000470177323997</v>
      </c>
      <c r="AR75" s="52">
        <v>58.699959699086499</v>
      </c>
      <c r="AS75" s="52">
        <v>4.5422487909726001</v>
      </c>
      <c r="AT75" s="53">
        <v>16241.3672887596</v>
      </c>
      <c r="AU75" s="53">
        <f>(AT75/E75)*100</f>
        <v>27.272580750872518</v>
      </c>
      <c r="AV75" s="3" t="s">
        <v>252</v>
      </c>
      <c r="AW75" s="131" t="s">
        <v>459</v>
      </c>
      <c r="AX75" s="130" t="s">
        <v>413</v>
      </c>
      <c r="AY75" s="14" t="s">
        <v>445</v>
      </c>
      <c r="AZ75" s="129" t="s">
        <v>199</v>
      </c>
      <c r="BA75" s="129" t="s">
        <v>199</v>
      </c>
      <c r="BB75" s="130" t="s">
        <v>191</v>
      </c>
      <c r="BC75" s="130" t="s">
        <v>464</v>
      </c>
    </row>
    <row r="76" spans="1:55" x14ac:dyDescent="0.2">
      <c r="A76" s="151">
        <v>84</v>
      </c>
      <c r="B76" s="3">
        <v>111</v>
      </c>
      <c r="C76" t="s">
        <v>107</v>
      </c>
      <c r="D76" t="s">
        <v>174</v>
      </c>
      <c r="E76" s="126">
        <v>59256</v>
      </c>
      <c r="F76" s="36">
        <f>(E76/$E$139)*100</f>
        <v>7.94260606587988E-2</v>
      </c>
      <c r="G76" s="3" t="s">
        <v>103</v>
      </c>
      <c r="H76" s="115" t="s">
        <v>176</v>
      </c>
      <c r="I76" s="3">
        <v>1</v>
      </c>
      <c r="J76" s="15" t="s">
        <v>199</v>
      </c>
      <c r="K76" s="22">
        <v>0</v>
      </c>
      <c r="L76" s="31">
        <v>42890</v>
      </c>
      <c r="M76" s="29">
        <v>42526</v>
      </c>
      <c r="N76" s="43" t="s">
        <v>199</v>
      </c>
      <c r="O76" s="43" t="s">
        <v>199</v>
      </c>
      <c r="P76" s="25" t="s">
        <v>201</v>
      </c>
      <c r="Q76" s="118" t="s">
        <v>199</v>
      </c>
      <c r="R76" s="15" t="s">
        <v>199</v>
      </c>
      <c r="S76" s="15" t="s">
        <v>199</v>
      </c>
      <c r="T76" s="15" t="s">
        <v>199</v>
      </c>
      <c r="U76" s="14" t="s">
        <v>269</v>
      </c>
      <c r="V76" s="68" t="s">
        <v>300</v>
      </c>
      <c r="W76" s="3" t="s">
        <v>263</v>
      </c>
      <c r="X76" s="3" t="s">
        <v>263</v>
      </c>
      <c r="Y76" s="52">
        <v>1.95</v>
      </c>
      <c r="Z76" s="52">
        <v>9.0583333333333407</v>
      </c>
      <c r="AA76" s="52">
        <f>AVERAGE(Z76,AB76)</f>
        <v>17.10833333333332</v>
      </c>
      <c r="AB76" s="52">
        <v>25.158333333333299</v>
      </c>
      <c r="AC76" s="18" t="s">
        <v>276</v>
      </c>
      <c r="AD76" s="129" t="s">
        <v>199</v>
      </c>
      <c r="AE76" s="52">
        <f>((AF76-E76)/E76)*100</f>
        <v>1.5049935230638307</v>
      </c>
      <c r="AF76" s="62">
        <v>60147.798962026704</v>
      </c>
      <c r="AG76" s="62">
        <v>63850.638529530399</v>
      </c>
      <c r="AH76" s="62">
        <v>67390.455847803503</v>
      </c>
      <c r="AI76" s="62">
        <v>70615.7853391112</v>
      </c>
      <c r="AJ76" s="62">
        <v>73479.439286096793</v>
      </c>
      <c r="AK76" s="63">
        <v>6.1562345279524209</v>
      </c>
      <c r="AL76" s="63">
        <v>5.5439027702690362</v>
      </c>
      <c r="AM76" s="63">
        <v>4.7860330527988593</v>
      </c>
      <c r="AN76" s="63">
        <v>4.0552603546554788</v>
      </c>
      <c r="AO76" s="52">
        <v>46.958957742675899</v>
      </c>
      <c r="AP76" s="52">
        <v>53.0410422573242</v>
      </c>
      <c r="AQ76" s="52">
        <v>29.831578236803001</v>
      </c>
      <c r="AR76" s="52">
        <v>62.157418658026202</v>
      </c>
      <c r="AS76" s="52">
        <v>5.4070473876063199</v>
      </c>
      <c r="AT76" s="53">
        <v>12944.3866070607</v>
      </c>
      <c r="AU76" s="53">
        <f>(AT76/E76)*100</f>
        <v>21.84485386637758</v>
      </c>
      <c r="AV76" s="3">
        <v>10</v>
      </c>
      <c r="AW76" s="130" t="s">
        <v>460</v>
      </c>
      <c r="AX76" s="130" t="s">
        <v>413</v>
      </c>
      <c r="AY76" s="16" t="s">
        <v>451</v>
      </c>
      <c r="AZ76" s="130" t="s">
        <v>419</v>
      </c>
      <c r="BA76" s="129" t="s">
        <v>199</v>
      </c>
      <c r="BB76" s="18" t="s">
        <v>464</v>
      </c>
      <c r="BC76" s="130" t="s">
        <v>464</v>
      </c>
    </row>
    <row r="77" spans="1:55" x14ac:dyDescent="0.2">
      <c r="A77" s="150">
        <v>91</v>
      </c>
      <c r="B77" s="3">
        <v>119</v>
      </c>
      <c r="C77" s="54" t="s">
        <v>80</v>
      </c>
      <c r="D77" t="s">
        <v>160</v>
      </c>
      <c r="E77" s="126">
        <v>156569</v>
      </c>
      <c r="F77" s="36">
        <f>(E77/$E$139)*100</f>
        <v>0.20986328627122097</v>
      </c>
      <c r="G77" s="3" t="s">
        <v>40</v>
      </c>
      <c r="H77" s="115" t="s">
        <v>176</v>
      </c>
      <c r="I77" s="3">
        <v>1</v>
      </c>
      <c r="J77" s="19" t="s">
        <v>195</v>
      </c>
      <c r="K77" s="16">
        <v>1</v>
      </c>
      <c r="L77" s="29">
        <v>42556</v>
      </c>
      <c r="M77" s="29">
        <v>42526</v>
      </c>
      <c r="N77" s="24">
        <v>1</v>
      </c>
      <c r="O77" s="47" t="s">
        <v>244</v>
      </c>
      <c r="P77" s="15" t="s">
        <v>199</v>
      </c>
      <c r="Q77" s="118" t="s">
        <v>199</v>
      </c>
      <c r="R77" s="16">
        <v>1</v>
      </c>
      <c r="S77" s="15" t="s">
        <v>199</v>
      </c>
      <c r="T77" s="15" t="s">
        <v>199</v>
      </c>
      <c r="U77" s="14" t="s">
        <v>269</v>
      </c>
      <c r="V77" s="68" t="s">
        <v>284</v>
      </c>
      <c r="W77" s="3" t="s">
        <v>263</v>
      </c>
      <c r="X77" s="3" t="s">
        <v>263</v>
      </c>
      <c r="Y77" s="52">
        <v>3.68333333333333</v>
      </c>
      <c r="Z77" s="52">
        <v>20.55</v>
      </c>
      <c r="AA77" s="52">
        <f>AVERAGE(Z77,AB77)</f>
        <v>25.97916666666665</v>
      </c>
      <c r="AB77" s="52">
        <v>31.408333333333299</v>
      </c>
      <c r="AC77" s="71" t="s">
        <v>275</v>
      </c>
      <c r="AD77" s="136">
        <v>37.5</v>
      </c>
      <c r="AE77" s="52">
        <f>((AF77-E77)/E77)*100</f>
        <v>1.9384349097752378</v>
      </c>
      <c r="AF77" s="62">
        <v>159603.98815388599</v>
      </c>
      <c r="AG77" s="62">
        <v>180428.676999113</v>
      </c>
      <c r="AH77" s="62">
        <v>203137.016296291</v>
      </c>
      <c r="AI77" s="62">
        <v>225908.39922487101</v>
      </c>
      <c r="AJ77" s="62">
        <v>247713.208130354</v>
      </c>
      <c r="AK77" s="63">
        <v>13.047724612713555</v>
      </c>
      <c r="AL77" s="63">
        <v>12.585770552033496</v>
      </c>
      <c r="AM77" s="63">
        <v>11.209863836616659</v>
      </c>
      <c r="AN77" s="63">
        <v>9.6520576394232744</v>
      </c>
      <c r="AO77" s="52">
        <v>49.162350145942099</v>
      </c>
      <c r="AP77" s="52">
        <v>50.837649854058</v>
      </c>
      <c r="AQ77" s="52">
        <v>26.315554164617499</v>
      </c>
      <c r="AR77" s="52">
        <v>68.993223435035006</v>
      </c>
      <c r="AS77" s="52">
        <v>4.2517995260875399</v>
      </c>
      <c r="AT77" s="53">
        <v>54639.381794539397</v>
      </c>
      <c r="AU77" s="53">
        <f>(AT77/E77)*100</f>
        <v>34.897956680147026</v>
      </c>
      <c r="AV77" s="3">
        <v>27</v>
      </c>
      <c r="AW77" s="130" t="s">
        <v>457</v>
      </c>
      <c r="AX77" s="131" t="s">
        <v>423</v>
      </c>
      <c r="AY77" s="130" t="s">
        <v>443</v>
      </c>
      <c r="AZ77" s="14" t="s">
        <v>417</v>
      </c>
      <c r="BA77" s="130" t="s">
        <v>424</v>
      </c>
      <c r="BB77" s="130" t="s">
        <v>191</v>
      </c>
      <c r="BC77" s="47" t="s">
        <v>195</v>
      </c>
    </row>
    <row r="78" spans="1:55" x14ac:dyDescent="0.2">
      <c r="A78" s="151">
        <v>104</v>
      </c>
      <c r="B78" s="3">
        <v>121</v>
      </c>
      <c r="C78" t="s">
        <v>81</v>
      </c>
      <c r="D78" t="s">
        <v>169</v>
      </c>
      <c r="E78" s="126">
        <v>303126</v>
      </c>
      <c r="F78" s="36">
        <f>(E78/$E$139)*100</f>
        <v>0.40630660293065762</v>
      </c>
      <c r="G78" s="3" t="s">
        <v>40</v>
      </c>
      <c r="H78" s="115" t="s">
        <v>176</v>
      </c>
      <c r="I78" s="3">
        <v>1</v>
      </c>
      <c r="J78" s="18" t="s">
        <v>194</v>
      </c>
      <c r="K78" s="22">
        <v>0</v>
      </c>
      <c r="L78" s="30">
        <v>42162</v>
      </c>
      <c r="M78" s="30">
        <v>42162</v>
      </c>
      <c r="N78" s="19">
        <v>0.5</v>
      </c>
      <c r="O78" s="43" t="s">
        <v>199</v>
      </c>
      <c r="P78" s="15" t="s">
        <v>199</v>
      </c>
      <c r="Q78" s="118" t="s">
        <v>199</v>
      </c>
      <c r="R78" s="22">
        <v>0</v>
      </c>
      <c r="S78" s="15" t="s">
        <v>199</v>
      </c>
      <c r="T78" s="15" t="s">
        <v>199</v>
      </c>
      <c r="U78" s="20" t="s">
        <v>270</v>
      </c>
      <c r="V78" s="68" t="s">
        <v>301</v>
      </c>
      <c r="W78" s="3" t="s">
        <v>263</v>
      </c>
      <c r="X78" s="3" t="s">
        <v>263</v>
      </c>
      <c r="Y78" s="52">
        <v>1.0249999999999999</v>
      </c>
      <c r="Z78" s="52">
        <v>17.366666666666699</v>
      </c>
      <c r="AA78" s="52">
        <f>AVERAGE(Z78,AB78)</f>
        <v>24.9375</v>
      </c>
      <c r="AB78" s="52">
        <v>32.508333333333297</v>
      </c>
      <c r="AC78" s="16" t="s">
        <v>278</v>
      </c>
      <c r="AD78" s="129" t="s">
        <v>199</v>
      </c>
      <c r="AE78" s="52">
        <f>((AF78-E78)/E78)*100</f>
        <v>2.4038250230197944</v>
      </c>
      <c r="AF78" s="62">
        <v>310412.61863927898</v>
      </c>
      <c r="AG78" s="62">
        <v>333988.03460170003</v>
      </c>
      <c r="AH78" s="62">
        <v>356749.17706838402</v>
      </c>
      <c r="AI78" s="62">
        <v>377906.53015864099</v>
      </c>
      <c r="AJ78" s="62">
        <v>397425.53495142498</v>
      </c>
      <c r="AK78" s="63">
        <v>7.5948639155733924</v>
      </c>
      <c r="AL78" s="63">
        <v>6.8149574561340094</v>
      </c>
      <c r="AM78" s="63">
        <v>5.9305961864072909</v>
      </c>
      <c r="AN78" s="63">
        <v>5.1650350642499161</v>
      </c>
      <c r="AO78" s="52">
        <v>49.166023369819797</v>
      </c>
      <c r="AP78" s="52">
        <v>50.833976630180203</v>
      </c>
      <c r="AQ78" s="52">
        <v>26.3405316601017</v>
      </c>
      <c r="AR78" s="52">
        <v>66.511285735964606</v>
      </c>
      <c r="AS78" s="52">
        <v>6.34455638909232</v>
      </c>
      <c r="AT78" s="53">
        <v>116075.981192739</v>
      </c>
      <c r="AU78" s="53">
        <f>(AT78/E78)*100</f>
        <v>38.292980870245046</v>
      </c>
      <c r="AV78" s="3">
        <v>13</v>
      </c>
      <c r="AW78" s="131" t="s">
        <v>453</v>
      </c>
      <c r="AX78" s="130" t="s">
        <v>416</v>
      </c>
      <c r="AY78" s="130" t="s">
        <v>443</v>
      </c>
      <c r="AZ78" s="131" t="s">
        <v>415</v>
      </c>
      <c r="BA78" s="130" t="s">
        <v>424</v>
      </c>
      <c r="BB78" s="16" t="s">
        <v>463</v>
      </c>
      <c r="BC78" s="47" t="s">
        <v>195</v>
      </c>
    </row>
    <row r="79" spans="1:55" x14ac:dyDescent="0.2">
      <c r="A79" s="150">
        <v>112</v>
      </c>
      <c r="B79" s="3">
        <v>123</v>
      </c>
      <c r="C79" t="s">
        <v>108</v>
      </c>
      <c r="D79" t="s">
        <v>161</v>
      </c>
      <c r="E79" s="126">
        <v>95379</v>
      </c>
      <c r="F79" s="36">
        <f>(E79/$E$139)*100</f>
        <v>0.12784491426312222</v>
      </c>
      <c r="G79" s="3" t="s">
        <v>103</v>
      </c>
      <c r="H79" s="115" t="s">
        <v>176</v>
      </c>
      <c r="I79" s="3">
        <v>1</v>
      </c>
      <c r="J79" s="19" t="s">
        <v>195</v>
      </c>
      <c r="K79" s="22">
        <v>0</v>
      </c>
      <c r="L79" s="30">
        <v>42162</v>
      </c>
      <c r="M79" s="27">
        <v>41091</v>
      </c>
      <c r="N79" s="43" t="s">
        <v>199</v>
      </c>
      <c r="O79" s="43" t="s">
        <v>199</v>
      </c>
      <c r="P79" s="15" t="s">
        <v>199</v>
      </c>
      <c r="Q79" s="118" t="s">
        <v>199</v>
      </c>
      <c r="R79" s="22">
        <v>0</v>
      </c>
      <c r="S79" s="15" t="s">
        <v>199</v>
      </c>
      <c r="T79" s="15" t="s">
        <v>199</v>
      </c>
      <c r="U79" s="14" t="s">
        <v>269</v>
      </c>
      <c r="V79" s="68" t="s">
        <v>289</v>
      </c>
      <c r="W79" s="3" t="s">
        <v>263</v>
      </c>
      <c r="X79" s="3" t="s">
        <v>263</v>
      </c>
      <c r="Y79" s="52">
        <v>6.0279411764705904</v>
      </c>
      <c r="Z79" s="52">
        <v>21.1451515151515</v>
      </c>
      <c r="AA79" s="52">
        <f>AVERAGE(Z79,AB79)</f>
        <v>26.588181818181802</v>
      </c>
      <c r="AB79" s="52">
        <v>32.0312121212121</v>
      </c>
      <c r="AC79" s="71" t="s">
        <v>275</v>
      </c>
      <c r="AD79" s="136">
        <v>33.75</v>
      </c>
      <c r="AE79" s="52">
        <f>((AF79-E79)/E79)*100</f>
        <v>0.62737367685319012</v>
      </c>
      <c r="AF79" s="62">
        <v>95977.382739245804</v>
      </c>
      <c r="AG79" s="62">
        <v>102646.98802703099</v>
      </c>
      <c r="AH79" s="62">
        <v>108673.032138372</v>
      </c>
      <c r="AI79" s="62">
        <v>113945.71976681</v>
      </c>
      <c r="AJ79" s="62">
        <v>118182.79007847099</v>
      </c>
      <c r="AK79" s="63">
        <v>6.9491427015731109</v>
      </c>
      <c r="AL79" s="63">
        <v>5.870648742030415</v>
      </c>
      <c r="AM79" s="63">
        <v>4.8518823158668765</v>
      </c>
      <c r="AN79" s="63">
        <v>3.7184988785293229</v>
      </c>
      <c r="AO79" s="52">
        <v>48.242275553318898</v>
      </c>
      <c r="AP79" s="52">
        <v>51.757724446681102</v>
      </c>
      <c r="AQ79" s="52">
        <v>28.286100713993601</v>
      </c>
      <c r="AR79" s="52">
        <v>65.928558697407198</v>
      </c>
      <c r="AS79" s="52">
        <v>4.30283395716038</v>
      </c>
      <c r="AT79" s="53">
        <v>27371.451869559402</v>
      </c>
      <c r="AU79" s="53">
        <f>(AT79/E79)*100</f>
        <v>28.697566413528559</v>
      </c>
      <c r="AV79" s="3">
        <v>21</v>
      </c>
      <c r="AW79" s="130" t="s">
        <v>460</v>
      </c>
      <c r="AX79" s="130" t="s">
        <v>413</v>
      </c>
      <c r="AY79" s="130" t="s">
        <v>443</v>
      </c>
      <c r="AZ79" s="130" t="s">
        <v>419</v>
      </c>
      <c r="BA79" s="129" t="s">
        <v>199</v>
      </c>
      <c r="BB79" s="130" t="s">
        <v>191</v>
      </c>
      <c r="BC79" s="47" t="s">
        <v>195</v>
      </c>
    </row>
    <row r="80" spans="1:55" x14ac:dyDescent="0.2">
      <c r="A80" s="151">
        <v>120</v>
      </c>
      <c r="B80" s="3">
        <v>127</v>
      </c>
      <c r="C80" t="s">
        <v>109</v>
      </c>
      <c r="D80" t="s">
        <v>179</v>
      </c>
      <c r="E80" s="126">
        <v>58912</v>
      </c>
      <c r="F80" s="36">
        <f>(E80/$E$139)*100</f>
        <v>7.896496701652414E-2</v>
      </c>
      <c r="G80" s="3" t="s">
        <v>103</v>
      </c>
      <c r="H80" s="115" t="s">
        <v>176</v>
      </c>
      <c r="I80" s="3">
        <v>1</v>
      </c>
      <c r="J80" s="15" t="s">
        <v>199</v>
      </c>
      <c r="K80" s="22">
        <v>0</v>
      </c>
      <c r="L80" s="29">
        <v>42556</v>
      </c>
      <c r="M80" s="29">
        <v>42526</v>
      </c>
      <c r="N80" s="43" t="s">
        <v>199</v>
      </c>
      <c r="O80" s="43" t="s">
        <v>199</v>
      </c>
      <c r="P80" s="25" t="s">
        <v>201</v>
      </c>
      <c r="Q80" s="118" t="s">
        <v>199</v>
      </c>
      <c r="R80" s="15" t="s">
        <v>199</v>
      </c>
      <c r="S80" s="16">
        <v>1</v>
      </c>
      <c r="T80" s="15" t="s">
        <v>199</v>
      </c>
      <c r="U80" s="60" t="s">
        <v>271</v>
      </c>
      <c r="V80" s="68" t="s">
        <v>285</v>
      </c>
      <c r="W80" s="3" t="s">
        <v>263</v>
      </c>
      <c r="X80" s="3" t="s">
        <v>263</v>
      </c>
      <c r="Y80" s="52">
        <v>1.95</v>
      </c>
      <c r="Z80" s="52">
        <v>3.1166666666666698</v>
      </c>
      <c r="AA80" s="52">
        <f>AVERAGE(Z80,AB80)</f>
        <v>11.212499999999986</v>
      </c>
      <c r="AB80" s="52">
        <v>19.308333333333302</v>
      </c>
      <c r="AC80" s="18" t="s">
        <v>276</v>
      </c>
      <c r="AD80" s="129" t="s">
        <v>199</v>
      </c>
      <c r="AE80" s="52">
        <f>((AF80-E80)/E80)*100</f>
        <v>1.4664763363039848</v>
      </c>
      <c r="AF80" s="62">
        <v>59775.930539243403</v>
      </c>
      <c r="AG80" s="62">
        <v>63981.044365752699</v>
      </c>
      <c r="AH80" s="62">
        <v>68003.164967578094</v>
      </c>
      <c r="AI80" s="62">
        <v>71789.523856311993</v>
      </c>
      <c r="AJ80" s="62">
        <v>75236.452034741902</v>
      </c>
      <c r="AK80" s="63">
        <v>7.0347944207219042</v>
      </c>
      <c r="AL80" s="63">
        <v>6.2864253650387818</v>
      </c>
      <c r="AM80" s="63">
        <v>5.567915685305417</v>
      </c>
      <c r="AN80" s="63">
        <v>4.8014361891144413</v>
      </c>
      <c r="AO80" s="52">
        <v>48.037751222161901</v>
      </c>
      <c r="AP80" s="52">
        <v>51.962248777838099</v>
      </c>
      <c r="AQ80" s="52">
        <v>31.7948804997284</v>
      </c>
      <c r="AR80" s="52">
        <v>62.870043454644197</v>
      </c>
      <c r="AS80" s="52">
        <v>5.1670287887017903</v>
      </c>
      <c r="AT80" s="53">
        <v>16971.542051565699</v>
      </c>
      <c r="AU80" s="53">
        <f>(AT80/E80)*100</f>
        <v>28.808293813765783</v>
      </c>
      <c r="AV80" s="3">
        <v>6</v>
      </c>
      <c r="AW80" s="14" t="s">
        <v>455</v>
      </c>
      <c r="AX80" s="130" t="s">
        <v>413</v>
      </c>
      <c r="AY80" s="131" t="s">
        <v>447</v>
      </c>
      <c r="AZ80" s="130" t="s">
        <v>419</v>
      </c>
      <c r="BA80" s="129" t="s">
        <v>199</v>
      </c>
      <c r="BB80" s="130" t="s">
        <v>191</v>
      </c>
      <c r="BC80" s="47" t="s">
        <v>195</v>
      </c>
    </row>
    <row r="81" spans="1:55" x14ac:dyDescent="0.2">
      <c r="A81" s="151">
        <v>125</v>
      </c>
      <c r="B81" s="3">
        <v>132</v>
      </c>
      <c r="C81" t="s">
        <v>110</v>
      </c>
      <c r="D81" t="s">
        <v>164</v>
      </c>
      <c r="E81" s="126">
        <v>78219</v>
      </c>
      <c r="F81" s="36">
        <f>(E81/$E$139)*100</f>
        <v>0.104843847689189</v>
      </c>
      <c r="G81" s="3" t="s">
        <v>103</v>
      </c>
      <c r="H81" s="115" t="s">
        <v>176</v>
      </c>
      <c r="I81" s="3">
        <v>2</v>
      </c>
      <c r="J81" s="15" t="s">
        <v>199</v>
      </c>
      <c r="K81" s="22">
        <v>0</v>
      </c>
      <c r="L81" s="31">
        <v>42890</v>
      </c>
      <c r="M81" s="29">
        <v>42526</v>
      </c>
      <c r="N81" s="22">
        <v>0</v>
      </c>
      <c r="O81" s="43" t="s">
        <v>199</v>
      </c>
      <c r="P81" s="15" t="s">
        <v>199</v>
      </c>
      <c r="Q81" s="118" t="s">
        <v>199</v>
      </c>
      <c r="R81" s="15" t="s">
        <v>199</v>
      </c>
      <c r="S81" s="15" t="s">
        <v>199</v>
      </c>
      <c r="T81" s="15" t="s">
        <v>199</v>
      </c>
      <c r="U81" s="14" t="s">
        <v>269</v>
      </c>
      <c r="V81" s="68" t="s">
        <v>289</v>
      </c>
      <c r="W81" s="3" t="s">
        <v>263</v>
      </c>
      <c r="X81" s="3" t="s">
        <v>263</v>
      </c>
      <c r="Y81" s="52">
        <v>4.5</v>
      </c>
      <c r="Z81" s="52">
        <v>19.016666666666701</v>
      </c>
      <c r="AA81" s="52">
        <f>AVERAGE(Z81,AB81)</f>
        <v>24.39583333333335</v>
      </c>
      <c r="AB81" s="52">
        <v>29.774999999999999</v>
      </c>
      <c r="AC81" s="18" t="s">
        <v>276</v>
      </c>
      <c r="AD81" s="129" t="s">
        <v>199</v>
      </c>
      <c r="AE81" s="52">
        <f>((AF81-E81)/E81)*100</f>
        <v>0.88966596655672203</v>
      </c>
      <c r="AF81" s="62">
        <v>78914.887822381002</v>
      </c>
      <c r="AG81" s="62">
        <v>81164.362630119504</v>
      </c>
      <c r="AH81" s="62">
        <v>83900.9978854254</v>
      </c>
      <c r="AI81" s="62">
        <v>86517.663655465803</v>
      </c>
      <c r="AJ81" s="62">
        <v>88784.518562691301</v>
      </c>
      <c r="AK81" s="63">
        <v>2.8505075148830521</v>
      </c>
      <c r="AL81" s="63">
        <v>3.3717202558187171</v>
      </c>
      <c r="AM81" s="63">
        <v>3.1187540505938949</v>
      </c>
      <c r="AN81" s="63">
        <v>2.6201064747340612</v>
      </c>
      <c r="AO81" s="52">
        <v>47.538321891100601</v>
      </c>
      <c r="AP81" s="52">
        <v>52.461678108899399</v>
      </c>
      <c r="AQ81" s="52">
        <v>28.241220163898799</v>
      </c>
      <c r="AR81" s="52">
        <v>64.692721717229801</v>
      </c>
      <c r="AS81" s="52">
        <v>6.3744103095155902</v>
      </c>
      <c r="AT81" s="53">
        <v>34202.2899472481</v>
      </c>
      <c r="AU81" s="53">
        <f>(AT81/E81)*100</f>
        <v>43.726319624705127</v>
      </c>
      <c r="AV81" s="3">
        <v>16</v>
      </c>
      <c r="AW81" s="130" t="s">
        <v>461</v>
      </c>
      <c r="AX81" s="130" t="s">
        <v>413</v>
      </c>
      <c r="AY81" s="131" t="s">
        <v>447</v>
      </c>
      <c r="AZ81" s="130" t="s">
        <v>419</v>
      </c>
      <c r="BA81" s="129" t="s">
        <v>199</v>
      </c>
      <c r="BB81" s="130" t="s">
        <v>191</v>
      </c>
      <c r="BC81" s="130" t="s">
        <v>464</v>
      </c>
    </row>
    <row r="82" spans="1:55" x14ac:dyDescent="0.2">
      <c r="A82" s="150">
        <v>130</v>
      </c>
      <c r="B82" s="3">
        <v>134</v>
      </c>
      <c r="C82" t="s">
        <v>83</v>
      </c>
      <c r="D82" t="s">
        <v>164</v>
      </c>
      <c r="E82" s="126">
        <v>108418</v>
      </c>
      <c r="F82" s="36">
        <f>(E82/$E$139)*100</f>
        <v>0.14532223984922452</v>
      </c>
      <c r="G82" s="3" t="s">
        <v>40</v>
      </c>
      <c r="H82" s="115" t="s">
        <v>176</v>
      </c>
      <c r="I82" s="3">
        <v>1</v>
      </c>
      <c r="J82" s="15" t="s">
        <v>199</v>
      </c>
      <c r="K82" s="22">
        <v>0</v>
      </c>
      <c r="L82" s="31">
        <v>42890</v>
      </c>
      <c r="M82" s="29">
        <v>42526</v>
      </c>
      <c r="N82" s="24">
        <v>1</v>
      </c>
      <c r="O82" s="45" t="s">
        <v>242</v>
      </c>
      <c r="P82" s="15" t="s">
        <v>199</v>
      </c>
      <c r="Q82" s="118" t="s">
        <v>199</v>
      </c>
      <c r="R82" s="15" t="s">
        <v>199</v>
      </c>
      <c r="S82" s="15" t="s">
        <v>199</v>
      </c>
      <c r="T82" s="15" t="s">
        <v>199</v>
      </c>
      <c r="U82" s="14" t="s">
        <v>269</v>
      </c>
      <c r="V82" s="68" t="s">
        <v>284</v>
      </c>
      <c r="W82" s="3" t="s">
        <v>263</v>
      </c>
      <c r="X82" s="3" t="s">
        <v>263</v>
      </c>
      <c r="Y82" s="52">
        <v>5.55</v>
      </c>
      <c r="Z82" s="52">
        <v>20.3</v>
      </c>
      <c r="AA82" s="52">
        <f>AVERAGE(Z82,AB82)</f>
        <v>25.379166666666649</v>
      </c>
      <c r="AB82" s="52">
        <v>30.4583333333333</v>
      </c>
      <c r="AC82" s="18" t="s">
        <v>276</v>
      </c>
      <c r="AD82" s="129" t="s">
        <v>199</v>
      </c>
      <c r="AE82" s="52">
        <f>((AF82-E82)/E82)*100</f>
        <v>0.95076453769115488</v>
      </c>
      <c r="AF82" s="62">
        <v>109448.799896474</v>
      </c>
      <c r="AG82" s="62">
        <v>115652.57960299301</v>
      </c>
      <c r="AH82" s="62">
        <v>120900.592809111</v>
      </c>
      <c r="AI82" s="62">
        <v>125386.26242512</v>
      </c>
      <c r="AJ82" s="62">
        <v>129115.072964862</v>
      </c>
      <c r="AK82" s="63">
        <v>5.6682025864030248</v>
      </c>
      <c r="AL82" s="63">
        <v>4.5377398620360516</v>
      </c>
      <c r="AM82" s="63">
        <v>3.7102130864580585</v>
      </c>
      <c r="AN82" s="63">
        <v>2.9738589121506243</v>
      </c>
      <c r="AO82" s="52">
        <v>48.180191481119401</v>
      </c>
      <c r="AP82" s="52">
        <v>51.819808518880599</v>
      </c>
      <c r="AQ82" s="52">
        <v>24.845505358888701</v>
      </c>
      <c r="AR82" s="52">
        <v>65.412569868472005</v>
      </c>
      <c r="AS82" s="52">
        <v>6.9029128004574902</v>
      </c>
      <c r="AT82" s="53">
        <v>45012.202396729997</v>
      </c>
      <c r="AU82" s="53">
        <f>(AT82/E82)*100</f>
        <v>41.517277939760923</v>
      </c>
      <c r="AV82" s="3">
        <v>15</v>
      </c>
      <c r="AW82" s="130" t="s">
        <v>460</v>
      </c>
      <c r="AX82" s="130" t="s">
        <v>416</v>
      </c>
      <c r="AY82" s="131" t="s">
        <v>448</v>
      </c>
      <c r="AZ82" s="130" t="s">
        <v>419</v>
      </c>
      <c r="BA82" s="130" t="s">
        <v>424</v>
      </c>
      <c r="BB82" s="16" t="s">
        <v>463</v>
      </c>
      <c r="BC82" s="47" t="s">
        <v>195</v>
      </c>
    </row>
    <row r="83" spans="1:55" x14ac:dyDescent="0.2">
      <c r="A83" s="151">
        <v>134</v>
      </c>
      <c r="B83" s="3">
        <v>137</v>
      </c>
      <c r="C83" t="s">
        <v>82</v>
      </c>
      <c r="D83" t="s">
        <v>175</v>
      </c>
      <c r="E83" s="126">
        <v>125846</v>
      </c>
      <c r="F83" s="36">
        <f>(E83/$E$139)*100</f>
        <v>0.16868253053981358</v>
      </c>
      <c r="G83" s="3" t="s">
        <v>40</v>
      </c>
      <c r="H83" s="115" t="s">
        <v>176</v>
      </c>
      <c r="I83" s="3">
        <v>1</v>
      </c>
      <c r="J83" s="15" t="s">
        <v>199</v>
      </c>
      <c r="K83" s="22">
        <v>0</v>
      </c>
      <c r="L83" s="29">
        <v>42556</v>
      </c>
      <c r="M83" s="29">
        <v>42526</v>
      </c>
      <c r="N83" s="43" t="s">
        <v>199</v>
      </c>
      <c r="O83" s="43" t="s">
        <v>199</v>
      </c>
      <c r="P83" s="15" t="s">
        <v>199</v>
      </c>
      <c r="Q83" s="118" t="s">
        <v>199</v>
      </c>
      <c r="R83" s="15" t="s">
        <v>199</v>
      </c>
      <c r="S83" s="16">
        <v>1</v>
      </c>
      <c r="T83" s="15" t="s">
        <v>199</v>
      </c>
      <c r="U83" s="60" t="s">
        <v>271</v>
      </c>
      <c r="V83" s="68" t="s">
        <v>262</v>
      </c>
      <c r="W83" s="3" t="s">
        <v>263</v>
      </c>
      <c r="X83" s="3" t="s">
        <v>263</v>
      </c>
      <c r="Y83" s="52">
        <v>1.075</v>
      </c>
      <c r="Z83" s="52">
        <v>7.55</v>
      </c>
      <c r="AA83" s="52">
        <f>AVERAGE(Z83,AB83)</f>
        <v>16.8</v>
      </c>
      <c r="AB83" s="52">
        <v>26.05</v>
      </c>
      <c r="AC83" s="71" t="s">
        <v>275</v>
      </c>
      <c r="AD83" s="129" t="s">
        <v>199</v>
      </c>
      <c r="AE83" s="52">
        <f>((AF83-E83)/E83)*100</f>
        <v>1.2505512906735163</v>
      </c>
      <c r="AF83" s="62">
        <v>127419.76877726099</v>
      </c>
      <c r="AG83" s="62">
        <v>133146.87919510301</v>
      </c>
      <c r="AH83" s="62">
        <v>138459.792198485</v>
      </c>
      <c r="AI83" s="62">
        <v>142865.83824073101</v>
      </c>
      <c r="AJ83" s="62">
        <v>146280.92401595699</v>
      </c>
      <c r="AK83" s="63">
        <v>4.4946796504186297</v>
      </c>
      <c r="AL83" s="63">
        <v>3.9902647628690233</v>
      </c>
      <c r="AM83" s="63">
        <v>3.182184497236467</v>
      </c>
      <c r="AN83" s="63">
        <v>2.3904145436584407</v>
      </c>
      <c r="AO83" s="52">
        <v>48.297125057610103</v>
      </c>
      <c r="AP83" s="52">
        <v>51.702874942389897</v>
      </c>
      <c r="AQ83" s="52">
        <v>29.9222859685648</v>
      </c>
      <c r="AR83" s="52">
        <v>62.236384152058903</v>
      </c>
      <c r="AS83" s="52">
        <v>5.1594806350619002</v>
      </c>
      <c r="AT83" s="53">
        <v>47186.271785079203</v>
      </c>
      <c r="AU83" s="53">
        <f>(AT83/E83)*100</f>
        <v>37.495249578913274</v>
      </c>
      <c r="AV83" s="3">
        <v>10</v>
      </c>
      <c r="AW83" s="131" t="s">
        <v>453</v>
      </c>
      <c r="AX83" s="130" t="s">
        <v>413</v>
      </c>
      <c r="AY83" s="131" t="s">
        <v>446</v>
      </c>
      <c r="AZ83" s="14" t="s">
        <v>417</v>
      </c>
      <c r="BA83" s="129" t="s">
        <v>199</v>
      </c>
      <c r="BB83" s="16" t="s">
        <v>463</v>
      </c>
      <c r="BC83" s="47" t="s">
        <v>195</v>
      </c>
    </row>
    <row r="84" spans="1:55" x14ac:dyDescent="0.2">
      <c r="A84" s="151">
        <v>6</v>
      </c>
      <c r="B84" s="3">
        <v>144</v>
      </c>
      <c r="C84" s="54" t="s">
        <v>84</v>
      </c>
      <c r="D84" t="s">
        <v>177</v>
      </c>
      <c r="E84" s="126">
        <v>215178</v>
      </c>
      <c r="F84" s="36">
        <f>(E84/$E$139)*100</f>
        <v>0.28842211557376485</v>
      </c>
      <c r="G84" s="3" t="s">
        <v>40</v>
      </c>
      <c r="H84" s="128" t="s">
        <v>167</v>
      </c>
      <c r="I84" s="3">
        <v>1</v>
      </c>
      <c r="J84" s="18" t="s">
        <v>194</v>
      </c>
      <c r="K84" s="16">
        <v>1</v>
      </c>
      <c r="L84" s="30">
        <v>42162</v>
      </c>
      <c r="M84" s="28">
        <v>42162</v>
      </c>
      <c r="N84" s="24">
        <v>1</v>
      </c>
      <c r="O84" s="47" t="s">
        <v>244</v>
      </c>
      <c r="P84" s="15" t="s">
        <v>199</v>
      </c>
      <c r="Q84" s="121" t="s">
        <v>407</v>
      </c>
      <c r="R84" s="15" t="s">
        <v>199</v>
      </c>
      <c r="S84" s="15" t="s">
        <v>199</v>
      </c>
      <c r="T84" s="15" t="s">
        <v>199</v>
      </c>
      <c r="U84" s="20" t="s">
        <v>270</v>
      </c>
      <c r="V84" s="68" t="s">
        <v>301</v>
      </c>
      <c r="W84" s="3" t="s">
        <v>263</v>
      </c>
      <c r="X84" s="3" t="s">
        <v>263</v>
      </c>
      <c r="Y84" s="52">
        <v>0.7</v>
      </c>
      <c r="Z84" s="52">
        <v>17.516666666666701</v>
      </c>
      <c r="AA84" s="52">
        <f>AVERAGE(Z84,AB84)</f>
        <v>23.450000000000003</v>
      </c>
      <c r="AB84" s="52">
        <v>29.383333333333301</v>
      </c>
      <c r="AC84" s="16" t="s">
        <v>278</v>
      </c>
      <c r="AD84" s="136">
        <v>21.25</v>
      </c>
      <c r="AE84" s="52">
        <f>((AF84-E84)/E84)*100</f>
        <v>1.9082633648091307</v>
      </c>
      <c r="AF84" s="62">
        <v>219284.16294312899</v>
      </c>
      <c r="AG84" s="62">
        <v>244218.834476955</v>
      </c>
      <c r="AH84" s="62">
        <v>272026.45505071199</v>
      </c>
      <c r="AI84" s="62">
        <v>298797.39435545501</v>
      </c>
      <c r="AJ84" s="62">
        <v>323122.380326977</v>
      </c>
      <c r="AK84" s="63">
        <v>11.370940426871035</v>
      </c>
      <c r="AL84" s="63">
        <v>11.386353813911501</v>
      </c>
      <c r="AM84" s="63">
        <v>9.841299920536148</v>
      </c>
      <c r="AN84" s="63">
        <v>8.1409632182349387</v>
      </c>
      <c r="AO84" s="52">
        <v>49.6974597774866</v>
      </c>
      <c r="AP84" s="52">
        <v>50.3025402225135</v>
      </c>
      <c r="AQ84" s="52">
        <v>25.1549879634535</v>
      </c>
      <c r="AR84" s="52">
        <v>68.366654583647005</v>
      </c>
      <c r="AS84" s="52">
        <v>5.0697562018421998</v>
      </c>
      <c r="AT84" s="53">
        <v>95311.164810557806</v>
      </c>
      <c r="AU84" s="53">
        <f>(AT84/E84)*100</f>
        <v>44.294102933644616</v>
      </c>
      <c r="AV84" s="3">
        <v>31</v>
      </c>
      <c r="AW84" s="16" t="s">
        <v>456</v>
      </c>
      <c r="AX84" s="130" t="s">
        <v>413</v>
      </c>
      <c r="AY84" s="130" t="s">
        <v>443</v>
      </c>
      <c r="AZ84" s="14" t="s">
        <v>417</v>
      </c>
      <c r="BA84" s="14" t="s">
        <v>427</v>
      </c>
      <c r="BB84" s="16" t="s">
        <v>463</v>
      </c>
      <c r="BC84" s="16" t="s">
        <v>197</v>
      </c>
    </row>
    <row r="85" spans="1:55" x14ac:dyDescent="0.2">
      <c r="A85" s="151">
        <v>9</v>
      </c>
      <c r="B85" s="3">
        <v>145</v>
      </c>
      <c r="C85" t="s">
        <v>85</v>
      </c>
      <c r="D85" t="s">
        <v>71</v>
      </c>
      <c r="E85" s="126">
        <v>169466</v>
      </c>
      <c r="F85" s="36">
        <f>(E85/$E$139)*100</f>
        <v>0.22715027669103546</v>
      </c>
      <c r="G85" s="3" t="s">
        <v>40</v>
      </c>
      <c r="H85" s="128" t="s">
        <v>167</v>
      </c>
      <c r="I85" s="3">
        <v>1</v>
      </c>
      <c r="J85" s="20" t="s">
        <v>193</v>
      </c>
      <c r="K85" s="22">
        <v>0</v>
      </c>
      <c r="L85" s="30">
        <v>42162</v>
      </c>
      <c r="M85" s="28">
        <v>42162</v>
      </c>
      <c r="N85" s="24">
        <v>1</v>
      </c>
      <c r="O85" s="47" t="s">
        <v>244</v>
      </c>
      <c r="P85" s="15" t="s">
        <v>199</v>
      </c>
      <c r="Q85" s="118" t="s">
        <v>199</v>
      </c>
      <c r="R85" s="15" t="s">
        <v>199</v>
      </c>
      <c r="S85" s="15" t="s">
        <v>199</v>
      </c>
      <c r="T85" s="16">
        <v>1</v>
      </c>
      <c r="U85" s="14" t="s">
        <v>269</v>
      </c>
      <c r="V85" s="68" t="s">
        <v>284</v>
      </c>
      <c r="W85" s="3" t="s">
        <v>263</v>
      </c>
      <c r="X85" s="3" t="s">
        <v>263</v>
      </c>
      <c r="Y85" s="52">
        <v>3.31</v>
      </c>
      <c r="Z85" s="52">
        <v>19.72</v>
      </c>
      <c r="AA85" s="52">
        <f>AVERAGE(Z85,AB85)</f>
        <v>26.23</v>
      </c>
      <c r="AB85" s="52">
        <v>32.74</v>
      </c>
      <c r="AC85" s="71" t="s">
        <v>275</v>
      </c>
      <c r="AD85" s="134">
        <v>52.5</v>
      </c>
      <c r="AE85" s="52">
        <f>((AF85-E85)/E85)*100</f>
        <v>1.7557706719873087</v>
      </c>
      <c r="AF85" s="62">
        <v>172441.43432699001</v>
      </c>
      <c r="AG85" s="62">
        <v>186999.430500702</v>
      </c>
      <c r="AH85" s="62">
        <v>199067.089816124</v>
      </c>
      <c r="AI85" s="62">
        <v>209205.21497507501</v>
      </c>
      <c r="AJ85" s="62">
        <v>217623.747038167</v>
      </c>
      <c r="AK85" s="63">
        <v>8.4422843213578016</v>
      </c>
      <c r="AL85" s="63">
        <v>6.4533134048109844</v>
      </c>
      <c r="AM85" s="63">
        <v>5.0928182897110101</v>
      </c>
      <c r="AN85" s="63">
        <v>4.0240545935219556</v>
      </c>
      <c r="AO85" s="52">
        <v>49.450627264466</v>
      </c>
      <c r="AP85" s="52">
        <v>50.549372735534</v>
      </c>
      <c r="AQ85" s="52">
        <v>26.506791922863599</v>
      </c>
      <c r="AR85" s="52">
        <v>67.484333140570996</v>
      </c>
      <c r="AS85" s="52">
        <v>3.8456091487377999</v>
      </c>
      <c r="AT85" s="53">
        <v>71132.428731670705</v>
      </c>
      <c r="AU85" s="53">
        <f>(AT85/E85)*100</f>
        <v>41.974454304503972</v>
      </c>
      <c r="AV85" s="3">
        <v>3</v>
      </c>
      <c r="AW85" s="14" t="s">
        <v>455</v>
      </c>
      <c r="AX85" s="130" t="s">
        <v>416</v>
      </c>
      <c r="AY85" s="130" t="s">
        <v>441</v>
      </c>
      <c r="AZ85" s="14" t="s">
        <v>417</v>
      </c>
      <c r="BA85" s="130" t="s">
        <v>424</v>
      </c>
      <c r="BB85" s="130" t="s">
        <v>191</v>
      </c>
      <c r="BC85" s="47" t="s">
        <v>195</v>
      </c>
    </row>
    <row r="86" spans="1:55" x14ac:dyDescent="0.2">
      <c r="A86" s="150">
        <v>25</v>
      </c>
      <c r="B86" s="3">
        <v>148</v>
      </c>
      <c r="C86" t="s">
        <v>86</v>
      </c>
      <c r="D86" t="s">
        <v>178</v>
      </c>
      <c r="E86" s="126">
        <v>134233</v>
      </c>
      <c r="F86" s="36">
        <f>(E86/$E$139)*100</f>
        <v>0.17992436884724819</v>
      </c>
      <c r="G86" s="3" t="s">
        <v>40</v>
      </c>
      <c r="H86" s="128" t="s">
        <v>167</v>
      </c>
      <c r="I86" s="3">
        <v>1</v>
      </c>
      <c r="J86" s="15" t="s">
        <v>199</v>
      </c>
      <c r="K86" s="22">
        <v>0</v>
      </c>
      <c r="L86" s="31">
        <v>42890</v>
      </c>
      <c r="M86" s="31">
        <v>42890</v>
      </c>
      <c r="N86" s="43" t="s">
        <v>199</v>
      </c>
      <c r="O86" s="43" t="s">
        <v>199</v>
      </c>
      <c r="P86" s="15" t="s">
        <v>199</v>
      </c>
      <c r="Q86" s="118" t="s">
        <v>199</v>
      </c>
      <c r="R86" s="16">
        <v>1</v>
      </c>
      <c r="S86" s="15" t="s">
        <v>199</v>
      </c>
      <c r="T86" s="15" t="s">
        <v>199</v>
      </c>
      <c r="U86" s="20" t="s">
        <v>270</v>
      </c>
      <c r="V86" s="68" t="s">
        <v>293</v>
      </c>
      <c r="W86" s="3" t="s">
        <v>263</v>
      </c>
      <c r="X86" s="3" t="s">
        <v>263</v>
      </c>
      <c r="Y86" s="52">
        <v>1.30833333333333</v>
      </c>
      <c r="Z86" s="52">
        <v>13.883333333333301</v>
      </c>
      <c r="AA86" s="52">
        <f>AVERAGE(Z86,AB86)</f>
        <v>21.962499999999999</v>
      </c>
      <c r="AB86" s="52">
        <v>30.0416666666667</v>
      </c>
      <c r="AC86" s="71" t="s">
        <v>275</v>
      </c>
      <c r="AD86" s="132">
        <v>100</v>
      </c>
      <c r="AE86" s="52">
        <f>((AF86-E86)/E86)*100</f>
        <v>1.1598035051030595</v>
      </c>
      <c r="AF86" s="62">
        <v>135789.83903900499</v>
      </c>
      <c r="AG86" s="62">
        <v>142870.311672668</v>
      </c>
      <c r="AH86" s="62">
        <v>151264.560795417</v>
      </c>
      <c r="AI86" s="62">
        <v>159466.47548258901</v>
      </c>
      <c r="AJ86" s="62">
        <v>166775.71014383499</v>
      </c>
      <c r="AK86" s="63">
        <v>5.2142875223743212</v>
      </c>
      <c r="AL86" s="63">
        <v>5.8754327784915645</v>
      </c>
      <c r="AM86" s="63">
        <v>5.4222315154605045</v>
      </c>
      <c r="AN86" s="63">
        <v>4.5835556590350697</v>
      </c>
      <c r="AO86" s="52">
        <v>49.922895264204797</v>
      </c>
      <c r="AP86" s="52">
        <v>50.077104735795203</v>
      </c>
      <c r="AQ86" s="52">
        <v>32.451781603629499</v>
      </c>
      <c r="AR86" s="52">
        <v>62.543487815961797</v>
      </c>
      <c r="AS86" s="52">
        <v>3.58555645780099</v>
      </c>
      <c r="AT86" s="53">
        <v>49628.567240685901</v>
      </c>
      <c r="AU86" s="53">
        <f>(AT86/E86)*100</f>
        <v>36.971957149647181</v>
      </c>
      <c r="AV86" s="3" t="s">
        <v>253</v>
      </c>
      <c r="AW86" s="14" t="s">
        <v>458</v>
      </c>
      <c r="AX86" s="14" t="s">
        <v>420</v>
      </c>
      <c r="AY86" s="130" t="s">
        <v>441</v>
      </c>
      <c r="AZ86" s="14" t="s">
        <v>417</v>
      </c>
      <c r="BA86" s="129" t="s">
        <v>199</v>
      </c>
      <c r="BB86" s="16" t="s">
        <v>463</v>
      </c>
      <c r="BC86" s="47" t="s">
        <v>195</v>
      </c>
    </row>
    <row r="87" spans="1:55" x14ac:dyDescent="0.2">
      <c r="A87" s="151">
        <v>23</v>
      </c>
      <c r="B87" s="3">
        <v>154</v>
      </c>
      <c r="C87" t="s">
        <v>111</v>
      </c>
      <c r="D87" t="s">
        <v>153</v>
      </c>
      <c r="E87" s="126">
        <v>54905</v>
      </c>
      <c r="F87" s="36">
        <f>(E87/$E$139)*100</f>
        <v>7.3594030317121445E-2</v>
      </c>
      <c r="G87" s="3" t="s">
        <v>103</v>
      </c>
      <c r="H87" s="128" t="s">
        <v>167</v>
      </c>
      <c r="I87" s="3">
        <v>1</v>
      </c>
      <c r="J87" s="15" t="s">
        <v>199</v>
      </c>
      <c r="K87" s="22">
        <v>0</v>
      </c>
      <c r="L87" s="31">
        <v>42890</v>
      </c>
      <c r="M87" s="31">
        <v>42890</v>
      </c>
      <c r="N87" s="43" t="s">
        <v>199</v>
      </c>
      <c r="O87" s="43" t="s">
        <v>199</v>
      </c>
      <c r="P87" s="15" t="s">
        <v>199</v>
      </c>
      <c r="Q87" s="118" t="s">
        <v>199</v>
      </c>
      <c r="R87" s="21">
        <v>0.5</v>
      </c>
      <c r="S87" s="15" t="s">
        <v>199</v>
      </c>
      <c r="T87" s="15" t="s">
        <v>199</v>
      </c>
      <c r="U87" s="20" t="s">
        <v>270</v>
      </c>
      <c r="V87" s="68" t="s">
        <v>293</v>
      </c>
      <c r="W87" s="3" t="s">
        <v>263</v>
      </c>
      <c r="X87" s="3" t="s">
        <v>263</v>
      </c>
      <c r="Y87" s="52">
        <v>0.54166666666666696</v>
      </c>
      <c r="Z87" s="52">
        <v>13.1</v>
      </c>
      <c r="AA87" s="52">
        <f>AVERAGE(Z87,AB87)</f>
        <v>21.420833333333348</v>
      </c>
      <c r="AB87" s="52">
        <v>29.741666666666699</v>
      </c>
      <c r="AC87" s="16" t="s">
        <v>278</v>
      </c>
      <c r="AD87" s="132">
        <v>100</v>
      </c>
      <c r="AE87" s="52">
        <f>((AF87-E87)/E87)*100</f>
        <v>1.2790899737424586</v>
      </c>
      <c r="AF87" s="62">
        <v>55607.284350083297</v>
      </c>
      <c r="AG87" s="62">
        <v>60466.722897181899</v>
      </c>
      <c r="AH87" s="62">
        <v>64133.901112481799</v>
      </c>
      <c r="AI87" s="62">
        <v>67178.915517976799</v>
      </c>
      <c r="AJ87" s="62">
        <v>69718.959854818997</v>
      </c>
      <c r="AK87" s="63">
        <v>8.7388524792999043</v>
      </c>
      <c r="AL87" s="63">
        <v>6.0647874394244905</v>
      </c>
      <c r="AM87" s="63">
        <v>4.7479014260406132</v>
      </c>
      <c r="AN87" s="63">
        <v>3.7810142025327771</v>
      </c>
      <c r="AO87" s="52">
        <v>49.540114743648097</v>
      </c>
      <c r="AP87" s="52">
        <v>50.459885256351903</v>
      </c>
      <c r="AQ87" s="52">
        <v>27.933703669975401</v>
      </c>
      <c r="AR87" s="52">
        <v>63.6335488571168</v>
      </c>
      <c r="AS87" s="52">
        <v>7.0193971405154398</v>
      </c>
      <c r="AT87" s="53">
        <v>23106.354216313001</v>
      </c>
      <c r="AU87" s="53">
        <f>(AT87/E87)*100</f>
        <v>42.084244087629543</v>
      </c>
      <c r="AV87" s="3" t="s">
        <v>253</v>
      </c>
      <c r="AW87" s="14" t="s">
        <v>458</v>
      </c>
      <c r="AX87" s="130" t="s">
        <v>416</v>
      </c>
      <c r="AY87" s="130" t="s">
        <v>441</v>
      </c>
      <c r="AZ87" s="130" t="s">
        <v>419</v>
      </c>
      <c r="BA87" s="129" t="s">
        <v>199</v>
      </c>
      <c r="BB87" s="16" t="s">
        <v>463</v>
      </c>
      <c r="BC87" s="16" t="s">
        <v>197</v>
      </c>
    </row>
    <row r="88" spans="1:55" x14ac:dyDescent="0.2">
      <c r="A88" s="151">
        <v>11</v>
      </c>
      <c r="B88" s="3">
        <v>160</v>
      </c>
      <c r="C88" t="s">
        <v>112</v>
      </c>
      <c r="D88" t="s">
        <v>154</v>
      </c>
      <c r="E88" s="126">
        <v>97537</v>
      </c>
      <c r="F88" s="36">
        <f>(E88/$E$139)*100</f>
        <v>0.1307374726352987</v>
      </c>
      <c r="G88" s="3" t="s">
        <v>103</v>
      </c>
      <c r="H88" s="128" t="s">
        <v>167</v>
      </c>
      <c r="I88" s="3">
        <v>1</v>
      </c>
      <c r="J88" s="15" t="s">
        <v>199</v>
      </c>
      <c r="K88" s="22">
        <v>0</v>
      </c>
      <c r="L88" s="30">
        <v>42204</v>
      </c>
      <c r="M88" s="27">
        <v>41091</v>
      </c>
      <c r="N88" s="22">
        <v>0</v>
      </c>
      <c r="O88" s="43" t="s">
        <v>199</v>
      </c>
      <c r="P88" s="25" t="s">
        <v>201</v>
      </c>
      <c r="Q88" s="117" t="s">
        <v>411</v>
      </c>
      <c r="R88" s="21">
        <v>0.5</v>
      </c>
      <c r="S88" s="15" t="s">
        <v>199</v>
      </c>
      <c r="T88" s="15" t="s">
        <v>199</v>
      </c>
      <c r="U88" s="14" t="s">
        <v>269</v>
      </c>
      <c r="V88" s="68" t="s">
        <v>285</v>
      </c>
      <c r="W88" s="3" t="s">
        <v>288</v>
      </c>
      <c r="X88" s="3" t="s">
        <v>263</v>
      </c>
      <c r="Y88" s="52">
        <v>3.80833333333333</v>
      </c>
      <c r="Z88" s="52">
        <v>21.875</v>
      </c>
      <c r="AA88" s="52">
        <f>AVERAGE(Z88,AB88)</f>
        <v>28.308333333333351</v>
      </c>
      <c r="AB88" s="52">
        <v>34.741666666666703</v>
      </c>
      <c r="AC88" s="18" t="s">
        <v>276</v>
      </c>
      <c r="AD88" s="129" t="s">
        <v>199</v>
      </c>
      <c r="AE88" s="52">
        <f>((AF88-E88)/E88)*100</f>
        <v>2.2861680512938642</v>
      </c>
      <c r="AF88" s="62">
        <v>99766.859732190496</v>
      </c>
      <c r="AG88" s="62">
        <v>109676.907241501</v>
      </c>
      <c r="AH88" s="62">
        <v>116746.216236711</v>
      </c>
      <c r="AI88" s="62">
        <v>122339.48956938399</v>
      </c>
      <c r="AJ88" s="62">
        <v>126944.733775189</v>
      </c>
      <c r="AK88" s="63">
        <v>9.9332058119425373</v>
      </c>
      <c r="AL88" s="63">
        <v>6.4455765329376637</v>
      </c>
      <c r="AM88" s="63">
        <v>4.790967547361233</v>
      </c>
      <c r="AN88" s="63">
        <v>3.7643153670288734</v>
      </c>
      <c r="AO88" s="52">
        <v>47.384069635112802</v>
      </c>
      <c r="AP88" s="52">
        <v>52.615930364887198</v>
      </c>
      <c r="AQ88" s="52">
        <v>29.806124855183199</v>
      </c>
      <c r="AR88" s="52">
        <v>64.133610834862694</v>
      </c>
      <c r="AS88" s="52">
        <v>5.0268103386407201</v>
      </c>
      <c r="AT88" s="53">
        <v>38406.667910050797</v>
      </c>
      <c r="AU88" s="53">
        <f>(AT88/E88)*100</f>
        <v>39.376511385475048</v>
      </c>
      <c r="AV88" s="3">
        <v>4</v>
      </c>
      <c r="AW88" s="14" t="s">
        <v>455</v>
      </c>
      <c r="AX88" s="130" t="s">
        <v>416</v>
      </c>
      <c r="AY88" s="130" t="s">
        <v>443</v>
      </c>
      <c r="AZ88" s="130" t="s">
        <v>419</v>
      </c>
      <c r="BA88" s="129" t="s">
        <v>199</v>
      </c>
      <c r="BB88" s="130" t="s">
        <v>191</v>
      </c>
      <c r="BC88" s="47" t="s">
        <v>195</v>
      </c>
    </row>
    <row r="89" spans="1:55" x14ac:dyDescent="0.2">
      <c r="A89" s="151">
        <v>12</v>
      </c>
      <c r="B89" s="3">
        <v>172</v>
      </c>
      <c r="C89" t="s">
        <v>87</v>
      </c>
      <c r="D89" t="s">
        <v>154</v>
      </c>
      <c r="E89" s="126">
        <v>158027</v>
      </c>
      <c r="F89" s="36">
        <f>(E89/$E$139)*100</f>
        <v>0.21181757269690829</v>
      </c>
      <c r="G89" s="3" t="s">
        <v>40</v>
      </c>
      <c r="H89" s="128" t="s">
        <v>167</v>
      </c>
      <c r="I89" s="3">
        <v>1</v>
      </c>
      <c r="J89" s="15" t="s">
        <v>199</v>
      </c>
      <c r="K89" s="22">
        <v>0</v>
      </c>
      <c r="L89" s="30">
        <v>42204</v>
      </c>
      <c r="M89" s="27">
        <v>41091</v>
      </c>
      <c r="N89" s="22">
        <v>0</v>
      </c>
      <c r="O89" s="43" t="s">
        <v>199</v>
      </c>
      <c r="P89" s="25" t="s">
        <v>201</v>
      </c>
      <c r="Q89" s="117" t="s">
        <v>411</v>
      </c>
      <c r="R89" s="21">
        <v>0.5</v>
      </c>
      <c r="S89" s="15" t="s">
        <v>199</v>
      </c>
      <c r="T89" s="15" t="s">
        <v>199</v>
      </c>
      <c r="U89" s="14" t="s">
        <v>269</v>
      </c>
      <c r="V89" s="68" t="s">
        <v>285</v>
      </c>
      <c r="W89" s="3" t="s">
        <v>263</v>
      </c>
      <c r="X89" s="3" t="s">
        <v>263</v>
      </c>
      <c r="Y89" s="52">
        <v>3.3583333333333298</v>
      </c>
      <c r="Z89" s="52">
        <v>21.233333333333299</v>
      </c>
      <c r="AA89" s="52">
        <f>AVERAGE(Z89,AB89)</f>
        <v>27.804166666666649</v>
      </c>
      <c r="AB89" s="52">
        <v>34.375</v>
      </c>
      <c r="AC89" s="18" t="s">
        <v>276</v>
      </c>
      <c r="AD89" s="129" t="s">
        <v>199</v>
      </c>
      <c r="AE89" s="52">
        <f>((AF89-E89)/E89)*100</f>
        <v>2.2688105103077372</v>
      </c>
      <c r="AF89" s="62">
        <v>161612.33318512401</v>
      </c>
      <c r="AG89" s="62">
        <v>173550.07042149801</v>
      </c>
      <c r="AH89" s="62">
        <v>183300.93125149599</v>
      </c>
      <c r="AI89" s="62">
        <v>190998.691581855</v>
      </c>
      <c r="AJ89" s="62">
        <v>196814.78466286001</v>
      </c>
      <c r="AK89" s="63">
        <v>7.386649893049646</v>
      </c>
      <c r="AL89" s="63">
        <v>5.6184712609543972</v>
      </c>
      <c r="AM89" s="63">
        <v>4.1995205795203461</v>
      </c>
      <c r="AN89" s="63">
        <v>3.0450957715134095</v>
      </c>
      <c r="AO89" s="52">
        <v>47.738044764502298</v>
      </c>
      <c r="AP89" s="52">
        <v>52.261955235497702</v>
      </c>
      <c r="AQ89" s="52">
        <v>31.004195485581601</v>
      </c>
      <c r="AR89" s="52">
        <v>63.429034278952301</v>
      </c>
      <c r="AS89" s="52">
        <v>3.29310813974827</v>
      </c>
      <c r="AT89" s="53">
        <v>58236.8471145726</v>
      </c>
      <c r="AU89" s="53">
        <f>(AT89/E89)*100</f>
        <v>36.852466423188822</v>
      </c>
      <c r="AV89" s="3">
        <v>6</v>
      </c>
      <c r="AW89" s="130" t="s">
        <v>457</v>
      </c>
      <c r="AX89" s="14" t="s">
        <v>420</v>
      </c>
      <c r="AY89" s="16" t="s">
        <v>444</v>
      </c>
      <c r="AZ89" s="130" t="s">
        <v>419</v>
      </c>
      <c r="BA89" s="129" t="s">
        <v>199</v>
      </c>
      <c r="BB89" s="130" t="s">
        <v>191</v>
      </c>
      <c r="BC89" s="130" t="s">
        <v>464</v>
      </c>
    </row>
    <row r="90" spans="1:55" x14ac:dyDescent="0.2">
      <c r="A90" s="150">
        <v>16</v>
      </c>
      <c r="B90" s="3">
        <v>180</v>
      </c>
      <c r="C90" t="s">
        <v>88</v>
      </c>
      <c r="D90" t="s">
        <v>21</v>
      </c>
      <c r="E90" s="126">
        <v>114007</v>
      </c>
      <c r="F90" s="36">
        <f>(E90/$E$139)*100</f>
        <v>0.15281367114769265</v>
      </c>
      <c r="G90" s="3" t="s">
        <v>40</v>
      </c>
      <c r="H90" s="128" t="s">
        <v>167</v>
      </c>
      <c r="I90" s="3">
        <v>1</v>
      </c>
      <c r="J90" s="15" t="s">
        <v>199</v>
      </c>
      <c r="K90" s="22">
        <v>0</v>
      </c>
      <c r="L90" s="29">
        <v>42556</v>
      </c>
      <c r="M90" s="29">
        <v>42526</v>
      </c>
      <c r="N90" s="43" t="s">
        <v>199</v>
      </c>
      <c r="O90" s="43" t="s">
        <v>199</v>
      </c>
      <c r="P90" s="15" t="s">
        <v>199</v>
      </c>
      <c r="Q90" s="118" t="s">
        <v>199</v>
      </c>
      <c r="R90" s="21">
        <v>0.5</v>
      </c>
      <c r="S90" s="15" t="s">
        <v>199</v>
      </c>
      <c r="T90" s="15" t="s">
        <v>199</v>
      </c>
      <c r="U90" s="20" t="s">
        <v>270</v>
      </c>
      <c r="V90" s="68" t="s">
        <v>262</v>
      </c>
      <c r="W90" s="3" t="s">
        <v>263</v>
      </c>
      <c r="X90" s="3" t="s">
        <v>263</v>
      </c>
      <c r="Y90" s="52">
        <v>0.89166666666666705</v>
      </c>
      <c r="Z90" s="52">
        <v>9.1416666666666693</v>
      </c>
      <c r="AA90" s="52">
        <f>AVERAGE(Z90,AB90)</f>
        <v>16.945833333333333</v>
      </c>
      <c r="AB90" s="52">
        <v>24.75</v>
      </c>
      <c r="AC90" s="71" t="s">
        <v>275</v>
      </c>
      <c r="AD90" s="129" t="s">
        <v>199</v>
      </c>
      <c r="AE90" s="52">
        <f>((AF90-E90)/E90)*100</f>
        <v>3.5364889370600014</v>
      </c>
      <c r="AF90" s="62">
        <v>118038.844942474</v>
      </c>
      <c r="AG90" s="62">
        <v>129527.584639867</v>
      </c>
      <c r="AH90" s="62">
        <v>137370.45192459499</v>
      </c>
      <c r="AI90" s="62">
        <v>143654.28370174399</v>
      </c>
      <c r="AJ90" s="62">
        <v>149139.21995259399</v>
      </c>
      <c r="AK90" s="63">
        <v>9.7330160278948981</v>
      </c>
      <c r="AL90" s="63">
        <v>6.0549784098375428</v>
      </c>
      <c r="AM90" s="63">
        <v>4.5743692978445614</v>
      </c>
      <c r="AN90" s="63">
        <v>3.8181501515387231</v>
      </c>
      <c r="AO90" s="52">
        <v>48.737358232389198</v>
      </c>
      <c r="AP90" s="52">
        <v>51.262641767610802</v>
      </c>
      <c r="AQ90" s="52">
        <v>28.542107063601399</v>
      </c>
      <c r="AR90" s="52">
        <v>62.897015095564299</v>
      </c>
      <c r="AS90" s="52">
        <v>5.1707351302990201</v>
      </c>
      <c r="AT90" s="53">
        <v>55032.472545735603</v>
      </c>
      <c r="AU90" s="53">
        <f>(AT90/E90)*100</f>
        <v>48.271134707286045</v>
      </c>
      <c r="AV90" s="3">
        <v>13</v>
      </c>
      <c r="AW90" s="16" t="s">
        <v>456</v>
      </c>
      <c r="AX90" s="130" t="s">
        <v>416</v>
      </c>
      <c r="AY90" s="130" t="s">
        <v>443</v>
      </c>
      <c r="AZ90" s="130" t="s">
        <v>419</v>
      </c>
      <c r="BA90" s="129" t="s">
        <v>199</v>
      </c>
      <c r="BB90" s="16" t="s">
        <v>463</v>
      </c>
      <c r="BC90" s="47" t="s">
        <v>195</v>
      </c>
    </row>
    <row r="91" spans="1:55" x14ac:dyDescent="0.2">
      <c r="A91" s="151">
        <v>17</v>
      </c>
      <c r="B91" s="3">
        <v>181</v>
      </c>
      <c r="C91" t="s">
        <v>89</v>
      </c>
      <c r="D91" t="s">
        <v>21</v>
      </c>
      <c r="E91" s="126">
        <v>118071</v>
      </c>
      <c r="F91" s="36">
        <f>(E91/$E$139)*100</f>
        <v>0.15826100999130946</v>
      </c>
      <c r="G91" s="3" t="s">
        <v>40</v>
      </c>
      <c r="H91" s="128" t="s">
        <v>167</v>
      </c>
      <c r="I91" s="3">
        <v>1</v>
      </c>
      <c r="J91" s="15" t="s">
        <v>199</v>
      </c>
      <c r="K91" s="22">
        <v>0</v>
      </c>
      <c r="L91" s="29">
        <v>42556</v>
      </c>
      <c r="M91" s="29">
        <v>42526</v>
      </c>
      <c r="N91" s="43" t="s">
        <v>199</v>
      </c>
      <c r="O91" s="43" t="s">
        <v>199</v>
      </c>
      <c r="P91" s="15" t="s">
        <v>199</v>
      </c>
      <c r="Q91" s="118" t="s">
        <v>199</v>
      </c>
      <c r="R91" s="21">
        <v>0.5</v>
      </c>
      <c r="S91" s="15" t="s">
        <v>199</v>
      </c>
      <c r="T91" s="15" t="s">
        <v>199</v>
      </c>
      <c r="U91" s="20" t="s">
        <v>270</v>
      </c>
      <c r="V91" s="68" t="s">
        <v>291</v>
      </c>
      <c r="W91" s="3" t="s">
        <v>263</v>
      </c>
      <c r="X91" s="3" t="s">
        <v>263</v>
      </c>
      <c r="Y91" s="52">
        <v>1.4666666666666699</v>
      </c>
      <c r="Z91" s="52">
        <v>2.9</v>
      </c>
      <c r="AA91" s="52">
        <f>AVERAGE(Z91,AB91)</f>
        <v>12.554166666666649</v>
      </c>
      <c r="AB91" s="52">
        <v>22.2083333333333</v>
      </c>
      <c r="AC91" s="16" t="s">
        <v>278</v>
      </c>
      <c r="AD91" s="134">
        <v>53.75</v>
      </c>
      <c r="AE91" s="52">
        <f>((AF91-E91)/E91)*100</f>
        <v>3.5679186310025326</v>
      </c>
      <c r="AF91" s="62">
        <v>122283.677206811</v>
      </c>
      <c r="AG91" s="62">
        <v>130966.864245141</v>
      </c>
      <c r="AH91" s="62">
        <v>137234.53590098099</v>
      </c>
      <c r="AI91" s="62">
        <v>142133.751261205</v>
      </c>
      <c r="AJ91" s="62">
        <v>146192.71027049801</v>
      </c>
      <c r="AK91" s="63">
        <v>7.1008553526278471</v>
      </c>
      <c r="AL91" s="63">
        <v>4.7856926956029877</v>
      </c>
      <c r="AM91" s="63">
        <v>3.5699580488682172</v>
      </c>
      <c r="AN91" s="63">
        <v>2.8557319941789805</v>
      </c>
      <c r="AO91" s="52">
        <v>49.0645459088176</v>
      </c>
      <c r="AP91" s="52">
        <v>50.9354540911824</v>
      </c>
      <c r="AQ91" s="52">
        <v>27.2657976979953</v>
      </c>
      <c r="AR91" s="52">
        <v>65.652869883375303</v>
      </c>
      <c r="AS91" s="52">
        <v>6.56723496878997</v>
      </c>
      <c r="AT91" s="53">
        <v>48515.8091709863</v>
      </c>
      <c r="AU91" s="53">
        <f>(AT91/E91)*100</f>
        <v>41.09036865190123</v>
      </c>
      <c r="AV91" s="3">
        <v>21</v>
      </c>
      <c r="AW91" s="16" t="s">
        <v>456</v>
      </c>
      <c r="AX91" s="130" t="s">
        <v>413</v>
      </c>
      <c r="AY91" s="131" t="s">
        <v>446</v>
      </c>
      <c r="AZ91" s="130" t="s">
        <v>419</v>
      </c>
      <c r="BA91" s="129" t="s">
        <v>199</v>
      </c>
      <c r="BB91" s="16" t="s">
        <v>463</v>
      </c>
      <c r="BC91" s="47" t="s">
        <v>195</v>
      </c>
    </row>
    <row r="92" spans="1:55" x14ac:dyDescent="0.2">
      <c r="A92" s="151">
        <v>18</v>
      </c>
      <c r="B92" s="3">
        <v>182</v>
      </c>
      <c r="C92" t="s">
        <v>90</v>
      </c>
      <c r="D92" t="s">
        <v>21</v>
      </c>
      <c r="E92" s="126">
        <v>104836</v>
      </c>
      <c r="F92" s="36">
        <f>(E92/$E$139)*100</f>
        <v>0.1405209682601902</v>
      </c>
      <c r="G92" s="3" t="s">
        <v>40</v>
      </c>
      <c r="H92" s="128" t="s">
        <v>167</v>
      </c>
      <c r="I92" s="3">
        <v>1</v>
      </c>
      <c r="J92" s="15" t="s">
        <v>199</v>
      </c>
      <c r="K92" s="22">
        <v>0</v>
      </c>
      <c r="L92" s="29">
        <v>42556</v>
      </c>
      <c r="M92" s="29">
        <v>42526</v>
      </c>
      <c r="N92" s="43" t="s">
        <v>199</v>
      </c>
      <c r="O92" s="43" t="s">
        <v>199</v>
      </c>
      <c r="P92" s="15" t="s">
        <v>199</v>
      </c>
      <c r="Q92" s="118" t="s">
        <v>199</v>
      </c>
      <c r="R92" s="22">
        <v>0</v>
      </c>
      <c r="S92" s="15" t="s">
        <v>199</v>
      </c>
      <c r="T92" s="15" t="s">
        <v>199</v>
      </c>
      <c r="U92" s="20" t="s">
        <v>270</v>
      </c>
      <c r="V92" s="68" t="s">
        <v>262</v>
      </c>
      <c r="W92" s="3" t="s">
        <v>263</v>
      </c>
      <c r="X92" s="3" t="s">
        <v>263</v>
      </c>
      <c r="Y92" s="52">
        <v>1.13333333333333</v>
      </c>
      <c r="Z92" s="52">
        <v>4.5999999999999996</v>
      </c>
      <c r="AA92" s="52">
        <f>AVERAGE(Z92,AB92)</f>
        <v>13.662500000000001</v>
      </c>
      <c r="AB92" s="52">
        <v>22.725000000000001</v>
      </c>
      <c r="AC92" s="16" t="s">
        <v>278</v>
      </c>
      <c r="AD92" s="129" t="s">
        <v>199</v>
      </c>
      <c r="AE92" s="52">
        <f>((AF92-E92)/E92)*100</f>
        <v>3.6200368090569985</v>
      </c>
      <c r="AF92" s="62">
        <v>108631.10178914299</v>
      </c>
      <c r="AG92" s="62">
        <v>113375.738292296</v>
      </c>
      <c r="AH92" s="62">
        <v>117584.764367251</v>
      </c>
      <c r="AI92" s="62">
        <v>120889.711752545</v>
      </c>
      <c r="AJ92" s="62">
        <v>123489.797752108</v>
      </c>
      <c r="AK92" s="63">
        <v>4.3676593765591329</v>
      </c>
      <c r="AL92" s="63">
        <v>3.7124574784277415</v>
      </c>
      <c r="AM92" s="63">
        <v>2.8106935478236781</v>
      </c>
      <c r="AN92" s="63">
        <v>2.1507917935028611</v>
      </c>
      <c r="AO92" s="52">
        <v>48.2439238429547</v>
      </c>
      <c r="AP92" s="52">
        <v>51.7560761570453</v>
      </c>
      <c r="AQ92" s="52">
        <v>27.503910870311699</v>
      </c>
      <c r="AR92" s="52">
        <v>65.156053264145896</v>
      </c>
      <c r="AS92" s="52">
        <v>6.8964859399442897</v>
      </c>
      <c r="AT92" s="53">
        <v>42388.365212355602</v>
      </c>
      <c r="AU92" s="53">
        <f>(AT92/E92)*100</f>
        <v>40.433024163794499</v>
      </c>
      <c r="AV92" s="3">
        <v>21</v>
      </c>
      <c r="AW92" s="16" t="s">
        <v>456</v>
      </c>
      <c r="AX92" s="130" t="s">
        <v>416</v>
      </c>
      <c r="AY92" s="131" t="s">
        <v>446</v>
      </c>
      <c r="AZ92" s="130" t="s">
        <v>419</v>
      </c>
      <c r="BA92" s="129" t="s">
        <v>199</v>
      </c>
      <c r="BB92" s="16" t="s">
        <v>463</v>
      </c>
      <c r="BC92" s="16" t="s">
        <v>197</v>
      </c>
    </row>
    <row r="93" spans="1:55" x14ac:dyDescent="0.2">
      <c r="A93" s="151">
        <v>20</v>
      </c>
      <c r="B93" s="3">
        <v>186</v>
      </c>
      <c r="C93" t="s">
        <v>113</v>
      </c>
      <c r="D93" t="s">
        <v>21</v>
      </c>
      <c r="E93" s="126">
        <v>55553</v>
      </c>
      <c r="F93" s="36">
        <f>(E93/$E$139)*100</f>
        <v>7.4462602061871358E-2</v>
      </c>
      <c r="G93" s="3" t="s">
        <v>103</v>
      </c>
      <c r="H93" s="128" t="s">
        <v>167</v>
      </c>
      <c r="I93" s="3">
        <v>1</v>
      </c>
      <c r="J93" s="15" t="s">
        <v>199</v>
      </c>
      <c r="K93" s="22">
        <v>0</v>
      </c>
      <c r="L93" s="29">
        <v>42556</v>
      </c>
      <c r="M93" s="29">
        <v>42526</v>
      </c>
      <c r="N93" s="43" t="s">
        <v>199</v>
      </c>
      <c r="O93" s="43" t="s">
        <v>199</v>
      </c>
      <c r="P93" s="25" t="s">
        <v>201</v>
      </c>
      <c r="Q93" s="118" t="s">
        <v>199</v>
      </c>
      <c r="R93" s="21">
        <v>0.5</v>
      </c>
      <c r="S93" s="15" t="s">
        <v>199</v>
      </c>
      <c r="T93" s="15" t="s">
        <v>199</v>
      </c>
      <c r="U93" s="20" t="s">
        <v>270</v>
      </c>
      <c r="V93" s="68" t="s">
        <v>292</v>
      </c>
      <c r="W93" s="3" t="s">
        <v>290</v>
      </c>
      <c r="X93" s="3" t="s">
        <v>263</v>
      </c>
      <c r="Y93" s="52">
        <v>1.125</v>
      </c>
      <c r="Z93" s="52">
        <v>9.7249999999999996</v>
      </c>
      <c r="AA93" s="52">
        <f>AVERAGE(Z93,AB93)</f>
        <v>17.179166666666649</v>
      </c>
      <c r="AB93" s="52">
        <v>24.633333333333301</v>
      </c>
      <c r="AC93" s="16" t="s">
        <v>278</v>
      </c>
      <c r="AD93" s="129" t="s">
        <v>199</v>
      </c>
      <c r="AE93" s="52">
        <f>((AF93-E93)/E93)*100</f>
        <v>3.4490271801130485</v>
      </c>
      <c r="AF93" s="62">
        <v>57469.038069368202</v>
      </c>
      <c r="AG93" s="62">
        <v>61541.981763452699</v>
      </c>
      <c r="AH93" s="62">
        <v>64680.6625082541</v>
      </c>
      <c r="AI93" s="62">
        <v>67361.859420233304</v>
      </c>
      <c r="AJ93" s="62">
        <v>69748.372297093301</v>
      </c>
      <c r="AK93" s="63">
        <v>7.0871965686431642</v>
      </c>
      <c r="AL93" s="63">
        <v>5.1000644679683305</v>
      </c>
      <c r="AM93" s="63">
        <v>4.1452836257467967</v>
      </c>
      <c r="AN93" s="63">
        <v>3.5428251200310048</v>
      </c>
      <c r="AO93" s="52">
        <v>48.886648785844201</v>
      </c>
      <c r="AP93" s="52">
        <v>51.113351214155898</v>
      </c>
      <c r="AQ93" s="52">
        <v>29.539358810505298</v>
      </c>
      <c r="AR93" s="52">
        <v>63.996543841016702</v>
      </c>
      <c r="AS93" s="52">
        <v>6.2048854247295404</v>
      </c>
      <c r="AT93" s="53">
        <v>24364.414648532998</v>
      </c>
      <c r="AU93" s="53">
        <f>(AT93/E93)*100</f>
        <v>43.857963833695749</v>
      </c>
      <c r="AV93" s="3">
        <v>18</v>
      </c>
      <c r="AW93" s="16" t="s">
        <v>456</v>
      </c>
      <c r="AX93" s="130" t="s">
        <v>416</v>
      </c>
      <c r="AY93" s="130" t="s">
        <v>443</v>
      </c>
      <c r="AZ93" s="130" t="s">
        <v>419</v>
      </c>
      <c r="BA93" s="129" t="s">
        <v>199</v>
      </c>
      <c r="BB93" s="16" t="s">
        <v>463</v>
      </c>
      <c r="BC93" s="47" t="s">
        <v>195</v>
      </c>
    </row>
    <row r="94" spans="1:55" x14ac:dyDescent="0.2">
      <c r="A94" s="151">
        <v>30</v>
      </c>
      <c r="B94" s="3">
        <v>188</v>
      </c>
      <c r="C94" s="12" t="s">
        <v>36</v>
      </c>
      <c r="D94" t="s">
        <v>166</v>
      </c>
      <c r="E94" s="126">
        <v>518709</v>
      </c>
      <c r="F94" s="36">
        <f>(E94/$E$139)*100</f>
        <v>0.69527157584489108</v>
      </c>
      <c r="G94" s="139" t="s">
        <v>17</v>
      </c>
      <c r="H94" s="128" t="s">
        <v>167</v>
      </c>
      <c r="I94" s="3">
        <v>1</v>
      </c>
      <c r="J94" s="14" t="s">
        <v>192</v>
      </c>
      <c r="K94" s="16">
        <v>1</v>
      </c>
      <c r="L94" s="29">
        <v>42556</v>
      </c>
      <c r="M94" s="29">
        <v>42526</v>
      </c>
      <c r="N94" s="43" t="s">
        <v>199</v>
      </c>
      <c r="O94" s="43" t="s">
        <v>199</v>
      </c>
      <c r="P94" s="15" t="s">
        <v>199</v>
      </c>
      <c r="Q94" s="117" t="s">
        <v>411</v>
      </c>
      <c r="R94" s="15" t="s">
        <v>199</v>
      </c>
      <c r="S94" s="15" t="s">
        <v>199</v>
      </c>
      <c r="T94" s="15" t="s">
        <v>199</v>
      </c>
      <c r="U94" s="20" t="s">
        <v>270</v>
      </c>
      <c r="V94" s="68" t="s">
        <v>262</v>
      </c>
      <c r="W94" s="3" t="s">
        <v>263</v>
      </c>
      <c r="X94" s="3" t="s">
        <v>263</v>
      </c>
      <c r="Y94" s="52">
        <v>0.74166666666666703</v>
      </c>
      <c r="Z94" s="52">
        <v>10.5416666666667</v>
      </c>
      <c r="AA94" s="52">
        <f>AVERAGE(Z94,AB94)</f>
        <v>20.191666666666698</v>
      </c>
      <c r="AB94" s="52">
        <v>29.841666666666701</v>
      </c>
      <c r="AC94" s="71" t="s">
        <v>275</v>
      </c>
      <c r="AD94" s="137">
        <v>43.75</v>
      </c>
      <c r="AE94" s="52">
        <f>((AF94-E94)/E94)*100</f>
        <v>2.2885473642387058</v>
      </c>
      <c r="AF94" s="62">
        <v>530579.90114756895</v>
      </c>
      <c r="AG94" s="62">
        <v>572782.22736120701</v>
      </c>
      <c r="AH94" s="62">
        <v>605928.15152560303</v>
      </c>
      <c r="AI94" s="62">
        <v>633209.19249096699</v>
      </c>
      <c r="AJ94" s="62">
        <v>656179.79825412401</v>
      </c>
      <c r="AK94" s="63">
        <v>7.9540001651703038</v>
      </c>
      <c r="AL94" s="63">
        <v>5.7868283234098294</v>
      </c>
      <c r="AM94" s="63">
        <v>4.5023557490563668</v>
      </c>
      <c r="AN94" s="63">
        <v>3.6276488142557564</v>
      </c>
      <c r="AO94" s="52">
        <v>48.210653757694601</v>
      </c>
      <c r="AP94" s="52">
        <v>51.789346242305399</v>
      </c>
      <c r="AQ94" s="52">
        <v>28.1942283631092</v>
      </c>
      <c r="AR94" s="52">
        <v>62.8978868691309</v>
      </c>
      <c r="AS94" s="52">
        <v>5.3363253770418497</v>
      </c>
      <c r="AT94" s="53">
        <v>180981.17240544301</v>
      </c>
      <c r="AU94" s="53">
        <f>(AT94/E94)*100</f>
        <v>34.890694475215007</v>
      </c>
      <c r="AV94" s="3">
        <v>33</v>
      </c>
      <c r="AW94" s="131" t="s">
        <v>453</v>
      </c>
      <c r="AX94" s="130" t="s">
        <v>413</v>
      </c>
      <c r="AY94" s="131" t="s">
        <v>446</v>
      </c>
      <c r="AZ94" s="16" t="s">
        <v>421</v>
      </c>
      <c r="BA94" s="129" t="s">
        <v>199</v>
      </c>
      <c r="BB94" s="16" t="s">
        <v>463</v>
      </c>
      <c r="BC94" s="47" t="s">
        <v>195</v>
      </c>
    </row>
    <row r="95" spans="1:55" x14ac:dyDescent="0.2">
      <c r="A95" s="150">
        <v>31</v>
      </c>
      <c r="B95" s="3">
        <v>194</v>
      </c>
      <c r="C95" t="s">
        <v>114</v>
      </c>
      <c r="D95" t="s">
        <v>75</v>
      </c>
      <c r="E95" s="126">
        <v>57972</v>
      </c>
      <c r="F95" s="36">
        <f>(E95/$E$139)*100</f>
        <v>7.7705001831238754E-2</v>
      </c>
      <c r="G95" s="3" t="s">
        <v>103</v>
      </c>
      <c r="H95" s="128" t="s">
        <v>167</v>
      </c>
      <c r="I95" s="3">
        <v>1</v>
      </c>
      <c r="J95" s="15" t="s">
        <v>199</v>
      </c>
      <c r="K95" s="22">
        <v>0</v>
      </c>
      <c r="L95" s="30">
        <v>42162</v>
      </c>
      <c r="M95" s="27">
        <v>41091</v>
      </c>
      <c r="N95" s="43" t="s">
        <v>199</v>
      </c>
      <c r="O95" s="43" t="s">
        <v>199</v>
      </c>
      <c r="P95" s="15" t="s">
        <v>199</v>
      </c>
      <c r="Q95" s="118" t="s">
        <v>199</v>
      </c>
      <c r="R95" s="15" t="s">
        <v>199</v>
      </c>
      <c r="S95" s="15" t="s">
        <v>199</v>
      </c>
      <c r="T95" s="15" t="s">
        <v>199</v>
      </c>
      <c r="U95" s="60" t="s">
        <v>271</v>
      </c>
      <c r="V95" s="68" t="s">
        <v>288</v>
      </c>
      <c r="W95" s="3" t="s">
        <v>263</v>
      </c>
      <c r="X95" s="3" t="s">
        <v>263</v>
      </c>
      <c r="Y95" s="52">
        <v>2.06666666666667</v>
      </c>
      <c r="Z95" s="52">
        <v>10.175000000000001</v>
      </c>
      <c r="AA95" s="52">
        <f>AVERAGE(Z95,AB95)</f>
        <v>18.566666666666649</v>
      </c>
      <c r="AB95" s="52">
        <v>26.9583333333333</v>
      </c>
      <c r="AC95" s="71" t="s">
        <v>275</v>
      </c>
      <c r="AD95" s="129" t="s">
        <v>199</v>
      </c>
      <c r="AE95" s="52">
        <f>((AF95-E95)/E95)*100</f>
        <v>1.2623516360411948</v>
      </c>
      <c r="AF95" s="62">
        <v>58703.810490445801</v>
      </c>
      <c r="AG95" s="62">
        <v>57502.892075752803</v>
      </c>
      <c r="AH95" s="62">
        <v>55991.742913121801</v>
      </c>
      <c r="AI95" s="62">
        <v>54027.993778478398</v>
      </c>
      <c r="AJ95" s="62">
        <v>51613.400951032301</v>
      </c>
      <c r="AK95" s="63">
        <v>-2.0457248084235538</v>
      </c>
      <c r="AL95" s="63">
        <v>-2.6279533221394384</v>
      </c>
      <c r="AM95" s="63">
        <v>-3.5072120146186667</v>
      </c>
      <c r="AN95" s="63">
        <v>-4.4691513761296271</v>
      </c>
      <c r="AO95" s="52">
        <v>47.547091699441097</v>
      </c>
      <c r="AP95" s="52">
        <v>52.452908300558903</v>
      </c>
      <c r="AQ95" s="52">
        <v>27.611605602704799</v>
      </c>
      <c r="AR95" s="52">
        <v>63.489270682398399</v>
      </c>
      <c r="AS95" s="52">
        <v>8.0987373214655403</v>
      </c>
      <c r="AT95" s="53">
        <v>24220.843034027301</v>
      </c>
      <c r="AU95" s="53">
        <f>(AT95/E95)*100</f>
        <v>41.780243969549616</v>
      </c>
      <c r="AV95" s="3">
        <v>24</v>
      </c>
      <c r="AW95" s="131" t="s">
        <v>459</v>
      </c>
      <c r="AX95" s="130" t="s">
        <v>413</v>
      </c>
      <c r="AY95" s="131" t="s">
        <v>447</v>
      </c>
      <c r="AZ95" s="130" t="s">
        <v>419</v>
      </c>
      <c r="BA95" s="129" t="s">
        <v>199</v>
      </c>
      <c r="BB95" s="16" t="s">
        <v>463</v>
      </c>
      <c r="BC95" s="130" t="s">
        <v>464</v>
      </c>
    </row>
    <row r="96" spans="1:55" x14ac:dyDescent="0.2">
      <c r="A96" s="151">
        <v>42</v>
      </c>
      <c r="B96" s="3">
        <v>195</v>
      </c>
      <c r="C96" t="s">
        <v>115</v>
      </c>
      <c r="D96" t="s">
        <v>75</v>
      </c>
      <c r="E96" s="126">
        <v>69811</v>
      </c>
      <c r="F96" s="36">
        <f>(E96/$E$139)*100</f>
        <v>9.3573861223359714E-2</v>
      </c>
      <c r="G96" s="3" t="s">
        <v>103</v>
      </c>
      <c r="H96" s="128" t="s">
        <v>167</v>
      </c>
      <c r="I96" s="3">
        <v>1</v>
      </c>
      <c r="J96" s="15" t="s">
        <v>199</v>
      </c>
      <c r="K96" s="22">
        <v>0</v>
      </c>
      <c r="L96" s="30">
        <v>42162</v>
      </c>
      <c r="M96" s="27">
        <v>41091</v>
      </c>
      <c r="N96" s="43" t="s">
        <v>199</v>
      </c>
      <c r="O96" s="43" t="s">
        <v>199</v>
      </c>
      <c r="P96" s="24" t="s">
        <v>200</v>
      </c>
      <c r="Q96" s="117" t="s">
        <v>411</v>
      </c>
      <c r="R96" s="15" t="s">
        <v>199</v>
      </c>
      <c r="S96" s="15" t="s">
        <v>199</v>
      </c>
      <c r="T96" s="15" t="s">
        <v>199</v>
      </c>
      <c r="U96" s="60" t="s">
        <v>271</v>
      </c>
      <c r="V96" s="68" t="s">
        <v>262</v>
      </c>
      <c r="W96" s="3" t="s">
        <v>263</v>
      </c>
      <c r="X96" s="3" t="s">
        <v>263</v>
      </c>
      <c r="Y96" s="52">
        <v>1.7833333333333301</v>
      </c>
      <c r="Z96" s="52">
        <v>10.8333333333333</v>
      </c>
      <c r="AA96" s="52">
        <f>AVERAGE(Z96,AB96)</f>
        <v>19.179166666666649</v>
      </c>
      <c r="AB96" s="52">
        <v>27.524999999999999</v>
      </c>
      <c r="AC96" s="71" t="s">
        <v>275</v>
      </c>
      <c r="AD96" s="129" t="s">
        <v>199</v>
      </c>
      <c r="AE96" s="52">
        <f>((AF96-E96)/E96)*100</f>
        <v>1.344955277618705</v>
      </c>
      <c r="AF96" s="62">
        <v>70749.926728858394</v>
      </c>
      <c r="AG96" s="62">
        <v>72702.597392576994</v>
      </c>
      <c r="AH96" s="62">
        <v>73507.661573995996</v>
      </c>
      <c r="AI96" s="62">
        <v>73569.216262715097</v>
      </c>
      <c r="AJ96" s="62">
        <v>72942.883674166995</v>
      </c>
      <c r="AK96" s="63">
        <v>2.7599613936025733</v>
      </c>
      <c r="AL96" s="63">
        <v>1.1073389538916254</v>
      </c>
      <c r="AM96" s="63">
        <v>8.3739146914825507E-2</v>
      </c>
      <c r="AN96" s="63">
        <v>-0.85135144883353631</v>
      </c>
      <c r="AO96" s="52">
        <v>47.372190628984001</v>
      </c>
      <c r="AP96" s="52">
        <v>52.627809371015999</v>
      </c>
      <c r="AQ96" s="52">
        <v>28.103021013880301</v>
      </c>
      <c r="AR96" s="52">
        <v>63.558751486155501</v>
      </c>
      <c r="AS96" s="52">
        <v>7.1722221426422799</v>
      </c>
      <c r="AT96" s="53">
        <v>24977.053690229</v>
      </c>
      <c r="AU96" s="53">
        <f>(AT96/E96)*100</f>
        <v>35.778106158383352</v>
      </c>
      <c r="AV96" s="3">
        <v>16</v>
      </c>
      <c r="AW96" s="131" t="s">
        <v>459</v>
      </c>
      <c r="AX96" s="130" t="s">
        <v>413</v>
      </c>
      <c r="AY96" s="131" t="s">
        <v>447</v>
      </c>
      <c r="AZ96" s="14" t="s">
        <v>417</v>
      </c>
      <c r="BA96" s="129" t="s">
        <v>199</v>
      </c>
      <c r="BB96" s="130" t="s">
        <v>191</v>
      </c>
      <c r="BC96" s="130" t="s">
        <v>464</v>
      </c>
    </row>
    <row r="97" spans="1:55" x14ac:dyDescent="0.2">
      <c r="A97" s="151">
        <v>33</v>
      </c>
      <c r="B97" s="3">
        <v>197</v>
      </c>
      <c r="C97" t="s">
        <v>116</v>
      </c>
      <c r="D97" t="s">
        <v>75</v>
      </c>
      <c r="E97" s="126">
        <v>61658</v>
      </c>
      <c r="F97" s="36">
        <f>(E97/$E$139)*100</f>
        <v>8.2645673823751459E-2</v>
      </c>
      <c r="G97" s="3" t="s">
        <v>103</v>
      </c>
      <c r="H97" s="128" t="s">
        <v>167</v>
      </c>
      <c r="I97" s="3">
        <v>1</v>
      </c>
      <c r="J97" s="15" t="s">
        <v>199</v>
      </c>
      <c r="K97" s="22">
        <v>0</v>
      </c>
      <c r="L97" s="30">
        <v>42162</v>
      </c>
      <c r="M97" s="27">
        <v>41091</v>
      </c>
      <c r="N97" s="43" t="s">
        <v>199</v>
      </c>
      <c r="O97" s="43" t="s">
        <v>199</v>
      </c>
      <c r="P97" s="15" t="s">
        <v>199</v>
      </c>
      <c r="Q97" s="118" t="s">
        <v>199</v>
      </c>
      <c r="R97" s="15" t="s">
        <v>199</v>
      </c>
      <c r="S97" s="15" t="s">
        <v>199</v>
      </c>
      <c r="T97" s="15" t="s">
        <v>199</v>
      </c>
      <c r="U97" s="60" t="s">
        <v>271</v>
      </c>
      <c r="V97" s="68" t="s">
        <v>261</v>
      </c>
      <c r="W97" s="3" t="s">
        <v>263</v>
      </c>
      <c r="X97" s="3" t="s">
        <v>263</v>
      </c>
      <c r="Y97" s="52">
        <v>1.7333333333333301</v>
      </c>
      <c r="Z97" s="52">
        <v>9.35</v>
      </c>
      <c r="AA97" s="52">
        <f>AVERAGE(Z97,AB97)</f>
        <v>17.72916666666665</v>
      </c>
      <c r="AB97" s="52">
        <v>26.108333333333299</v>
      </c>
      <c r="AC97" s="71" t="s">
        <v>275</v>
      </c>
      <c r="AD97" s="129" t="s">
        <v>199</v>
      </c>
      <c r="AE97" s="52">
        <f>((AF97-E97)/E97)*100</f>
        <v>1.2887329991452858</v>
      </c>
      <c r="AF97" s="62">
        <v>62452.606992613</v>
      </c>
      <c r="AG97" s="62">
        <v>63111.968275265601</v>
      </c>
      <c r="AH97" s="62">
        <v>63970.936211455402</v>
      </c>
      <c r="AI97" s="62">
        <v>64355.762435713201</v>
      </c>
      <c r="AJ97" s="62">
        <v>64084.446406995798</v>
      </c>
      <c r="AK97" s="63">
        <v>1.0557786366397657</v>
      </c>
      <c r="AL97" s="63">
        <v>1.3610222587946796</v>
      </c>
      <c r="AM97" s="63">
        <v>0.60156415873883506</v>
      </c>
      <c r="AN97" s="63">
        <v>-0.42158777776648759</v>
      </c>
      <c r="AO97" s="52">
        <v>48.423562230367502</v>
      </c>
      <c r="AP97" s="52">
        <v>51.576437769632498</v>
      </c>
      <c r="AQ97" s="52">
        <v>29.402510623114601</v>
      </c>
      <c r="AR97" s="52">
        <v>64.671251094748499</v>
      </c>
      <c r="AS97" s="52">
        <v>5.6002465211326999</v>
      </c>
      <c r="AT97" s="53">
        <v>21710.0721743951</v>
      </c>
      <c r="AU97" s="53">
        <f>(AT97/E97)*100</f>
        <v>35.210470943584127</v>
      </c>
      <c r="AV97" s="3">
        <v>13</v>
      </c>
      <c r="AW97" s="131" t="s">
        <v>453</v>
      </c>
      <c r="AX97" s="130" t="s">
        <v>413</v>
      </c>
      <c r="AY97" s="16" t="s">
        <v>444</v>
      </c>
      <c r="AZ97" s="130" t="s">
        <v>419</v>
      </c>
      <c r="BA97" s="129" t="s">
        <v>199</v>
      </c>
      <c r="BB97" s="16" t="s">
        <v>463</v>
      </c>
      <c r="BC97" s="47" t="s">
        <v>195</v>
      </c>
    </row>
    <row r="98" spans="1:55" x14ac:dyDescent="0.2">
      <c r="A98" s="150">
        <v>34</v>
      </c>
      <c r="B98" s="3">
        <v>198</v>
      </c>
      <c r="C98" t="s">
        <v>117</v>
      </c>
      <c r="D98" t="s">
        <v>75</v>
      </c>
      <c r="E98" s="126">
        <v>59240</v>
      </c>
      <c r="F98" s="36">
        <f>(E98/$E$139)*100</f>
        <v>7.9404614442879051E-2</v>
      </c>
      <c r="G98" s="3" t="s">
        <v>103</v>
      </c>
      <c r="H98" s="128" t="s">
        <v>167</v>
      </c>
      <c r="I98" s="3">
        <v>1</v>
      </c>
      <c r="J98" s="15" t="s">
        <v>199</v>
      </c>
      <c r="K98" s="22">
        <v>0</v>
      </c>
      <c r="L98" s="30">
        <v>42162</v>
      </c>
      <c r="M98" s="27">
        <v>41091</v>
      </c>
      <c r="N98" s="43" t="s">
        <v>199</v>
      </c>
      <c r="O98" s="43" t="s">
        <v>199</v>
      </c>
      <c r="P98" s="25" t="s">
        <v>201</v>
      </c>
      <c r="Q98" s="118" t="s">
        <v>199</v>
      </c>
      <c r="R98" s="15" t="s">
        <v>199</v>
      </c>
      <c r="S98" s="15" t="s">
        <v>199</v>
      </c>
      <c r="T98" s="15" t="s">
        <v>199</v>
      </c>
      <c r="U98" s="60" t="s">
        <v>271</v>
      </c>
      <c r="V98" s="68" t="s">
        <v>262</v>
      </c>
      <c r="W98" s="3" t="s">
        <v>263</v>
      </c>
      <c r="X98" s="3" t="s">
        <v>263</v>
      </c>
      <c r="Y98" s="52">
        <v>1.69166666666667</v>
      </c>
      <c r="Z98" s="52">
        <v>10.108333333333301</v>
      </c>
      <c r="AA98" s="52">
        <f>AVERAGE(Z98,AB98)</f>
        <v>18.408333333333299</v>
      </c>
      <c r="AB98" s="52">
        <v>26.7083333333333</v>
      </c>
      <c r="AC98" s="71" t="s">
        <v>275</v>
      </c>
      <c r="AD98" s="129" t="s">
        <v>199</v>
      </c>
      <c r="AE98" s="52">
        <f>((AF98-E98)/E98)*100</f>
        <v>1.3734490239326498</v>
      </c>
      <c r="AF98" s="62">
        <v>60053.631201777702</v>
      </c>
      <c r="AG98" s="62">
        <v>60961.545480610497</v>
      </c>
      <c r="AH98" s="62">
        <v>62122.483219412301</v>
      </c>
      <c r="AI98" s="62">
        <v>63021.131982632098</v>
      </c>
      <c r="AJ98" s="62">
        <v>63446.418256523699</v>
      </c>
      <c r="AK98" s="63">
        <v>1.5118391022555175</v>
      </c>
      <c r="AL98" s="63">
        <v>1.9043771440654389</v>
      </c>
      <c r="AM98" s="63">
        <v>1.4465757269326014</v>
      </c>
      <c r="AN98" s="63">
        <v>0.67483122011963392</v>
      </c>
      <c r="AO98" s="52">
        <v>46.6475354490209</v>
      </c>
      <c r="AP98" s="52">
        <v>53.3524645509791</v>
      </c>
      <c r="AQ98" s="52">
        <v>31.477042538825099</v>
      </c>
      <c r="AR98" s="52">
        <v>61.829844699527399</v>
      </c>
      <c r="AS98" s="52">
        <v>5.54017555705604</v>
      </c>
      <c r="AT98" s="53">
        <v>17036.8023863997</v>
      </c>
      <c r="AU98" s="53">
        <f>(AT98/E98)*100</f>
        <v>28.758950686022448</v>
      </c>
      <c r="AV98" s="3">
        <v>10</v>
      </c>
      <c r="AW98" s="131" t="s">
        <v>459</v>
      </c>
      <c r="AX98" s="130" t="s">
        <v>413</v>
      </c>
      <c r="AY98" s="131" t="s">
        <v>447</v>
      </c>
      <c r="AZ98" s="130" t="s">
        <v>419</v>
      </c>
      <c r="BA98" s="129" t="s">
        <v>199</v>
      </c>
      <c r="BB98" s="130" t="s">
        <v>191</v>
      </c>
      <c r="BC98" s="130" t="s">
        <v>464</v>
      </c>
    </row>
    <row r="99" spans="1:55" x14ac:dyDescent="0.2">
      <c r="A99" s="151">
        <v>39</v>
      </c>
      <c r="B99" s="3">
        <v>201</v>
      </c>
      <c r="C99" t="s">
        <v>91</v>
      </c>
      <c r="D99" t="s">
        <v>75</v>
      </c>
      <c r="E99" s="126">
        <v>160169</v>
      </c>
      <c r="F99" s="36">
        <f>(E99/$E$139)*100</f>
        <v>0.214688684853165</v>
      </c>
      <c r="G99" s="3" t="s">
        <v>40</v>
      </c>
      <c r="H99" s="128" t="s">
        <v>167</v>
      </c>
      <c r="I99" s="3">
        <v>1</v>
      </c>
      <c r="J99" s="15" t="s">
        <v>199</v>
      </c>
      <c r="K99" s="22">
        <v>0</v>
      </c>
      <c r="L99" s="30">
        <v>42162</v>
      </c>
      <c r="M99" s="27">
        <v>41091</v>
      </c>
      <c r="N99" s="43" t="s">
        <v>199</v>
      </c>
      <c r="O99" s="43" t="s">
        <v>199</v>
      </c>
      <c r="P99" s="15" t="s">
        <v>199</v>
      </c>
      <c r="Q99" s="117" t="s">
        <v>411</v>
      </c>
      <c r="R99" s="15" t="s">
        <v>199</v>
      </c>
      <c r="S99" s="15" t="s">
        <v>199</v>
      </c>
      <c r="T99" s="15" t="s">
        <v>199</v>
      </c>
      <c r="U99" s="60" t="s">
        <v>271</v>
      </c>
      <c r="V99" s="68" t="s">
        <v>288</v>
      </c>
      <c r="W99" s="3" t="s">
        <v>263</v>
      </c>
      <c r="X99" s="3" t="s">
        <v>263</v>
      </c>
      <c r="Y99" s="52">
        <v>1.9166666666666701</v>
      </c>
      <c r="Z99" s="52">
        <v>11.0416666666667</v>
      </c>
      <c r="AA99" s="52">
        <f>AVERAGE(Z99,AB99)</f>
        <v>18.787500000000001</v>
      </c>
      <c r="AB99" s="52">
        <v>26.533333333333299</v>
      </c>
      <c r="AC99" s="71" t="s">
        <v>275</v>
      </c>
      <c r="AD99" s="136">
        <v>37.5</v>
      </c>
      <c r="AE99" s="52">
        <f>((AF99-E99)/E99)*100</f>
        <v>1.2817548368211065</v>
      </c>
      <c r="AF99" s="62">
        <v>162221.973904588</v>
      </c>
      <c r="AG99" s="62">
        <v>170289.60756110799</v>
      </c>
      <c r="AH99" s="62">
        <v>175762.57506068601</v>
      </c>
      <c r="AI99" s="62">
        <v>179376.669369082</v>
      </c>
      <c r="AJ99" s="62">
        <v>181417.45915367399</v>
      </c>
      <c r="AK99" s="63">
        <v>4.973206441973776</v>
      </c>
      <c r="AL99" s="63">
        <v>3.2139175008751262</v>
      </c>
      <c r="AM99" s="63">
        <v>2.0562365493041614</v>
      </c>
      <c r="AN99" s="63">
        <v>1.1377119397801418</v>
      </c>
      <c r="AO99" s="52">
        <v>48.402624727631398</v>
      </c>
      <c r="AP99" s="52">
        <v>51.597375272368602</v>
      </c>
      <c r="AQ99" s="52">
        <v>26.229794779264399</v>
      </c>
      <c r="AR99" s="52">
        <v>66.621506034251297</v>
      </c>
      <c r="AS99" s="52">
        <v>6.35328933813659</v>
      </c>
      <c r="AT99" s="53">
        <v>62652.363887056403</v>
      </c>
      <c r="AU99" s="53">
        <f>(AT99/E99)*100</f>
        <v>39.116410720586629</v>
      </c>
      <c r="AV99" s="3">
        <v>14</v>
      </c>
      <c r="AW99" s="131" t="s">
        <v>453</v>
      </c>
      <c r="AX99" s="130" t="s">
        <v>413</v>
      </c>
      <c r="AY99" s="131" t="s">
        <v>440</v>
      </c>
      <c r="AZ99" s="14" t="s">
        <v>417</v>
      </c>
      <c r="BA99" s="129" t="s">
        <v>199</v>
      </c>
      <c r="BB99" s="16" t="s">
        <v>463</v>
      </c>
      <c r="BC99" s="47" t="s">
        <v>195</v>
      </c>
    </row>
    <row r="100" spans="1:55" x14ac:dyDescent="0.2">
      <c r="A100" s="150">
        <v>43</v>
      </c>
      <c r="B100" s="3">
        <v>205</v>
      </c>
      <c r="C100" t="s">
        <v>118</v>
      </c>
      <c r="D100" t="s">
        <v>75</v>
      </c>
      <c r="E100" s="126">
        <v>68058</v>
      </c>
      <c r="F100" s="36">
        <f>(E100/$E$139)*100</f>
        <v>9.1224160191651957E-2</v>
      </c>
      <c r="G100" s="3" t="s">
        <v>103</v>
      </c>
      <c r="H100" s="128" t="s">
        <v>167</v>
      </c>
      <c r="I100" s="3">
        <v>1</v>
      </c>
      <c r="J100" s="15" t="s">
        <v>199</v>
      </c>
      <c r="K100" s="22">
        <v>0</v>
      </c>
      <c r="L100" s="30">
        <v>42162</v>
      </c>
      <c r="M100" s="27">
        <v>41091</v>
      </c>
      <c r="N100" s="43" t="s">
        <v>199</v>
      </c>
      <c r="O100" s="43" t="s">
        <v>199</v>
      </c>
      <c r="P100" s="15" t="s">
        <v>199</v>
      </c>
      <c r="Q100" s="118" t="s">
        <v>199</v>
      </c>
      <c r="R100" s="15" t="s">
        <v>199</v>
      </c>
      <c r="S100" s="15" t="s">
        <v>199</v>
      </c>
      <c r="T100" s="15" t="s">
        <v>199</v>
      </c>
      <c r="U100" s="60" t="s">
        <v>271</v>
      </c>
      <c r="V100" s="68" t="s">
        <v>288</v>
      </c>
      <c r="W100" s="3" t="s">
        <v>263</v>
      </c>
      <c r="X100" s="3" t="s">
        <v>263</v>
      </c>
      <c r="Y100" s="52">
        <v>1.3583333333333301</v>
      </c>
      <c r="Z100" s="52">
        <v>7.8416666666666703</v>
      </c>
      <c r="AA100" s="52">
        <f>AVERAGE(Z100,AB100)</f>
        <v>16.341666666666686</v>
      </c>
      <c r="AB100" s="52">
        <v>24.841666666666701</v>
      </c>
      <c r="AC100" s="71" t="s">
        <v>275</v>
      </c>
      <c r="AD100" s="129" t="s">
        <v>199</v>
      </c>
      <c r="AE100" s="52">
        <f>((AF100-E100)/E100)*100</f>
        <v>1.2994110450833123</v>
      </c>
      <c r="AF100" s="62">
        <v>68942.353169062801</v>
      </c>
      <c r="AG100" s="62">
        <v>70808.604033529802</v>
      </c>
      <c r="AH100" s="62">
        <v>72103.141296535003</v>
      </c>
      <c r="AI100" s="62">
        <v>72858.421834745503</v>
      </c>
      <c r="AJ100" s="62">
        <v>73129.374400574699</v>
      </c>
      <c r="AK100" s="63">
        <v>2.706972968982531</v>
      </c>
      <c r="AL100" s="63">
        <v>1.8282202857610383</v>
      </c>
      <c r="AM100" s="63">
        <v>1.0475001846373031</v>
      </c>
      <c r="AN100" s="63">
        <v>0.3718891502258454</v>
      </c>
      <c r="AO100" s="52">
        <v>47.656410708513299</v>
      </c>
      <c r="AP100" s="52">
        <v>52.343589291486701</v>
      </c>
      <c r="AQ100" s="52">
        <v>29.893620147521201</v>
      </c>
      <c r="AR100" s="52">
        <v>63.492903112051501</v>
      </c>
      <c r="AS100" s="52">
        <v>6.3298950894825001</v>
      </c>
      <c r="AT100" s="53">
        <v>25879.872548880601</v>
      </c>
      <c r="AU100" s="53">
        <f>(AT100/E100)*100</f>
        <v>38.026201987834789</v>
      </c>
      <c r="AV100" s="3">
        <v>8</v>
      </c>
      <c r="AW100" s="131" t="s">
        <v>453</v>
      </c>
      <c r="AX100" s="130" t="s">
        <v>413</v>
      </c>
      <c r="AY100" s="131" t="s">
        <v>448</v>
      </c>
      <c r="AZ100" s="130" t="s">
        <v>419</v>
      </c>
      <c r="BA100" s="129" t="s">
        <v>199</v>
      </c>
      <c r="BB100" s="130" t="s">
        <v>191</v>
      </c>
      <c r="BC100" s="130" t="s">
        <v>464</v>
      </c>
    </row>
    <row r="101" spans="1:55" x14ac:dyDescent="0.2">
      <c r="A101" s="151">
        <v>47</v>
      </c>
      <c r="B101" s="3">
        <v>211</v>
      </c>
      <c r="C101" t="s">
        <v>92</v>
      </c>
      <c r="D101" t="s">
        <v>155</v>
      </c>
      <c r="E101" s="126">
        <v>118468</v>
      </c>
      <c r="F101" s="36">
        <f>(E101/$E$139)*100</f>
        <v>0.15879314422381829</v>
      </c>
      <c r="G101" s="3" t="s">
        <v>40</v>
      </c>
      <c r="H101" s="128" t="s">
        <v>167</v>
      </c>
      <c r="I101" s="3">
        <v>1</v>
      </c>
      <c r="J101" s="15" t="s">
        <v>199</v>
      </c>
      <c r="K101" s="22">
        <v>0</v>
      </c>
      <c r="L101" s="30">
        <v>42162</v>
      </c>
      <c r="M101" s="28">
        <v>42162</v>
      </c>
      <c r="N101" s="22">
        <v>0</v>
      </c>
      <c r="O101" s="43" t="s">
        <v>199</v>
      </c>
      <c r="P101" s="15" t="s">
        <v>199</v>
      </c>
      <c r="Q101" s="118" t="s">
        <v>199</v>
      </c>
      <c r="R101" s="15" t="s">
        <v>199</v>
      </c>
      <c r="S101" s="15" t="s">
        <v>199</v>
      </c>
      <c r="T101" s="15" t="s">
        <v>199</v>
      </c>
      <c r="U101" s="14" t="s">
        <v>269</v>
      </c>
      <c r="V101" s="68" t="s">
        <v>284</v>
      </c>
      <c r="W101" s="3" t="s">
        <v>263</v>
      </c>
      <c r="X101" s="3" t="s">
        <v>263</v>
      </c>
      <c r="Y101" s="52">
        <v>6.44166666666667</v>
      </c>
      <c r="Z101" s="52">
        <v>13.383333333333301</v>
      </c>
      <c r="AA101" s="52">
        <f>AVERAGE(Z101,AB101)</f>
        <v>21.4583333333333</v>
      </c>
      <c r="AB101" s="52">
        <v>29.533333333333299</v>
      </c>
      <c r="AC101" s="18" t="s">
        <v>276</v>
      </c>
      <c r="AD101" s="129" t="s">
        <v>199</v>
      </c>
      <c r="AE101" s="52">
        <f>((AF101-E101)/E101)*100</f>
        <v>1.6278088774352513</v>
      </c>
      <c r="AF101" s="62">
        <v>120396.43262091999</v>
      </c>
      <c r="AG101" s="62">
        <v>122872.84430663601</v>
      </c>
      <c r="AH101" s="62">
        <v>122218.268182322</v>
      </c>
      <c r="AI101" s="62">
        <v>119321.35161123599</v>
      </c>
      <c r="AJ101" s="62">
        <v>114721.352407407</v>
      </c>
      <c r="AK101" s="63">
        <v>2.0568812811200456</v>
      </c>
      <c r="AL101" s="63">
        <v>-0.53272643602232361</v>
      </c>
      <c r="AM101" s="63">
        <v>-2.3702811487759479</v>
      </c>
      <c r="AN101" s="63">
        <v>-3.8551350128989239</v>
      </c>
      <c r="AO101" s="52">
        <v>47.811223283924797</v>
      </c>
      <c r="AP101" s="52">
        <v>52.188776716075203</v>
      </c>
      <c r="AQ101" s="52">
        <v>28.6490866731944</v>
      </c>
      <c r="AR101" s="52">
        <v>64.176824121281697</v>
      </c>
      <c r="AS101" s="52">
        <v>6.4278961407299899</v>
      </c>
      <c r="AT101" s="53">
        <v>50813.718287582902</v>
      </c>
      <c r="AU101" s="53">
        <f>(AT101/E101)*100</f>
        <v>42.892357672606025</v>
      </c>
      <c r="AV101" s="3">
        <v>14</v>
      </c>
      <c r="AW101" s="131" t="s">
        <v>453</v>
      </c>
      <c r="AX101" s="130" t="s">
        <v>413</v>
      </c>
      <c r="AY101" s="131" t="s">
        <v>440</v>
      </c>
      <c r="AZ101" s="130" t="s">
        <v>419</v>
      </c>
      <c r="BA101" s="129" t="s">
        <v>199</v>
      </c>
      <c r="BB101" s="130" t="s">
        <v>191</v>
      </c>
      <c r="BC101" s="47" t="s">
        <v>195</v>
      </c>
    </row>
    <row r="102" spans="1:55" x14ac:dyDescent="0.2">
      <c r="A102" s="150">
        <v>49</v>
      </c>
      <c r="B102" s="3">
        <v>212</v>
      </c>
      <c r="C102" t="s">
        <v>119</v>
      </c>
      <c r="D102" t="s">
        <v>155</v>
      </c>
      <c r="E102" s="126">
        <v>67408</v>
      </c>
      <c r="F102" s="36">
        <f>(E102/$E$139)*100</f>
        <v>9.0352907669912066E-2</v>
      </c>
      <c r="G102" s="3" t="s">
        <v>103</v>
      </c>
      <c r="H102" s="128" t="s">
        <v>167</v>
      </c>
      <c r="I102" s="3">
        <v>1</v>
      </c>
      <c r="J102" s="15" t="s">
        <v>199</v>
      </c>
      <c r="K102" s="22">
        <v>0</v>
      </c>
      <c r="L102" s="30">
        <v>42162</v>
      </c>
      <c r="M102" s="28">
        <v>42162</v>
      </c>
      <c r="N102" s="24">
        <v>1</v>
      </c>
      <c r="O102" s="46" t="s">
        <v>243</v>
      </c>
      <c r="P102" s="15" t="s">
        <v>199</v>
      </c>
      <c r="Q102" s="120" t="s">
        <v>406</v>
      </c>
      <c r="R102" s="15" t="s">
        <v>199</v>
      </c>
      <c r="S102" s="15" t="s">
        <v>199</v>
      </c>
      <c r="T102" s="15" t="s">
        <v>199</v>
      </c>
      <c r="U102" s="14" t="s">
        <v>269</v>
      </c>
      <c r="V102" s="68" t="s">
        <v>284</v>
      </c>
      <c r="W102" s="3" t="s">
        <v>263</v>
      </c>
      <c r="X102" s="3" t="s">
        <v>263</v>
      </c>
      <c r="Y102" s="52">
        <v>4.2666666666666702</v>
      </c>
      <c r="Z102" s="52">
        <v>16.149999999999999</v>
      </c>
      <c r="AA102" s="52">
        <f>AVERAGE(Z102,AB102)</f>
        <v>23.320833333333347</v>
      </c>
      <c r="AB102" s="52">
        <v>30.491666666666699</v>
      </c>
      <c r="AC102" s="18" t="s">
        <v>276</v>
      </c>
      <c r="AD102" s="129" t="s">
        <v>199</v>
      </c>
      <c r="AE102" s="52">
        <f>((AF102-E102)/E102)*100</f>
        <v>1.8455548140897258</v>
      </c>
      <c r="AF102" s="62">
        <v>68652.051589081602</v>
      </c>
      <c r="AG102" s="62">
        <v>69833.994938708696</v>
      </c>
      <c r="AH102" s="62">
        <v>68325.697294050595</v>
      </c>
      <c r="AI102" s="62">
        <v>65276.791425013304</v>
      </c>
      <c r="AJ102" s="62">
        <v>61284.472454365299</v>
      </c>
      <c r="AK102" s="63">
        <v>1.7216431588987935</v>
      </c>
      <c r="AL102" s="63">
        <v>-2.1598329667118303</v>
      </c>
      <c r="AM102" s="63">
        <v>-4.4623121165025745</v>
      </c>
      <c r="AN102" s="63">
        <v>-6.1159853042626642</v>
      </c>
      <c r="AO102" s="52">
        <v>48.7998457156421</v>
      </c>
      <c r="AP102" s="52">
        <v>51.2001542843579</v>
      </c>
      <c r="AQ102" s="52">
        <v>28.440244481367198</v>
      </c>
      <c r="AR102" s="52">
        <v>67.460835509138406</v>
      </c>
      <c r="AS102" s="52">
        <v>3.4936506052694001</v>
      </c>
      <c r="AT102" s="53">
        <v>33395.788209219099</v>
      </c>
      <c r="AU102" s="53">
        <f>(AT102/E102)*100</f>
        <v>49.542766747595394</v>
      </c>
      <c r="AV102" s="3">
        <v>11</v>
      </c>
      <c r="AW102" s="131" t="s">
        <v>453</v>
      </c>
      <c r="AX102" s="130" t="s">
        <v>413</v>
      </c>
      <c r="AY102" s="130" t="s">
        <v>443</v>
      </c>
      <c r="AZ102" s="130" t="s">
        <v>419</v>
      </c>
      <c r="BA102" s="131" t="s">
        <v>426</v>
      </c>
      <c r="BB102" s="130" t="s">
        <v>191</v>
      </c>
      <c r="BC102" s="47" t="s">
        <v>195</v>
      </c>
    </row>
    <row r="103" spans="1:55" x14ac:dyDescent="0.2">
      <c r="A103" s="151">
        <v>48</v>
      </c>
      <c r="B103" s="3">
        <v>215</v>
      </c>
      <c r="C103" t="s">
        <v>120</v>
      </c>
      <c r="D103" t="s">
        <v>155</v>
      </c>
      <c r="E103" s="126">
        <v>52217</v>
      </c>
      <c r="F103" s="36">
        <f>(E103/$E$139)*100</f>
        <v>6.9991066042603231E-2</v>
      </c>
      <c r="G103" s="3" t="s">
        <v>103</v>
      </c>
      <c r="H103" s="128" t="s">
        <v>167</v>
      </c>
      <c r="I103" s="3">
        <v>1</v>
      </c>
      <c r="J103" s="15" t="s">
        <v>199</v>
      </c>
      <c r="K103" s="22">
        <v>0</v>
      </c>
      <c r="L103" s="30">
        <v>42162</v>
      </c>
      <c r="M103" s="28">
        <v>42162</v>
      </c>
      <c r="N103" s="22">
        <v>0</v>
      </c>
      <c r="O103" s="43" t="s">
        <v>199</v>
      </c>
      <c r="P103" s="25" t="s">
        <v>201</v>
      </c>
      <c r="Q103" s="117" t="s">
        <v>411</v>
      </c>
      <c r="R103" s="15" t="s">
        <v>199</v>
      </c>
      <c r="S103" s="15" t="s">
        <v>199</v>
      </c>
      <c r="T103" s="15" t="s">
        <v>199</v>
      </c>
      <c r="U103" s="14" t="s">
        <v>269</v>
      </c>
      <c r="V103" s="68" t="s">
        <v>288</v>
      </c>
      <c r="W103" s="3" t="s">
        <v>263</v>
      </c>
      <c r="X103" s="3" t="s">
        <v>263</v>
      </c>
      <c r="Y103" s="52">
        <v>3.15</v>
      </c>
      <c r="Z103" s="52">
        <v>15.824999999999999</v>
      </c>
      <c r="AA103" s="52">
        <f>AVERAGE(Z103,AB103)</f>
        <v>22.2</v>
      </c>
      <c r="AB103" s="52">
        <v>28.574999999999999</v>
      </c>
      <c r="AC103" s="18" t="s">
        <v>276</v>
      </c>
      <c r="AD103" s="129" t="s">
        <v>199</v>
      </c>
      <c r="AE103" s="52">
        <f>((AF103-E103)/E103)*100</f>
        <v>1.5160305941810177</v>
      </c>
      <c r="AF103" s="62">
        <v>53008.625695363502</v>
      </c>
      <c r="AG103" s="62">
        <v>52326.182078698897</v>
      </c>
      <c r="AH103" s="62">
        <v>51103.923070965597</v>
      </c>
      <c r="AI103" s="62">
        <v>49398.979012474498</v>
      </c>
      <c r="AJ103" s="62">
        <v>47319.868778419499</v>
      </c>
      <c r="AK103" s="63">
        <v>-1.2874199391369918</v>
      </c>
      <c r="AL103" s="63">
        <v>-2.3358459554626321</v>
      </c>
      <c r="AM103" s="63">
        <v>-3.3362293069428817</v>
      </c>
      <c r="AN103" s="63">
        <v>-4.2088121568868262</v>
      </c>
      <c r="AO103" s="52">
        <v>48.0801271616523</v>
      </c>
      <c r="AP103" s="52">
        <v>51.9198728383477</v>
      </c>
      <c r="AQ103" s="52">
        <v>27.695961085470199</v>
      </c>
      <c r="AR103" s="52">
        <v>64.398567516326096</v>
      </c>
      <c r="AS103" s="52">
        <v>7.1949748166305998</v>
      </c>
      <c r="AT103" s="53">
        <v>20141.480899157199</v>
      </c>
      <c r="AU103" s="53">
        <f>(AT103/E103)*100</f>
        <v>38.572650476199705</v>
      </c>
      <c r="AV103" s="3">
        <v>8</v>
      </c>
      <c r="AW103" s="131" t="s">
        <v>453</v>
      </c>
      <c r="AX103" s="130" t="s">
        <v>413</v>
      </c>
      <c r="AY103" s="131" t="s">
        <v>447</v>
      </c>
      <c r="AZ103" s="130" t="s">
        <v>419</v>
      </c>
      <c r="BA103" s="129" t="s">
        <v>199</v>
      </c>
      <c r="BB103" s="130" t="s">
        <v>191</v>
      </c>
      <c r="BC103" s="47" t="s">
        <v>195</v>
      </c>
    </row>
    <row r="104" spans="1:55" x14ac:dyDescent="0.2">
      <c r="A104" s="151">
        <v>53</v>
      </c>
      <c r="B104" s="3">
        <v>224</v>
      </c>
      <c r="C104" t="s">
        <v>121</v>
      </c>
      <c r="D104" t="s">
        <v>149</v>
      </c>
      <c r="E104" s="126">
        <v>52175</v>
      </c>
      <c r="F104" s="36">
        <f>(E104/$E$139)*100</f>
        <v>6.9934769725813889E-2</v>
      </c>
      <c r="G104" s="3" t="s">
        <v>103</v>
      </c>
      <c r="H104" s="128" t="s">
        <v>167</v>
      </c>
      <c r="I104" s="3">
        <v>1</v>
      </c>
      <c r="J104" s="15" t="s">
        <v>199</v>
      </c>
      <c r="K104" s="22">
        <v>0</v>
      </c>
      <c r="L104" s="30">
        <v>42162</v>
      </c>
      <c r="M104" s="27">
        <v>41091</v>
      </c>
      <c r="N104" s="22">
        <v>0</v>
      </c>
      <c r="O104" s="43" t="s">
        <v>199</v>
      </c>
      <c r="P104" s="15" t="s">
        <v>199</v>
      </c>
      <c r="Q104" s="118" t="s">
        <v>199</v>
      </c>
      <c r="R104" s="15" t="s">
        <v>199</v>
      </c>
      <c r="S104" s="15" t="s">
        <v>199</v>
      </c>
      <c r="T104" s="15" t="s">
        <v>199</v>
      </c>
      <c r="U104" s="60" t="s">
        <v>271</v>
      </c>
      <c r="V104" s="68" t="s">
        <v>285</v>
      </c>
      <c r="W104" s="3" t="s">
        <v>263</v>
      </c>
      <c r="X104" s="3" t="s">
        <v>263</v>
      </c>
      <c r="Y104" s="52">
        <v>1.74166666666667</v>
      </c>
      <c r="Z104" s="52">
        <v>13.275</v>
      </c>
      <c r="AA104" s="52">
        <f>AVERAGE(Z104,AB104)</f>
        <v>20.954166666666652</v>
      </c>
      <c r="AB104" s="52">
        <v>28.633333333333301</v>
      </c>
      <c r="AC104" s="71" t="s">
        <v>275</v>
      </c>
      <c r="AD104" s="129" t="s">
        <v>199</v>
      </c>
      <c r="AE104" s="52">
        <f>((AF104-E104)/E104)*100</f>
        <v>1.2159237282386193</v>
      </c>
      <c r="AF104" s="62">
        <v>52809.4082052085</v>
      </c>
      <c r="AG104" s="62">
        <v>55084.863526088797</v>
      </c>
      <c r="AH104" s="62">
        <v>55844.076710223802</v>
      </c>
      <c r="AI104" s="62">
        <v>55535.507122300602</v>
      </c>
      <c r="AJ104" s="62">
        <v>54253.5774638781</v>
      </c>
      <c r="AK104" s="63">
        <v>4.3088067036052742</v>
      </c>
      <c r="AL104" s="63">
        <v>1.378260987749264</v>
      </c>
      <c r="AM104" s="63">
        <v>-0.55255562648904633</v>
      </c>
      <c r="AN104" s="63">
        <v>-2.3083063878383761</v>
      </c>
      <c r="AO104" s="52">
        <v>48.101581217057998</v>
      </c>
      <c r="AP104" s="52">
        <v>51.898418782942002</v>
      </c>
      <c r="AQ104" s="52">
        <v>31.402012458073798</v>
      </c>
      <c r="AR104" s="52">
        <v>62.621945376138001</v>
      </c>
      <c r="AS104" s="52">
        <v>5.7287973167225701</v>
      </c>
      <c r="AT104" s="53">
        <v>24592.7319672581</v>
      </c>
      <c r="AU104" s="53">
        <f>(AT104/E104)*100</f>
        <v>47.135087622919215</v>
      </c>
      <c r="AV104" s="3">
        <v>8</v>
      </c>
      <c r="AW104" s="131" t="s">
        <v>459</v>
      </c>
      <c r="AX104" s="130" t="s">
        <v>413</v>
      </c>
      <c r="AY104" s="14" t="s">
        <v>445</v>
      </c>
      <c r="AZ104" s="130" t="s">
        <v>419</v>
      </c>
      <c r="BA104" s="129" t="s">
        <v>199</v>
      </c>
      <c r="BB104" s="130" t="s">
        <v>191</v>
      </c>
      <c r="BC104" s="130" t="s">
        <v>464</v>
      </c>
    </row>
    <row r="105" spans="1:55" x14ac:dyDescent="0.2">
      <c r="A105" s="151">
        <v>54</v>
      </c>
      <c r="B105" s="3">
        <v>228</v>
      </c>
      <c r="C105" t="s">
        <v>122</v>
      </c>
      <c r="D105" t="s">
        <v>149</v>
      </c>
      <c r="E105" s="126">
        <v>97750</v>
      </c>
      <c r="F105" s="36">
        <f>(E105/$E$139)*100</f>
        <v>0.13102297538473034</v>
      </c>
      <c r="G105" s="3" t="s">
        <v>103</v>
      </c>
      <c r="H105" s="128" t="s">
        <v>167</v>
      </c>
      <c r="I105" s="3">
        <v>1</v>
      </c>
      <c r="J105" s="15" t="s">
        <v>199</v>
      </c>
      <c r="K105" s="22">
        <v>0</v>
      </c>
      <c r="L105" s="30">
        <v>42162</v>
      </c>
      <c r="M105" s="27">
        <v>41091</v>
      </c>
      <c r="N105" s="22">
        <v>0</v>
      </c>
      <c r="O105" s="43" t="s">
        <v>199</v>
      </c>
      <c r="P105" s="15" t="s">
        <v>199</v>
      </c>
      <c r="Q105" s="118" t="s">
        <v>199</v>
      </c>
      <c r="R105" s="15" t="s">
        <v>199</v>
      </c>
      <c r="S105" s="15" t="s">
        <v>199</v>
      </c>
      <c r="T105" s="15" t="s">
        <v>199</v>
      </c>
      <c r="U105" s="60" t="s">
        <v>271</v>
      </c>
      <c r="V105" s="68" t="s">
        <v>288</v>
      </c>
      <c r="W105" s="3" t="s">
        <v>263</v>
      </c>
      <c r="X105" s="3" t="s">
        <v>263</v>
      </c>
      <c r="Y105" s="52">
        <v>1.6416666666666699</v>
      </c>
      <c r="Z105" s="52">
        <v>15.2083333333333</v>
      </c>
      <c r="AA105" s="52">
        <f>AVERAGE(Z105,AB105)</f>
        <v>24.529166666666651</v>
      </c>
      <c r="AB105" s="52">
        <v>33.85</v>
      </c>
      <c r="AC105" s="71" t="s">
        <v>275</v>
      </c>
      <c r="AD105" s="129" t="s">
        <v>199</v>
      </c>
      <c r="AE105" s="52">
        <f>((AF105-E105)/E105)*100</f>
        <v>1.1783941411011754</v>
      </c>
      <c r="AF105" s="62">
        <v>98901.880272926399</v>
      </c>
      <c r="AG105" s="62">
        <v>103018.642210074</v>
      </c>
      <c r="AH105" s="62">
        <v>107075.717112657</v>
      </c>
      <c r="AI105" s="62">
        <v>110341.539756051</v>
      </c>
      <c r="AJ105" s="62">
        <v>112747.51102948</v>
      </c>
      <c r="AK105" s="63">
        <v>4.1624708506927481</v>
      </c>
      <c r="AL105" s="63">
        <v>3.9381948893384533</v>
      </c>
      <c r="AM105" s="63">
        <v>3.0500123944609658</v>
      </c>
      <c r="AN105" s="63">
        <v>2.1804764359354087</v>
      </c>
      <c r="AO105" s="52">
        <v>47.865984654731498</v>
      </c>
      <c r="AP105" s="52">
        <v>52.134015345268502</v>
      </c>
      <c r="AQ105" s="52">
        <v>26.652685421994899</v>
      </c>
      <c r="AR105" s="52">
        <v>65.0976982097187</v>
      </c>
      <c r="AS105" s="52">
        <v>6.7396419437340196</v>
      </c>
      <c r="AT105" s="53">
        <v>41098.481608212103</v>
      </c>
      <c r="AU105" s="53">
        <f>(AT105/E105)*100</f>
        <v>42.044482463644094</v>
      </c>
      <c r="AV105" s="3">
        <v>13</v>
      </c>
      <c r="AW105" s="14" t="s">
        <v>455</v>
      </c>
      <c r="AX105" s="130" t="s">
        <v>413</v>
      </c>
      <c r="AY105" s="131" t="s">
        <v>446</v>
      </c>
      <c r="AZ105" s="130" t="s">
        <v>419</v>
      </c>
      <c r="BA105" s="129" t="s">
        <v>199</v>
      </c>
      <c r="BB105" s="16" t="s">
        <v>463</v>
      </c>
      <c r="BC105" s="47" t="s">
        <v>195</v>
      </c>
    </row>
    <row r="106" spans="1:55" x14ac:dyDescent="0.2">
      <c r="A106" s="151">
        <v>56</v>
      </c>
      <c r="B106" s="3">
        <v>234</v>
      </c>
      <c r="C106" t="s">
        <v>123</v>
      </c>
      <c r="D106" t="s">
        <v>149</v>
      </c>
      <c r="E106" s="126">
        <v>98206</v>
      </c>
      <c r="F106" s="36">
        <f>(E106/$E$139)*100</f>
        <v>0.1316341925384433</v>
      </c>
      <c r="G106" s="3" t="s">
        <v>103</v>
      </c>
      <c r="H106" s="128" t="s">
        <v>167</v>
      </c>
      <c r="I106" s="3">
        <v>1</v>
      </c>
      <c r="J106" s="15" t="s">
        <v>199</v>
      </c>
      <c r="K106" s="22">
        <v>0</v>
      </c>
      <c r="L106" s="30">
        <v>42162</v>
      </c>
      <c r="M106" s="27">
        <v>41091</v>
      </c>
      <c r="N106" s="22">
        <v>0</v>
      </c>
      <c r="O106" s="43" t="s">
        <v>199</v>
      </c>
      <c r="P106" s="25" t="s">
        <v>201</v>
      </c>
      <c r="Q106" s="118" t="s">
        <v>199</v>
      </c>
      <c r="R106" s="15" t="s">
        <v>199</v>
      </c>
      <c r="S106" s="15" t="s">
        <v>199</v>
      </c>
      <c r="T106" s="15" t="s">
        <v>199</v>
      </c>
      <c r="U106" s="60" t="s">
        <v>271</v>
      </c>
      <c r="V106" s="68" t="s">
        <v>261</v>
      </c>
      <c r="W106" s="3" t="s">
        <v>263</v>
      </c>
      <c r="X106" s="3" t="s">
        <v>263</v>
      </c>
      <c r="Y106" s="52">
        <v>1.75</v>
      </c>
      <c r="Z106" s="52">
        <v>8.9749999999999996</v>
      </c>
      <c r="AA106" s="52">
        <f>AVERAGE(Z106,AB106)</f>
        <v>18.129166666666649</v>
      </c>
      <c r="AB106" s="52">
        <v>27.283333333333299</v>
      </c>
      <c r="AC106" s="71" t="s">
        <v>275</v>
      </c>
      <c r="AD106" s="129" t="s">
        <v>199</v>
      </c>
      <c r="AE106" s="52">
        <f>((AF106-E106)/E106)*100</f>
        <v>1.3153718583599758</v>
      </c>
      <c r="AF106" s="62">
        <v>99497.774087220998</v>
      </c>
      <c r="AG106" s="62">
        <v>105696.402032137</v>
      </c>
      <c r="AH106" s="62">
        <v>111378.841792391</v>
      </c>
      <c r="AI106" s="62">
        <v>116486.49309781499</v>
      </c>
      <c r="AJ106" s="62">
        <v>120979.17434872501</v>
      </c>
      <c r="AK106" s="63">
        <v>6.2299161984088327</v>
      </c>
      <c r="AL106" s="63">
        <v>5.3761903442335255</v>
      </c>
      <c r="AM106" s="63">
        <v>4.5858362533025794</v>
      </c>
      <c r="AN106" s="63">
        <v>3.8568259129729818</v>
      </c>
      <c r="AO106" s="52">
        <v>48.192574791764301</v>
      </c>
      <c r="AP106" s="52">
        <v>51.807425208235799</v>
      </c>
      <c r="AQ106" s="52">
        <v>30.592835468301299</v>
      </c>
      <c r="AR106" s="52">
        <v>63.755778669327697</v>
      </c>
      <c r="AS106" s="52">
        <v>5.4202390892613499</v>
      </c>
      <c r="AT106" s="53">
        <v>38598.737044670001</v>
      </c>
      <c r="AU106" s="53">
        <f>(AT106/E106)*100</f>
        <v>39.303848079211043</v>
      </c>
      <c r="AV106" s="3">
        <v>11</v>
      </c>
      <c r="AW106" s="131" t="s">
        <v>459</v>
      </c>
      <c r="AX106" s="130" t="s">
        <v>413</v>
      </c>
      <c r="AY106" s="131" t="s">
        <v>446</v>
      </c>
      <c r="AZ106" s="130" t="s">
        <v>419</v>
      </c>
      <c r="BA106" s="129" t="s">
        <v>199</v>
      </c>
      <c r="BB106" s="16" t="s">
        <v>463</v>
      </c>
      <c r="BC106" s="47" t="s">
        <v>195</v>
      </c>
    </row>
    <row r="107" spans="1:55" x14ac:dyDescent="0.2">
      <c r="A107" s="150">
        <v>58</v>
      </c>
      <c r="B107" s="3">
        <v>242</v>
      </c>
      <c r="C107" t="s">
        <v>124</v>
      </c>
      <c r="D107" t="s">
        <v>149</v>
      </c>
      <c r="E107" s="126">
        <v>91959</v>
      </c>
      <c r="F107" s="36">
        <f>(E107/$E$139)*100</f>
        <v>0.1232607856102754</v>
      </c>
      <c r="G107" s="3" t="s">
        <v>103</v>
      </c>
      <c r="H107" s="128" t="s">
        <v>167</v>
      </c>
      <c r="I107" s="3">
        <v>1</v>
      </c>
      <c r="J107" s="15" t="s">
        <v>199</v>
      </c>
      <c r="K107" s="22">
        <v>0</v>
      </c>
      <c r="L107" s="30">
        <v>42162</v>
      </c>
      <c r="M107" s="27">
        <v>41091</v>
      </c>
      <c r="N107" s="22">
        <v>0</v>
      </c>
      <c r="O107" s="43" t="s">
        <v>199</v>
      </c>
      <c r="P107" s="15" t="s">
        <v>199</v>
      </c>
      <c r="Q107" s="118" t="s">
        <v>199</v>
      </c>
      <c r="R107" s="15" t="s">
        <v>199</v>
      </c>
      <c r="S107" s="15" t="s">
        <v>199</v>
      </c>
      <c r="T107" s="15" t="s">
        <v>199</v>
      </c>
      <c r="U107" s="60" t="s">
        <v>271</v>
      </c>
      <c r="V107" s="68" t="s">
        <v>285</v>
      </c>
      <c r="W107" s="3" t="s">
        <v>263</v>
      </c>
      <c r="X107" s="3" t="s">
        <v>263</v>
      </c>
      <c r="Y107" s="52">
        <v>2.4083333333333301</v>
      </c>
      <c r="Z107" s="52">
        <v>12.2083333333333</v>
      </c>
      <c r="AA107" s="52">
        <f>AVERAGE(Z107,AB107)</f>
        <v>21.137499999999999</v>
      </c>
      <c r="AB107" s="52">
        <v>30.066666666666698</v>
      </c>
      <c r="AC107" s="71" t="s">
        <v>275</v>
      </c>
      <c r="AD107" s="129" t="s">
        <v>199</v>
      </c>
      <c r="AE107" s="52">
        <f>((AF107-E107)/E107)*100</f>
        <v>1.2659740104044253</v>
      </c>
      <c r="AF107" s="62">
        <v>93123.177040227805</v>
      </c>
      <c r="AG107" s="62">
        <v>99394.169930347998</v>
      </c>
      <c r="AH107" s="62">
        <v>105821.988101574</v>
      </c>
      <c r="AI107" s="62">
        <v>111960.019686132</v>
      </c>
      <c r="AJ107" s="62">
        <v>117627.9516739</v>
      </c>
      <c r="AK107" s="63">
        <v>6.7340839192065145</v>
      </c>
      <c r="AL107" s="63">
        <v>6.4669971847749128</v>
      </c>
      <c r="AM107" s="63">
        <v>5.8003366735714419</v>
      </c>
      <c r="AN107" s="63">
        <v>5.0624606923591466</v>
      </c>
      <c r="AO107" s="52">
        <v>48.597744647071003</v>
      </c>
      <c r="AP107" s="52">
        <v>51.402255352928997</v>
      </c>
      <c r="AQ107" s="52">
        <v>31.038832523189701</v>
      </c>
      <c r="AR107" s="52">
        <v>63.005252340717099</v>
      </c>
      <c r="AS107" s="52">
        <v>5.7677878184843303</v>
      </c>
      <c r="AT107" s="53">
        <v>41130.681486596703</v>
      </c>
      <c r="AU107" s="53">
        <f>(AT107/E107)*100</f>
        <v>44.727195257230619</v>
      </c>
      <c r="AV107" s="3">
        <v>14</v>
      </c>
      <c r="AW107" s="131" t="s">
        <v>459</v>
      </c>
      <c r="AX107" s="130" t="s">
        <v>413</v>
      </c>
      <c r="AY107" s="14" t="s">
        <v>450</v>
      </c>
      <c r="AZ107" s="14" t="s">
        <v>417</v>
      </c>
      <c r="BA107" s="129" t="s">
        <v>199</v>
      </c>
      <c r="BB107" s="16" t="s">
        <v>463</v>
      </c>
      <c r="BC107" s="47" t="s">
        <v>195</v>
      </c>
    </row>
    <row r="108" spans="1:55" x14ac:dyDescent="0.2">
      <c r="A108" s="151">
        <v>62</v>
      </c>
      <c r="B108" s="3">
        <v>252</v>
      </c>
      <c r="C108" t="s">
        <v>125</v>
      </c>
      <c r="D108" t="s">
        <v>158</v>
      </c>
      <c r="E108" s="126">
        <v>99010</v>
      </c>
      <c r="F108" s="36">
        <f>(E108/$E$139)*100</f>
        <v>0.13271186488841077</v>
      </c>
      <c r="G108" s="3" t="s">
        <v>103</v>
      </c>
      <c r="H108" s="128" t="s">
        <v>167</v>
      </c>
      <c r="I108" s="3">
        <v>1</v>
      </c>
      <c r="J108" s="15" t="s">
        <v>199</v>
      </c>
      <c r="K108" s="22">
        <v>0</v>
      </c>
      <c r="L108" s="30">
        <v>42162</v>
      </c>
      <c r="M108" s="28">
        <v>42162</v>
      </c>
      <c r="N108" s="22">
        <v>0</v>
      </c>
      <c r="O108" s="43" t="s">
        <v>199</v>
      </c>
      <c r="P108" s="15" t="s">
        <v>199</v>
      </c>
      <c r="Q108" s="118" t="s">
        <v>199</v>
      </c>
      <c r="R108" s="15" t="s">
        <v>199</v>
      </c>
      <c r="S108" s="15" t="s">
        <v>199</v>
      </c>
      <c r="T108" s="15" t="s">
        <v>199</v>
      </c>
      <c r="U108" s="60" t="s">
        <v>271</v>
      </c>
      <c r="V108" s="68" t="s">
        <v>295</v>
      </c>
      <c r="W108" s="3" t="s">
        <v>263</v>
      </c>
      <c r="X108" s="3" t="s">
        <v>263</v>
      </c>
      <c r="Y108" s="52">
        <v>1.9166666666666701</v>
      </c>
      <c r="Z108" s="52">
        <v>19.391666666666701</v>
      </c>
      <c r="AA108" s="52">
        <f>AVERAGE(Z108,AB108)</f>
        <v>26.841666666666701</v>
      </c>
      <c r="AB108" s="52">
        <v>34.2916666666667</v>
      </c>
      <c r="AC108" s="18" t="s">
        <v>276</v>
      </c>
      <c r="AD108" s="129" t="s">
        <v>199</v>
      </c>
      <c r="AE108" s="52">
        <f>((AF108-E108)/E108)*100</f>
        <v>1.643296144806585</v>
      </c>
      <c r="AF108" s="62">
        <v>100637.027512973</v>
      </c>
      <c r="AG108" s="62">
        <v>101750.662429957</v>
      </c>
      <c r="AH108" s="62">
        <v>103201.382387734</v>
      </c>
      <c r="AI108" s="62">
        <v>104223.63498089599</v>
      </c>
      <c r="AJ108" s="62">
        <v>104690.88390636</v>
      </c>
      <c r="AK108" s="63">
        <v>1.1065856618633123</v>
      </c>
      <c r="AL108" s="63">
        <v>1.4257597180516175</v>
      </c>
      <c r="AM108" s="63">
        <v>0.99054156980312813</v>
      </c>
      <c r="AN108" s="63">
        <v>0.44831378751053486</v>
      </c>
      <c r="AO108" s="52">
        <v>48.809211190788801</v>
      </c>
      <c r="AP108" s="52">
        <v>51.190788809211199</v>
      </c>
      <c r="AQ108" s="52">
        <v>31.950308049692001</v>
      </c>
      <c r="AR108" s="52">
        <v>62.408847591152401</v>
      </c>
      <c r="AS108" s="52">
        <v>5.4166245833754196</v>
      </c>
      <c r="AT108" s="53">
        <v>38721.110320342297</v>
      </c>
      <c r="AU108" s="53">
        <f>(AT108/E108)*100</f>
        <v>39.108282315263402</v>
      </c>
      <c r="AV108" s="3">
        <v>7</v>
      </c>
      <c r="AW108" s="131" t="s">
        <v>459</v>
      </c>
      <c r="AX108" s="130" t="s">
        <v>413</v>
      </c>
      <c r="AY108" s="130" t="s">
        <v>441</v>
      </c>
      <c r="AZ108" s="130" t="s">
        <v>419</v>
      </c>
      <c r="BA108" s="129" t="s">
        <v>199</v>
      </c>
      <c r="BB108" s="130" t="s">
        <v>191</v>
      </c>
      <c r="BC108" s="130" t="s">
        <v>464</v>
      </c>
    </row>
    <row r="109" spans="1:55" x14ac:dyDescent="0.2">
      <c r="A109" s="151">
        <v>63</v>
      </c>
      <c r="B109" s="3">
        <v>254</v>
      </c>
      <c r="C109" t="s">
        <v>126</v>
      </c>
      <c r="D109" t="s">
        <v>158</v>
      </c>
      <c r="E109" s="126">
        <v>60542</v>
      </c>
      <c r="F109" s="36">
        <f>(E109/$E$139)*100</f>
        <v>8.1149800263348809E-2</v>
      </c>
      <c r="G109" s="3" t="s">
        <v>103</v>
      </c>
      <c r="H109" s="128" t="s">
        <v>167</v>
      </c>
      <c r="I109" s="3">
        <v>1</v>
      </c>
      <c r="J109" s="15" t="s">
        <v>199</v>
      </c>
      <c r="K109" s="22">
        <v>0</v>
      </c>
      <c r="L109" s="30">
        <v>42162</v>
      </c>
      <c r="M109" s="28">
        <v>42162</v>
      </c>
      <c r="N109" s="22">
        <v>0</v>
      </c>
      <c r="O109" s="43" t="s">
        <v>199</v>
      </c>
      <c r="P109" s="15" t="s">
        <v>199</v>
      </c>
      <c r="Q109" s="118" t="s">
        <v>199</v>
      </c>
      <c r="R109" s="15" t="s">
        <v>199</v>
      </c>
      <c r="S109" s="15" t="s">
        <v>199</v>
      </c>
      <c r="T109" s="15" t="s">
        <v>199</v>
      </c>
      <c r="U109" s="60" t="s">
        <v>271</v>
      </c>
      <c r="V109" s="68" t="s">
        <v>285</v>
      </c>
      <c r="W109" s="3" t="s">
        <v>263</v>
      </c>
      <c r="X109" s="3" t="s">
        <v>263</v>
      </c>
      <c r="Y109" s="52">
        <v>2.4</v>
      </c>
      <c r="Z109" s="52">
        <v>9.8666666666666707</v>
      </c>
      <c r="AA109" s="52">
        <f>AVERAGE(Z109,AB109)</f>
        <v>17.758333333333333</v>
      </c>
      <c r="AB109" s="52">
        <v>25.65</v>
      </c>
      <c r="AC109" s="18" t="s">
        <v>276</v>
      </c>
      <c r="AD109" s="129" t="s">
        <v>199</v>
      </c>
      <c r="AE109" s="52">
        <f>((AF109-E109)/E109)*100</f>
        <v>1.5751372634367926</v>
      </c>
      <c r="AF109" s="62">
        <v>61495.619602029903</v>
      </c>
      <c r="AG109" s="62">
        <v>60541.267727368097</v>
      </c>
      <c r="AH109" s="62">
        <v>59813.808400160597</v>
      </c>
      <c r="AI109" s="62">
        <v>58743.401318563599</v>
      </c>
      <c r="AJ109" s="62">
        <v>57241.2168612198</v>
      </c>
      <c r="AK109" s="63">
        <v>-1.5519022018770006</v>
      </c>
      <c r="AL109" s="63">
        <v>-1.2015924913951659</v>
      </c>
      <c r="AM109" s="63">
        <v>-1.7895651693599954</v>
      </c>
      <c r="AN109" s="63">
        <v>-2.557196933826662</v>
      </c>
      <c r="AO109" s="52">
        <v>47.566978296058899</v>
      </c>
      <c r="AP109" s="52">
        <v>52.433021703941101</v>
      </c>
      <c r="AQ109" s="52">
        <v>30.3062336890093</v>
      </c>
      <c r="AR109" s="52">
        <v>62.805985927125001</v>
      </c>
      <c r="AS109" s="52">
        <v>6.6879191305209602</v>
      </c>
      <c r="AT109" s="53">
        <v>22104.8817377997</v>
      </c>
      <c r="AU109" s="53">
        <f>(AT109/E109)*100</f>
        <v>36.511647678966177</v>
      </c>
      <c r="AV109" s="3">
        <v>6</v>
      </c>
      <c r="AW109" s="14" t="s">
        <v>455</v>
      </c>
      <c r="AX109" s="130" t="s">
        <v>413</v>
      </c>
      <c r="AY109" s="16" t="s">
        <v>444</v>
      </c>
      <c r="AZ109" s="130" t="s">
        <v>419</v>
      </c>
      <c r="BA109" s="129" t="s">
        <v>199</v>
      </c>
      <c r="BB109" s="130" t="s">
        <v>191</v>
      </c>
      <c r="BC109" s="130" t="s">
        <v>464</v>
      </c>
    </row>
    <row r="110" spans="1:55" x14ac:dyDescent="0.2">
      <c r="A110" s="151">
        <v>66</v>
      </c>
      <c r="B110" s="3">
        <v>260</v>
      </c>
      <c r="C110" t="s">
        <v>127</v>
      </c>
      <c r="D110" t="s">
        <v>158</v>
      </c>
      <c r="E110" s="126">
        <v>55298</v>
      </c>
      <c r="F110" s="36">
        <f>(E110/$E$139)*100</f>
        <v>7.4120802995650339E-2</v>
      </c>
      <c r="G110" s="3" t="s">
        <v>103</v>
      </c>
      <c r="H110" s="128" t="s">
        <v>167</v>
      </c>
      <c r="I110" s="3">
        <v>1</v>
      </c>
      <c r="J110" s="15" t="s">
        <v>199</v>
      </c>
      <c r="K110" s="22">
        <v>0</v>
      </c>
      <c r="L110" s="30">
        <v>42162</v>
      </c>
      <c r="M110" s="28">
        <v>42162</v>
      </c>
      <c r="N110" s="22">
        <v>0</v>
      </c>
      <c r="O110" s="43" t="s">
        <v>199</v>
      </c>
      <c r="P110" s="25" t="s">
        <v>201</v>
      </c>
      <c r="Q110" s="118" t="s">
        <v>199</v>
      </c>
      <c r="R110" s="15" t="s">
        <v>199</v>
      </c>
      <c r="S110" s="15" t="s">
        <v>199</v>
      </c>
      <c r="T110" s="15" t="s">
        <v>199</v>
      </c>
      <c r="U110" s="60" t="s">
        <v>271</v>
      </c>
      <c r="V110" s="68" t="s">
        <v>285</v>
      </c>
      <c r="W110" s="3" t="s">
        <v>263</v>
      </c>
      <c r="X110" s="3" t="s">
        <v>263</v>
      </c>
      <c r="Y110" s="52">
        <v>2.4750000000000001</v>
      </c>
      <c r="Z110" s="52">
        <v>12.283333333333299</v>
      </c>
      <c r="AA110" s="52">
        <f>AVERAGE(Z110,AB110)</f>
        <v>19.8958333333333</v>
      </c>
      <c r="AB110" s="52">
        <v>27.508333333333301</v>
      </c>
      <c r="AC110" s="18" t="s">
        <v>276</v>
      </c>
      <c r="AD110" s="129" t="s">
        <v>199</v>
      </c>
      <c r="AE110" s="52">
        <f>((AF110-E110)/E110)*100</f>
        <v>1.6306668050972906</v>
      </c>
      <c r="AF110" s="62">
        <v>56199.7261298827</v>
      </c>
      <c r="AG110" s="62">
        <v>57194.547713871303</v>
      </c>
      <c r="AH110" s="62">
        <v>57574.773457198797</v>
      </c>
      <c r="AI110" s="62">
        <v>57363.689121119001</v>
      </c>
      <c r="AJ110" s="62">
        <v>56601.8434100862</v>
      </c>
      <c r="AK110" s="63">
        <v>1.7701537934357185</v>
      </c>
      <c r="AL110" s="63">
        <v>0.6647936884292871</v>
      </c>
      <c r="AM110" s="63">
        <v>-0.36662642925849437</v>
      </c>
      <c r="AN110" s="63">
        <v>-1.3280974824060277</v>
      </c>
      <c r="AO110" s="52">
        <v>47.211472385981402</v>
      </c>
      <c r="AP110" s="52">
        <v>52.788527614018598</v>
      </c>
      <c r="AQ110" s="52">
        <v>30.245216825201599</v>
      </c>
      <c r="AR110" s="52">
        <v>62.986003110419901</v>
      </c>
      <c r="AS110" s="52">
        <v>6.6241093710441596</v>
      </c>
      <c r="AT110" s="53">
        <v>20775.328974645199</v>
      </c>
      <c r="AU110" s="53">
        <f>(AT110/E110)*100</f>
        <v>37.569765587625589</v>
      </c>
      <c r="AV110" s="3">
        <v>7</v>
      </c>
      <c r="AW110" s="14" t="s">
        <v>455</v>
      </c>
      <c r="AX110" s="130" t="s">
        <v>413</v>
      </c>
      <c r="AY110" s="130" t="s">
        <v>441</v>
      </c>
      <c r="AZ110" s="130" t="s">
        <v>419</v>
      </c>
      <c r="BA110" s="129" t="s">
        <v>199</v>
      </c>
      <c r="BB110" s="130" t="s">
        <v>191</v>
      </c>
      <c r="BC110" s="130" t="s">
        <v>464</v>
      </c>
    </row>
    <row r="111" spans="1:55" x14ac:dyDescent="0.2">
      <c r="A111" s="150">
        <v>67</v>
      </c>
      <c r="B111" s="3">
        <v>264</v>
      </c>
      <c r="C111" t="s">
        <v>129</v>
      </c>
      <c r="D111" t="s">
        <v>158</v>
      </c>
      <c r="E111" s="126">
        <v>64431</v>
      </c>
      <c r="F111" s="36">
        <f>(E111/$E$139)*100</f>
        <v>8.6362571120343345E-2</v>
      </c>
      <c r="G111" s="3" t="s">
        <v>103</v>
      </c>
      <c r="H111" s="128" t="s">
        <v>167</v>
      </c>
      <c r="I111" s="3">
        <v>1</v>
      </c>
      <c r="J111" s="15" t="s">
        <v>199</v>
      </c>
      <c r="K111" s="22">
        <v>0</v>
      </c>
      <c r="L111" s="30">
        <v>42162</v>
      </c>
      <c r="M111" s="28">
        <v>42162</v>
      </c>
      <c r="N111" s="22">
        <v>0</v>
      </c>
      <c r="O111" s="43" t="s">
        <v>199</v>
      </c>
      <c r="P111" s="15" t="s">
        <v>199</v>
      </c>
      <c r="Q111" s="118" t="s">
        <v>199</v>
      </c>
      <c r="R111" s="15" t="s">
        <v>199</v>
      </c>
      <c r="S111" s="15" t="s">
        <v>199</v>
      </c>
      <c r="T111" s="15" t="s">
        <v>199</v>
      </c>
      <c r="U111" s="60" t="s">
        <v>271</v>
      </c>
      <c r="V111" s="68" t="s">
        <v>288</v>
      </c>
      <c r="W111" s="3" t="s">
        <v>263</v>
      </c>
      <c r="X111" s="3" t="s">
        <v>263</v>
      </c>
      <c r="Y111" s="52">
        <v>2.4793333333333401</v>
      </c>
      <c r="Z111" s="52">
        <v>12.5465889464594</v>
      </c>
      <c r="AA111" s="52">
        <f>AVERAGE(Z111,AB111)</f>
        <v>20.3813255613126</v>
      </c>
      <c r="AB111" s="52">
        <v>28.216062176165799</v>
      </c>
      <c r="AC111" s="18" t="s">
        <v>276</v>
      </c>
      <c r="AD111" s="129" t="s">
        <v>199</v>
      </c>
      <c r="AE111" s="52">
        <f>((AF111-E111)/E111)*100</f>
        <v>1.5697452447986218</v>
      </c>
      <c r="AF111" s="62">
        <v>65442.4025586762</v>
      </c>
      <c r="AG111" s="62">
        <v>69098.703566579497</v>
      </c>
      <c r="AH111" s="62">
        <v>70438.0161117924</v>
      </c>
      <c r="AI111" s="62">
        <v>70684.845200805896</v>
      </c>
      <c r="AJ111" s="62">
        <v>70174.7078339531</v>
      </c>
      <c r="AK111" s="63">
        <v>5.587051918861059</v>
      </c>
      <c r="AL111" s="63">
        <v>1.9382600194841844</v>
      </c>
      <c r="AM111" s="63">
        <v>0.35042027393524627</v>
      </c>
      <c r="AN111" s="63">
        <v>-0.72170684593503165</v>
      </c>
      <c r="AO111" s="52">
        <v>48.361813412798199</v>
      </c>
      <c r="AP111" s="52">
        <v>51.638186587201801</v>
      </c>
      <c r="AQ111" s="52">
        <v>29.096242491968098</v>
      </c>
      <c r="AR111" s="52">
        <v>63.606028154149399</v>
      </c>
      <c r="AS111" s="52">
        <v>6.7079511415312503</v>
      </c>
      <c r="AT111" s="53">
        <v>32478.651556129102</v>
      </c>
      <c r="AU111" s="53">
        <f>(AT111/E111)*100</f>
        <v>50.408423827240156</v>
      </c>
      <c r="AV111" s="3">
        <v>8</v>
      </c>
      <c r="AW111" s="131" t="s">
        <v>459</v>
      </c>
      <c r="AX111" s="130" t="s">
        <v>413</v>
      </c>
      <c r="AY111" s="131" t="s">
        <v>446</v>
      </c>
      <c r="AZ111" s="130" t="s">
        <v>419</v>
      </c>
      <c r="BA111" s="129" t="s">
        <v>199</v>
      </c>
      <c r="BB111" s="16" t="s">
        <v>463</v>
      </c>
      <c r="BC111" s="130" t="s">
        <v>464</v>
      </c>
    </row>
    <row r="112" spans="1:55" x14ac:dyDescent="0.2">
      <c r="A112" s="151">
        <v>69</v>
      </c>
      <c r="B112" s="3">
        <v>268</v>
      </c>
      <c r="C112" t="s">
        <v>128</v>
      </c>
      <c r="D112" t="s">
        <v>158</v>
      </c>
      <c r="E112" s="126">
        <v>52806</v>
      </c>
      <c r="F112" s="36">
        <f>(E112/$E$139)*100</f>
        <v>7.0780554866149079E-2</v>
      </c>
      <c r="G112" s="3" t="s">
        <v>103</v>
      </c>
      <c r="H112" s="128" t="s">
        <v>167</v>
      </c>
      <c r="I112" s="3">
        <v>1</v>
      </c>
      <c r="J112" s="15" t="s">
        <v>199</v>
      </c>
      <c r="K112" s="22">
        <v>0</v>
      </c>
      <c r="L112" s="30">
        <v>42162</v>
      </c>
      <c r="M112" s="28">
        <v>42162</v>
      </c>
      <c r="N112" s="22">
        <v>0</v>
      </c>
      <c r="O112" s="43" t="s">
        <v>199</v>
      </c>
      <c r="P112" s="15" t="s">
        <v>199</v>
      </c>
      <c r="Q112" s="118" t="s">
        <v>199</v>
      </c>
      <c r="R112" s="15" t="s">
        <v>199</v>
      </c>
      <c r="S112" s="15" t="s">
        <v>199</v>
      </c>
      <c r="T112" s="15" t="s">
        <v>199</v>
      </c>
      <c r="U112" s="60" t="s">
        <v>271</v>
      </c>
      <c r="V112" s="68" t="s">
        <v>285</v>
      </c>
      <c r="W112" s="3" t="s">
        <v>263</v>
      </c>
      <c r="X112" s="3" t="s">
        <v>263</v>
      </c>
      <c r="Y112" s="52">
        <v>2.4793333333333401</v>
      </c>
      <c r="Z112" s="52">
        <v>12.5465889464594</v>
      </c>
      <c r="AA112" s="52">
        <f>AVERAGE(Z112,AB112)</f>
        <v>20.3813255613126</v>
      </c>
      <c r="AB112" s="52">
        <v>28.216062176165799</v>
      </c>
      <c r="AC112" s="71" t="s">
        <v>275</v>
      </c>
      <c r="AD112" s="129" t="s">
        <v>199</v>
      </c>
      <c r="AE112" s="52">
        <f>((AF112-E112)/E112)*100</f>
        <v>1.5019370834069949</v>
      </c>
      <c r="AF112" s="62">
        <v>53599.112896263898</v>
      </c>
      <c r="AG112" s="62">
        <v>53057.262942539499</v>
      </c>
      <c r="AH112" s="62">
        <v>52793.610826700497</v>
      </c>
      <c r="AI112" s="62">
        <v>52313.626698375199</v>
      </c>
      <c r="AJ112" s="62">
        <v>51536.374045800498</v>
      </c>
      <c r="AK112" s="63">
        <v>-1.0109308241222181</v>
      </c>
      <c r="AL112" s="63">
        <v>-0.49691993370358184</v>
      </c>
      <c r="AM112" s="63">
        <v>-0.90917086520352963</v>
      </c>
      <c r="AN112" s="63">
        <v>-1.4857556274125461</v>
      </c>
      <c r="AO112" s="52">
        <v>47.9490966935576</v>
      </c>
      <c r="AP112" s="52">
        <v>52.0509033064424</v>
      </c>
      <c r="AQ112" s="52">
        <v>28.392606900731</v>
      </c>
      <c r="AR112" s="52">
        <v>63.498466083399599</v>
      </c>
      <c r="AS112" s="52">
        <v>7.7245010036738302</v>
      </c>
      <c r="AT112" s="53">
        <v>21709.0135184807</v>
      </c>
      <c r="AU112" s="53">
        <f>(AT112/E112)*100</f>
        <v>41.110884214825397</v>
      </c>
      <c r="AV112" s="3">
        <v>5</v>
      </c>
      <c r="AW112" s="14" t="s">
        <v>455</v>
      </c>
      <c r="AX112" s="130" t="s">
        <v>413</v>
      </c>
      <c r="AY112" s="131" t="s">
        <v>446</v>
      </c>
      <c r="AZ112" s="130" t="s">
        <v>419</v>
      </c>
      <c r="BA112" s="129" t="s">
        <v>199</v>
      </c>
      <c r="BB112" s="16" t="s">
        <v>463</v>
      </c>
      <c r="BC112" s="47" t="s">
        <v>195</v>
      </c>
    </row>
    <row r="113" spans="1:55" x14ac:dyDescent="0.2">
      <c r="A113" s="151">
        <v>75</v>
      </c>
      <c r="B113" s="3">
        <v>281</v>
      </c>
      <c r="C113" t="s">
        <v>130</v>
      </c>
      <c r="D113" t="s">
        <v>150</v>
      </c>
      <c r="E113" s="126">
        <v>63104</v>
      </c>
      <c r="F113" s="36">
        <f>(E113/$E$139)*100</f>
        <v>8.4583875587498983E-2</v>
      </c>
      <c r="G113" s="3" t="s">
        <v>103</v>
      </c>
      <c r="H113" s="128" t="s">
        <v>167</v>
      </c>
      <c r="I113" s="3">
        <v>1</v>
      </c>
      <c r="J113" s="15" t="s">
        <v>199</v>
      </c>
      <c r="K113" s="22">
        <v>0</v>
      </c>
      <c r="L113" s="30">
        <v>42162</v>
      </c>
      <c r="M113" s="28">
        <v>42162</v>
      </c>
      <c r="N113" s="43" t="s">
        <v>199</v>
      </c>
      <c r="O113" s="43" t="s">
        <v>199</v>
      </c>
      <c r="P113" s="25" t="s">
        <v>201</v>
      </c>
      <c r="Q113" s="118" t="s">
        <v>199</v>
      </c>
      <c r="R113" s="21">
        <v>0.5</v>
      </c>
      <c r="S113" s="15" t="s">
        <v>199</v>
      </c>
      <c r="T113" s="15" t="s">
        <v>199</v>
      </c>
      <c r="U113" s="20" t="s">
        <v>270</v>
      </c>
      <c r="V113" s="68" t="s">
        <v>288</v>
      </c>
      <c r="W113" s="3" t="s">
        <v>263</v>
      </c>
      <c r="X113" s="3" t="s">
        <v>263</v>
      </c>
      <c r="Y113" s="52">
        <v>1.86666666666667</v>
      </c>
      <c r="Z113" s="52">
        <v>5.9</v>
      </c>
      <c r="AA113" s="52">
        <f>AVERAGE(Z113,AB113)</f>
        <v>14.008333333333351</v>
      </c>
      <c r="AB113" s="52">
        <v>22.116666666666699</v>
      </c>
      <c r="AC113" s="16" t="s">
        <v>278</v>
      </c>
      <c r="AD113" s="129" t="s">
        <v>199</v>
      </c>
      <c r="AE113" s="52">
        <f>((AF113-E113)/E113)*100</f>
        <v>1.5600564925968272</v>
      </c>
      <c r="AF113" s="62">
        <v>64088.458049088302</v>
      </c>
      <c r="AG113" s="62">
        <v>69243.510587368597</v>
      </c>
      <c r="AH113" s="62">
        <v>74404.602066010193</v>
      </c>
      <c r="AI113" s="62">
        <v>79564.484803847503</v>
      </c>
      <c r="AJ113" s="62">
        <v>84627.0591596671</v>
      </c>
      <c r="AK113" s="63">
        <v>8.0436520010074251</v>
      </c>
      <c r="AL113" s="63">
        <v>7.4535381508849765</v>
      </c>
      <c r="AM113" s="63">
        <v>6.9348972974273435</v>
      </c>
      <c r="AN113" s="63">
        <v>6.3628569559653405</v>
      </c>
      <c r="AO113" s="52">
        <v>49.152193204868198</v>
      </c>
      <c r="AP113" s="52">
        <v>50.847806795131902</v>
      </c>
      <c r="AQ113" s="52">
        <v>28.7667976673428</v>
      </c>
      <c r="AR113" s="52">
        <v>63.978511663286</v>
      </c>
      <c r="AS113" s="52">
        <v>6.9472616632859996</v>
      </c>
      <c r="AT113" s="53">
        <v>26151.554081023001</v>
      </c>
      <c r="AU113" s="53">
        <f>(AT113/E113)*100</f>
        <v>41.441991127381783</v>
      </c>
      <c r="AV113" s="3">
        <v>7</v>
      </c>
      <c r="AW113" s="14" t="s">
        <v>458</v>
      </c>
      <c r="AX113" s="130" t="s">
        <v>416</v>
      </c>
      <c r="AY113" s="130" t="s">
        <v>441</v>
      </c>
      <c r="AZ113" s="130" t="s">
        <v>419</v>
      </c>
      <c r="BA113" s="129" t="s">
        <v>199</v>
      </c>
      <c r="BB113" s="16" t="s">
        <v>463</v>
      </c>
      <c r="BC113" s="47" t="s">
        <v>195</v>
      </c>
    </row>
    <row r="114" spans="1:55" x14ac:dyDescent="0.2">
      <c r="A114" s="151">
        <v>77</v>
      </c>
      <c r="B114" s="3">
        <v>286</v>
      </c>
      <c r="C114" t="s">
        <v>131</v>
      </c>
      <c r="D114" t="s">
        <v>26</v>
      </c>
      <c r="E114" s="126">
        <v>53043</v>
      </c>
      <c r="F114" s="36">
        <f>(E114/$E$139)*100</f>
        <v>7.1098226939460399E-2</v>
      </c>
      <c r="G114" s="3" t="s">
        <v>103</v>
      </c>
      <c r="H114" s="128" t="s">
        <v>167</v>
      </c>
      <c r="I114" s="3">
        <v>1</v>
      </c>
      <c r="J114" s="15" t="s">
        <v>199</v>
      </c>
      <c r="K114" s="22">
        <v>0</v>
      </c>
      <c r="L114" s="29">
        <v>42556</v>
      </c>
      <c r="M114" s="29">
        <v>42526</v>
      </c>
      <c r="N114" s="22">
        <v>0</v>
      </c>
      <c r="O114" s="43" t="s">
        <v>199</v>
      </c>
      <c r="P114" s="15" t="s">
        <v>199</v>
      </c>
      <c r="Q114" s="118" t="s">
        <v>199</v>
      </c>
      <c r="R114" s="15" t="s">
        <v>199</v>
      </c>
      <c r="S114" s="15" t="s">
        <v>199</v>
      </c>
      <c r="T114" s="15" t="s">
        <v>199</v>
      </c>
      <c r="U114" s="14" t="s">
        <v>269</v>
      </c>
      <c r="V114" s="68" t="s">
        <v>288</v>
      </c>
      <c r="W114" s="3" t="s">
        <v>263</v>
      </c>
      <c r="X114" s="3" t="s">
        <v>263</v>
      </c>
      <c r="Y114" s="52">
        <v>2.4666666666666699</v>
      </c>
      <c r="Z114" s="52">
        <v>23.016666666666701</v>
      </c>
      <c r="AA114" s="52">
        <f>AVERAGE(Z114,AB114)</f>
        <v>27.637499999999999</v>
      </c>
      <c r="AB114" s="52">
        <v>32.258333333333297</v>
      </c>
      <c r="AC114" s="18" t="s">
        <v>276</v>
      </c>
      <c r="AD114" s="129" t="s">
        <v>199</v>
      </c>
      <c r="AE114" s="52">
        <f>((AF114-E114)/E114)*100</f>
        <v>1.9010195171174293</v>
      </c>
      <c r="AF114" s="62">
        <v>54051.357782464598</v>
      </c>
      <c r="AG114" s="62">
        <v>57757.253016764502</v>
      </c>
      <c r="AH114" s="62">
        <v>58686.691234757003</v>
      </c>
      <c r="AI114" s="62">
        <v>58324.062121335301</v>
      </c>
      <c r="AJ114" s="62">
        <v>57214.576295736697</v>
      </c>
      <c r="AK114" s="63">
        <v>6.8562481801376212</v>
      </c>
      <c r="AL114" s="63">
        <v>1.6092147210026153</v>
      </c>
      <c r="AM114" s="63">
        <v>-0.61790689812639621</v>
      </c>
      <c r="AN114" s="63">
        <v>-1.902278039705926</v>
      </c>
      <c r="AO114" s="52">
        <v>46.812963067699798</v>
      </c>
      <c r="AP114" s="52">
        <v>53.187036932300202</v>
      </c>
      <c r="AQ114" s="52">
        <v>29.129197066530899</v>
      </c>
      <c r="AR114" s="52">
        <v>64.085741756687995</v>
      </c>
      <c r="AS114" s="52">
        <v>6.1289896876119396</v>
      </c>
      <c r="AT114" s="53">
        <v>23638.0430561721</v>
      </c>
      <c r="AU114" s="53">
        <f>(AT114/E114)*100</f>
        <v>44.563925600309375</v>
      </c>
      <c r="AV114" s="3">
        <v>1</v>
      </c>
      <c r="AW114" s="131" t="s">
        <v>459</v>
      </c>
      <c r="AX114" s="130" t="s">
        <v>413</v>
      </c>
      <c r="AY114" s="130" t="s">
        <v>443</v>
      </c>
      <c r="AZ114" s="130" t="s">
        <v>419</v>
      </c>
      <c r="BA114" s="129" t="s">
        <v>199</v>
      </c>
      <c r="BB114" s="130" t="s">
        <v>191</v>
      </c>
      <c r="BC114" s="47" t="s">
        <v>195</v>
      </c>
    </row>
    <row r="115" spans="1:55" x14ac:dyDescent="0.2">
      <c r="A115" s="151">
        <v>78</v>
      </c>
      <c r="B115" s="3">
        <v>287</v>
      </c>
      <c r="C115" t="s">
        <v>132</v>
      </c>
      <c r="D115" t="s">
        <v>26</v>
      </c>
      <c r="E115" s="126">
        <v>74825</v>
      </c>
      <c r="F115" s="36">
        <f>(E115/$E$139)*100</f>
        <v>0.10029456913721177</v>
      </c>
      <c r="G115" s="3" t="s">
        <v>103</v>
      </c>
      <c r="H115" s="128" t="s">
        <v>167</v>
      </c>
      <c r="I115" s="3">
        <v>1</v>
      </c>
      <c r="J115" s="15" t="s">
        <v>199</v>
      </c>
      <c r="K115" s="22">
        <v>0</v>
      </c>
      <c r="L115" s="29">
        <v>42556</v>
      </c>
      <c r="M115" s="29">
        <v>42526</v>
      </c>
      <c r="N115" s="22">
        <v>0</v>
      </c>
      <c r="O115" s="43" t="s">
        <v>199</v>
      </c>
      <c r="P115" s="15" t="s">
        <v>199</v>
      </c>
      <c r="Q115" s="118" t="s">
        <v>199</v>
      </c>
      <c r="R115" s="15" t="s">
        <v>199</v>
      </c>
      <c r="S115" s="15" t="s">
        <v>199</v>
      </c>
      <c r="T115" s="15" t="s">
        <v>199</v>
      </c>
      <c r="U115" s="14" t="s">
        <v>269</v>
      </c>
      <c r="V115" s="68" t="s">
        <v>284</v>
      </c>
      <c r="W115" s="3" t="s">
        <v>263</v>
      </c>
      <c r="X115" s="3" t="s">
        <v>263</v>
      </c>
      <c r="Y115" s="52">
        <v>1.81666666666667</v>
      </c>
      <c r="Z115" s="52">
        <v>21.183333333333302</v>
      </c>
      <c r="AA115" s="52">
        <f>AVERAGE(Z115,AB115)</f>
        <v>27.495833333333302</v>
      </c>
      <c r="AB115" s="52">
        <v>33.808333333333302</v>
      </c>
      <c r="AC115" s="18" t="s">
        <v>276</v>
      </c>
      <c r="AD115" s="129" t="s">
        <v>199</v>
      </c>
      <c r="AE115" s="52">
        <f>((AF115-E115)/E115)*100</f>
        <v>1.8405534493777531</v>
      </c>
      <c r="AF115" s="62">
        <v>76202.194118496904</v>
      </c>
      <c r="AG115" s="62">
        <v>77927.595617013707</v>
      </c>
      <c r="AH115" s="62">
        <v>78323.027572068997</v>
      </c>
      <c r="AI115" s="62">
        <v>77517.060750305202</v>
      </c>
      <c r="AJ115" s="62">
        <v>75704.264098200496</v>
      </c>
      <c r="AK115" s="63">
        <v>2.2642412314712979</v>
      </c>
      <c r="AL115" s="63">
        <v>0.50743507729751713</v>
      </c>
      <c r="AM115" s="63">
        <v>-1.0290291970930061</v>
      </c>
      <c r="AN115" s="63">
        <v>-2.3385776428546645</v>
      </c>
      <c r="AO115" s="52">
        <v>48.362178416304701</v>
      </c>
      <c r="AP115" s="52">
        <v>51.637821583695299</v>
      </c>
      <c r="AQ115" s="52">
        <v>27.252923488139</v>
      </c>
      <c r="AR115" s="52">
        <v>66.154360173738695</v>
      </c>
      <c r="AS115" s="52">
        <v>5.9752756431673903</v>
      </c>
      <c r="AT115" s="53">
        <v>25588.544734409599</v>
      </c>
      <c r="AU115" s="53">
        <f>(AT115/E115)*100</f>
        <v>34.197854640039559</v>
      </c>
      <c r="AV115" s="3">
        <v>1</v>
      </c>
      <c r="AW115" s="131" t="s">
        <v>459</v>
      </c>
      <c r="AX115" s="16" t="s">
        <v>432</v>
      </c>
      <c r="AY115" s="131" t="s">
        <v>448</v>
      </c>
      <c r="AZ115" s="130" t="s">
        <v>419</v>
      </c>
      <c r="BA115" s="129" t="s">
        <v>199</v>
      </c>
      <c r="BB115" s="130" t="s">
        <v>191</v>
      </c>
      <c r="BC115" s="17" t="s">
        <v>191</v>
      </c>
    </row>
    <row r="116" spans="1:55" x14ac:dyDescent="0.2">
      <c r="A116" s="151">
        <v>83</v>
      </c>
      <c r="B116" s="3">
        <v>294</v>
      </c>
      <c r="C116" t="s">
        <v>133</v>
      </c>
      <c r="D116" t="s">
        <v>174</v>
      </c>
      <c r="E116" s="126">
        <v>86690</v>
      </c>
      <c r="F116" s="36">
        <f>(E116/$E$139)*100</f>
        <v>0.11619827863020231</v>
      </c>
      <c r="G116" s="3" t="s">
        <v>103</v>
      </c>
      <c r="H116" s="128" t="s">
        <v>167</v>
      </c>
      <c r="I116" s="3">
        <v>1</v>
      </c>
      <c r="J116" s="15" t="s">
        <v>199</v>
      </c>
      <c r="K116" s="22">
        <v>0</v>
      </c>
      <c r="L116" s="31">
        <v>42890</v>
      </c>
      <c r="M116" s="29">
        <v>42526</v>
      </c>
      <c r="N116" s="43" t="s">
        <v>199</v>
      </c>
      <c r="O116" s="43" t="s">
        <v>199</v>
      </c>
      <c r="P116" s="25" t="s">
        <v>201</v>
      </c>
      <c r="Q116" s="118" t="s">
        <v>199</v>
      </c>
      <c r="R116" s="15" t="s">
        <v>199</v>
      </c>
      <c r="S116" s="15" t="s">
        <v>199</v>
      </c>
      <c r="T116" s="15" t="s">
        <v>199</v>
      </c>
      <c r="U116" s="14" t="s">
        <v>269</v>
      </c>
      <c r="V116" s="68" t="s">
        <v>288</v>
      </c>
      <c r="W116" s="139" t="s">
        <v>285</v>
      </c>
      <c r="X116" s="3" t="s">
        <v>263</v>
      </c>
      <c r="Y116" s="52">
        <v>1.1666666666666701</v>
      </c>
      <c r="Z116" s="52">
        <v>10.125</v>
      </c>
      <c r="AA116" s="52">
        <f>AVERAGE(Z116,AB116)</f>
        <v>18.41666666666665</v>
      </c>
      <c r="AB116" s="52">
        <v>26.7083333333333</v>
      </c>
      <c r="AC116" s="18" t="s">
        <v>276</v>
      </c>
      <c r="AD116" s="133">
        <v>96.25</v>
      </c>
      <c r="AE116" s="52">
        <f>((AF116-E116)/E116)*100</f>
        <v>1.4000434709018366</v>
      </c>
      <c r="AF116" s="62">
        <v>87903.697684924802</v>
      </c>
      <c r="AG116" s="62">
        <v>87829.634959240895</v>
      </c>
      <c r="AH116" s="62">
        <v>86996.194358427296</v>
      </c>
      <c r="AI116" s="62">
        <v>84919.6136369429</v>
      </c>
      <c r="AJ116" s="62">
        <v>81561.432663476793</v>
      </c>
      <c r="AK116" s="63">
        <v>-8.4254391606336895E-2</v>
      </c>
      <c r="AL116" s="63">
        <v>-0.94892868585913415</v>
      </c>
      <c r="AM116" s="65">
        <v>-2.3869788061404291</v>
      </c>
      <c r="AN116" s="63">
        <v>-3.9545410413939814</v>
      </c>
      <c r="AO116" s="52">
        <v>46.668589225977598</v>
      </c>
      <c r="AP116" s="52">
        <v>53.331410774022402</v>
      </c>
      <c r="AQ116" s="52">
        <v>27.835967239589301</v>
      </c>
      <c r="AR116" s="52">
        <v>63.8089745068635</v>
      </c>
      <c r="AS116" s="52">
        <v>7.4149267504902499</v>
      </c>
      <c r="AT116" s="53">
        <v>37822.744250838201</v>
      </c>
      <c r="AU116" s="53">
        <f>(AT116/E116)*100</f>
        <v>43.629881475185371</v>
      </c>
      <c r="AV116" s="3">
        <v>15</v>
      </c>
      <c r="AW116" s="131" t="s">
        <v>459</v>
      </c>
      <c r="AX116" s="130" t="s">
        <v>413</v>
      </c>
      <c r="AY116" s="131" t="s">
        <v>446</v>
      </c>
      <c r="AZ116" s="130" t="s">
        <v>419</v>
      </c>
      <c r="BA116" s="129" t="s">
        <v>199</v>
      </c>
      <c r="BB116" s="130" t="s">
        <v>191</v>
      </c>
      <c r="BC116" s="130" t="s">
        <v>464</v>
      </c>
    </row>
    <row r="117" spans="1:55" x14ac:dyDescent="0.2">
      <c r="A117" s="151">
        <v>89</v>
      </c>
      <c r="B117" s="3">
        <v>301</v>
      </c>
      <c r="C117" t="s">
        <v>93</v>
      </c>
      <c r="D117" t="s">
        <v>14</v>
      </c>
      <c r="E117" s="126">
        <v>138878</v>
      </c>
      <c r="F117" s="36">
        <f>(E117/$E$139)*100</f>
        <v>0.18615047340645099</v>
      </c>
      <c r="G117" s="3" t="s">
        <v>40</v>
      </c>
      <c r="H117" s="128" t="s">
        <v>167</v>
      </c>
      <c r="I117" s="3">
        <v>1</v>
      </c>
      <c r="J117" s="18" t="s">
        <v>194</v>
      </c>
      <c r="K117" s="22">
        <v>0</v>
      </c>
      <c r="L117" s="30">
        <v>42162</v>
      </c>
      <c r="M117" s="28">
        <v>42162</v>
      </c>
      <c r="N117" s="43" t="s">
        <v>199</v>
      </c>
      <c r="O117" s="43" t="s">
        <v>199</v>
      </c>
      <c r="P117" s="15" t="s">
        <v>199</v>
      </c>
      <c r="Q117" s="117" t="s">
        <v>411</v>
      </c>
      <c r="R117" s="15" t="s">
        <v>199</v>
      </c>
      <c r="S117" s="15" t="s">
        <v>199</v>
      </c>
      <c r="T117" s="15" t="s">
        <v>199</v>
      </c>
      <c r="U117" s="60" t="s">
        <v>271</v>
      </c>
      <c r="V117" s="66" t="s">
        <v>262</v>
      </c>
      <c r="W117" s="3" t="s">
        <v>263</v>
      </c>
      <c r="X117" s="3" t="s">
        <v>263</v>
      </c>
      <c r="Y117" s="52">
        <v>3.25</v>
      </c>
      <c r="Z117" s="52">
        <v>6.6</v>
      </c>
      <c r="AA117" s="52">
        <f>AVERAGE(Z117,AB117)</f>
        <v>13.649999999999999</v>
      </c>
      <c r="AB117" s="52">
        <v>20.7</v>
      </c>
      <c r="AC117" s="16" t="s">
        <v>278</v>
      </c>
      <c r="AD117" s="137">
        <v>48.75</v>
      </c>
      <c r="AE117" s="52">
        <f>((AF117-E117)/E117)*100</f>
        <v>1.1228135149469238</v>
      </c>
      <c r="AF117" s="62">
        <v>140437.34095328799</v>
      </c>
      <c r="AG117" s="62">
        <v>151761.73222993599</v>
      </c>
      <c r="AH117" s="62">
        <v>161085.02753877401</v>
      </c>
      <c r="AI117" s="62">
        <v>168929.824311873</v>
      </c>
      <c r="AJ117" s="62">
        <v>175340.87262240899</v>
      </c>
      <c r="AK117" s="63">
        <v>8.0636611315609468</v>
      </c>
      <c r="AL117" s="63">
        <v>6.1433769711538222</v>
      </c>
      <c r="AM117" s="63">
        <v>4.8699726429948349</v>
      </c>
      <c r="AN117" s="63">
        <v>3.7950955887458395</v>
      </c>
      <c r="AO117" s="52">
        <v>48.344590215872898</v>
      </c>
      <c r="AP117" s="52">
        <v>51.655409784127102</v>
      </c>
      <c r="AQ117" s="52">
        <v>28.244214346404799</v>
      </c>
      <c r="AR117" s="52">
        <v>67.011333688561194</v>
      </c>
      <c r="AS117" s="52">
        <v>4.3793833436541396</v>
      </c>
      <c r="AT117" s="53">
        <v>60562.435417606197</v>
      </c>
      <c r="AU117" s="53">
        <f>(AT117/E117)*100</f>
        <v>43.608372397072394</v>
      </c>
      <c r="AV117" s="3">
        <v>11</v>
      </c>
      <c r="AW117" s="131" t="s">
        <v>459</v>
      </c>
      <c r="AX117" s="130" t="s">
        <v>413</v>
      </c>
      <c r="AY117" s="16" t="s">
        <v>442</v>
      </c>
      <c r="AZ117" s="130" t="s">
        <v>419</v>
      </c>
      <c r="BA117" s="129" t="s">
        <v>199</v>
      </c>
      <c r="BB117" s="16" t="s">
        <v>463</v>
      </c>
      <c r="BC117" s="47" t="s">
        <v>195</v>
      </c>
    </row>
    <row r="118" spans="1:55" x14ac:dyDescent="0.2">
      <c r="A118" s="151">
        <v>92</v>
      </c>
      <c r="B118" s="3">
        <v>303</v>
      </c>
      <c r="C118" t="s">
        <v>134</v>
      </c>
      <c r="D118" t="s">
        <v>160</v>
      </c>
      <c r="E118" s="126">
        <v>77236</v>
      </c>
      <c r="F118" s="36">
        <f>(E118/$E$139)*100</f>
        <v>0.1035262457986193</v>
      </c>
      <c r="G118" s="3" t="s">
        <v>103</v>
      </c>
      <c r="H118" s="128" t="s">
        <v>167</v>
      </c>
      <c r="I118" s="3">
        <v>1</v>
      </c>
      <c r="J118" s="15" t="s">
        <v>199</v>
      </c>
      <c r="K118" s="22">
        <v>0</v>
      </c>
      <c r="L118" s="29">
        <v>42556</v>
      </c>
      <c r="M118" s="29">
        <v>42526</v>
      </c>
      <c r="N118" s="24">
        <v>1</v>
      </c>
      <c r="O118" s="47" t="s">
        <v>244</v>
      </c>
      <c r="P118" s="15" t="s">
        <v>199</v>
      </c>
      <c r="Q118" s="121" t="s">
        <v>407</v>
      </c>
      <c r="R118" s="22">
        <v>0</v>
      </c>
      <c r="S118" s="16">
        <v>1</v>
      </c>
      <c r="T118" s="16">
        <v>1</v>
      </c>
      <c r="U118" s="14" t="s">
        <v>269</v>
      </c>
      <c r="V118" s="68" t="s">
        <v>289</v>
      </c>
      <c r="W118" s="3" t="s">
        <v>263</v>
      </c>
      <c r="X118" s="3" t="s">
        <v>263</v>
      </c>
      <c r="Y118" s="52">
        <v>3.6083333333333298</v>
      </c>
      <c r="Z118" s="52">
        <v>19.216666666666701</v>
      </c>
      <c r="AA118" s="52">
        <f>AVERAGE(Z118,AB118)</f>
        <v>25.466666666666701</v>
      </c>
      <c r="AB118" s="52">
        <v>31.716666666666701</v>
      </c>
      <c r="AC118" s="71" t="s">
        <v>275</v>
      </c>
      <c r="AD118" s="129" t="s">
        <v>199</v>
      </c>
      <c r="AE118" s="52">
        <f>((AF118-E118)/E118)*100</f>
        <v>1.8619226040482348</v>
      </c>
      <c r="AF118" s="62">
        <v>78674.074542462695</v>
      </c>
      <c r="AG118" s="62">
        <v>88031.359523974301</v>
      </c>
      <c r="AH118" s="62">
        <v>98706.415108760004</v>
      </c>
      <c r="AI118" s="62">
        <v>109447.093264293</v>
      </c>
      <c r="AJ118" s="62">
        <v>119651.422295481</v>
      </c>
      <c r="AK118" s="63">
        <v>11.893733781973127</v>
      </c>
      <c r="AL118" s="63">
        <v>12.126423631885951</v>
      </c>
      <c r="AM118" s="63">
        <v>10.881438803849113</v>
      </c>
      <c r="AN118" s="63">
        <v>9.3235267624207872</v>
      </c>
      <c r="AO118" s="52">
        <v>50.640892847894797</v>
      </c>
      <c r="AP118" s="52">
        <v>49.359107152105203</v>
      </c>
      <c r="AQ118" s="52">
        <v>28.543684292298899</v>
      </c>
      <c r="AR118" s="52">
        <v>67.2820964317158</v>
      </c>
      <c r="AS118" s="52">
        <v>3.1552643844839201</v>
      </c>
      <c r="AT118" s="53">
        <v>35174.013402904398</v>
      </c>
      <c r="AU118" s="53">
        <f>(AT118/E118)*100</f>
        <v>45.540956811466671</v>
      </c>
      <c r="AV118" s="3">
        <v>29</v>
      </c>
      <c r="AW118" s="130" t="s">
        <v>457</v>
      </c>
      <c r="AX118" s="131" t="s">
        <v>423</v>
      </c>
      <c r="AY118" s="130" t="s">
        <v>441</v>
      </c>
      <c r="AZ118" s="129" t="s">
        <v>199</v>
      </c>
      <c r="BA118" s="14" t="s">
        <v>427</v>
      </c>
      <c r="BB118" s="16" t="s">
        <v>463</v>
      </c>
      <c r="BC118" s="47" t="s">
        <v>195</v>
      </c>
    </row>
    <row r="119" spans="1:55" x14ac:dyDescent="0.2">
      <c r="A119" s="151">
        <v>93</v>
      </c>
      <c r="B119" s="3">
        <v>305</v>
      </c>
      <c r="C119" t="s">
        <v>94</v>
      </c>
      <c r="D119" t="s">
        <v>160</v>
      </c>
      <c r="E119" s="126">
        <v>149923</v>
      </c>
      <c r="F119" s="36">
        <f>(E119/$E$139)*100</f>
        <v>0.20095506433355428</v>
      </c>
      <c r="G119" s="3" t="s">
        <v>40</v>
      </c>
      <c r="H119" s="128" t="s">
        <v>167</v>
      </c>
      <c r="I119" s="3">
        <v>1</v>
      </c>
      <c r="J119" s="15" t="s">
        <v>199</v>
      </c>
      <c r="K119" s="22">
        <v>0</v>
      </c>
      <c r="L119" s="29">
        <v>42556</v>
      </c>
      <c r="M119" s="29">
        <v>42526</v>
      </c>
      <c r="N119" s="24">
        <v>1</v>
      </c>
      <c r="O119" s="47" t="s">
        <v>244</v>
      </c>
      <c r="P119" s="15" t="s">
        <v>199</v>
      </c>
      <c r="Q119" s="123" t="s">
        <v>409</v>
      </c>
      <c r="R119" s="22">
        <v>0</v>
      </c>
      <c r="S119" s="15" t="s">
        <v>199</v>
      </c>
      <c r="T119" s="15" t="s">
        <v>199</v>
      </c>
      <c r="U119" s="14" t="s">
        <v>269</v>
      </c>
      <c r="V119" s="68" t="s">
        <v>284</v>
      </c>
      <c r="W119" s="3" t="s">
        <v>263</v>
      </c>
      <c r="X119" s="3" t="s">
        <v>263</v>
      </c>
      <c r="Y119" s="52">
        <v>3.4154166666666601</v>
      </c>
      <c r="Z119" s="52">
        <v>19.8764583333333</v>
      </c>
      <c r="AA119" s="52">
        <f>AVERAGE(Z119,AB119)</f>
        <v>25.730208333333351</v>
      </c>
      <c r="AB119" s="52">
        <v>31.583958333333399</v>
      </c>
      <c r="AC119" s="71" t="s">
        <v>275</v>
      </c>
      <c r="AD119" s="135">
        <v>20</v>
      </c>
      <c r="AE119" s="52">
        <f>((AF119-E119)/E119)*100</f>
        <v>1.9155550170434219</v>
      </c>
      <c r="AF119" s="62">
        <v>152794.85754820201</v>
      </c>
      <c r="AG119" s="62">
        <v>194103.120096478</v>
      </c>
      <c r="AH119" s="62">
        <v>227407.13046242599</v>
      </c>
      <c r="AI119" s="62">
        <v>256683.15156905001</v>
      </c>
      <c r="AJ119" s="62">
        <v>284366.68953382602</v>
      </c>
      <c r="AK119" s="63">
        <v>27.035113099434334</v>
      </c>
      <c r="AL119" s="63">
        <v>17.157895426613649</v>
      </c>
      <c r="AM119" s="63">
        <v>12.873836034557073</v>
      </c>
      <c r="AN119" s="63">
        <v>10.785101318708447</v>
      </c>
      <c r="AO119" s="52">
        <v>52.139431574875097</v>
      </c>
      <c r="AP119" s="52">
        <v>47.860568425124903</v>
      </c>
      <c r="AQ119" s="52">
        <v>27.712892618210699</v>
      </c>
      <c r="AR119" s="52">
        <v>69.495007437151102</v>
      </c>
      <c r="AS119" s="52">
        <v>1.27065226816432</v>
      </c>
      <c r="AT119" s="53">
        <v>110060.8542841</v>
      </c>
      <c r="AU119" s="53">
        <f>(AT119/E119)*100</f>
        <v>73.411587470968428</v>
      </c>
      <c r="AV119" s="3">
        <v>35</v>
      </c>
      <c r="AW119" s="130" t="s">
        <v>457</v>
      </c>
      <c r="AX119" s="131" t="s">
        <v>422</v>
      </c>
      <c r="AY119" s="130" t="s">
        <v>443</v>
      </c>
      <c r="AZ119" s="14" t="s">
        <v>417</v>
      </c>
      <c r="BA119" s="14" t="s">
        <v>427</v>
      </c>
      <c r="BB119" s="16" t="s">
        <v>463</v>
      </c>
      <c r="BC119" s="47" t="s">
        <v>195</v>
      </c>
    </row>
    <row r="120" spans="1:55" x14ac:dyDescent="0.2">
      <c r="A120" s="150">
        <v>94</v>
      </c>
      <c r="B120" s="3">
        <v>308</v>
      </c>
      <c r="C120" t="s">
        <v>95</v>
      </c>
      <c r="D120" t="s">
        <v>151</v>
      </c>
      <c r="E120" s="126">
        <v>124644</v>
      </c>
      <c r="F120" s="36">
        <f>(E120/$E$139)*100</f>
        <v>0.16707138356884227</v>
      </c>
      <c r="G120" s="3" t="s">
        <v>40</v>
      </c>
      <c r="H120" s="128" t="s">
        <v>167</v>
      </c>
      <c r="I120" s="3">
        <v>1</v>
      </c>
      <c r="J120" s="15" t="s">
        <v>199</v>
      </c>
      <c r="K120" s="22">
        <v>0</v>
      </c>
      <c r="L120" s="30">
        <v>42162</v>
      </c>
      <c r="M120" s="30">
        <v>42162</v>
      </c>
      <c r="N120" s="43" t="s">
        <v>199</v>
      </c>
      <c r="O120" s="43" t="s">
        <v>199</v>
      </c>
      <c r="P120" s="15" t="s">
        <v>199</v>
      </c>
      <c r="Q120" s="118" t="s">
        <v>199</v>
      </c>
      <c r="R120" s="15" t="s">
        <v>199</v>
      </c>
      <c r="S120" s="15" t="s">
        <v>199</v>
      </c>
      <c r="T120" s="15" t="s">
        <v>199</v>
      </c>
      <c r="U120" s="60" t="s">
        <v>271</v>
      </c>
      <c r="V120" s="68" t="s">
        <v>284</v>
      </c>
      <c r="W120" s="3" t="s">
        <v>263</v>
      </c>
      <c r="X120" s="3" t="s">
        <v>263</v>
      </c>
      <c r="Y120" s="52">
        <v>0.95833333333333304</v>
      </c>
      <c r="Z120" s="52">
        <v>12.283333333333299</v>
      </c>
      <c r="AA120" s="52">
        <f>AVERAGE(Z120,AB120)</f>
        <v>19.962499999999999</v>
      </c>
      <c r="AB120" s="52">
        <v>27.641666666666701</v>
      </c>
      <c r="AC120" s="71" t="s">
        <v>275</v>
      </c>
      <c r="AD120" s="129" t="s">
        <v>199</v>
      </c>
      <c r="AE120" s="52">
        <f>((AF120-E120)/E120)*100</f>
        <v>1.0973435330060031</v>
      </c>
      <c r="AF120" s="62">
        <v>126011.77287328</v>
      </c>
      <c r="AG120" s="62">
        <v>132765.51007234</v>
      </c>
      <c r="AH120" s="62">
        <v>137749.10344147799</v>
      </c>
      <c r="AI120" s="62">
        <v>141412.79350232199</v>
      </c>
      <c r="AJ120" s="62">
        <v>144010.45731444901</v>
      </c>
      <c r="AK120" s="63">
        <v>5.3596081104673354</v>
      </c>
      <c r="AL120" s="63">
        <v>3.7536807311044695</v>
      </c>
      <c r="AM120" s="63">
        <v>2.659683416669572</v>
      </c>
      <c r="AN120" s="63">
        <v>1.8369369190662153</v>
      </c>
      <c r="AO120" s="52">
        <v>47.711081159141202</v>
      </c>
      <c r="AP120" s="52">
        <v>52.288918840858798</v>
      </c>
      <c r="AQ120" s="52">
        <v>26.095118898623301</v>
      </c>
      <c r="AR120" s="52">
        <v>63.820159815153602</v>
      </c>
      <c r="AS120" s="52">
        <v>6.3252142100702802</v>
      </c>
      <c r="AT120" s="53">
        <v>46186.795442213799</v>
      </c>
      <c r="AU120" s="53">
        <f>(AT120/E120)*100</f>
        <v>37.054968905213087</v>
      </c>
      <c r="AV120" s="3">
        <v>16</v>
      </c>
      <c r="AW120" s="14" t="s">
        <v>458</v>
      </c>
      <c r="AX120" s="130" t="s">
        <v>413</v>
      </c>
      <c r="AY120" s="14" t="s">
        <v>445</v>
      </c>
      <c r="AZ120" s="14" t="s">
        <v>417</v>
      </c>
      <c r="BA120" s="129" t="s">
        <v>199</v>
      </c>
      <c r="BB120" s="130" t="s">
        <v>191</v>
      </c>
      <c r="BC120" s="47" t="s">
        <v>195</v>
      </c>
    </row>
    <row r="121" spans="1:55" x14ac:dyDescent="0.2">
      <c r="A121" s="151">
        <v>95</v>
      </c>
      <c r="B121" s="3">
        <v>310</v>
      </c>
      <c r="C121" t="s">
        <v>135</v>
      </c>
      <c r="D121" t="s">
        <v>151</v>
      </c>
      <c r="E121" s="126">
        <v>77328</v>
      </c>
      <c r="F121" s="36">
        <f>(E121/$E$139)*100</f>
        <v>0.10364956154015785</v>
      </c>
      <c r="G121" s="3" t="s">
        <v>103</v>
      </c>
      <c r="H121" s="128" t="s">
        <v>167</v>
      </c>
      <c r="I121" s="3">
        <v>1</v>
      </c>
      <c r="J121" s="15" t="s">
        <v>199</v>
      </c>
      <c r="K121" s="22">
        <v>0</v>
      </c>
      <c r="L121" s="30">
        <v>42162</v>
      </c>
      <c r="M121" s="30">
        <v>42162</v>
      </c>
      <c r="N121" s="43" t="s">
        <v>199</v>
      </c>
      <c r="O121" s="43" t="s">
        <v>199</v>
      </c>
      <c r="P121" s="15" t="s">
        <v>199</v>
      </c>
      <c r="Q121" s="118" t="s">
        <v>199</v>
      </c>
      <c r="R121" s="15" t="s">
        <v>199</v>
      </c>
      <c r="S121" s="15" t="s">
        <v>199</v>
      </c>
      <c r="T121" s="15" t="s">
        <v>199</v>
      </c>
      <c r="U121" s="60" t="s">
        <v>271</v>
      </c>
      <c r="V121" s="68" t="s">
        <v>293</v>
      </c>
      <c r="W121" s="3" t="s">
        <v>263</v>
      </c>
      <c r="X121" s="3" t="s">
        <v>263</v>
      </c>
      <c r="Y121" s="52">
        <v>2.7833333333333301</v>
      </c>
      <c r="Z121" s="52">
        <v>19.3333333333333</v>
      </c>
      <c r="AA121" s="52">
        <f>AVERAGE(Z121,AB121)</f>
        <v>25.237500000000001</v>
      </c>
      <c r="AB121" s="52">
        <v>31.141666666666701</v>
      </c>
      <c r="AC121" s="71" t="s">
        <v>275</v>
      </c>
      <c r="AD121" s="129" t="s">
        <v>199</v>
      </c>
      <c r="AE121" s="52">
        <f>((AF121-E121)/E121)*100</f>
        <v>1.2435706801797577</v>
      </c>
      <c r="AF121" s="62">
        <v>78289.628335569403</v>
      </c>
      <c r="AG121" s="62">
        <v>83277.712425947393</v>
      </c>
      <c r="AH121" s="62">
        <v>86773.882511399293</v>
      </c>
      <c r="AI121" s="62">
        <v>89500.937497728693</v>
      </c>
      <c r="AJ121" s="62">
        <v>91746.098553674194</v>
      </c>
      <c r="AK121" s="63">
        <v>6.3713217145415282</v>
      </c>
      <c r="AL121" s="63">
        <v>4.1982061990004604</v>
      </c>
      <c r="AM121" s="63">
        <v>3.1427140372233002</v>
      </c>
      <c r="AN121" s="63">
        <v>2.5085335625701983</v>
      </c>
      <c r="AO121" s="52">
        <v>47.987792261535297</v>
      </c>
      <c r="AP121" s="52">
        <v>52.012207738464703</v>
      </c>
      <c r="AQ121" s="52">
        <v>30.400372439478598</v>
      </c>
      <c r="AR121" s="52">
        <v>63.098748189530298</v>
      </c>
      <c r="AS121" s="52">
        <v>6.3017277053589904</v>
      </c>
      <c r="AT121" s="53">
        <v>29948.736784598201</v>
      </c>
      <c r="AU121" s="53">
        <f>(AT121/E121)*100</f>
        <v>38.729485806691237</v>
      </c>
      <c r="AV121" s="3">
        <v>30</v>
      </c>
      <c r="AW121" s="131" t="s">
        <v>459</v>
      </c>
      <c r="AX121" s="130" t="s">
        <v>413</v>
      </c>
      <c r="AY121" s="14" t="s">
        <v>452</v>
      </c>
      <c r="AZ121" s="130" t="s">
        <v>419</v>
      </c>
      <c r="BA121" s="129" t="s">
        <v>199</v>
      </c>
      <c r="BB121" s="16" t="s">
        <v>463</v>
      </c>
      <c r="BC121" s="47" t="s">
        <v>195</v>
      </c>
    </row>
    <row r="122" spans="1:55" x14ac:dyDescent="0.2">
      <c r="A122" s="151">
        <v>101</v>
      </c>
      <c r="B122" s="3">
        <v>314</v>
      </c>
      <c r="C122" t="s">
        <v>96</v>
      </c>
      <c r="D122" t="s">
        <v>168</v>
      </c>
      <c r="E122" s="126">
        <v>256613</v>
      </c>
      <c r="F122" s="36">
        <f>(E122/$E$139)*100</f>
        <v>0.34396111286344566</v>
      </c>
      <c r="G122" s="3" t="s">
        <v>40</v>
      </c>
      <c r="H122" s="128" t="s">
        <v>167</v>
      </c>
      <c r="I122" s="3">
        <v>1</v>
      </c>
      <c r="J122" s="18" t="s">
        <v>194</v>
      </c>
      <c r="K122" s="22">
        <v>0</v>
      </c>
      <c r="L122" s="29">
        <v>42556</v>
      </c>
      <c r="M122" s="29">
        <v>42556</v>
      </c>
      <c r="N122" s="19">
        <v>0.5</v>
      </c>
      <c r="O122" s="43" t="s">
        <v>199</v>
      </c>
      <c r="P122" s="15" t="s">
        <v>199</v>
      </c>
      <c r="Q122" s="117" t="s">
        <v>411</v>
      </c>
      <c r="R122" s="15" t="s">
        <v>199</v>
      </c>
      <c r="S122" s="15" t="s">
        <v>199</v>
      </c>
      <c r="T122" s="15" t="s">
        <v>199</v>
      </c>
      <c r="U122" s="20" t="s">
        <v>270</v>
      </c>
      <c r="V122" s="68" t="s">
        <v>301</v>
      </c>
      <c r="W122" s="3" t="s">
        <v>263</v>
      </c>
      <c r="X122" s="3" t="s">
        <v>263</v>
      </c>
      <c r="Y122" s="52">
        <v>2.2000000000000002</v>
      </c>
      <c r="Z122" s="52">
        <v>16.741666666666699</v>
      </c>
      <c r="AA122" s="52">
        <f>AVERAGE(Z122,AB122)</f>
        <v>25.683333333333351</v>
      </c>
      <c r="AB122" s="52">
        <v>34.625</v>
      </c>
      <c r="AC122" s="16" t="s">
        <v>278</v>
      </c>
      <c r="AD122" s="137">
        <v>46.25</v>
      </c>
      <c r="AE122" s="52">
        <f>((AF122-E122)/E122)*100</f>
        <v>2.9844888827300187</v>
      </c>
      <c r="AF122" s="62">
        <v>264271.58645663998</v>
      </c>
      <c r="AG122" s="62">
        <v>283985.44508519501</v>
      </c>
      <c r="AH122" s="62">
        <v>301379.14223294402</v>
      </c>
      <c r="AI122" s="62">
        <v>316909.10928323801</v>
      </c>
      <c r="AJ122" s="62">
        <v>330596.51013861003</v>
      </c>
      <c r="AK122" s="63">
        <v>7.4596966298492147</v>
      </c>
      <c r="AL122" s="63">
        <v>6.1248551461962935</v>
      </c>
      <c r="AM122" s="63">
        <v>5.1529667697741521</v>
      </c>
      <c r="AN122" s="63">
        <v>4.3190304268404232</v>
      </c>
      <c r="AO122" s="52">
        <v>48.410641705603403</v>
      </c>
      <c r="AP122" s="52">
        <v>51.589358294396597</v>
      </c>
      <c r="AQ122" s="52">
        <v>27.380919906629799</v>
      </c>
      <c r="AR122" s="52">
        <v>66.800201081005298</v>
      </c>
      <c r="AS122" s="52">
        <v>5.49738321908867</v>
      </c>
      <c r="AT122" s="53">
        <v>94839.165426772597</v>
      </c>
      <c r="AU122" s="53">
        <f>(AT122/E122)*100</f>
        <v>36.958051784894998</v>
      </c>
      <c r="AV122" s="3">
        <v>9</v>
      </c>
      <c r="AW122" s="131" t="s">
        <v>453</v>
      </c>
      <c r="AX122" s="14" t="s">
        <v>418</v>
      </c>
      <c r="AY122" s="130" t="s">
        <v>443</v>
      </c>
      <c r="AZ122" s="131" t="s">
        <v>415</v>
      </c>
      <c r="BA122" s="130" t="s">
        <v>424</v>
      </c>
      <c r="BB122" s="16" t="s">
        <v>463</v>
      </c>
      <c r="BC122" s="47" t="s">
        <v>195</v>
      </c>
    </row>
    <row r="123" spans="1:55" x14ac:dyDescent="0.2">
      <c r="A123" s="151">
        <v>98</v>
      </c>
      <c r="B123" s="3">
        <v>315</v>
      </c>
      <c r="C123" s="54" t="s">
        <v>37</v>
      </c>
      <c r="D123" t="s">
        <v>168</v>
      </c>
      <c r="E123" s="126">
        <v>675773</v>
      </c>
      <c r="F123" s="36">
        <f>(E123/$E$139)*100</f>
        <v>0.90579835442112944</v>
      </c>
      <c r="G123" s="139" t="s">
        <v>17</v>
      </c>
      <c r="H123" s="128" t="s">
        <v>167</v>
      </c>
      <c r="I123" s="3">
        <v>1</v>
      </c>
      <c r="J123" s="18" t="s">
        <v>194</v>
      </c>
      <c r="K123" s="16">
        <v>1</v>
      </c>
      <c r="L123" s="29">
        <v>42556</v>
      </c>
      <c r="M123" s="29">
        <v>42556</v>
      </c>
      <c r="N123" s="19">
        <v>0.5</v>
      </c>
      <c r="O123" s="43" t="s">
        <v>199</v>
      </c>
      <c r="P123" s="15" t="s">
        <v>199</v>
      </c>
      <c r="Q123" s="117" t="s">
        <v>411</v>
      </c>
      <c r="R123" s="15" t="s">
        <v>199</v>
      </c>
      <c r="S123" s="16">
        <v>1</v>
      </c>
      <c r="T123" s="3">
        <v>1</v>
      </c>
      <c r="U123" s="20" t="s">
        <v>270</v>
      </c>
      <c r="V123" s="68" t="s">
        <v>294</v>
      </c>
      <c r="W123" s="3" t="s">
        <v>263</v>
      </c>
      <c r="X123" s="3" t="s">
        <v>263</v>
      </c>
      <c r="Y123" s="52">
        <v>2.68333333333333</v>
      </c>
      <c r="Z123" s="52">
        <v>13.841666666666701</v>
      </c>
      <c r="AA123" s="52">
        <f>AVERAGE(Z123,AB123)</f>
        <v>24.287500000000001</v>
      </c>
      <c r="AB123" s="52">
        <v>34.733333333333299</v>
      </c>
      <c r="AC123" s="16" t="s">
        <v>278</v>
      </c>
      <c r="AD123" s="129" t="s">
        <v>199</v>
      </c>
      <c r="AE123" s="52">
        <f>((AF123-E123)/E123)*100</f>
        <v>3.109943912188704</v>
      </c>
      <c r="AF123" s="62">
        <v>696789.16127371497</v>
      </c>
      <c r="AG123" s="62">
        <v>754091.60289263504</v>
      </c>
      <c r="AH123" s="62">
        <v>804552.01449571399</v>
      </c>
      <c r="AI123" s="62">
        <v>849015.51192640804</v>
      </c>
      <c r="AJ123" s="62">
        <v>888267.63825150498</v>
      </c>
      <c r="AK123" s="63">
        <v>8.2237848697549332</v>
      </c>
      <c r="AL123" s="63">
        <v>6.691549330282534</v>
      </c>
      <c r="AM123" s="63">
        <v>5.5264913429572831</v>
      </c>
      <c r="AN123" s="63">
        <v>4.6232519634457843</v>
      </c>
      <c r="AO123" s="52">
        <v>48.774958454984102</v>
      </c>
      <c r="AP123" s="52">
        <v>51.225041545015898</v>
      </c>
      <c r="AQ123" s="52">
        <v>27.728541980813102</v>
      </c>
      <c r="AR123" s="52">
        <v>66.421416659144398</v>
      </c>
      <c r="AS123" s="52">
        <v>4.9802226487296801</v>
      </c>
      <c r="AT123" s="53">
        <v>264181.23485916102</v>
      </c>
      <c r="AU123" s="53">
        <f>(AT123/E123)*100</f>
        <v>39.093191775812443</v>
      </c>
      <c r="AV123" s="3">
        <v>15</v>
      </c>
      <c r="AW123" s="131" t="s">
        <v>459</v>
      </c>
      <c r="AX123" s="130" t="s">
        <v>416</v>
      </c>
      <c r="AY123" s="14" t="s">
        <v>445</v>
      </c>
      <c r="AZ123" s="16" t="s">
        <v>414</v>
      </c>
      <c r="BA123" s="14" t="s">
        <v>427</v>
      </c>
      <c r="BB123" s="16" t="s">
        <v>463</v>
      </c>
      <c r="BC123" s="47" t="s">
        <v>195</v>
      </c>
    </row>
    <row r="124" spans="1:55" x14ac:dyDescent="0.2">
      <c r="A124" s="150">
        <v>100</v>
      </c>
      <c r="B124" s="3">
        <v>319</v>
      </c>
      <c r="C124" t="s">
        <v>136</v>
      </c>
      <c r="D124" t="s">
        <v>168</v>
      </c>
      <c r="E124" s="126">
        <v>71196</v>
      </c>
      <c r="F124" s="36">
        <f>(E124/$E$139)*100</f>
        <v>9.5430299288913181E-2</v>
      </c>
      <c r="G124" s="3" t="s">
        <v>103</v>
      </c>
      <c r="H124" s="128" t="s">
        <v>167</v>
      </c>
      <c r="I124" s="3">
        <v>1</v>
      </c>
      <c r="J124" s="15" t="s">
        <v>199</v>
      </c>
      <c r="K124" s="22">
        <v>0</v>
      </c>
      <c r="L124" s="29">
        <v>42556</v>
      </c>
      <c r="M124" s="29">
        <v>42556</v>
      </c>
      <c r="N124" s="19">
        <v>0.5</v>
      </c>
      <c r="O124" s="43" t="s">
        <v>199</v>
      </c>
      <c r="P124" s="15" t="s">
        <v>199</v>
      </c>
      <c r="Q124" s="118" t="s">
        <v>199</v>
      </c>
      <c r="R124" s="15" t="s">
        <v>199</v>
      </c>
      <c r="S124" s="15" t="s">
        <v>199</v>
      </c>
      <c r="T124" s="15" t="s">
        <v>199</v>
      </c>
      <c r="U124" s="20" t="s">
        <v>270</v>
      </c>
      <c r="V124" s="68" t="s">
        <v>299</v>
      </c>
      <c r="W124" s="3" t="s">
        <v>263</v>
      </c>
      <c r="X124" s="3" t="s">
        <v>263</v>
      </c>
      <c r="Y124" s="52">
        <v>2.2916666666666701</v>
      </c>
      <c r="Z124" s="52">
        <v>17.033333333333299</v>
      </c>
      <c r="AA124" s="52">
        <f>AVERAGE(Z124,AB124)</f>
        <v>24.466666666666647</v>
      </c>
      <c r="AB124" s="52">
        <v>31.9</v>
      </c>
      <c r="AC124" s="16" t="s">
        <v>278</v>
      </c>
      <c r="AD124" s="129" t="s">
        <v>199</v>
      </c>
      <c r="AE124" s="52">
        <f>((AF124-E124)/E124)*100</f>
        <v>2.975147195653967</v>
      </c>
      <c r="AF124" s="62">
        <v>73314.185797417798</v>
      </c>
      <c r="AG124" s="62">
        <v>76900.7774420762</v>
      </c>
      <c r="AH124" s="62">
        <v>80119.722542725402</v>
      </c>
      <c r="AI124" s="62">
        <v>82882.224360953405</v>
      </c>
      <c r="AJ124" s="62">
        <v>85139.220409275105</v>
      </c>
      <c r="AK124" s="63">
        <v>4.8920841248498528</v>
      </c>
      <c r="AL124" s="63">
        <v>4.1858420782206016</v>
      </c>
      <c r="AM124" s="63">
        <v>3.4479672801598209</v>
      </c>
      <c r="AN124" s="63">
        <v>2.7231364333230808</v>
      </c>
      <c r="AO124" s="52">
        <v>48.035001966402596</v>
      </c>
      <c r="AP124" s="52">
        <v>51.964998033597404</v>
      </c>
      <c r="AQ124" s="52">
        <v>26.941120287656599</v>
      </c>
      <c r="AR124" s="52">
        <v>66.954604191246702</v>
      </c>
      <c r="AS124" s="52">
        <v>5.86128434181696</v>
      </c>
      <c r="AT124" s="53">
        <v>23816.415638378199</v>
      </c>
      <c r="AU124" s="53">
        <f>(AT124/E124)*100</f>
        <v>33.451901284311198</v>
      </c>
      <c r="AV124" s="3">
        <v>6</v>
      </c>
      <c r="AW124" s="131" t="s">
        <v>453</v>
      </c>
      <c r="AX124" s="130" t="s">
        <v>416</v>
      </c>
      <c r="AY124" s="130" t="s">
        <v>443</v>
      </c>
      <c r="AZ124" s="14" t="s">
        <v>417</v>
      </c>
      <c r="BA124" s="14" t="s">
        <v>427</v>
      </c>
      <c r="BB124" s="16" t="s">
        <v>463</v>
      </c>
      <c r="BC124" s="47" t="s">
        <v>195</v>
      </c>
    </row>
    <row r="125" spans="1:55" x14ac:dyDescent="0.2">
      <c r="A125" s="151">
        <v>102</v>
      </c>
      <c r="B125" s="3">
        <v>321</v>
      </c>
      <c r="C125" t="s">
        <v>97</v>
      </c>
      <c r="D125" t="s">
        <v>168</v>
      </c>
      <c r="E125" s="126">
        <v>381583</v>
      </c>
      <c r="F125" s="36">
        <f>(E125/$E$139)*100</f>
        <v>0.51146946308165286</v>
      </c>
      <c r="G125" s="3" t="s">
        <v>40</v>
      </c>
      <c r="H125" s="128" t="s">
        <v>167</v>
      </c>
      <c r="I125" s="3">
        <v>1</v>
      </c>
      <c r="J125" s="20" t="s">
        <v>193</v>
      </c>
      <c r="K125" s="22">
        <v>0</v>
      </c>
      <c r="L125" s="29">
        <v>42556</v>
      </c>
      <c r="M125" s="29">
        <v>42556</v>
      </c>
      <c r="N125" s="24">
        <v>1</v>
      </c>
      <c r="O125" s="45" t="s">
        <v>242</v>
      </c>
      <c r="P125" s="15" t="s">
        <v>199</v>
      </c>
      <c r="Q125" s="121" t="s">
        <v>407</v>
      </c>
      <c r="R125" s="15" t="s">
        <v>199</v>
      </c>
      <c r="S125" s="15" t="s">
        <v>199</v>
      </c>
      <c r="T125" s="15" t="s">
        <v>199</v>
      </c>
      <c r="U125" s="20" t="s">
        <v>270</v>
      </c>
      <c r="V125" s="68" t="s">
        <v>284</v>
      </c>
      <c r="W125" s="3" t="s">
        <v>263</v>
      </c>
      <c r="X125" s="3" t="s">
        <v>263</v>
      </c>
      <c r="Y125" s="52">
        <v>2.8916666666666702</v>
      </c>
      <c r="Z125" s="52">
        <v>16.5</v>
      </c>
      <c r="AA125" s="52">
        <f>AVERAGE(Z125,AB125)</f>
        <v>24.512499999999999</v>
      </c>
      <c r="AB125" s="52">
        <v>32.524999999999999</v>
      </c>
      <c r="AC125" s="71" t="s">
        <v>275</v>
      </c>
      <c r="AD125" s="137">
        <v>41.25</v>
      </c>
      <c r="AE125" s="52">
        <f>((AF125-E125)/E125)*100</f>
        <v>2.9928759304903489</v>
      </c>
      <c r="AF125" s="62">
        <v>393003.30576184299</v>
      </c>
      <c r="AG125" s="62">
        <v>416946.585949058</v>
      </c>
      <c r="AH125" s="62">
        <v>434328.57064237702</v>
      </c>
      <c r="AI125" s="62">
        <v>447425.47872284998</v>
      </c>
      <c r="AJ125" s="62">
        <v>457213.87906089</v>
      </c>
      <c r="AK125" s="63">
        <v>6.0923864599053683</v>
      </c>
      <c r="AL125" s="63">
        <v>4.1688756495640718</v>
      </c>
      <c r="AM125" s="63">
        <v>3.0154378426228052</v>
      </c>
      <c r="AN125" s="63">
        <v>2.1877163468608103</v>
      </c>
      <c r="AO125" s="52">
        <v>48.9070529871614</v>
      </c>
      <c r="AP125" s="52">
        <v>51.0929470128386</v>
      </c>
      <c r="AQ125" s="52">
        <v>26.686461398961701</v>
      </c>
      <c r="AR125" s="52">
        <v>66.991978154163107</v>
      </c>
      <c r="AS125" s="52">
        <v>6.0629011250501197</v>
      </c>
      <c r="AT125" s="53">
        <v>163797.29259820201</v>
      </c>
      <c r="AU125" s="53">
        <f>(AT125/E125)*100</f>
        <v>42.925731124867198</v>
      </c>
      <c r="AV125" s="3">
        <v>16</v>
      </c>
      <c r="AW125" s="131" t="s">
        <v>459</v>
      </c>
      <c r="AX125" s="130" t="s">
        <v>416</v>
      </c>
      <c r="AY125" s="131" t="s">
        <v>446</v>
      </c>
      <c r="AZ125" s="14" t="s">
        <v>417</v>
      </c>
      <c r="BA125" s="14" t="s">
        <v>427</v>
      </c>
      <c r="BB125" s="16" t="s">
        <v>463</v>
      </c>
      <c r="BC125" s="47" t="s">
        <v>195</v>
      </c>
    </row>
    <row r="126" spans="1:55" x14ac:dyDescent="0.2">
      <c r="A126" s="151">
        <v>99</v>
      </c>
      <c r="B126" s="3">
        <v>323</v>
      </c>
      <c r="C126" t="s">
        <v>137</v>
      </c>
      <c r="D126" t="s">
        <v>168</v>
      </c>
      <c r="E126" s="126">
        <v>63743</v>
      </c>
      <c r="F126" s="36">
        <f>(E126/$E$139)*100</f>
        <v>8.5440383835794054E-2</v>
      </c>
      <c r="G126" s="3" t="s">
        <v>103</v>
      </c>
      <c r="H126" s="128" t="s">
        <v>167</v>
      </c>
      <c r="I126" s="3">
        <v>1</v>
      </c>
      <c r="J126" s="15" t="s">
        <v>199</v>
      </c>
      <c r="K126" s="22">
        <v>0</v>
      </c>
      <c r="L126" s="29">
        <v>42556</v>
      </c>
      <c r="M126" s="29">
        <v>42556</v>
      </c>
      <c r="N126" s="19">
        <v>0.5</v>
      </c>
      <c r="O126" s="43" t="s">
        <v>199</v>
      </c>
      <c r="P126" s="15" t="s">
        <v>199</v>
      </c>
      <c r="Q126" s="118" t="s">
        <v>199</v>
      </c>
      <c r="R126" s="15" t="s">
        <v>199</v>
      </c>
      <c r="S126" s="15" t="s">
        <v>199</v>
      </c>
      <c r="T126" s="15" t="s">
        <v>199</v>
      </c>
      <c r="U126" s="20" t="s">
        <v>270</v>
      </c>
      <c r="V126" s="68" t="s">
        <v>299</v>
      </c>
      <c r="W126" s="139" t="s">
        <v>294</v>
      </c>
      <c r="X126" s="3" t="s">
        <v>263</v>
      </c>
      <c r="Y126" s="52">
        <v>1.81666666666667</v>
      </c>
      <c r="Z126" s="52">
        <v>17.5</v>
      </c>
      <c r="AA126" s="52">
        <f>AVERAGE(Z126,AB126)</f>
        <v>24.970833333333349</v>
      </c>
      <c r="AB126" s="52">
        <v>32.441666666666698</v>
      </c>
      <c r="AC126" s="16" t="s">
        <v>278</v>
      </c>
      <c r="AD126" s="129" t="s">
        <v>199</v>
      </c>
      <c r="AE126" s="52">
        <f>((AF126-E126)/E126)*100</f>
        <v>3.014185481787325</v>
      </c>
      <c r="AF126" s="62">
        <v>65664.332251655695</v>
      </c>
      <c r="AG126" s="62">
        <v>67546.322318687904</v>
      </c>
      <c r="AH126" s="62">
        <v>69642.860278385298</v>
      </c>
      <c r="AI126" s="62">
        <v>71466.627835562002</v>
      </c>
      <c r="AJ126" s="62">
        <v>72927.857174294593</v>
      </c>
      <c r="AK126" s="63">
        <v>2.8660766088651668</v>
      </c>
      <c r="AL126" s="63">
        <v>3.1038521235927443</v>
      </c>
      <c r="AM126" s="63">
        <v>2.6187430411193735</v>
      </c>
      <c r="AN126" s="63">
        <v>2.0446317155116698</v>
      </c>
      <c r="AO126" s="52">
        <v>48.657891846947898</v>
      </c>
      <c r="AP126" s="52">
        <v>51.342108153052102</v>
      </c>
      <c r="AQ126" s="52">
        <v>28.2744771974962</v>
      </c>
      <c r="AR126" s="52">
        <v>65.298150385140303</v>
      </c>
      <c r="AS126" s="52">
        <v>6.1308692719200497</v>
      </c>
      <c r="AT126" s="53">
        <v>25240.890029714901</v>
      </c>
      <c r="AU126" s="53">
        <f>(AT126/E126)*100</f>
        <v>39.597900992602952</v>
      </c>
      <c r="AV126" s="3">
        <v>11</v>
      </c>
      <c r="AW126" s="131" t="s">
        <v>459</v>
      </c>
      <c r="AX126" s="130" t="s">
        <v>416</v>
      </c>
      <c r="AY126" s="130" t="s">
        <v>443</v>
      </c>
      <c r="AZ126" s="130" t="s">
        <v>419</v>
      </c>
      <c r="BA126" s="14" t="s">
        <v>427</v>
      </c>
      <c r="BB126" s="16" t="s">
        <v>463</v>
      </c>
      <c r="BC126" s="47" t="s">
        <v>195</v>
      </c>
    </row>
    <row r="127" spans="1:55" x14ac:dyDescent="0.2">
      <c r="A127" s="150">
        <v>103</v>
      </c>
      <c r="B127" s="3">
        <v>326</v>
      </c>
      <c r="C127" t="s">
        <v>138</v>
      </c>
      <c r="D127" t="s">
        <v>169</v>
      </c>
      <c r="E127" s="126">
        <v>77254</v>
      </c>
      <c r="F127" s="36">
        <f>(E127/$E$139)*100</f>
        <v>0.103550372791529</v>
      </c>
      <c r="G127" s="3" t="s">
        <v>103</v>
      </c>
      <c r="H127" s="128" t="s">
        <v>167</v>
      </c>
      <c r="I127" s="3">
        <v>1</v>
      </c>
      <c r="J127" s="15" t="s">
        <v>199</v>
      </c>
      <c r="K127" s="22">
        <v>0</v>
      </c>
      <c r="L127" s="30">
        <v>42162</v>
      </c>
      <c r="M127" s="30">
        <v>42162</v>
      </c>
      <c r="N127" s="22">
        <v>0</v>
      </c>
      <c r="O127" s="43" t="s">
        <v>199</v>
      </c>
      <c r="P127" s="15" t="s">
        <v>199</v>
      </c>
      <c r="Q127" s="118" t="s">
        <v>199</v>
      </c>
      <c r="R127" s="16">
        <v>1</v>
      </c>
      <c r="S127" s="15" t="s">
        <v>199</v>
      </c>
      <c r="T127" s="15" t="s">
        <v>199</v>
      </c>
      <c r="U127" s="20" t="s">
        <v>270</v>
      </c>
      <c r="V127" s="68" t="s">
        <v>264</v>
      </c>
      <c r="W127" s="3" t="s">
        <v>263</v>
      </c>
      <c r="X127" s="3" t="s">
        <v>263</v>
      </c>
      <c r="Y127" s="52">
        <v>1.86666666666667</v>
      </c>
      <c r="Z127" s="52">
        <v>13.9416666666667</v>
      </c>
      <c r="AA127" s="52">
        <f>AVERAGE(Z127,AB127)</f>
        <v>23.375</v>
      </c>
      <c r="AB127" s="52">
        <v>32.808333333333302</v>
      </c>
      <c r="AC127" s="71" t="s">
        <v>275</v>
      </c>
      <c r="AD127" s="129" t="s">
        <v>199</v>
      </c>
      <c r="AE127" s="52">
        <f>((AF127-E127)/E127)*100</f>
        <v>2.4191060537979951</v>
      </c>
      <c r="AF127" s="62">
        <v>79122.856190801103</v>
      </c>
      <c r="AG127" s="62">
        <v>85810.597083593602</v>
      </c>
      <c r="AH127" s="62">
        <v>92536.391120382803</v>
      </c>
      <c r="AI127" s="62">
        <v>99219.668124921096</v>
      </c>
      <c r="AJ127" s="62">
        <v>105617.17087544801</v>
      </c>
      <c r="AK127" s="63">
        <v>8.4523501991198629</v>
      </c>
      <c r="AL127" s="63">
        <v>7.8379527300540444</v>
      </c>
      <c r="AM127" s="63">
        <v>7.2223229408675111</v>
      </c>
      <c r="AN127" s="63">
        <v>6.4478171227827801</v>
      </c>
      <c r="AO127" s="52">
        <v>50.182514821239003</v>
      </c>
      <c r="AP127" s="52">
        <v>49.817485178760997</v>
      </c>
      <c r="AQ127" s="52">
        <v>32.764646490796601</v>
      </c>
      <c r="AR127" s="52">
        <v>62.442074196805301</v>
      </c>
      <c r="AS127" s="52">
        <v>3.8716441867087799</v>
      </c>
      <c r="AT127" s="53">
        <v>29619.662715762301</v>
      </c>
      <c r="AU127" s="53">
        <f>(AT127/E127)*100</f>
        <v>38.340620182466026</v>
      </c>
      <c r="AV127" s="3">
        <v>14</v>
      </c>
      <c r="AW127" s="16" t="s">
        <v>456</v>
      </c>
      <c r="AX127" s="130" t="s">
        <v>416</v>
      </c>
      <c r="AY127" s="130" t="s">
        <v>441</v>
      </c>
      <c r="AZ127" s="130" t="s">
        <v>419</v>
      </c>
      <c r="BA127" s="129" t="s">
        <v>199</v>
      </c>
      <c r="BB127" s="16" t="s">
        <v>463</v>
      </c>
      <c r="BC127" s="47" t="s">
        <v>195</v>
      </c>
    </row>
    <row r="128" spans="1:55" x14ac:dyDescent="0.2">
      <c r="A128" s="151">
        <v>107</v>
      </c>
      <c r="B128" s="3">
        <v>327</v>
      </c>
      <c r="C128" t="s">
        <v>139</v>
      </c>
      <c r="D128" t="s">
        <v>169</v>
      </c>
      <c r="E128" s="126">
        <v>59922</v>
      </c>
      <c r="F128" s="36">
        <f>(E128/$E$139)*100</f>
        <v>8.0318759396458439E-2</v>
      </c>
      <c r="G128" s="3" t="s">
        <v>103</v>
      </c>
      <c r="H128" s="128" t="s">
        <v>167</v>
      </c>
      <c r="I128" s="3">
        <v>1</v>
      </c>
      <c r="J128" s="15" t="s">
        <v>199</v>
      </c>
      <c r="K128" s="22">
        <v>0</v>
      </c>
      <c r="L128" s="30">
        <v>42162</v>
      </c>
      <c r="M128" s="30">
        <v>42162</v>
      </c>
      <c r="N128" s="22">
        <v>0</v>
      </c>
      <c r="O128" s="43" t="s">
        <v>199</v>
      </c>
      <c r="P128" s="15" t="s">
        <v>199</v>
      </c>
      <c r="Q128" s="118" t="s">
        <v>199</v>
      </c>
      <c r="R128" s="21">
        <v>0.5</v>
      </c>
      <c r="S128" s="15" t="s">
        <v>199</v>
      </c>
      <c r="T128" s="15" t="s">
        <v>199</v>
      </c>
      <c r="U128" s="20" t="s">
        <v>270</v>
      </c>
      <c r="V128" s="68" t="s">
        <v>301</v>
      </c>
      <c r="W128" s="3" t="s">
        <v>263</v>
      </c>
      <c r="X128" s="3" t="s">
        <v>263</v>
      </c>
      <c r="Y128" s="52">
        <v>1.7749999999999999</v>
      </c>
      <c r="Z128" s="52">
        <v>13.1666666666667</v>
      </c>
      <c r="AA128" s="52">
        <f>AVERAGE(Z128,AB128)</f>
        <v>23.829166666666701</v>
      </c>
      <c r="AB128" s="52">
        <v>34.491666666666703</v>
      </c>
      <c r="AC128" s="71" t="s">
        <v>275</v>
      </c>
      <c r="AD128" s="129" t="s">
        <v>199</v>
      </c>
      <c r="AE128" s="52">
        <f>((AF128-E128)/E128)*100</f>
        <v>2.4755996559176916</v>
      </c>
      <c r="AF128" s="62">
        <v>61405.428825818999</v>
      </c>
      <c r="AG128" s="62">
        <v>65657.648305465103</v>
      </c>
      <c r="AH128" s="62">
        <v>68608.845994870993</v>
      </c>
      <c r="AI128" s="62">
        <v>70784.733331069496</v>
      </c>
      <c r="AJ128" s="62">
        <v>72328.765657129799</v>
      </c>
      <c r="AK128" s="63">
        <v>6.9248266170534141</v>
      </c>
      <c r="AL128" s="63">
        <v>4.4948269783830241</v>
      </c>
      <c r="AM128" s="63">
        <v>3.1714384707201839</v>
      </c>
      <c r="AN128" s="63">
        <v>2.1813069759529387</v>
      </c>
      <c r="AO128" s="52">
        <v>49.931577717699703</v>
      </c>
      <c r="AP128" s="52">
        <v>50.068422282300297</v>
      </c>
      <c r="AQ128" s="52">
        <v>29.0744634691766</v>
      </c>
      <c r="AR128" s="52">
        <v>65.016187710690602</v>
      </c>
      <c r="AS128" s="52">
        <v>5.7424652047661997</v>
      </c>
      <c r="AT128" s="53">
        <v>25871.205032653201</v>
      </c>
      <c r="AU128" s="53">
        <f>(AT128/E128)*100</f>
        <v>43.174802297408633</v>
      </c>
      <c r="AV128" s="3">
        <v>10</v>
      </c>
      <c r="AW128" s="16" t="s">
        <v>456</v>
      </c>
      <c r="AX128" s="130" t="s">
        <v>413</v>
      </c>
      <c r="AY128" s="130" t="s">
        <v>441</v>
      </c>
      <c r="AZ128" s="131" t="s">
        <v>415</v>
      </c>
      <c r="BA128" s="129" t="s">
        <v>199</v>
      </c>
      <c r="BB128" s="16" t="s">
        <v>463</v>
      </c>
      <c r="BC128" s="47" t="s">
        <v>195</v>
      </c>
    </row>
    <row r="129" spans="1:55" x14ac:dyDescent="0.2">
      <c r="A129" s="150">
        <v>106</v>
      </c>
      <c r="B129" s="3">
        <v>329</v>
      </c>
      <c r="C129" s="12" t="s">
        <v>38</v>
      </c>
      <c r="D129" t="s">
        <v>169</v>
      </c>
      <c r="E129" s="126">
        <v>715061</v>
      </c>
      <c r="F129" s="36">
        <f>(E129/$E$139)*100</f>
        <v>0.95845953761207847</v>
      </c>
      <c r="G129" s="69" t="s">
        <v>17</v>
      </c>
      <c r="H129" s="128" t="s">
        <v>167</v>
      </c>
      <c r="I129" s="3">
        <v>1</v>
      </c>
      <c r="J129" s="14" t="s">
        <v>192</v>
      </c>
      <c r="K129" s="16">
        <v>1</v>
      </c>
      <c r="L129" s="30">
        <v>42162</v>
      </c>
      <c r="M129" s="30">
        <v>42162</v>
      </c>
      <c r="N129" s="22">
        <v>0</v>
      </c>
      <c r="O129" s="43" t="s">
        <v>199</v>
      </c>
      <c r="P129" s="15" t="s">
        <v>199</v>
      </c>
      <c r="Q129" s="117" t="s">
        <v>411</v>
      </c>
      <c r="R129" s="22">
        <v>0</v>
      </c>
      <c r="S129" s="16">
        <v>1</v>
      </c>
      <c r="T129" s="15" t="s">
        <v>199</v>
      </c>
      <c r="U129" s="20" t="s">
        <v>270</v>
      </c>
      <c r="V129" s="68" t="s">
        <v>301</v>
      </c>
      <c r="W129" s="3" t="s">
        <v>263</v>
      </c>
      <c r="X129" s="3" t="s">
        <v>263</v>
      </c>
      <c r="Y129" s="52">
        <v>1.2081249999999999</v>
      </c>
      <c r="Z129" s="52">
        <v>12.992654639175299</v>
      </c>
      <c r="AA129" s="52">
        <f>AVERAGE(Z129,AB129)</f>
        <v>22.01679925836315</v>
      </c>
      <c r="AB129" s="52">
        <v>31.040943877551001</v>
      </c>
      <c r="AC129" s="16" t="s">
        <v>278</v>
      </c>
      <c r="AD129" s="129" t="s">
        <v>199</v>
      </c>
      <c r="AE129" s="52">
        <f>((AF129-E129)/E129)*100</f>
        <v>2.4930432827287539</v>
      </c>
      <c r="AF129" s="62">
        <v>732887.78022791306</v>
      </c>
      <c r="AG129" s="62">
        <v>788695.675920423</v>
      </c>
      <c r="AH129" s="62">
        <v>838315.89539860503</v>
      </c>
      <c r="AI129" s="62">
        <v>881925.14278675604</v>
      </c>
      <c r="AJ129" s="62">
        <v>920378.35966627998</v>
      </c>
      <c r="AK129" s="63">
        <v>7.6147941333057618</v>
      </c>
      <c r="AL129" s="63">
        <v>6.2914278590755908</v>
      </c>
      <c r="AM129" s="63">
        <v>5.2020065022643465</v>
      </c>
      <c r="AN129" s="63">
        <v>4.3601452111930197</v>
      </c>
      <c r="AO129" s="52">
        <v>49.757852826542099</v>
      </c>
      <c r="AP129" s="52">
        <v>50.242147173457901</v>
      </c>
      <c r="AQ129" s="52">
        <v>27.5726126861904</v>
      </c>
      <c r="AR129" s="52">
        <v>66.137574276879903</v>
      </c>
      <c r="AS129" s="52">
        <v>5.0764899777781203</v>
      </c>
      <c r="AT129" s="53">
        <v>277793.114722914</v>
      </c>
      <c r="AU129" s="53">
        <f>(AT129/E129)*100</f>
        <v>38.848869498254558</v>
      </c>
      <c r="AV129" s="3">
        <v>12</v>
      </c>
      <c r="AW129" s="16" t="s">
        <v>456</v>
      </c>
      <c r="AX129" s="130" t="s">
        <v>413</v>
      </c>
      <c r="AY129" s="130" t="s">
        <v>443</v>
      </c>
      <c r="AZ129" s="16" t="s">
        <v>414</v>
      </c>
      <c r="BA129" s="129" t="s">
        <v>199</v>
      </c>
      <c r="BB129" s="16" t="s">
        <v>463</v>
      </c>
      <c r="BC129" s="47" t="s">
        <v>195</v>
      </c>
    </row>
    <row r="130" spans="1:55" x14ac:dyDescent="0.2">
      <c r="A130" s="150">
        <v>109</v>
      </c>
      <c r="B130" s="3">
        <v>333</v>
      </c>
      <c r="C130" t="s">
        <v>98</v>
      </c>
      <c r="D130" t="s">
        <v>169</v>
      </c>
      <c r="E130" s="126">
        <v>113836</v>
      </c>
      <c r="F130" s="36">
        <f>(E130/$E$139)*100</f>
        <v>0.1525844647150503</v>
      </c>
      <c r="G130" s="3" t="s">
        <v>40</v>
      </c>
      <c r="H130" s="128" t="s">
        <v>167</v>
      </c>
      <c r="I130" s="3">
        <v>1</v>
      </c>
      <c r="J130" s="15" t="s">
        <v>199</v>
      </c>
      <c r="K130" s="22">
        <v>0</v>
      </c>
      <c r="L130" s="30">
        <v>42162</v>
      </c>
      <c r="M130" s="30">
        <v>42162</v>
      </c>
      <c r="N130" s="19">
        <v>0.5</v>
      </c>
      <c r="O130" s="43" t="s">
        <v>199</v>
      </c>
      <c r="P130" s="15" t="s">
        <v>199</v>
      </c>
      <c r="Q130" s="118" t="s">
        <v>199</v>
      </c>
      <c r="R130" s="22">
        <v>0</v>
      </c>
      <c r="S130" s="15" t="s">
        <v>199</v>
      </c>
      <c r="T130" s="15" t="s">
        <v>199</v>
      </c>
      <c r="U130" s="20" t="s">
        <v>270</v>
      </c>
      <c r="V130" s="68" t="s">
        <v>301</v>
      </c>
      <c r="W130" s="3" t="s">
        <v>263</v>
      </c>
      <c r="X130" s="3" t="s">
        <v>263</v>
      </c>
      <c r="Y130" s="52">
        <v>1.2081249999999999</v>
      </c>
      <c r="Z130" s="52">
        <v>12.992654639175299</v>
      </c>
      <c r="AA130" s="52">
        <f>AVERAGE(Z130,AB130)</f>
        <v>22.01679925836315</v>
      </c>
      <c r="AB130" s="52">
        <v>31.040943877551001</v>
      </c>
      <c r="AC130" s="71" t="s">
        <v>275</v>
      </c>
      <c r="AD130" s="129" t="s">
        <v>199</v>
      </c>
      <c r="AE130" s="52">
        <f>((AF130-E130)/E130)*100</f>
        <v>2.3361160382567867</v>
      </c>
      <c r="AF130" s="62">
        <v>116495.34105331</v>
      </c>
      <c r="AG130" s="62">
        <v>125205.62955608001</v>
      </c>
      <c r="AH130" s="62">
        <v>133873.726267558</v>
      </c>
      <c r="AI130" s="62">
        <v>142249.94997560399</v>
      </c>
      <c r="AJ130" s="62">
        <v>150153.245739128</v>
      </c>
      <c r="AK130" s="63">
        <v>7.4769415017069685</v>
      </c>
      <c r="AL130" s="63">
        <v>6.923088636038945</v>
      </c>
      <c r="AM130" s="63">
        <v>6.2568092646539135</v>
      </c>
      <c r="AN130" s="63">
        <v>5.5559216469878825</v>
      </c>
      <c r="AO130" s="52">
        <v>48.825503355704697</v>
      </c>
      <c r="AP130" s="52">
        <v>51.174496644295303</v>
      </c>
      <c r="AQ130" s="52">
        <v>28.061421694367301</v>
      </c>
      <c r="AR130" s="52">
        <v>64.168628553357493</v>
      </c>
      <c r="AS130" s="52">
        <v>6.78080747742366</v>
      </c>
      <c r="AT130" s="53">
        <v>38495.764279238399</v>
      </c>
      <c r="AU130" s="53">
        <f>(AT130/E130)*100</f>
        <v>33.816863100634599</v>
      </c>
      <c r="AV130" s="3">
        <v>9</v>
      </c>
      <c r="AW130" s="131" t="s">
        <v>453</v>
      </c>
      <c r="AX130" s="130" t="s">
        <v>416</v>
      </c>
      <c r="AY130" s="14" t="s">
        <v>452</v>
      </c>
      <c r="AZ130" s="14" t="s">
        <v>417</v>
      </c>
      <c r="BA130" s="130" t="s">
        <v>424</v>
      </c>
      <c r="BB130" s="16" t="s">
        <v>463</v>
      </c>
      <c r="BC130" s="47" t="s">
        <v>195</v>
      </c>
    </row>
    <row r="131" spans="1:55" x14ac:dyDescent="0.2">
      <c r="A131" s="151">
        <v>108</v>
      </c>
      <c r="B131" s="3">
        <v>334</v>
      </c>
      <c r="C131" t="s">
        <v>99</v>
      </c>
      <c r="D131" t="s">
        <v>169</v>
      </c>
      <c r="E131" s="126">
        <v>212533</v>
      </c>
      <c r="F131" s="36">
        <f>(E131/$E$139)*100</f>
        <v>0.28487678800453098</v>
      </c>
      <c r="G131" s="3" t="s">
        <v>40</v>
      </c>
      <c r="H131" s="128" t="s">
        <v>167</v>
      </c>
      <c r="I131" s="3">
        <v>1</v>
      </c>
      <c r="J131" s="15" t="s">
        <v>199</v>
      </c>
      <c r="K131" s="22">
        <v>0</v>
      </c>
      <c r="L131" s="30">
        <v>42162</v>
      </c>
      <c r="M131" s="30">
        <v>42162</v>
      </c>
      <c r="N131" s="22">
        <v>0</v>
      </c>
      <c r="O131" s="43" t="s">
        <v>199</v>
      </c>
      <c r="P131" s="15" t="s">
        <v>199</v>
      </c>
      <c r="Q131" s="118" t="s">
        <v>199</v>
      </c>
      <c r="R131" s="16">
        <v>1</v>
      </c>
      <c r="S131" s="15" t="s">
        <v>199</v>
      </c>
      <c r="T131" s="15" t="s">
        <v>199</v>
      </c>
      <c r="U131" s="20" t="s">
        <v>270</v>
      </c>
      <c r="V131" s="68" t="s">
        <v>261</v>
      </c>
      <c r="W131" s="3" t="s">
        <v>263</v>
      </c>
      <c r="X131" s="3" t="s">
        <v>263</v>
      </c>
      <c r="Y131" s="52">
        <v>1.125</v>
      </c>
      <c r="Z131" s="52">
        <v>15.25</v>
      </c>
      <c r="AA131" s="52">
        <f>AVERAGE(Z131,AB131)</f>
        <v>24.087499999999999</v>
      </c>
      <c r="AB131" s="52">
        <v>32.924999999999997</v>
      </c>
      <c r="AC131" s="71" t="s">
        <v>275</v>
      </c>
      <c r="AD131" s="129" t="s">
        <v>199</v>
      </c>
      <c r="AE131" s="52">
        <f>((AF131-E131)/E131)*100</f>
        <v>2.5134144484310728</v>
      </c>
      <c r="AF131" s="62">
        <v>217874.83512968401</v>
      </c>
      <c r="AG131" s="62">
        <v>235616.01703614899</v>
      </c>
      <c r="AH131" s="62">
        <v>252758.91248094899</v>
      </c>
      <c r="AI131" s="62">
        <v>269235.00055316801</v>
      </c>
      <c r="AJ131" s="62">
        <v>284673.81827477098</v>
      </c>
      <c r="AK131" s="63">
        <v>8.1428320512118919</v>
      </c>
      <c r="AL131" s="63">
        <v>7.275776774619648</v>
      </c>
      <c r="AM131" s="63">
        <v>6.5184993520103305</v>
      </c>
      <c r="AN131" s="63">
        <v>5.7343278882324009</v>
      </c>
      <c r="AO131" s="52">
        <v>50.0152917429293</v>
      </c>
      <c r="AP131" s="52">
        <v>49.9847082570707</v>
      </c>
      <c r="AQ131" s="52">
        <v>32.483426103240397</v>
      </c>
      <c r="AR131" s="52">
        <v>62.6340380082152</v>
      </c>
      <c r="AS131" s="52">
        <v>3.1444528614379901</v>
      </c>
      <c r="AT131" s="53">
        <v>82389.195254480393</v>
      </c>
      <c r="AU131" s="53">
        <f>(AT131/E131)*100</f>
        <v>38.765365968805035</v>
      </c>
      <c r="AV131" s="3">
        <v>14</v>
      </c>
      <c r="AW131" s="16" t="s">
        <v>454</v>
      </c>
      <c r="AX131" s="14" t="s">
        <v>420</v>
      </c>
      <c r="AY131" s="130" t="s">
        <v>441</v>
      </c>
      <c r="AZ131" s="14" t="s">
        <v>417</v>
      </c>
      <c r="BA131" s="129" t="s">
        <v>199</v>
      </c>
      <c r="BB131" s="16" t="s">
        <v>463</v>
      </c>
      <c r="BC131" s="130" t="s">
        <v>464</v>
      </c>
    </row>
    <row r="132" spans="1:55" x14ac:dyDescent="0.2">
      <c r="A132" s="151">
        <v>110</v>
      </c>
      <c r="B132" s="3">
        <v>335</v>
      </c>
      <c r="C132" t="s">
        <v>140</v>
      </c>
      <c r="D132" t="s">
        <v>169</v>
      </c>
      <c r="E132" s="126">
        <v>56756</v>
      </c>
      <c r="F132" s="36">
        <f>(E132/$E$139)*100</f>
        <v>7.6075089421337672E-2</v>
      </c>
      <c r="G132" s="3" t="s">
        <v>103</v>
      </c>
      <c r="H132" s="128" t="s">
        <v>167</v>
      </c>
      <c r="I132" s="3">
        <v>1</v>
      </c>
      <c r="J132" s="15" t="s">
        <v>199</v>
      </c>
      <c r="K132" s="22">
        <v>0</v>
      </c>
      <c r="L132" s="30">
        <v>42162</v>
      </c>
      <c r="M132" s="30">
        <v>42162</v>
      </c>
      <c r="N132" s="24">
        <v>1</v>
      </c>
      <c r="O132" s="44" t="s">
        <v>241</v>
      </c>
      <c r="P132" s="15" t="s">
        <v>199</v>
      </c>
      <c r="Q132" s="118" t="s">
        <v>199</v>
      </c>
      <c r="R132" s="21">
        <v>0.5</v>
      </c>
      <c r="S132" s="15" t="s">
        <v>199</v>
      </c>
      <c r="T132" s="15" t="s">
        <v>199</v>
      </c>
      <c r="U132" s="20" t="s">
        <v>270</v>
      </c>
      <c r="V132" s="68" t="s">
        <v>291</v>
      </c>
      <c r="W132" s="3" t="s">
        <v>263</v>
      </c>
      <c r="X132" s="3" t="s">
        <v>263</v>
      </c>
      <c r="Y132" s="52">
        <v>1.7666666666666699</v>
      </c>
      <c r="Z132" s="52">
        <v>15.324999999999999</v>
      </c>
      <c r="AA132" s="52">
        <f>AVERAGE(Z132,AB132)</f>
        <v>24.445833333333347</v>
      </c>
      <c r="AB132" s="52">
        <v>33.566666666666698</v>
      </c>
      <c r="AC132" s="71" t="s">
        <v>275</v>
      </c>
      <c r="AD132" s="129" t="s">
        <v>199</v>
      </c>
      <c r="AE132" s="52">
        <f>((AF132-E132)/E132)*100</f>
        <v>2.5074915770140627</v>
      </c>
      <c r="AF132" s="62">
        <v>58179.151919450102</v>
      </c>
      <c r="AG132" s="62">
        <v>66548.907999441697</v>
      </c>
      <c r="AH132" s="62">
        <v>72372.695543564201</v>
      </c>
      <c r="AI132" s="62">
        <v>77420.472980566497</v>
      </c>
      <c r="AJ132" s="62">
        <v>82172.442345202799</v>
      </c>
      <c r="AK132" s="63">
        <v>14.386177528987783</v>
      </c>
      <c r="AL132" s="63">
        <v>8.7511391534348881</v>
      </c>
      <c r="AM132" s="63">
        <v>6.9746986748114486</v>
      </c>
      <c r="AN132" s="63">
        <v>6.137871782091934</v>
      </c>
      <c r="AO132" s="52">
        <v>51.3637324688139</v>
      </c>
      <c r="AP132" s="52">
        <v>48.6362675311861</v>
      </c>
      <c r="AQ132" s="52">
        <v>31.520896469095799</v>
      </c>
      <c r="AR132" s="52">
        <v>64.417858904785405</v>
      </c>
      <c r="AS132" s="52">
        <v>3.8145746705194199</v>
      </c>
      <c r="AT132" s="53">
        <v>29957.689860834998</v>
      </c>
      <c r="AU132" s="53">
        <f>(AT132/E132)*100</f>
        <v>52.783300198807169</v>
      </c>
      <c r="AV132" s="3">
        <v>9</v>
      </c>
      <c r="AW132" s="16" t="s">
        <v>456</v>
      </c>
      <c r="AX132" s="130" t="s">
        <v>416</v>
      </c>
      <c r="AY132" s="130" t="s">
        <v>441</v>
      </c>
      <c r="AZ132" s="130" t="s">
        <v>419</v>
      </c>
      <c r="BA132" s="130" t="s">
        <v>424</v>
      </c>
      <c r="BB132" s="16" t="s">
        <v>463</v>
      </c>
      <c r="BC132" s="47" t="s">
        <v>195</v>
      </c>
    </row>
    <row r="133" spans="1:55" x14ac:dyDescent="0.2">
      <c r="A133" s="151">
        <v>111</v>
      </c>
      <c r="B133" s="3">
        <v>336</v>
      </c>
      <c r="C133" t="s">
        <v>100</v>
      </c>
      <c r="D133" t="s">
        <v>169</v>
      </c>
      <c r="E133" s="126">
        <v>158089</v>
      </c>
      <c r="F133" s="36">
        <f>(E133/$E$139)*100</f>
        <v>0.21190067678359734</v>
      </c>
      <c r="G133" s="3" t="s">
        <v>40</v>
      </c>
      <c r="H133" s="128" t="s">
        <v>167</v>
      </c>
      <c r="I133" s="3">
        <v>1</v>
      </c>
      <c r="J133" s="15" t="s">
        <v>199</v>
      </c>
      <c r="K133" s="22">
        <v>0</v>
      </c>
      <c r="L133" s="30">
        <v>42162</v>
      </c>
      <c r="M133" s="30">
        <v>42162</v>
      </c>
      <c r="N133" s="22">
        <v>0</v>
      </c>
      <c r="O133" s="43" t="s">
        <v>199</v>
      </c>
      <c r="P133" s="15" t="s">
        <v>199</v>
      </c>
      <c r="Q133" s="118" t="s">
        <v>199</v>
      </c>
      <c r="R133" s="16">
        <v>1</v>
      </c>
      <c r="S133" s="15" t="s">
        <v>199</v>
      </c>
      <c r="T133" s="15" t="s">
        <v>199</v>
      </c>
      <c r="U133" s="20" t="s">
        <v>270</v>
      </c>
      <c r="V133" s="68" t="s">
        <v>301</v>
      </c>
      <c r="W133" s="139" t="s">
        <v>291</v>
      </c>
      <c r="X133" s="3" t="s">
        <v>263</v>
      </c>
      <c r="Y133" s="52">
        <v>2.1</v>
      </c>
      <c r="Z133" s="52">
        <v>10.591666666666701</v>
      </c>
      <c r="AA133" s="52">
        <f>AVERAGE(Z133,AB133)</f>
        <v>19.737500000000001</v>
      </c>
      <c r="AB133" s="52">
        <v>28.883333333333301</v>
      </c>
      <c r="AC133" s="71" t="s">
        <v>275</v>
      </c>
      <c r="AD133" s="129" t="s">
        <v>199</v>
      </c>
      <c r="AE133" s="52">
        <f>((AF133-E133)/E133)*100</f>
        <v>2.4057386008014507</v>
      </c>
      <c r="AF133" s="62">
        <v>161892.20809662101</v>
      </c>
      <c r="AG133" s="62">
        <v>174936.615202972</v>
      </c>
      <c r="AH133" s="62">
        <v>186705.68485683101</v>
      </c>
      <c r="AI133" s="62">
        <v>197800.75049403901</v>
      </c>
      <c r="AJ133" s="62">
        <v>208149.51668836799</v>
      </c>
      <c r="AK133" s="63">
        <v>8.0574644448396118</v>
      </c>
      <c r="AL133" s="63">
        <v>6.7276193952900183</v>
      </c>
      <c r="AM133" s="63">
        <v>5.9425430166820448</v>
      </c>
      <c r="AN133" s="63">
        <v>5.2319145243287943</v>
      </c>
      <c r="AO133" s="52">
        <v>50.511420781964603</v>
      </c>
      <c r="AP133" s="52">
        <v>49.488579218035397</v>
      </c>
      <c r="AQ133" s="52">
        <v>30.659944714685999</v>
      </c>
      <c r="AR133" s="52">
        <v>63.5724180683033</v>
      </c>
      <c r="AS133" s="52">
        <v>5.5044943038415104</v>
      </c>
      <c r="AT133" s="53">
        <v>62842.9919329521</v>
      </c>
      <c r="AU133" s="53">
        <f>(AT133/E133)*100</f>
        <v>39.751653772844477</v>
      </c>
      <c r="AV133" s="3">
        <v>10</v>
      </c>
      <c r="AW133" s="16" t="s">
        <v>456</v>
      </c>
      <c r="AX133" s="130" t="s">
        <v>413</v>
      </c>
      <c r="AY133" s="131" t="s">
        <v>446</v>
      </c>
      <c r="AZ133" s="14" t="s">
        <v>417</v>
      </c>
      <c r="BA133" s="129" t="s">
        <v>199</v>
      </c>
      <c r="BB133" s="16" t="s">
        <v>463</v>
      </c>
      <c r="BC133" s="47" t="s">
        <v>195</v>
      </c>
    </row>
    <row r="134" spans="1:55" x14ac:dyDescent="0.2">
      <c r="A134" s="151">
        <v>114</v>
      </c>
      <c r="B134" s="3">
        <v>344</v>
      </c>
      <c r="C134" t="s">
        <v>141</v>
      </c>
      <c r="D134" t="s">
        <v>163</v>
      </c>
      <c r="E134" s="126">
        <v>84787</v>
      </c>
      <c r="F134" s="36">
        <f>(E134/$E$139)*100</f>
        <v>0.1136475193242469</v>
      </c>
      <c r="G134" s="3" t="s">
        <v>103</v>
      </c>
      <c r="H134" s="128" t="s">
        <v>167</v>
      </c>
      <c r="I134" s="3">
        <v>1</v>
      </c>
      <c r="J134" s="15" t="s">
        <v>199</v>
      </c>
      <c r="K134" s="22">
        <v>0</v>
      </c>
      <c r="L134" s="29">
        <v>42556</v>
      </c>
      <c r="M134" s="29">
        <v>42526</v>
      </c>
      <c r="N134" s="22">
        <v>0</v>
      </c>
      <c r="O134" s="43" t="s">
        <v>199</v>
      </c>
      <c r="P134" s="15" t="s">
        <v>199</v>
      </c>
      <c r="Q134" s="118" t="s">
        <v>199</v>
      </c>
      <c r="R134" s="22">
        <v>0</v>
      </c>
      <c r="S134" s="15" t="s">
        <v>199</v>
      </c>
      <c r="T134" s="15" t="s">
        <v>199</v>
      </c>
      <c r="U134" s="20" t="s">
        <v>270</v>
      </c>
      <c r="V134" s="68" t="s">
        <v>284</v>
      </c>
      <c r="W134" s="3" t="s">
        <v>263</v>
      </c>
      <c r="X134" s="3" t="s">
        <v>263</v>
      </c>
      <c r="Y134" s="52">
        <v>1.93333333333333</v>
      </c>
      <c r="Z134" s="52">
        <v>15.875</v>
      </c>
      <c r="AA134" s="52">
        <f>AVERAGE(Z134,AB134)</f>
        <v>23.245833333333351</v>
      </c>
      <c r="AB134" s="52">
        <v>30.616666666666699</v>
      </c>
      <c r="AC134" s="71" t="s">
        <v>275</v>
      </c>
      <c r="AD134" s="129" t="s">
        <v>199</v>
      </c>
      <c r="AE134" s="52">
        <f>((AF134-E134)/E134)*100</f>
        <v>2.007689441663342</v>
      </c>
      <c r="AF134" s="62">
        <v>86489.259646903098</v>
      </c>
      <c r="AG134" s="62">
        <v>89561.184847313096</v>
      </c>
      <c r="AH134" s="62">
        <v>92727.221078063798</v>
      </c>
      <c r="AI134" s="62">
        <v>95574.128310294094</v>
      </c>
      <c r="AJ134" s="62">
        <v>97987.472867838806</v>
      </c>
      <c r="AK134" s="63">
        <v>3.5517996257006859</v>
      </c>
      <c r="AL134" s="63">
        <v>3.5350539814186988</v>
      </c>
      <c r="AM134" s="63">
        <v>3.0701957840768084</v>
      </c>
      <c r="AN134" s="63">
        <v>2.5251023474778318</v>
      </c>
      <c r="AO134" s="52">
        <v>48.199606071685501</v>
      </c>
      <c r="AP134" s="52">
        <v>51.800393928314499</v>
      </c>
      <c r="AQ134" s="52">
        <v>24.523806715652199</v>
      </c>
      <c r="AR134" s="52">
        <v>64.867255593428197</v>
      </c>
      <c r="AS134" s="52">
        <v>7.9823557856746898</v>
      </c>
      <c r="AT134" s="53">
        <v>34571.029354359503</v>
      </c>
      <c r="AU134" s="53">
        <f>(AT134/E134)*100</f>
        <v>40.773974022384927</v>
      </c>
      <c r="AV134" s="3">
        <v>15</v>
      </c>
      <c r="AW134" s="14" t="s">
        <v>458</v>
      </c>
      <c r="AX134" s="130" t="s">
        <v>416</v>
      </c>
      <c r="AY134" s="130" t="s">
        <v>441</v>
      </c>
      <c r="AZ134" s="14" t="s">
        <v>417</v>
      </c>
      <c r="BA134" s="129" t="s">
        <v>199</v>
      </c>
      <c r="BB134" s="16" t="s">
        <v>463</v>
      </c>
      <c r="BC134" s="47" t="s">
        <v>195</v>
      </c>
    </row>
    <row r="135" spans="1:55" x14ac:dyDescent="0.2">
      <c r="A135" s="150">
        <v>115</v>
      </c>
      <c r="B135" s="3">
        <v>348</v>
      </c>
      <c r="C135" s="54" t="s">
        <v>101</v>
      </c>
      <c r="D135" t="s">
        <v>163</v>
      </c>
      <c r="E135" s="126">
        <v>305155</v>
      </c>
      <c r="F135" s="36">
        <f>(E135/$E$139)*100</f>
        <v>0.40902625118698105</v>
      </c>
      <c r="G135" s="3" t="s">
        <v>40</v>
      </c>
      <c r="H135" s="128" t="s">
        <v>167</v>
      </c>
      <c r="I135" s="3">
        <v>1</v>
      </c>
      <c r="J135" s="20" t="s">
        <v>193</v>
      </c>
      <c r="K135" s="16">
        <v>1</v>
      </c>
      <c r="L135" s="29">
        <v>42556</v>
      </c>
      <c r="M135" s="29">
        <v>42526</v>
      </c>
      <c r="N135" s="22">
        <v>0</v>
      </c>
      <c r="O135" s="43" t="s">
        <v>199</v>
      </c>
      <c r="P135" s="15" t="s">
        <v>199</v>
      </c>
      <c r="Q135" s="118" t="s">
        <v>199</v>
      </c>
      <c r="R135" s="21">
        <v>0.5</v>
      </c>
      <c r="S135" s="15" t="s">
        <v>199</v>
      </c>
      <c r="T135" s="15" t="s">
        <v>199</v>
      </c>
      <c r="U135" s="20" t="s">
        <v>270</v>
      </c>
      <c r="V135" s="68" t="s">
        <v>288</v>
      </c>
      <c r="W135" s="3" t="s">
        <v>263</v>
      </c>
      <c r="X135" s="3" t="s">
        <v>263</v>
      </c>
      <c r="Y135" s="52">
        <v>1.74166666666667</v>
      </c>
      <c r="Z135" s="52">
        <v>17.75</v>
      </c>
      <c r="AA135" s="52">
        <f>AVERAGE(Z135,AB135)</f>
        <v>24.262499999999999</v>
      </c>
      <c r="AB135" s="52">
        <v>30.774999999999999</v>
      </c>
      <c r="AC135" s="71" t="s">
        <v>275</v>
      </c>
      <c r="AD135" s="134">
        <v>50</v>
      </c>
      <c r="AE135" s="52">
        <f>((AF135-E135)/E135)*100</f>
        <v>2.0398866365646939</v>
      </c>
      <c r="AF135" s="62">
        <v>311379.81606580899</v>
      </c>
      <c r="AG135" s="62">
        <v>332822.45040036598</v>
      </c>
      <c r="AH135" s="62">
        <v>350085.76536907902</v>
      </c>
      <c r="AI135" s="62">
        <v>364416.39115904999</v>
      </c>
      <c r="AJ135" s="62">
        <v>376163.89084060502</v>
      </c>
      <c r="AK135" s="63">
        <v>6.8863276385342749</v>
      </c>
      <c r="AL135" s="63">
        <v>5.1869442544955353</v>
      </c>
      <c r="AM135" s="63">
        <v>4.0934614336183781</v>
      </c>
      <c r="AN135" s="63">
        <v>3.2236474446693628</v>
      </c>
      <c r="AO135" s="52">
        <v>48.672314069898903</v>
      </c>
      <c r="AP135" s="52">
        <v>51.327685930101097</v>
      </c>
      <c r="AQ135" s="52">
        <v>26.598941521521802</v>
      </c>
      <c r="AR135" s="52">
        <v>66.139830577902998</v>
      </c>
      <c r="AS135" s="52">
        <v>5.9209254313381701</v>
      </c>
      <c r="AT135" s="53">
        <v>120926.316465447</v>
      </c>
      <c r="AU135" s="53">
        <f>(AT135/E135)*100</f>
        <v>39.627833876373316</v>
      </c>
      <c r="AV135" s="3">
        <v>29</v>
      </c>
      <c r="AW135" s="14" t="s">
        <v>455</v>
      </c>
      <c r="AX135" s="130" t="s">
        <v>416</v>
      </c>
      <c r="AY135" s="130" t="s">
        <v>441</v>
      </c>
      <c r="AZ135" s="14" t="s">
        <v>417</v>
      </c>
      <c r="BA135" s="129" t="s">
        <v>199</v>
      </c>
      <c r="BB135" s="16" t="s">
        <v>463</v>
      </c>
      <c r="BC135" s="16" t="s">
        <v>197</v>
      </c>
    </row>
    <row r="136" spans="1:55" x14ac:dyDescent="0.2">
      <c r="A136" s="151">
        <v>129</v>
      </c>
      <c r="B136" s="3">
        <v>361</v>
      </c>
      <c r="C136" t="s">
        <v>142</v>
      </c>
      <c r="D136" t="s">
        <v>164</v>
      </c>
      <c r="E136" s="126">
        <v>61769</v>
      </c>
      <c r="F136" s="36">
        <f>(E136/$E$139)*100</f>
        <v>8.2794456946694725E-2</v>
      </c>
      <c r="G136" s="3" t="s">
        <v>103</v>
      </c>
      <c r="H136" s="128" t="s">
        <v>167</v>
      </c>
      <c r="I136" s="3">
        <v>1</v>
      </c>
      <c r="J136" s="15" t="s">
        <v>199</v>
      </c>
      <c r="K136" s="22">
        <v>0</v>
      </c>
      <c r="L136" s="31">
        <v>42890</v>
      </c>
      <c r="M136" s="29">
        <v>42526</v>
      </c>
      <c r="N136" s="22">
        <v>0</v>
      </c>
      <c r="O136" s="43" t="s">
        <v>199</v>
      </c>
      <c r="P136" s="15" t="s">
        <v>199</v>
      </c>
      <c r="Q136" s="118" t="s">
        <v>199</v>
      </c>
      <c r="R136" s="15" t="s">
        <v>199</v>
      </c>
      <c r="S136" s="15" t="s">
        <v>199</v>
      </c>
      <c r="T136" s="15" t="s">
        <v>199</v>
      </c>
      <c r="U136" s="14" t="s">
        <v>269</v>
      </c>
      <c r="V136" s="68" t="s">
        <v>296</v>
      </c>
      <c r="W136" s="3" t="s">
        <v>263</v>
      </c>
      <c r="X136" s="3" t="s">
        <v>263</v>
      </c>
      <c r="Y136" s="52">
        <v>2.44166666666667</v>
      </c>
      <c r="Z136" s="52">
        <v>19.558333333333302</v>
      </c>
      <c r="AA136" s="52">
        <f>AVERAGE(Z136,AB136)</f>
        <v>25.170833333333299</v>
      </c>
      <c r="AB136" s="52">
        <v>30.783333333333299</v>
      </c>
      <c r="AC136" s="18" t="s">
        <v>276</v>
      </c>
      <c r="AD136" s="129" t="s">
        <v>199</v>
      </c>
      <c r="AE136" s="52">
        <f>((AF136-E136)/E136)*100</f>
        <v>0.94244468681733107</v>
      </c>
      <c r="AF136" s="62">
        <v>62351.138658600197</v>
      </c>
      <c r="AG136" s="62">
        <v>64171.298097402003</v>
      </c>
      <c r="AH136" s="62">
        <v>65850.073763349006</v>
      </c>
      <c r="AI136" s="62">
        <v>67148.110100331396</v>
      </c>
      <c r="AJ136" s="62">
        <v>67947.290901550194</v>
      </c>
      <c r="AK136" s="63">
        <v>2.9192080176241464</v>
      </c>
      <c r="AL136" s="63">
        <v>2.6160849409636131</v>
      </c>
      <c r="AM136" s="63">
        <v>1.9711995185415481</v>
      </c>
      <c r="AN136" s="63">
        <v>1.1901761643398112</v>
      </c>
      <c r="AO136" s="52">
        <v>47.145008013728599</v>
      </c>
      <c r="AP136" s="52">
        <v>52.854991986271401</v>
      </c>
      <c r="AQ136" s="52">
        <v>25.446421344039901</v>
      </c>
      <c r="AR136" s="52">
        <v>65.126519775291797</v>
      </c>
      <c r="AS136" s="52">
        <v>7.1184574786705301</v>
      </c>
      <c r="AT136" s="53">
        <v>19995.5175834371</v>
      </c>
      <c r="AU136" s="53">
        <f>(AT136/E136)*100</f>
        <v>32.371444548943806</v>
      </c>
      <c r="AV136" s="3">
        <v>8</v>
      </c>
      <c r="AW136" s="130" t="s">
        <v>461</v>
      </c>
      <c r="AX136" s="14" t="s">
        <v>420</v>
      </c>
      <c r="AY136" s="130" t="s">
        <v>443</v>
      </c>
      <c r="AZ136" s="130" t="s">
        <v>419</v>
      </c>
      <c r="BA136" s="129" t="s">
        <v>199</v>
      </c>
      <c r="BB136" s="18" t="s">
        <v>464</v>
      </c>
      <c r="BC136" s="130" t="s">
        <v>464</v>
      </c>
    </row>
    <row r="137" spans="1:55" x14ac:dyDescent="0.2">
      <c r="E137" s="5"/>
      <c r="F137" s="5"/>
      <c r="R137" s="23"/>
    </row>
    <row r="139" spans="1:55" s="4" customFormat="1" ht="32.25" customHeight="1" x14ac:dyDescent="0.2">
      <c r="A139" s="139"/>
      <c r="B139" s="98"/>
      <c r="E139" s="33">
        <f>SUM(E2:E137)</f>
        <v>74605236</v>
      </c>
      <c r="F139" s="35">
        <f>SUM(F2:F138)</f>
        <v>99.999999999999901</v>
      </c>
      <c r="G139" s="33"/>
      <c r="H139" s="33"/>
      <c r="I139" s="33">
        <f>SUM(I2:I137)</f>
        <v>446</v>
      </c>
      <c r="J139" s="34"/>
      <c r="K139" s="34">
        <f>SUBTOTAL(9,K2:K138)</f>
        <v>31</v>
      </c>
      <c r="L139" s="34"/>
      <c r="M139" s="34"/>
      <c r="N139" s="34"/>
      <c r="O139" s="3"/>
      <c r="Q139" s="34">
        <f>SUBTOTAL(9,Q2:Q138)</f>
        <v>0</v>
      </c>
      <c r="R139" s="34"/>
      <c r="S139" s="34">
        <f>SUBTOTAL(9,S2:S138)</f>
        <v>31</v>
      </c>
      <c r="U139" s="59"/>
      <c r="V139" s="68"/>
      <c r="W139" s="69"/>
      <c r="X139" s="58"/>
      <c r="Z139" s="58"/>
      <c r="AA139" s="58"/>
      <c r="AC139" s="3"/>
      <c r="AE139" s="61"/>
      <c r="AF139" s="61"/>
      <c r="AG139" s="61"/>
      <c r="AH139" s="61"/>
      <c r="AI139" s="61"/>
      <c r="AJ139" s="61"/>
      <c r="AK139" s="61"/>
      <c r="AL139" s="61"/>
      <c r="AM139" s="61"/>
      <c r="AU139" s="48"/>
      <c r="AV139" s="48"/>
      <c r="AW139" s="98"/>
      <c r="AX139" s="98"/>
      <c r="AY139" s="98"/>
      <c r="AZ139" s="98"/>
      <c r="BA139" s="89"/>
    </row>
    <row r="1048576" spans="13:13" x14ac:dyDescent="0.2">
      <c r="M1048576" s="27"/>
    </row>
  </sheetData>
  <autoFilter ref="A1:BC1">
    <sortState ref="A2:BC136">
      <sortCondition ref="B1"/>
    </sortState>
  </autoFilter>
  <sortState ref="C2:AN136">
    <sortCondition ref="D1"/>
  </sortState>
  <conditionalFormatting sqref="AO11:AO136">
    <cfRule type="cellIs" dxfId="61" priority="26" operator="greaterThan">
      <formula>50.01</formula>
    </cfRule>
  </conditionalFormatting>
  <conditionalFormatting sqref="AO2:AO136">
    <cfRule type="cellIs" dxfId="60" priority="23" operator="greaterThan">
      <formula>50.01</formula>
    </cfRule>
    <cfRule type="cellIs" dxfId="59" priority="24" operator="greaterThan">
      <formula>50.01</formula>
    </cfRule>
    <cfRule type="cellIs" dxfId="58" priority="25" operator="lessThan">
      <formula>49.99</formula>
    </cfRule>
  </conditionalFormatting>
  <conditionalFormatting sqref="AP2:AP136">
    <cfRule type="cellIs" dxfId="57" priority="21" operator="lessThan">
      <formula>49.99</formula>
    </cfRule>
    <cfRule type="cellIs" dxfId="56" priority="22" operator="greaterThan">
      <formula>50.01</formula>
    </cfRule>
  </conditionalFormatting>
  <conditionalFormatting sqref="AV2:AV136">
    <cfRule type="cellIs" dxfId="55" priority="10" operator="between">
      <formula>41</formula>
      <formula>50</formula>
    </cfRule>
    <cfRule type="cellIs" dxfId="54" priority="11" operator="between">
      <formula>31</formula>
      <formula>40</formula>
    </cfRule>
    <cfRule type="cellIs" dxfId="53" priority="12" operator="between">
      <formula>21</formula>
      <formula>30</formula>
    </cfRule>
    <cfRule type="cellIs" dxfId="52" priority="13" operator="between">
      <formula>11</formula>
      <formula>20</formula>
    </cfRule>
    <cfRule type="cellIs" dxfId="51" priority="14" operator="between">
      <formula>0</formula>
      <formula>10</formula>
    </cfRule>
    <cfRule type="cellIs" dxfId="50" priority="18" operator="between">
      <formula>11</formula>
      <formula>20</formula>
    </cfRule>
    <cfRule type="cellIs" dxfId="49" priority="19" operator="between">
      <formula>0</formula>
      <formula>10</formula>
    </cfRule>
    <cfRule type="colorScale" priority="20">
      <colorScale>
        <cfvo type="min"/>
        <cfvo type="max"/>
        <color theme="4" tint="0.79998168889431442"/>
        <color rgb="FFFF0000"/>
      </colorScale>
    </cfRule>
  </conditionalFormatting>
  <conditionalFormatting sqref="AV119:AV136">
    <cfRule type="cellIs" dxfId="48" priority="15" operator="between">
      <formula>41</formula>
      <formula>50</formula>
    </cfRule>
    <cfRule type="cellIs" dxfId="47" priority="16" operator="between">
      <formula>31</formula>
      <formula>40</formula>
    </cfRule>
    <cfRule type="cellIs" dxfId="46" priority="17" operator="between">
      <formula>21</formula>
      <formula>30</formula>
    </cfRule>
  </conditionalFormatting>
  <conditionalFormatting sqref="AU2:AU136">
    <cfRule type="cellIs" dxfId="45" priority="5" operator="between">
      <formula>40.01</formula>
      <formula>50</formula>
    </cfRule>
    <cfRule type="cellIs" dxfId="44" priority="6" operator="between">
      <formula>50.01</formula>
      <formula>80</formula>
    </cfRule>
    <cfRule type="cellIs" dxfId="43" priority="7" operator="between">
      <formula>40.01</formula>
      <formula>50</formula>
    </cfRule>
    <cfRule type="cellIs" dxfId="42" priority="8" operator="between">
      <formula>0</formula>
      <formula>30</formula>
    </cfRule>
    <cfRule type="cellIs" dxfId="41" priority="9" operator="between">
      <formula>30.01</formula>
      <formula>40</formula>
    </cfRule>
  </conditionalFormatting>
  <conditionalFormatting sqref="AK2:AK136">
    <cfRule type="colorScale" priority="1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L2:AL136">
    <cfRule type="colorScale" priority="2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M2:AM136">
    <cfRule type="colorScale" priority="3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N2:AN136">
    <cfRule type="colorScale" priority="4">
      <colorScale>
        <cfvo type="min"/>
        <cfvo type="percentile" val="50"/>
        <cfvo type="max"/>
        <color rgb="FFFFFF00"/>
        <color rgb="FFFF9900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478"/>
  <sheetViews>
    <sheetView zoomScale="85" zoomScaleNormal="85" workbookViewId="0">
      <pane ySplit="1" topLeftCell="A2" activePane="bottomLeft" state="frozen"/>
      <selection pane="bottomLeft" activeCell="A15" sqref="A15"/>
    </sheetView>
  </sheetViews>
  <sheetFormatPr baseColWidth="10" defaultColWidth="9.140625" defaultRowHeight="12.75" x14ac:dyDescent="0.2"/>
  <cols>
    <col min="1" max="1" width="37.42578125" customWidth="1"/>
    <col min="2" max="3" width="19" style="23" customWidth="1"/>
    <col min="4" max="4" width="20.28515625" style="3" customWidth="1"/>
    <col min="5" max="5" width="20.85546875" style="3" customWidth="1"/>
  </cols>
  <sheetData>
    <row r="1" spans="1:5" s="4" customFormat="1" ht="38.25" x14ac:dyDescent="0.2">
      <c r="A1" s="6" t="s">
        <v>143</v>
      </c>
      <c r="B1" s="26" t="s">
        <v>202</v>
      </c>
      <c r="C1" s="26" t="s">
        <v>207</v>
      </c>
      <c r="D1" s="7" t="s">
        <v>228</v>
      </c>
      <c r="E1" s="7" t="s">
        <v>231</v>
      </c>
    </row>
    <row r="2" spans="1:5" s="4" customFormat="1" x14ac:dyDescent="0.2">
      <c r="A2" t="s">
        <v>16</v>
      </c>
      <c r="B2" s="29">
        <v>42556</v>
      </c>
      <c r="C2" s="29">
        <v>42556</v>
      </c>
      <c r="D2" s="24" t="s">
        <v>226</v>
      </c>
      <c r="E2" s="24" t="s">
        <v>229</v>
      </c>
    </row>
    <row r="3" spans="1:5" x14ac:dyDescent="0.2">
      <c r="A3" t="s">
        <v>146</v>
      </c>
      <c r="B3" s="29">
        <v>42556</v>
      </c>
      <c r="C3" s="30">
        <v>41462</v>
      </c>
      <c r="D3" s="17" t="s">
        <v>227</v>
      </c>
      <c r="E3" s="21" t="s">
        <v>230</v>
      </c>
    </row>
    <row r="4" spans="1:5" x14ac:dyDescent="0.2">
      <c r="A4" t="s">
        <v>177</v>
      </c>
      <c r="B4" s="30">
        <v>42162</v>
      </c>
      <c r="C4" s="28">
        <v>42162</v>
      </c>
      <c r="D4" s="24" t="s">
        <v>226</v>
      </c>
      <c r="E4" s="24" t="s">
        <v>229</v>
      </c>
    </row>
    <row r="5" spans="1:5" x14ac:dyDescent="0.2">
      <c r="A5" t="s">
        <v>71</v>
      </c>
      <c r="B5" s="30">
        <v>42162</v>
      </c>
      <c r="C5" s="28">
        <v>42162</v>
      </c>
      <c r="D5" s="24" t="s">
        <v>226</v>
      </c>
      <c r="E5" s="24" t="s">
        <v>229</v>
      </c>
    </row>
    <row r="6" spans="1:5" x14ac:dyDescent="0.2">
      <c r="A6" s="13" t="s">
        <v>145</v>
      </c>
      <c r="B6" s="18" t="s">
        <v>206</v>
      </c>
      <c r="C6" s="30">
        <v>41091</v>
      </c>
      <c r="D6" s="17" t="s">
        <v>227</v>
      </c>
      <c r="E6" s="21" t="s">
        <v>230</v>
      </c>
    </row>
    <row r="7" spans="1:5" x14ac:dyDescent="0.2">
      <c r="A7" t="s">
        <v>154</v>
      </c>
      <c r="B7" s="30">
        <v>42204</v>
      </c>
      <c r="C7" s="30">
        <v>41091</v>
      </c>
      <c r="D7" s="17" t="s">
        <v>227</v>
      </c>
      <c r="E7" s="21" t="s">
        <v>230</v>
      </c>
    </row>
    <row r="8" spans="1:5" x14ac:dyDescent="0.2">
      <c r="A8" t="s">
        <v>21</v>
      </c>
      <c r="B8" s="29">
        <v>42556</v>
      </c>
      <c r="C8" s="29">
        <v>42526</v>
      </c>
      <c r="D8" s="16" t="s">
        <v>226</v>
      </c>
      <c r="E8" s="16" t="s">
        <v>229</v>
      </c>
    </row>
    <row r="9" spans="1:5" s="3" customFormat="1" x14ac:dyDescent="0.2">
      <c r="A9" t="s">
        <v>153</v>
      </c>
      <c r="B9" s="31">
        <v>42890</v>
      </c>
      <c r="C9" s="31">
        <v>42890</v>
      </c>
      <c r="D9" s="16" t="s">
        <v>226</v>
      </c>
      <c r="E9" s="17" t="s">
        <v>232</v>
      </c>
    </row>
    <row r="10" spans="1:5" s="3" customFormat="1" x14ac:dyDescent="0.2">
      <c r="A10" s="12" t="s">
        <v>147</v>
      </c>
      <c r="B10" s="18" t="s">
        <v>203</v>
      </c>
      <c r="C10" s="18" t="s">
        <v>203</v>
      </c>
      <c r="D10" s="16" t="s">
        <v>226</v>
      </c>
      <c r="E10" s="17" t="s">
        <v>232</v>
      </c>
    </row>
    <row r="11" spans="1:5" s="3" customFormat="1" x14ac:dyDescent="0.2">
      <c r="A11" t="s">
        <v>170</v>
      </c>
      <c r="B11" s="30">
        <v>42204</v>
      </c>
      <c r="C11" s="28">
        <v>42162</v>
      </c>
      <c r="D11" s="16" t="s">
        <v>226</v>
      </c>
      <c r="E11" s="21" t="s">
        <v>230</v>
      </c>
    </row>
    <row r="12" spans="1:5" s="3" customFormat="1" x14ac:dyDescent="0.2">
      <c r="A12" t="s">
        <v>166</v>
      </c>
      <c r="B12" s="29">
        <v>42556</v>
      </c>
      <c r="C12" s="29">
        <v>42526</v>
      </c>
      <c r="D12" s="16" t="s">
        <v>226</v>
      </c>
      <c r="E12" s="16" t="s">
        <v>229</v>
      </c>
    </row>
    <row r="13" spans="1:5" s="3" customFormat="1" x14ac:dyDescent="0.2">
      <c r="A13" t="s">
        <v>75</v>
      </c>
      <c r="B13" s="30">
        <v>42162</v>
      </c>
      <c r="C13" s="30">
        <v>41091</v>
      </c>
      <c r="D13" s="17" t="s">
        <v>227</v>
      </c>
      <c r="E13" s="21" t="s">
        <v>230</v>
      </c>
    </row>
    <row r="14" spans="1:5" x14ac:dyDescent="0.2">
      <c r="A14" s="12" t="s">
        <v>172</v>
      </c>
      <c r="B14" s="30">
        <v>42162</v>
      </c>
      <c r="C14" s="32" t="s">
        <v>208</v>
      </c>
      <c r="D14" s="17" t="s">
        <v>227</v>
      </c>
      <c r="E14" s="21" t="s">
        <v>230</v>
      </c>
    </row>
    <row r="15" spans="1:5" x14ac:dyDescent="0.2">
      <c r="A15" t="s">
        <v>155</v>
      </c>
      <c r="B15" s="30">
        <v>42162</v>
      </c>
      <c r="C15" s="28">
        <v>42162</v>
      </c>
      <c r="D15" s="16" t="s">
        <v>226</v>
      </c>
      <c r="E15" s="21" t="s">
        <v>230</v>
      </c>
    </row>
    <row r="16" spans="1:5" x14ac:dyDescent="0.2">
      <c r="A16" t="s">
        <v>157</v>
      </c>
      <c r="B16" s="29">
        <v>42556</v>
      </c>
      <c r="C16" s="29">
        <v>42526</v>
      </c>
      <c r="D16" s="16" t="s">
        <v>226</v>
      </c>
      <c r="E16" s="16" t="s">
        <v>229</v>
      </c>
    </row>
    <row r="17" spans="1:5" x14ac:dyDescent="0.2">
      <c r="A17" t="s">
        <v>149</v>
      </c>
      <c r="B17" s="30">
        <v>42162</v>
      </c>
      <c r="C17" s="30">
        <v>41091</v>
      </c>
      <c r="D17" s="17" t="s">
        <v>227</v>
      </c>
      <c r="E17" s="21" t="s">
        <v>230</v>
      </c>
    </row>
    <row r="18" spans="1:5" x14ac:dyDescent="0.2">
      <c r="A18" s="12" t="s">
        <v>171</v>
      </c>
      <c r="B18" s="18" t="s">
        <v>204</v>
      </c>
      <c r="C18" s="18" t="s">
        <v>209</v>
      </c>
      <c r="D18" s="17" t="s">
        <v>227</v>
      </c>
      <c r="E18" s="17" t="s">
        <v>232</v>
      </c>
    </row>
    <row r="19" spans="1:5" x14ac:dyDescent="0.2">
      <c r="A19" t="s">
        <v>148</v>
      </c>
      <c r="B19" s="30">
        <v>42162</v>
      </c>
      <c r="C19" s="31">
        <v>42890</v>
      </c>
      <c r="D19" s="17" t="s">
        <v>227</v>
      </c>
      <c r="E19" s="17" t="s">
        <v>232</v>
      </c>
    </row>
    <row r="20" spans="1:5" x14ac:dyDescent="0.2">
      <c r="A20" t="s">
        <v>158</v>
      </c>
      <c r="B20" s="30">
        <v>42162</v>
      </c>
      <c r="C20" s="28">
        <v>42162</v>
      </c>
      <c r="D20" s="16" t="s">
        <v>226</v>
      </c>
      <c r="E20" s="21" t="s">
        <v>230</v>
      </c>
    </row>
    <row r="21" spans="1:5" s="3" customFormat="1" x14ac:dyDescent="0.2">
      <c r="A21" t="s">
        <v>159</v>
      </c>
      <c r="B21" s="30">
        <v>42162</v>
      </c>
      <c r="C21" s="30">
        <v>41091</v>
      </c>
      <c r="D21" s="17" t="s">
        <v>227</v>
      </c>
      <c r="E21" s="21" t="s">
        <v>230</v>
      </c>
    </row>
    <row r="22" spans="1:5" s="3" customFormat="1" x14ac:dyDescent="0.2">
      <c r="A22" t="s">
        <v>173</v>
      </c>
      <c r="B22" s="31">
        <v>42890</v>
      </c>
      <c r="C22" s="31">
        <v>42890</v>
      </c>
      <c r="D22" s="16" t="s">
        <v>226</v>
      </c>
      <c r="E22" s="17" t="s">
        <v>232</v>
      </c>
    </row>
    <row r="23" spans="1:5" s="3" customFormat="1" x14ac:dyDescent="0.2">
      <c r="A23" t="s">
        <v>150</v>
      </c>
      <c r="B23" s="30">
        <v>42162</v>
      </c>
      <c r="C23" s="28">
        <v>42162</v>
      </c>
      <c r="D23" s="16" t="s">
        <v>226</v>
      </c>
      <c r="E23" s="21" t="s">
        <v>230</v>
      </c>
    </row>
    <row r="24" spans="1:5" s="3" customFormat="1" x14ac:dyDescent="0.2">
      <c r="A24" t="s">
        <v>26</v>
      </c>
      <c r="B24" s="29" t="s">
        <v>233</v>
      </c>
      <c r="C24" s="29">
        <v>42526</v>
      </c>
      <c r="D24" s="16" t="s">
        <v>226</v>
      </c>
      <c r="E24" s="16" t="s">
        <v>229</v>
      </c>
    </row>
    <row r="25" spans="1:5" x14ac:dyDescent="0.2">
      <c r="A25" t="s">
        <v>174</v>
      </c>
      <c r="B25" s="31">
        <v>42890</v>
      </c>
      <c r="C25" s="29">
        <v>42526</v>
      </c>
      <c r="D25" s="17" t="s">
        <v>227</v>
      </c>
      <c r="E25" s="17" t="s">
        <v>232</v>
      </c>
    </row>
    <row r="26" spans="1:5" x14ac:dyDescent="0.2">
      <c r="A26" s="12" t="s">
        <v>13</v>
      </c>
      <c r="B26" s="18" t="s">
        <v>205</v>
      </c>
      <c r="C26" s="29">
        <v>42526</v>
      </c>
      <c r="D26" s="17" t="s">
        <v>227</v>
      </c>
      <c r="E26" s="16" t="s">
        <v>229</v>
      </c>
    </row>
    <row r="27" spans="1:5" x14ac:dyDescent="0.2">
      <c r="A27" t="s">
        <v>14</v>
      </c>
      <c r="B27" s="30">
        <v>42162</v>
      </c>
      <c r="C27" s="28">
        <v>42162</v>
      </c>
      <c r="D27" s="16" t="s">
        <v>226</v>
      </c>
      <c r="E27" s="21" t="s">
        <v>230</v>
      </c>
    </row>
    <row r="28" spans="1:5" x14ac:dyDescent="0.2">
      <c r="A28" t="s">
        <v>160</v>
      </c>
      <c r="B28" s="29">
        <v>42556</v>
      </c>
      <c r="C28" s="29">
        <v>42526</v>
      </c>
      <c r="D28" s="16" t="s">
        <v>226</v>
      </c>
      <c r="E28" s="16" t="s">
        <v>229</v>
      </c>
    </row>
    <row r="29" spans="1:5" x14ac:dyDescent="0.2">
      <c r="A29" t="s">
        <v>151</v>
      </c>
      <c r="B29" s="30">
        <v>42162</v>
      </c>
      <c r="C29" s="30">
        <v>42162</v>
      </c>
      <c r="D29" s="16" t="s">
        <v>226</v>
      </c>
      <c r="E29" s="21" t="s">
        <v>230</v>
      </c>
    </row>
    <row r="30" spans="1:5" x14ac:dyDescent="0.2">
      <c r="A30" t="s">
        <v>168</v>
      </c>
      <c r="B30" s="29">
        <v>42556</v>
      </c>
      <c r="C30" s="29">
        <v>42556</v>
      </c>
      <c r="D30" s="16" t="s">
        <v>226</v>
      </c>
      <c r="E30" s="16" t="s">
        <v>229</v>
      </c>
    </row>
    <row r="31" spans="1:5" x14ac:dyDescent="0.2">
      <c r="A31" t="s">
        <v>169</v>
      </c>
      <c r="B31" s="30">
        <v>42162</v>
      </c>
      <c r="C31" s="30">
        <v>42162</v>
      </c>
      <c r="D31" s="16" t="s">
        <v>226</v>
      </c>
      <c r="E31" s="21" t="s">
        <v>230</v>
      </c>
    </row>
    <row r="32" spans="1:5" s="3" customFormat="1" x14ac:dyDescent="0.2">
      <c r="A32" t="s">
        <v>161</v>
      </c>
      <c r="B32" s="30">
        <v>42162</v>
      </c>
      <c r="C32" s="30">
        <v>41091</v>
      </c>
      <c r="D32" s="17" t="s">
        <v>227</v>
      </c>
      <c r="E32" s="21" t="s">
        <v>230</v>
      </c>
    </row>
    <row r="33" spans="1:5" s="3" customFormat="1" x14ac:dyDescent="0.2">
      <c r="A33" t="s">
        <v>163</v>
      </c>
      <c r="B33" s="29">
        <v>42556</v>
      </c>
      <c r="C33" s="29">
        <v>42526</v>
      </c>
      <c r="D33" s="16" t="s">
        <v>226</v>
      </c>
      <c r="E33" s="16" t="s">
        <v>229</v>
      </c>
    </row>
    <row r="34" spans="1:5" s="3" customFormat="1" x14ac:dyDescent="0.2">
      <c r="A34" s="12" t="s">
        <v>162</v>
      </c>
      <c r="B34" s="18" t="s">
        <v>203</v>
      </c>
      <c r="C34" s="29">
        <v>42526</v>
      </c>
      <c r="D34" s="17" t="s">
        <v>227</v>
      </c>
      <c r="E34" s="17" t="s">
        <v>232</v>
      </c>
    </row>
    <row r="35" spans="1:5" s="3" customFormat="1" x14ac:dyDescent="0.2">
      <c r="A35" t="s">
        <v>179</v>
      </c>
      <c r="B35" s="29">
        <v>42556</v>
      </c>
      <c r="C35" s="29">
        <v>42526</v>
      </c>
      <c r="D35" s="16" t="s">
        <v>226</v>
      </c>
      <c r="E35" s="16" t="s">
        <v>229</v>
      </c>
    </row>
    <row r="36" spans="1:5" s="3" customFormat="1" x14ac:dyDescent="0.2">
      <c r="A36" t="s">
        <v>164</v>
      </c>
      <c r="B36" s="31">
        <v>42890</v>
      </c>
      <c r="C36" s="29">
        <v>42526</v>
      </c>
      <c r="D36" s="17" t="s">
        <v>227</v>
      </c>
      <c r="E36" s="17" t="s">
        <v>232</v>
      </c>
    </row>
    <row r="37" spans="1:5" s="3" customFormat="1" x14ac:dyDescent="0.2">
      <c r="A37" t="s">
        <v>165</v>
      </c>
      <c r="B37" s="30">
        <v>42162</v>
      </c>
      <c r="C37" s="30">
        <v>41091</v>
      </c>
      <c r="D37" s="17" t="s">
        <v>227</v>
      </c>
      <c r="E37" s="21" t="s">
        <v>230</v>
      </c>
    </row>
    <row r="38" spans="1:5" s="3" customFormat="1" x14ac:dyDescent="0.2">
      <c r="A38" t="s">
        <v>175</v>
      </c>
      <c r="B38" s="29">
        <v>42556</v>
      </c>
      <c r="C38" s="29">
        <v>42526</v>
      </c>
      <c r="D38" s="16" t="s">
        <v>226</v>
      </c>
      <c r="E38" s="16" t="s">
        <v>229</v>
      </c>
    </row>
    <row r="41" spans="1:5" s="4" customFormat="1" ht="32.25" customHeight="1" x14ac:dyDescent="0.2">
      <c r="B41" s="37"/>
      <c r="C41" s="37"/>
    </row>
    <row r="1048478" spans="3:3" x14ac:dyDescent="0.2">
      <c r="C1048478" s="27"/>
    </row>
  </sheetData>
  <autoFilter ref="A1:E38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85" zoomScaleNormal="85" workbookViewId="0">
      <selection activeCell="G23" sqref="G23"/>
    </sheetView>
  </sheetViews>
  <sheetFormatPr baseColWidth="10" defaultColWidth="11.42578125" defaultRowHeight="12.75" x14ac:dyDescent="0.2"/>
  <cols>
    <col min="2" max="2" width="18.28515625" style="7" customWidth="1"/>
    <col min="3" max="3" width="17.140625" style="7" customWidth="1"/>
    <col min="4" max="4" width="14.42578125" style="4" customWidth="1"/>
    <col min="5" max="5" width="11.42578125" style="4"/>
    <col min="7" max="7" width="20.140625" bestFit="1" customWidth="1"/>
    <col min="10" max="10" width="17.28515625" customWidth="1"/>
  </cols>
  <sheetData>
    <row r="3" spans="2:11" s="3" customFormat="1" ht="38.25" x14ac:dyDescent="0.2">
      <c r="B3" s="7" t="s">
        <v>184</v>
      </c>
      <c r="C3" s="7" t="s">
        <v>185</v>
      </c>
      <c r="D3" s="7" t="s">
        <v>183</v>
      </c>
      <c r="E3" s="7" t="s">
        <v>182</v>
      </c>
      <c r="G3" s="7" t="s">
        <v>185</v>
      </c>
      <c r="H3" s="7" t="s">
        <v>217</v>
      </c>
      <c r="I3" s="4" t="s">
        <v>218</v>
      </c>
      <c r="J3" s="7" t="s">
        <v>225</v>
      </c>
    </row>
    <row r="4" spans="2:11" x14ac:dyDescent="0.2">
      <c r="B4" s="7">
        <v>1</v>
      </c>
      <c r="C4" s="7">
        <v>78</v>
      </c>
      <c r="D4" s="5">
        <v>13772869</v>
      </c>
      <c r="E4" s="39">
        <f>(D4/$D$19)</f>
        <v>0.1846099515052804</v>
      </c>
      <c r="G4" t="s">
        <v>219</v>
      </c>
      <c r="H4" s="4">
        <f>C4+C5</f>
        <v>98</v>
      </c>
      <c r="I4" s="5">
        <f>D4+D5</f>
        <v>22346127</v>
      </c>
      <c r="J4" s="39">
        <f>(I4/$D$19)</f>
        <v>0.29952491538261472</v>
      </c>
    </row>
    <row r="5" spans="2:11" x14ac:dyDescent="0.2">
      <c r="B5" s="7">
        <v>2</v>
      </c>
      <c r="C5" s="7">
        <v>20</v>
      </c>
      <c r="D5" s="5">
        <v>8573258</v>
      </c>
      <c r="E5" s="39">
        <f t="shared" ref="E5:E18" si="0">(D5/$D$19)</f>
        <v>0.1149149638773343</v>
      </c>
      <c r="G5" t="s">
        <v>220</v>
      </c>
      <c r="H5" s="4">
        <f>C6+C7</f>
        <v>17</v>
      </c>
      <c r="I5" s="5">
        <f>D6+D7</f>
        <v>10651854</v>
      </c>
      <c r="J5" s="39">
        <f>(I5/$D$19)</f>
        <v>0.14277622551854136</v>
      </c>
    </row>
    <row r="6" spans="2:11" x14ac:dyDescent="0.2">
      <c r="B6" s="7">
        <v>3</v>
      </c>
      <c r="C6" s="7">
        <v>14</v>
      </c>
      <c r="D6" s="5">
        <v>8022980</v>
      </c>
      <c r="E6" s="39">
        <f t="shared" si="0"/>
        <v>0.10753910087490375</v>
      </c>
      <c r="G6" t="s">
        <v>221</v>
      </c>
      <c r="H6" s="4">
        <f>C8+C9</f>
        <v>9</v>
      </c>
      <c r="I6" s="5">
        <f>D8+D9</f>
        <v>4645934</v>
      </c>
      <c r="J6" s="39">
        <f>(I6/$D$19)</f>
        <v>6.2273564820571038E-2</v>
      </c>
    </row>
    <row r="7" spans="2:11" x14ac:dyDescent="0.2">
      <c r="B7" s="7">
        <v>4</v>
      </c>
      <c r="C7" s="7">
        <v>3</v>
      </c>
      <c r="D7" s="5">
        <v>2628874</v>
      </c>
      <c r="E7" s="39">
        <f t="shared" si="0"/>
        <v>3.523712464363761E-2</v>
      </c>
      <c r="G7" t="s">
        <v>223</v>
      </c>
      <c r="H7" s="4">
        <f>C10+C11</f>
        <v>4</v>
      </c>
      <c r="I7" s="5">
        <f>D10+D11</f>
        <v>6538573</v>
      </c>
      <c r="J7" s="39">
        <f>(I7/$D$19)</f>
        <v>8.7642280228159855E-2</v>
      </c>
    </row>
    <row r="8" spans="2:11" x14ac:dyDescent="0.2">
      <c r="B8" s="7">
        <v>5</v>
      </c>
      <c r="C8" s="7">
        <v>6</v>
      </c>
      <c r="D8" s="5">
        <v>3697706</v>
      </c>
      <c r="E8" s="39">
        <f t="shared" si="0"/>
        <v>4.9563625802349853E-2</v>
      </c>
      <c r="G8" t="s">
        <v>224</v>
      </c>
      <c r="H8" s="4">
        <f>C12+C13+C14+C15+C16+C17+C18</f>
        <v>7</v>
      </c>
      <c r="I8" s="5">
        <f>D12+D13+D14+D15+D16+D17+D18</f>
        <v>30422748</v>
      </c>
      <c r="J8" s="39">
        <f>(I8/$D$19)</f>
        <v>0.40778301405011302</v>
      </c>
    </row>
    <row r="9" spans="2:11" x14ac:dyDescent="0.2">
      <c r="B9" s="7">
        <v>6</v>
      </c>
      <c r="C9" s="7">
        <v>3</v>
      </c>
      <c r="D9" s="5">
        <v>948228</v>
      </c>
      <c r="E9" s="39">
        <f t="shared" si="0"/>
        <v>1.2709939018221188E-2</v>
      </c>
      <c r="G9" s="40" t="s">
        <v>222</v>
      </c>
      <c r="H9" s="40">
        <f>SUM(H4:H8)</f>
        <v>135</v>
      </c>
      <c r="I9" s="10">
        <f>SUM(I4:I8)</f>
        <v>74605236</v>
      </c>
      <c r="J9" s="11">
        <f>SUM(J4:J8)</f>
        <v>1</v>
      </c>
    </row>
    <row r="10" spans="2:11" x14ac:dyDescent="0.2">
      <c r="B10" s="7">
        <v>7</v>
      </c>
      <c r="C10" s="7">
        <v>2</v>
      </c>
      <c r="D10" s="5">
        <v>1178731</v>
      </c>
      <c r="E10" s="39">
        <f t="shared" si="0"/>
        <v>1.5799574710815202E-2</v>
      </c>
    </row>
    <row r="11" spans="2:11" x14ac:dyDescent="0.2">
      <c r="B11" s="7">
        <v>8</v>
      </c>
      <c r="C11" s="7">
        <v>2</v>
      </c>
      <c r="D11" s="5">
        <v>5359842</v>
      </c>
      <c r="E11" s="39">
        <f t="shared" si="0"/>
        <v>7.184270551734466E-2</v>
      </c>
    </row>
    <row r="12" spans="2:11" x14ac:dyDescent="0.2">
      <c r="B12" s="7">
        <v>12</v>
      </c>
      <c r="C12" s="7">
        <v>1</v>
      </c>
      <c r="D12" s="5">
        <v>427406</v>
      </c>
      <c r="E12" s="39">
        <f t="shared" si="0"/>
        <v>5.728900850873255E-3</v>
      </c>
    </row>
    <row r="13" spans="2:11" x14ac:dyDescent="0.2">
      <c r="B13" s="7">
        <v>13</v>
      </c>
      <c r="C13" s="7">
        <v>1</v>
      </c>
      <c r="D13" s="5">
        <v>4106054</v>
      </c>
      <c r="E13" s="39">
        <f t="shared" si="0"/>
        <v>5.5037075413848967E-2</v>
      </c>
    </row>
    <row r="14" spans="2:11" x14ac:dyDescent="0.2">
      <c r="B14" s="7">
        <v>15</v>
      </c>
      <c r="C14" s="7">
        <v>1</v>
      </c>
      <c r="D14" s="5">
        <v>1936126</v>
      </c>
      <c r="E14" s="39">
        <f t="shared" si="0"/>
        <v>2.5951610152402708E-2</v>
      </c>
    </row>
    <row r="15" spans="2:11" x14ac:dyDescent="0.2">
      <c r="B15" s="7">
        <v>19</v>
      </c>
      <c r="C15" s="7">
        <v>1</v>
      </c>
      <c r="D15" s="5">
        <v>499567</v>
      </c>
      <c r="E15" s="39">
        <f t="shared" si="0"/>
        <v>6.6961385927389871E-3</v>
      </c>
      <c r="K15" s="8"/>
    </row>
    <row r="16" spans="2:11" x14ac:dyDescent="0.2">
      <c r="B16" s="7">
        <v>22</v>
      </c>
      <c r="C16" s="7">
        <v>1</v>
      </c>
      <c r="D16" s="5">
        <v>607963</v>
      </c>
      <c r="E16" s="39">
        <f t="shared" si="0"/>
        <v>8.1490661057623363E-3</v>
      </c>
    </row>
    <row r="17" spans="1:10" x14ac:dyDescent="0.2">
      <c r="B17" s="7">
        <v>39</v>
      </c>
      <c r="C17" s="7">
        <v>1</v>
      </c>
      <c r="D17" s="5">
        <v>2728790</v>
      </c>
      <c r="E17" s="39">
        <f t="shared" si="0"/>
        <v>3.6576387212286281E-2</v>
      </c>
      <c r="J17" s="2"/>
    </row>
    <row r="18" spans="1:10" x14ac:dyDescent="0.2">
      <c r="B18" s="7">
        <v>76</v>
      </c>
      <c r="C18" s="7">
        <v>1</v>
      </c>
      <c r="D18" s="5">
        <v>20116842</v>
      </c>
      <c r="E18" s="39">
        <f t="shared" si="0"/>
        <v>0.26964383572220052</v>
      </c>
    </row>
    <row r="19" spans="1:10" x14ac:dyDescent="0.2">
      <c r="A19" s="9" t="s">
        <v>181</v>
      </c>
      <c r="B19" s="10">
        <f>SUM(B4:B18)</f>
        <v>232</v>
      </c>
      <c r="C19" s="10">
        <f>SUM(C4:C18)</f>
        <v>135</v>
      </c>
      <c r="D19" s="10">
        <f>SUM(D4:D18)</f>
        <v>74605236</v>
      </c>
      <c r="E19" s="11">
        <f>SUM(E4:E18)</f>
        <v>1</v>
      </c>
    </row>
    <row r="20" spans="1:10" x14ac:dyDescent="0.2">
      <c r="E20" s="5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31" zoomScaleNormal="100" workbookViewId="0">
      <selection activeCell="C27" sqref="C27"/>
    </sheetView>
  </sheetViews>
  <sheetFormatPr baseColWidth="10" defaultColWidth="9.140625" defaultRowHeight="12.75" x14ac:dyDescent="0.2"/>
  <cols>
    <col min="1" max="1" width="11.7109375" style="3" customWidth="1"/>
    <col min="2" max="2" width="47.85546875" bestFit="1" customWidth="1"/>
    <col min="3" max="3" width="35.140625" customWidth="1"/>
    <col min="4" max="1026" width="11.5703125"/>
  </cols>
  <sheetData>
    <row r="1" spans="1:7" x14ac:dyDescent="0.2">
      <c r="A1" s="70" t="s">
        <v>307</v>
      </c>
      <c r="B1" t="s">
        <v>308</v>
      </c>
      <c r="C1" t="s">
        <v>143</v>
      </c>
    </row>
    <row r="2" spans="1:7" x14ac:dyDescent="0.2">
      <c r="A2" s="3">
        <v>1</v>
      </c>
      <c r="B2" s="54" t="s">
        <v>16</v>
      </c>
      <c r="C2" t="s">
        <v>16</v>
      </c>
      <c r="D2" s="1"/>
    </row>
    <row r="3" spans="1:7" x14ac:dyDescent="0.2">
      <c r="A3" s="3">
        <v>60</v>
      </c>
      <c r="B3" t="s">
        <v>69</v>
      </c>
      <c r="C3" t="s">
        <v>146</v>
      </c>
    </row>
    <row r="4" spans="1:7" x14ac:dyDescent="0.2">
      <c r="A4" s="3">
        <v>3</v>
      </c>
      <c r="B4" s="54" t="s">
        <v>18</v>
      </c>
      <c r="C4" t="s">
        <v>146</v>
      </c>
    </row>
    <row r="5" spans="1:7" x14ac:dyDescent="0.2">
      <c r="A5" s="3">
        <v>2</v>
      </c>
      <c r="B5" t="s">
        <v>5</v>
      </c>
      <c r="C5" t="s">
        <v>146</v>
      </c>
    </row>
    <row r="6" spans="1:7" x14ac:dyDescent="0.2">
      <c r="A6" s="3">
        <v>62</v>
      </c>
      <c r="B6" t="s">
        <v>70</v>
      </c>
      <c r="C6" t="s">
        <v>177</v>
      </c>
    </row>
    <row r="7" spans="1:7" x14ac:dyDescent="0.2">
      <c r="A7" s="3">
        <v>144</v>
      </c>
      <c r="B7" s="54" t="s">
        <v>84</v>
      </c>
      <c r="C7" t="s">
        <v>177</v>
      </c>
    </row>
    <row r="8" spans="1:7" x14ac:dyDescent="0.2">
      <c r="A8" s="3">
        <v>61</v>
      </c>
      <c r="B8" t="s">
        <v>102</v>
      </c>
      <c r="C8" t="s">
        <v>177</v>
      </c>
    </row>
    <row r="9" spans="1:7" x14ac:dyDescent="0.2">
      <c r="A9" s="3">
        <v>63</v>
      </c>
      <c r="B9" s="54" t="s">
        <v>71</v>
      </c>
      <c r="C9" t="s">
        <v>71</v>
      </c>
      <c r="F9" t="s">
        <v>472</v>
      </c>
      <c r="G9">
        <v>3500</v>
      </c>
    </row>
    <row r="10" spans="1:7" x14ac:dyDescent="0.2">
      <c r="A10" s="3">
        <v>145</v>
      </c>
      <c r="B10" t="s">
        <v>85</v>
      </c>
      <c r="C10" t="s">
        <v>71</v>
      </c>
      <c r="F10" t="s">
        <v>473</v>
      </c>
    </row>
    <row r="11" spans="1:7" x14ac:dyDescent="0.2">
      <c r="A11" s="3">
        <v>13</v>
      </c>
      <c r="B11" s="13" t="s">
        <v>3</v>
      </c>
      <c r="C11" s="38" t="s">
        <v>145</v>
      </c>
    </row>
    <row r="12" spans="1:7" x14ac:dyDescent="0.2">
      <c r="A12" s="3">
        <v>160</v>
      </c>
      <c r="B12" t="s">
        <v>112</v>
      </c>
      <c r="C12" t="s">
        <v>154</v>
      </c>
    </row>
    <row r="13" spans="1:7" x14ac:dyDescent="0.2">
      <c r="A13" s="3">
        <v>172</v>
      </c>
      <c r="B13" t="s">
        <v>87</v>
      </c>
      <c r="C13" t="s">
        <v>154</v>
      </c>
    </row>
    <row r="14" spans="1:7" x14ac:dyDescent="0.2">
      <c r="A14" s="3">
        <v>66</v>
      </c>
      <c r="B14" t="s">
        <v>73</v>
      </c>
      <c r="C14" t="s">
        <v>154</v>
      </c>
    </row>
    <row r="15" spans="1:7" x14ac:dyDescent="0.2">
      <c r="A15" s="3">
        <v>10</v>
      </c>
      <c r="B15" s="54" t="s">
        <v>20</v>
      </c>
      <c r="C15" t="s">
        <v>154</v>
      </c>
    </row>
    <row r="16" spans="1:7" x14ac:dyDescent="0.2">
      <c r="A16" s="3">
        <v>12</v>
      </c>
      <c r="B16" s="54" t="s">
        <v>21</v>
      </c>
      <c r="C16" t="s">
        <v>21</v>
      </c>
    </row>
    <row r="17" spans="1:3" x14ac:dyDescent="0.2">
      <c r="A17" s="3">
        <v>180</v>
      </c>
      <c r="B17" t="s">
        <v>88</v>
      </c>
      <c r="C17" t="s">
        <v>21</v>
      </c>
    </row>
    <row r="18" spans="1:3" x14ac:dyDescent="0.2">
      <c r="A18" s="3">
        <v>181</v>
      </c>
      <c r="B18" t="s">
        <v>89</v>
      </c>
      <c r="C18" t="s">
        <v>21</v>
      </c>
    </row>
    <row r="19" spans="1:3" x14ac:dyDescent="0.2">
      <c r="A19" s="3">
        <v>182</v>
      </c>
      <c r="B19" t="s">
        <v>90</v>
      </c>
      <c r="C19" t="s">
        <v>21</v>
      </c>
    </row>
    <row r="20" spans="1:3" x14ac:dyDescent="0.2">
      <c r="A20" s="3">
        <v>11</v>
      </c>
      <c r="B20" t="s">
        <v>8</v>
      </c>
      <c r="C20" t="s">
        <v>21</v>
      </c>
    </row>
    <row r="21" spans="1:3" x14ac:dyDescent="0.2">
      <c r="A21" s="3">
        <v>186</v>
      </c>
      <c r="B21" t="s">
        <v>113</v>
      </c>
      <c r="C21" t="s">
        <v>21</v>
      </c>
    </row>
    <row r="22" spans="1:3" x14ac:dyDescent="0.2">
      <c r="A22" s="3">
        <v>6</v>
      </c>
      <c r="B22" t="s">
        <v>43</v>
      </c>
      <c r="C22" t="s">
        <v>153</v>
      </c>
    </row>
    <row r="23" spans="1:3" x14ac:dyDescent="0.2">
      <c r="A23" s="3">
        <v>7</v>
      </c>
      <c r="B23" t="s">
        <v>39</v>
      </c>
      <c r="C23" t="s">
        <v>153</v>
      </c>
    </row>
    <row r="24" spans="1:3" x14ac:dyDescent="0.2">
      <c r="A24" s="3">
        <v>154</v>
      </c>
      <c r="B24" t="s">
        <v>111</v>
      </c>
      <c r="C24" t="s">
        <v>153</v>
      </c>
    </row>
    <row r="25" spans="1:3" x14ac:dyDescent="0.2">
      <c r="A25" s="3">
        <v>5</v>
      </c>
      <c r="B25" s="54" t="s">
        <v>19</v>
      </c>
      <c r="C25" t="s">
        <v>153</v>
      </c>
    </row>
    <row r="26" spans="1:3" x14ac:dyDescent="0.2">
      <c r="A26" s="3">
        <v>148</v>
      </c>
      <c r="B26" t="s">
        <v>86</v>
      </c>
      <c r="C26" t="s">
        <v>178</v>
      </c>
    </row>
    <row r="27" spans="1:3" x14ac:dyDescent="0.2">
      <c r="A27" s="3">
        <v>4</v>
      </c>
      <c r="B27" t="s">
        <v>7</v>
      </c>
      <c r="C27" t="s">
        <v>147</v>
      </c>
    </row>
    <row r="28" spans="1:3" x14ac:dyDescent="0.2">
      <c r="A28" s="3">
        <v>8</v>
      </c>
      <c r="B28" s="54" t="s">
        <v>41</v>
      </c>
      <c r="C28" t="s">
        <v>170</v>
      </c>
    </row>
    <row r="29" spans="1:3" x14ac:dyDescent="0.2">
      <c r="A29" s="3">
        <v>65</v>
      </c>
      <c r="B29" t="s">
        <v>72</v>
      </c>
      <c r="C29" t="s">
        <v>170</v>
      </c>
    </row>
    <row r="30" spans="1:3" x14ac:dyDescent="0.2">
      <c r="A30" s="3">
        <v>9</v>
      </c>
      <c r="B30" t="s">
        <v>42</v>
      </c>
      <c r="C30" t="s">
        <v>170</v>
      </c>
    </row>
    <row r="31" spans="1:3" x14ac:dyDescent="0.2">
      <c r="A31" s="3">
        <v>188</v>
      </c>
      <c r="B31" s="12" t="s">
        <v>36</v>
      </c>
      <c r="C31" t="s">
        <v>166</v>
      </c>
    </row>
    <row r="32" spans="1:3" x14ac:dyDescent="0.2">
      <c r="A32" s="3">
        <v>194</v>
      </c>
      <c r="B32" t="s">
        <v>114</v>
      </c>
      <c r="C32" t="s">
        <v>75</v>
      </c>
    </row>
    <row r="33" spans="1:3" x14ac:dyDescent="0.2">
      <c r="A33" s="3">
        <v>57</v>
      </c>
      <c r="B33" t="s">
        <v>35</v>
      </c>
      <c r="C33" t="s">
        <v>75</v>
      </c>
    </row>
    <row r="34" spans="1:3" x14ac:dyDescent="0.2">
      <c r="A34" s="3">
        <v>197</v>
      </c>
      <c r="B34" t="s">
        <v>116</v>
      </c>
      <c r="C34" t="s">
        <v>75</v>
      </c>
    </row>
    <row r="35" spans="1:3" x14ac:dyDescent="0.2">
      <c r="A35" s="3">
        <v>198</v>
      </c>
      <c r="B35" t="s">
        <v>117</v>
      </c>
      <c r="C35" t="s">
        <v>75</v>
      </c>
    </row>
    <row r="36" spans="1:3" x14ac:dyDescent="0.2">
      <c r="A36" s="3">
        <v>68</v>
      </c>
      <c r="B36" s="54" t="s">
        <v>75</v>
      </c>
      <c r="C36" t="s">
        <v>75</v>
      </c>
    </row>
    <row r="37" spans="1:3" x14ac:dyDescent="0.2">
      <c r="A37" s="3">
        <v>69</v>
      </c>
      <c r="B37" t="s">
        <v>74</v>
      </c>
      <c r="C37" t="s">
        <v>75</v>
      </c>
    </row>
    <row r="38" spans="1:3" x14ac:dyDescent="0.2">
      <c r="A38" s="3">
        <v>14</v>
      </c>
      <c r="B38" t="s">
        <v>9</v>
      </c>
      <c r="C38" t="s">
        <v>75</v>
      </c>
    </row>
    <row r="39" spans="1:3" x14ac:dyDescent="0.2">
      <c r="A39" s="3">
        <v>16</v>
      </c>
      <c r="B39" t="s">
        <v>45</v>
      </c>
      <c r="C39" t="s">
        <v>75</v>
      </c>
    </row>
    <row r="40" spans="1:3" x14ac:dyDescent="0.2">
      <c r="A40" s="3">
        <v>201</v>
      </c>
      <c r="B40" t="s">
        <v>91</v>
      </c>
      <c r="C40" t="s">
        <v>75</v>
      </c>
    </row>
    <row r="41" spans="1:3" x14ac:dyDescent="0.2">
      <c r="A41" s="3">
        <v>15</v>
      </c>
      <c r="B41" t="s">
        <v>44</v>
      </c>
      <c r="C41" t="s">
        <v>75</v>
      </c>
    </row>
    <row r="42" spans="1:3" x14ac:dyDescent="0.2">
      <c r="A42" s="3">
        <v>71</v>
      </c>
      <c r="B42" t="s">
        <v>104</v>
      </c>
      <c r="C42" t="s">
        <v>75</v>
      </c>
    </row>
    <row r="43" spans="1:3" x14ac:dyDescent="0.2">
      <c r="A43" s="3">
        <v>195</v>
      </c>
      <c r="B43" t="s">
        <v>115</v>
      </c>
      <c r="C43" t="s">
        <v>75</v>
      </c>
    </row>
    <row r="44" spans="1:3" x14ac:dyDescent="0.2">
      <c r="A44" s="3">
        <v>205</v>
      </c>
      <c r="B44" t="s">
        <v>118</v>
      </c>
      <c r="C44" t="s">
        <v>75</v>
      </c>
    </row>
    <row r="45" spans="1:3" x14ac:dyDescent="0.2">
      <c r="A45" s="3">
        <v>27</v>
      </c>
      <c r="B45" t="s">
        <v>51</v>
      </c>
      <c r="C45" t="s">
        <v>172</v>
      </c>
    </row>
    <row r="46" spans="1:3" x14ac:dyDescent="0.2">
      <c r="A46" s="3">
        <v>17</v>
      </c>
      <c r="B46" t="s">
        <v>22</v>
      </c>
      <c r="C46" t="s">
        <v>155</v>
      </c>
    </row>
    <row r="47" spans="1:3" x14ac:dyDescent="0.2">
      <c r="A47" s="3">
        <v>73</v>
      </c>
      <c r="B47" s="54" t="s">
        <v>76</v>
      </c>
      <c r="C47" t="s">
        <v>155</v>
      </c>
    </row>
    <row r="48" spans="1:3" x14ac:dyDescent="0.2">
      <c r="A48" s="3">
        <v>211</v>
      </c>
      <c r="B48" t="s">
        <v>92</v>
      </c>
      <c r="C48" t="s">
        <v>155</v>
      </c>
    </row>
    <row r="49" spans="1:3" x14ac:dyDescent="0.2">
      <c r="A49" s="3">
        <v>215</v>
      </c>
      <c r="B49" t="s">
        <v>120</v>
      </c>
      <c r="C49" t="s">
        <v>155</v>
      </c>
    </row>
    <row r="50" spans="1:3" x14ac:dyDescent="0.2">
      <c r="A50" s="3">
        <v>212</v>
      </c>
      <c r="B50" t="s">
        <v>119</v>
      </c>
      <c r="C50" t="s">
        <v>155</v>
      </c>
    </row>
    <row r="51" spans="1:3" x14ac:dyDescent="0.2">
      <c r="A51" s="3">
        <v>18</v>
      </c>
      <c r="B51" s="54" t="s">
        <v>23</v>
      </c>
      <c r="C51" t="s">
        <v>157</v>
      </c>
    </row>
    <row r="52" spans="1:3" x14ac:dyDescent="0.2">
      <c r="A52" s="3">
        <v>20</v>
      </c>
      <c r="B52" t="s">
        <v>46</v>
      </c>
      <c r="C52" t="s">
        <v>157</v>
      </c>
    </row>
    <row r="53" spans="1:3" x14ac:dyDescent="0.2">
      <c r="A53" s="3">
        <v>19</v>
      </c>
      <c r="B53" t="s">
        <v>47</v>
      </c>
      <c r="C53" t="s">
        <v>157</v>
      </c>
    </row>
    <row r="54" spans="1:3" x14ac:dyDescent="0.2">
      <c r="A54" s="3">
        <v>224</v>
      </c>
      <c r="B54" t="s">
        <v>121</v>
      </c>
      <c r="C54" t="s">
        <v>149</v>
      </c>
    </row>
    <row r="55" spans="1:3" x14ac:dyDescent="0.2">
      <c r="A55" s="3">
        <v>228</v>
      </c>
      <c r="B55" t="s">
        <v>122</v>
      </c>
      <c r="C55" t="s">
        <v>149</v>
      </c>
    </row>
    <row r="56" spans="1:3" x14ac:dyDescent="0.2">
      <c r="A56" s="3">
        <v>21</v>
      </c>
      <c r="B56" s="54" t="s">
        <v>11</v>
      </c>
      <c r="C56" t="s">
        <v>149</v>
      </c>
    </row>
    <row r="57" spans="1:3" x14ac:dyDescent="0.2">
      <c r="A57" s="3">
        <v>234</v>
      </c>
      <c r="B57" t="s">
        <v>123</v>
      </c>
      <c r="C57" t="s">
        <v>149</v>
      </c>
    </row>
    <row r="58" spans="1:3" x14ac:dyDescent="0.2">
      <c r="A58" s="3">
        <v>23</v>
      </c>
      <c r="B58" t="s">
        <v>49</v>
      </c>
      <c r="C58" t="s">
        <v>149</v>
      </c>
    </row>
    <row r="59" spans="1:3" x14ac:dyDescent="0.2">
      <c r="A59" s="3">
        <v>242</v>
      </c>
      <c r="B59" t="s">
        <v>124</v>
      </c>
      <c r="C59" t="s">
        <v>149</v>
      </c>
    </row>
    <row r="60" spans="1:3" x14ac:dyDescent="0.2">
      <c r="A60" s="3">
        <v>22</v>
      </c>
      <c r="B60" t="s">
        <v>48</v>
      </c>
      <c r="C60" t="s">
        <v>171</v>
      </c>
    </row>
    <row r="61" spans="1:3" x14ac:dyDescent="0.2">
      <c r="A61" s="3">
        <v>58</v>
      </c>
      <c r="B61" t="s">
        <v>68</v>
      </c>
      <c r="C61" t="s">
        <v>148</v>
      </c>
    </row>
    <row r="62" spans="1:3" x14ac:dyDescent="0.2">
      <c r="A62" s="3">
        <v>24</v>
      </c>
      <c r="B62" s="54" t="s">
        <v>10</v>
      </c>
      <c r="C62" t="s">
        <v>148</v>
      </c>
    </row>
    <row r="63" spans="1:3" x14ac:dyDescent="0.2">
      <c r="A63" s="3">
        <v>252</v>
      </c>
      <c r="B63" t="s">
        <v>125</v>
      </c>
      <c r="C63" t="s">
        <v>158</v>
      </c>
    </row>
    <row r="64" spans="1:3" x14ac:dyDescent="0.2">
      <c r="A64" s="3">
        <v>254</v>
      </c>
      <c r="B64" t="s">
        <v>126</v>
      </c>
      <c r="C64" t="s">
        <v>158</v>
      </c>
    </row>
    <row r="65" spans="1:3" x14ac:dyDescent="0.2">
      <c r="A65" s="3">
        <v>94</v>
      </c>
      <c r="B65" t="s">
        <v>78</v>
      </c>
      <c r="C65" t="s">
        <v>158</v>
      </c>
    </row>
    <row r="66" spans="1:3" x14ac:dyDescent="0.2">
      <c r="A66" s="3">
        <v>25</v>
      </c>
      <c r="B66" s="54" t="s">
        <v>24</v>
      </c>
      <c r="C66" t="s">
        <v>158</v>
      </c>
    </row>
    <row r="67" spans="1:3" x14ac:dyDescent="0.2">
      <c r="A67" s="3">
        <v>260</v>
      </c>
      <c r="B67" t="s">
        <v>127</v>
      </c>
      <c r="C67" t="s">
        <v>158</v>
      </c>
    </row>
    <row r="68" spans="1:3" x14ac:dyDescent="0.2">
      <c r="A68" s="3">
        <v>264</v>
      </c>
      <c r="B68" t="s">
        <v>129</v>
      </c>
      <c r="C68" t="s">
        <v>158</v>
      </c>
    </row>
    <row r="69" spans="1:3" x14ac:dyDescent="0.2">
      <c r="A69" s="3">
        <v>95</v>
      </c>
      <c r="B69" t="s">
        <v>77</v>
      </c>
      <c r="C69" t="s">
        <v>158</v>
      </c>
    </row>
    <row r="70" spans="1:3" x14ac:dyDescent="0.2">
      <c r="A70" s="3">
        <v>268</v>
      </c>
      <c r="B70" t="s">
        <v>128</v>
      </c>
      <c r="C70" t="s">
        <v>158</v>
      </c>
    </row>
    <row r="71" spans="1:3" x14ac:dyDescent="0.2">
      <c r="A71" s="3">
        <v>26</v>
      </c>
      <c r="B71" t="s">
        <v>50</v>
      </c>
      <c r="C71" t="s">
        <v>158</v>
      </c>
    </row>
    <row r="72" spans="1:3" x14ac:dyDescent="0.2">
      <c r="A72" s="3">
        <v>98</v>
      </c>
      <c r="B72" t="s">
        <v>105</v>
      </c>
      <c r="C72" t="s">
        <v>158</v>
      </c>
    </row>
    <row r="73" spans="1:3" x14ac:dyDescent="0.2">
      <c r="A73" s="3">
        <v>29</v>
      </c>
      <c r="B73" t="s">
        <v>52</v>
      </c>
      <c r="C73" t="s">
        <v>159</v>
      </c>
    </row>
    <row r="74" spans="1:3" x14ac:dyDescent="0.2">
      <c r="A74" s="3">
        <v>28</v>
      </c>
      <c r="B74" s="54" t="s">
        <v>25</v>
      </c>
      <c r="C74" t="s">
        <v>159</v>
      </c>
    </row>
    <row r="75" spans="1:3" x14ac:dyDescent="0.2">
      <c r="A75" s="3">
        <v>30</v>
      </c>
      <c r="B75" s="54" t="s">
        <v>53</v>
      </c>
      <c r="C75" t="s">
        <v>173</v>
      </c>
    </row>
    <row r="76" spans="1:3" x14ac:dyDescent="0.2">
      <c r="A76" s="3">
        <v>281</v>
      </c>
      <c r="B76" t="s">
        <v>130</v>
      </c>
      <c r="C76" t="s">
        <v>150</v>
      </c>
    </row>
    <row r="77" spans="1:3" x14ac:dyDescent="0.2">
      <c r="A77" s="3">
        <v>31</v>
      </c>
      <c r="B77" s="54" t="s">
        <v>12</v>
      </c>
      <c r="C77" t="s">
        <v>150</v>
      </c>
    </row>
    <row r="78" spans="1:3" x14ac:dyDescent="0.2">
      <c r="A78" s="3">
        <v>286</v>
      </c>
      <c r="B78" t="s">
        <v>131</v>
      </c>
      <c r="C78" t="s">
        <v>26</v>
      </c>
    </row>
    <row r="79" spans="1:3" x14ac:dyDescent="0.2">
      <c r="A79" s="3">
        <v>287</v>
      </c>
      <c r="B79" t="s">
        <v>132</v>
      </c>
      <c r="C79" t="s">
        <v>26</v>
      </c>
    </row>
    <row r="80" spans="1:3" x14ac:dyDescent="0.2">
      <c r="A80" s="3">
        <v>32</v>
      </c>
      <c r="B80" s="54" t="s">
        <v>26</v>
      </c>
      <c r="C80" t="s">
        <v>26</v>
      </c>
    </row>
    <row r="81" spans="1:3" x14ac:dyDescent="0.2">
      <c r="A81" s="3">
        <v>104</v>
      </c>
      <c r="B81" t="s">
        <v>79</v>
      </c>
      <c r="C81" t="s">
        <v>26</v>
      </c>
    </row>
    <row r="82" spans="1:3" x14ac:dyDescent="0.2">
      <c r="A82" s="3">
        <v>33</v>
      </c>
      <c r="B82" t="s">
        <v>54</v>
      </c>
      <c r="C82" t="s">
        <v>26</v>
      </c>
    </row>
    <row r="83" spans="1:3" x14ac:dyDescent="0.2">
      <c r="A83" s="3">
        <v>106</v>
      </c>
      <c r="B83" t="s">
        <v>106</v>
      </c>
      <c r="C83" t="s">
        <v>174</v>
      </c>
    </row>
    <row r="84" spans="1:3" x14ac:dyDescent="0.2">
      <c r="A84" s="3">
        <v>294</v>
      </c>
      <c r="B84" t="s">
        <v>133</v>
      </c>
      <c r="C84" t="s">
        <v>174</v>
      </c>
    </row>
    <row r="85" spans="1:3" x14ac:dyDescent="0.2">
      <c r="A85" s="3">
        <v>111</v>
      </c>
      <c r="B85" t="s">
        <v>107</v>
      </c>
      <c r="C85" t="s">
        <v>174</v>
      </c>
    </row>
    <row r="86" spans="1:3" x14ac:dyDescent="0.2">
      <c r="A86" s="3">
        <v>35</v>
      </c>
      <c r="B86" t="s">
        <v>55</v>
      </c>
      <c r="C86" t="s">
        <v>174</v>
      </c>
    </row>
    <row r="87" spans="1:3" x14ac:dyDescent="0.2">
      <c r="A87" s="3">
        <v>59</v>
      </c>
      <c r="B87" t="s">
        <v>67</v>
      </c>
      <c r="C87" t="s">
        <v>174</v>
      </c>
    </row>
    <row r="88" spans="1:3" x14ac:dyDescent="0.2">
      <c r="A88" s="3">
        <v>34</v>
      </c>
      <c r="B88" s="54" t="s">
        <v>13</v>
      </c>
      <c r="C88" t="s">
        <v>13</v>
      </c>
    </row>
    <row r="89" spans="1:3" x14ac:dyDescent="0.2">
      <c r="A89" s="3">
        <v>36</v>
      </c>
      <c r="B89" s="54" t="s">
        <v>14</v>
      </c>
      <c r="C89" t="s">
        <v>14</v>
      </c>
    </row>
    <row r="90" spans="1:3" x14ac:dyDescent="0.2">
      <c r="A90" s="3">
        <v>301</v>
      </c>
      <c r="B90" t="s">
        <v>93</v>
      </c>
      <c r="C90" t="s">
        <v>14</v>
      </c>
    </row>
    <row r="91" spans="1:3" x14ac:dyDescent="0.2">
      <c r="A91" s="3">
        <v>37</v>
      </c>
      <c r="B91" t="s">
        <v>27</v>
      </c>
      <c r="C91" t="s">
        <v>160</v>
      </c>
    </row>
    <row r="92" spans="1:3" x14ac:dyDescent="0.2">
      <c r="A92" s="3">
        <v>119</v>
      </c>
      <c r="B92" s="54" t="s">
        <v>80</v>
      </c>
      <c r="C92" t="s">
        <v>160</v>
      </c>
    </row>
    <row r="93" spans="1:3" x14ac:dyDescent="0.2">
      <c r="A93" s="3">
        <v>303</v>
      </c>
      <c r="B93" t="s">
        <v>134</v>
      </c>
      <c r="C93" t="s">
        <v>160</v>
      </c>
    </row>
    <row r="94" spans="1:3" x14ac:dyDescent="0.2">
      <c r="A94" s="3">
        <v>305</v>
      </c>
      <c r="B94" t="s">
        <v>94</v>
      </c>
      <c r="C94" t="s">
        <v>160</v>
      </c>
    </row>
    <row r="95" spans="1:3" x14ac:dyDescent="0.2">
      <c r="A95" s="3">
        <v>308</v>
      </c>
      <c r="B95" t="s">
        <v>95</v>
      </c>
      <c r="C95" t="s">
        <v>151</v>
      </c>
    </row>
    <row r="96" spans="1:3" x14ac:dyDescent="0.2">
      <c r="A96" s="3">
        <v>310</v>
      </c>
      <c r="B96" t="s">
        <v>135</v>
      </c>
      <c r="C96" t="s">
        <v>151</v>
      </c>
    </row>
    <row r="97" spans="1:3" x14ac:dyDescent="0.2">
      <c r="A97" s="3">
        <v>39</v>
      </c>
      <c r="B97" t="s">
        <v>56</v>
      </c>
      <c r="C97" t="s">
        <v>151</v>
      </c>
    </row>
    <row r="98" spans="1:3" x14ac:dyDescent="0.2">
      <c r="A98" s="3">
        <v>38</v>
      </c>
      <c r="B98" s="54" t="s">
        <v>15</v>
      </c>
      <c r="C98" t="s">
        <v>151</v>
      </c>
    </row>
    <row r="99" spans="1:3" x14ac:dyDescent="0.2">
      <c r="A99" s="3">
        <v>315</v>
      </c>
      <c r="B99" s="54" t="s">
        <v>37</v>
      </c>
      <c r="C99" t="s">
        <v>168</v>
      </c>
    </row>
    <row r="100" spans="1:3" x14ac:dyDescent="0.2">
      <c r="A100" s="3">
        <v>323</v>
      </c>
      <c r="B100" t="s">
        <v>137</v>
      </c>
      <c r="C100" t="s">
        <v>168</v>
      </c>
    </row>
    <row r="101" spans="1:3" x14ac:dyDescent="0.2">
      <c r="A101" s="3">
        <v>319</v>
      </c>
      <c r="B101" t="s">
        <v>136</v>
      </c>
      <c r="C101" t="s">
        <v>168</v>
      </c>
    </row>
    <row r="102" spans="1:3" x14ac:dyDescent="0.2">
      <c r="A102" s="3">
        <v>314</v>
      </c>
      <c r="B102" t="s">
        <v>96</v>
      </c>
      <c r="C102" t="s">
        <v>168</v>
      </c>
    </row>
    <row r="103" spans="1:3" x14ac:dyDescent="0.2">
      <c r="A103" s="3">
        <v>321</v>
      </c>
      <c r="B103" t="s">
        <v>97</v>
      </c>
      <c r="C103" t="s">
        <v>168</v>
      </c>
    </row>
    <row r="104" spans="1:3" x14ac:dyDescent="0.2">
      <c r="A104" s="3">
        <v>326</v>
      </c>
      <c r="B104" t="s">
        <v>138</v>
      </c>
      <c r="C104" t="s">
        <v>169</v>
      </c>
    </row>
    <row r="105" spans="1:3" x14ac:dyDescent="0.2">
      <c r="A105" s="3">
        <v>121</v>
      </c>
      <c r="B105" t="s">
        <v>81</v>
      </c>
      <c r="C105" t="s">
        <v>169</v>
      </c>
    </row>
    <row r="106" spans="1:3" x14ac:dyDescent="0.2">
      <c r="A106" s="3">
        <v>40</v>
      </c>
      <c r="B106" t="s">
        <v>57</v>
      </c>
      <c r="C106" t="s">
        <v>169</v>
      </c>
    </row>
    <row r="107" spans="1:3" x14ac:dyDescent="0.2">
      <c r="A107" s="3">
        <v>329</v>
      </c>
      <c r="B107" s="12" t="s">
        <v>38</v>
      </c>
      <c r="C107" t="s">
        <v>169</v>
      </c>
    </row>
    <row r="108" spans="1:3" x14ac:dyDescent="0.2">
      <c r="A108" s="3">
        <v>327</v>
      </c>
      <c r="B108" t="s">
        <v>139</v>
      </c>
      <c r="C108" t="s">
        <v>169</v>
      </c>
    </row>
    <row r="109" spans="1:3" x14ac:dyDescent="0.2">
      <c r="A109" s="3">
        <v>334</v>
      </c>
      <c r="B109" t="s">
        <v>99</v>
      </c>
      <c r="C109" t="s">
        <v>169</v>
      </c>
    </row>
    <row r="110" spans="1:3" x14ac:dyDescent="0.2">
      <c r="A110" s="3">
        <v>333</v>
      </c>
      <c r="B110" t="s">
        <v>98</v>
      </c>
      <c r="C110" t="s">
        <v>169</v>
      </c>
    </row>
    <row r="111" spans="1:3" x14ac:dyDescent="0.2">
      <c r="A111" s="3">
        <v>335</v>
      </c>
      <c r="B111" t="s">
        <v>140</v>
      </c>
      <c r="C111" t="s">
        <v>169</v>
      </c>
    </row>
    <row r="112" spans="1:3" x14ac:dyDescent="0.2">
      <c r="A112" s="3">
        <v>336</v>
      </c>
      <c r="B112" t="s">
        <v>100</v>
      </c>
      <c r="C112" t="s">
        <v>169</v>
      </c>
    </row>
    <row r="113" spans="1:3" x14ac:dyDescent="0.2">
      <c r="A113" s="3">
        <v>123</v>
      </c>
      <c r="B113" t="s">
        <v>108</v>
      </c>
      <c r="C113" t="s">
        <v>161</v>
      </c>
    </row>
    <row r="114" spans="1:3" x14ac:dyDescent="0.2">
      <c r="A114" s="3">
        <v>41</v>
      </c>
      <c r="B114" s="12" t="s">
        <v>28</v>
      </c>
      <c r="C114" t="s">
        <v>161</v>
      </c>
    </row>
    <row r="115" spans="1:3" x14ac:dyDescent="0.2">
      <c r="A115" s="3">
        <v>344</v>
      </c>
      <c r="B115" t="s">
        <v>141</v>
      </c>
      <c r="C115" t="s">
        <v>163</v>
      </c>
    </row>
    <row r="116" spans="1:3" x14ac:dyDescent="0.2">
      <c r="A116" s="3">
        <v>348</v>
      </c>
      <c r="B116" s="54" t="s">
        <v>101</v>
      </c>
      <c r="C116" t="s">
        <v>163</v>
      </c>
    </row>
    <row r="117" spans="1:3" x14ac:dyDescent="0.2">
      <c r="A117" s="3">
        <v>44</v>
      </c>
      <c r="B117" t="s">
        <v>58</v>
      </c>
      <c r="C117" t="s">
        <v>163</v>
      </c>
    </row>
    <row r="118" spans="1:3" x14ac:dyDescent="0.2">
      <c r="A118" s="3">
        <v>45</v>
      </c>
      <c r="B118" t="s">
        <v>59</v>
      </c>
      <c r="C118" t="s">
        <v>163</v>
      </c>
    </row>
    <row r="119" spans="1:3" x14ac:dyDescent="0.2">
      <c r="A119" s="3">
        <v>43</v>
      </c>
      <c r="B119" t="s">
        <v>30</v>
      </c>
      <c r="C119" t="s">
        <v>163</v>
      </c>
    </row>
    <row r="120" spans="1:3" x14ac:dyDescent="0.2">
      <c r="A120" s="3">
        <v>42</v>
      </c>
      <c r="B120" t="s">
        <v>29</v>
      </c>
      <c r="C120" t="s">
        <v>162</v>
      </c>
    </row>
    <row r="121" spans="1:3" x14ac:dyDescent="0.2">
      <c r="A121" s="3">
        <v>127</v>
      </c>
      <c r="B121" t="s">
        <v>109</v>
      </c>
      <c r="C121" t="s">
        <v>179</v>
      </c>
    </row>
    <row r="122" spans="1:3" x14ac:dyDescent="0.2">
      <c r="A122" s="3">
        <v>46</v>
      </c>
      <c r="B122" t="s">
        <v>60</v>
      </c>
      <c r="C122" t="s">
        <v>179</v>
      </c>
    </row>
    <row r="123" spans="1:3" x14ac:dyDescent="0.2">
      <c r="A123" s="3">
        <v>53</v>
      </c>
      <c r="B123" t="s">
        <v>65</v>
      </c>
      <c r="C123" t="s">
        <v>164</v>
      </c>
    </row>
    <row r="124" spans="1:3" x14ac:dyDescent="0.2">
      <c r="A124" s="3">
        <v>52</v>
      </c>
      <c r="B124" t="s">
        <v>62</v>
      </c>
      <c r="C124" t="s">
        <v>164</v>
      </c>
    </row>
    <row r="125" spans="1:3" x14ac:dyDescent="0.2">
      <c r="A125" s="3">
        <v>53</v>
      </c>
      <c r="B125" t="s">
        <v>63</v>
      </c>
      <c r="C125" t="s">
        <v>164</v>
      </c>
    </row>
    <row r="126" spans="1:3" x14ac:dyDescent="0.2">
      <c r="A126" s="3">
        <v>132</v>
      </c>
      <c r="B126" t="s">
        <v>110</v>
      </c>
      <c r="C126" t="s">
        <v>164</v>
      </c>
    </row>
    <row r="127" spans="1:3" x14ac:dyDescent="0.2">
      <c r="A127" s="3">
        <v>51</v>
      </c>
      <c r="B127" t="s">
        <v>64</v>
      </c>
      <c r="C127" t="s">
        <v>164</v>
      </c>
    </row>
    <row r="128" spans="1:3" x14ac:dyDescent="0.2">
      <c r="A128" s="3">
        <v>50</v>
      </c>
      <c r="B128" t="s">
        <v>61</v>
      </c>
      <c r="C128" t="s">
        <v>164</v>
      </c>
    </row>
    <row r="129" spans="1:3" x14ac:dyDescent="0.2">
      <c r="A129" s="3">
        <v>49</v>
      </c>
      <c r="B129" t="s">
        <v>33</v>
      </c>
      <c r="C129" t="s">
        <v>164</v>
      </c>
    </row>
    <row r="130" spans="1:3" x14ac:dyDescent="0.2">
      <c r="A130" s="3">
        <v>361</v>
      </c>
      <c r="B130" t="s">
        <v>142</v>
      </c>
      <c r="C130" t="s">
        <v>164</v>
      </c>
    </row>
    <row r="131" spans="1:3" x14ac:dyDescent="0.2">
      <c r="A131" s="3">
        <v>134</v>
      </c>
      <c r="B131" t="s">
        <v>83</v>
      </c>
      <c r="C131" t="s">
        <v>164</v>
      </c>
    </row>
    <row r="132" spans="1:3" x14ac:dyDescent="0.2">
      <c r="A132" s="3">
        <v>47</v>
      </c>
      <c r="B132" t="s">
        <v>32</v>
      </c>
      <c r="C132" t="s">
        <v>164</v>
      </c>
    </row>
    <row r="133" spans="1:3" x14ac:dyDescent="0.2">
      <c r="A133" s="3">
        <v>48</v>
      </c>
      <c r="B133" s="54" t="s">
        <v>31</v>
      </c>
      <c r="C133" t="s">
        <v>164</v>
      </c>
    </row>
    <row r="134" spans="1:3" x14ac:dyDescent="0.2">
      <c r="A134" s="3">
        <v>54</v>
      </c>
      <c r="B134" s="54" t="s">
        <v>34</v>
      </c>
      <c r="C134" t="s">
        <v>165</v>
      </c>
    </row>
    <row r="135" spans="1:3" x14ac:dyDescent="0.2">
      <c r="A135" s="3">
        <v>137</v>
      </c>
      <c r="B135" t="s">
        <v>82</v>
      </c>
      <c r="C135" t="s">
        <v>175</v>
      </c>
    </row>
    <row r="136" spans="1:3" x14ac:dyDescent="0.2">
      <c r="A136" s="3">
        <v>55</v>
      </c>
      <c r="B136" s="54" t="s">
        <v>66</v>
      </c>
      <c r="C136" t="s">
        <v>175</v>
      </c>
    </row>
  </sheetData>
  <autoFilter ref="A1:C1">
    <sortState ref="A2:C136">
      <sortCondition ref="C1"/>
    </sortState>
  </autoFilter>
  <sortState ref="A2:C136">
    <sortCondition ref="A1"/>
  </sortState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A2" sqref="A2:C11"/>
    </sheetView>
  </sheetViews>
  <sheetFormatPr baseColWidth="10" defaultColWidth="9.140625" defaultRowHeight="12.75" x14ac:dyDescent="0.2"/>
  <cols>
    <col min="1" max="1" width="39.425781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</v>
      </c>
      <c r="B2" s="2">
        <v>1215817</v>
      </c>
      <c r="C2" t="s">
        <v>6</v>
      </c>
    </row>
    <row r="3" spans="1:3" x14ac:dyDescent="0.2">
      <c r="A3" t="s">
        <v>5</v>
      </c>
      <c r="B3" s="2">
        <v>1751430</v>
      </c>
      <c r="C3" t="s">
        <v>6</v>
      </c>
    </row>
    <row r="4" spans="1:3" x14ac:dyDescent="0.2">
      <c r="A4" t="s">
        <v>9</v>
      </c>
      <c r="B4" s="2">
        <v>1609504</v>
      </c>
      <c r="C4" t="s">
        <v>6</v>
      </c>
    </row>
    <row r="5" spans="1:3" x14ac:dyDescent="0.2">
      <c r="A5" t="s">
        <v>8</v>
      </c>
      <c r="B5" s="2">
        <v>1332131</v>
      </c>
      <c r="C5" t="s">
        <v>6</v>
      </c>
    </row>
    <row r="6" spans="1:3" x14ac:dyDescent="0.2">
      <c r="A6" t="s">
        <v>11</v>
      </c>
      <c r="B6" s="2">
        <v>4434878</v>
      </c>
      <c r="C6" t="s">
        <v>6</v>
      </c>
    </row>
    <row r="7" spans="1:3" x14ac:dyDescent="0.2">
      <c r="A7" t="s">
        <v>10</v>
      </c>
      <c r="B7" s="2">
        <v>1936126</v>
      </c>
      <c r="C7" t="s">
        <v>6</v>
      </c>
    </row>
    <row r="8" spans="1:3" x14ac:dyDescent="0.2">
      <c r="A8" t="s">
        <v>12</v>
      </c>
      <c r="B8" s="2">
        <v>4106054</v>
      </c>
      <c r="C8" t="s">
        <v>6</v>
      </c>
    </row>
    <row r="9" spans="1:3" x14ac:dyDescent="0.2">
      <c r="A9" t="s">
        <v>14</v>
      </c>
      <c r="B9" s="2">
        <v>1097025</v>
      </c>
      <c r="C9" t="s">
        <v>6</v>
      </c>
    </row>
    <row r="10" spans="1:3" x14ac:dyDescent="0.2">
      <c r="A10" t="s">
        <v>13</v>
      </c>
      <c r="B10" s="2">
        <v>2728790</v>
      </c>
      <c r="C10" t="s">
        <v>6</v>
      </c>
    </row>
    <row r="11" spans="1:3" x14ac:dyDescent="0.2">
      <c r="A11" t="s">
        <v>15</v>
      </c>
      <c r="B11" s="2">
        <v>1040443</v>
      </c>
      <c r="C11" t="s">
        <v>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zoomScaleNormal="100" workbookViewId="0">
      <selection activeCell="B16" sqref="B16"/>
    </sheetView>
  </sheetViews>
  <sheetFormatPr baseColWidth="10" defaultColWidth="9.140625" defaultRowHeight="12.75" x14ac:dyDescent="0.2"/>
  <cols>
    <col min="1" max="1" width="18.140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16</v>
      </c>
      <c r="B2" s="2">
        <v>932369</v>
      </c>
      <c r="C2" t="s">
        <v>17</v>
      </c>
    </row>
    <row r="3" spans="1:3" x14ac:dyDescent="0.2">
      <c r="A3" t="s">
        <v>18</v>
      </c>
      <c r="B3" s="2">
        <v>936826</v>
      </c>
      <c r="C3" t="s">
        <v>17</v>
      </c>
    </row>
    <row r="4" spans="1:3" x14ac:dyDescent="0.2">
      <c r="A4" t="s">
        <v>19</v>
      </c>
      <c r="B4" s="2">
        <v>823128</v>
      </c>
      <c r="C4" t="s">
        <v>17</v>
      </c>
    </row>
    <row r="5" spans="1:3" x14ac:dyDescent="0.2">
      <c r="A5" t="s">
        <v>20</v>
      </c>
      <c r="B5" s="2">
        <v>684156</v>
      </c>
      <c r="C5" t="s">
        <v>17</v>
      </c>
    </row>
    <row r="6" spans="1:3" x14ac:dyDescent="0.2">
      <c r="A6" t="s">
        <v>21</v>
      </c>
      <c r="B6" s="2">
        <v>852533</v>
      </c>
      <c r="C6" t="s">
        <v>17</v>
      </c>
    </row>
    <row r="7" spans="1:3" x14ac:dyDescent="0.2">
      <c r="A7" t="s">
        <v>22</v>
      </c>
      <c r="B7" s="2">
        <v>863431</v>
      </c>
      <c r="C7" t="s">
        <v>17</v>
      </c>
    </row>
    <row r="8" spans="1:3" x14ac:dyDescent="0.2">
      <c r="A8" t="s">
        <v>23</v>
      </c>
      <c r="B8" s="2">
        <v>512196</v>
      </c>
      <c r="C8" t="s">
        <v>17</v>
      </c>
    </row>
    <row r="9" spans="1:3" x14ac:dyDescent="0.2">
      <c r="A9" t="s">
        <v>24</v>
      </c>
      <c r="B9" s="2">
        <v>829625</v>
      </c>
      <c r="C9" t="s">
        <v>17</v>
      </c>
    </row>
    <row r="10" spans="1:3" x14ac:dyDescent="0.2">
      <c r="A10" t="s">
        <v>25</v>
      </c>
      <c r="B10" s="2">
        <v>924964</v>
      </c>
      <c r="C10" t="s">
        <v>17</v>
      </c>
    </row>
    <row r="11" spans="1:3" x14ac:dyDescent="0.2">
      <c r="A11" t="s">
        <v>26</v>
      </c>
      <c r="B11" s="2">
        <v>607963</v>
      </c>
      <c r="C11" t="s">
        <v>17</v>
      </c>
    </row>
    <row r="12" spans="1:3" x14ac:dyDescent="0.2">
      <c r="A12" t="s">
        <v>27</v>
      </c>
      <c r="B12" s="2">
        <v>677379</v>
      </c>
      <c r="C12" t="s">
        <v>17</v>
      </c>
    </row>
    <row r="13" spans="1:3" x14ac:dyDescent="0.2">
      <c r="A13" t="s">
        <v>29</v>
      </c>
      <c r="B13" s="2">
        <v>859419</v>
      </c>
      <c r="C13" t="s">
        <v>17</v>
      </c>
    </row>
    <row r="14" spans="1:3" x14ac:dyDescent="0.2">
      <c r="A14" t="s">
        <v>30</v>
      </c>
      <c r="B14" s="2">
        <v>727150</v>
      </c>
      <c r="C14" t="s">
        <v>17</v>
      </c>
    </row>
    <row r="15" spans="1:3" x14ac:dyDescent="0.2">
      <c r="A15" t="s">
        <v>28</v>
      </c>
      <c r="B15" s="2">
        <v>755425</v>
      </c>
      <c r="C15" t="s">
        <v>17</v>
      </c>
    </row>
    <row r="16" spans="1:3" x14ac:dyDescent="0.2">
      <c r="A16" t="s">
        <v>32</v>
      </c>
      <c r="B16" s="2">
        <v>811671</v>
      </c>
      <c r="C16" t="s">
        <v>17</v>
      </c>
    </row>
    <row r="17" spans="1:3" x14ac:dyDescent="0.2">
      <c r="A17" t="s">
        <v>31</v>
      </c>
      <c r="B17" s="2">
        <v>666535</v>
      </c>
      <c r="C17" t="s">
        <v>17</v>
      </c>
    </row>
    <row r="18" spans="1:3" x14ac:dyDescent="0.2">
      <c r="A18" t="s">
        <v>33</v>
      </c>
      <c r="B18" s="2">
        <v>513518</v>
      </c>
      <c r="C18" t="s">
        <v>17</v>
      </c>
    </row>
    <row r="19" spans="1:3" x14ac:dyDescent="0.2">
      <c r="A19" t="s">
        <v>34</v>
      </c>
      <c r="B19" s="2">
        <v>973046</v>
      </c>
      <c r="C19" t="s">
        <v>17</v>
      </c>
    </row>
    <row r="20" spans="1:3" x14ac:dyDescent="0.2">
      <c r="A20" t="s">
        <v>35</v>
      </c>
      <c r="B20" s="2">
        <v>602045</v>
      </c>
      <c r="C20" t="s">
        <v>17</v>
      </c>
    </row>
    <row r="21" spans="1:3" x14ac:dyDescent="0.2">
      <c r="A21" t="s">
        <v>36</v>
      </c>
      <c r="B21" s="2">
        <v>518709</v>
      </c>
      <c r="C21" t="s">
        <v>17</v>
      </c>
    </row>
    <row r="22" spans="1:3" x14ac:dyDescent="0.2">
      <c r="A22" t="s">
        <v>37</v>
      </c>
      <c r="B22" s="2">
        <v>675773</v>
      </c>
      <c r="C22" t="s">
        <v>17</v>
      </c>
    </row>
    <row r="23" spans="1:3" x14ac:dyDescent="0.2">
      <c r="A23" t="s">
        <v>38</v>
      </c>
      <c r="B23" s="2">
        <v>715061</v>
      </c>
      <c r="C23" t="s">
        <v>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56" zoomScaleNormal="100" workbookViewId="0">
      <selection activeCell="B22" sqref="B22:B63"/>
    </sheetView>
  </sheetViews>
  <sheetFormatPr baseColWidth="10" defaultColWidth="9.140625" defaultRowHeight="12.75" x14ac:dyDescent="0.2"/>
  <cols>
    <col min="1" max="1" width="28.28515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43</v>
      </c>
      <c r="B2" s="2">
        <v>317313</v>
      </c>
      <c r="C2" t="s">
        <v>40</v>
      </c>
    </row>
    <row r="3" spans="1:3" x14ac:dyDescent="0.2">
      <c r="A3" t="s">
        <v>41</v>
      </c>
      <c r="B3" s="2">
        <v>334240</v>
      </c>
      <c r="C3" t="s">
        <v>40</v>
      </c>
    </row>
    <row r="4" spans="1:3" x14ac:dyDescent="0.2">
      <c r="A4" t="s">
        <v>39</v>
      </c>
      <c r="B4" s="2">
        <v>180734</v>
      </c>
      <c r="C4" t="s">
        <v>40</v>
      </c>
    </row>
    <row r="5" spans="1:3" x14ac:dyDescent="0.2">
      <c r="A5" t="s">
        <v>42</v>
      </c>
      <c r="B5" s="2">
        <v>141421</v>
      </c>
      <c r="C5" t="s">
        <v>40</v>
      </c>
    </row>
    <row r="6" spans="1:3" x14ac:dyDescent="0.2">
      <c r="A6" t="s">
        <v>44</v>
      </c>
      <c r="B6" s="2">
        <v>182365</v>
      </c>
      <c r="C6" t="s">
        <v>40</v>
      </c>
    </row>
    <row r="7" spans="1:3" x14ac:dyDescent="0.2">
      <c r="A7" t="s">
        <v>45</v>
      </c>
      <c r="B7" s="2">
        <v>108669</v>
      </c>
      <c r="C7" t="s">
        <v>40</v>
      </c>
    </row>
    <row r="8" spans="1:3" x14ac:dyDescent="0.2">
      <c r="A8" t="s">
        <v>46</v>
      </c>
      <c r="B8" s="2">
        <v>205812</v>
      </c>
      <c r="C8" t="s">
        <v>40</v>
      </c>
    </row>
    <row r="9" spans="1:3" x14ac:dyDescent="0.2">
      <c r="A9" t="s">
        <v>48</v>
      </c>
      <c r="B9" s="2">
        <v>379886</v>
      </c>
      <c r="C9" t="s">
        <v>40</v>
      </c>
    </row>
    <row r="10" spans="1:3" x14ac:dyDescent="0.2">
      <c r="A10" t="s">
        <v>47</v>
      </c>
      <c r="B10" s="2">
        <v>239579</v>
      </c>
      <c r="C10" t="s">
        <v>40</v>
      </c>
    </row>
    <row r="11" spans="1:3" x14ac:dyDescent="0.2">
      <c r="A11" t="s">
        <v>49</v>
      </c>
      <c r="B11" s="2">
        <v>141375</v>
      </c>
      <c r="C11" t="s">
        <v>40</v>
      </c>
    </row>
    <row r="12" spans="1:3" x14ac:dyDescent="0.2">
      <c r="A12" t="s">
        <v>51</v>
      </c>
      <c r="B12" s="2">
        <v>249512</v>
      </c>
      <c r="C12" t="s">
        <v>40</v>
      </c>
    </row>
    <row r="13" spans="1:3" x14ac:dyDescent="0.2">
      <c r="A13" t="s">
        <v>50</v>
      </c>
      <c r="B13" s="2">
        <v>250113</v>
      </c>
      <c r="C13" t="s">
        <v>40</v>
      </c>
    </row>
    <row r="14" spans="1:3" x14ac:dyDescent="0.2">
      <c r="A14" t="s">
        <v>53</v>
      </c>
      <c r="B14" s="2">
        <v>429351</v>
      </c>
      <c r="C14" t="s">
        <v>40</v>
      </c>
    </row>
    <row r="15" spans="1:3" x14ac:dyDescent="0.2">
      <c r="A15" t="s">
        <v>52</v>
      </c>
      <c r="B15" s="2">
        <v>434147</v>
      </c>
      <c r="C15" t="s">
        <v>40</v>
      </c>
    </row>
    <row r="16" spans="1:3" x14ac:dyDescent="0.2">
      <c r="A16" t="s">
        <v>54</v>
      </c>
      <c r="B16" s="2">
        <v>161337</v>
      </c>
      <c r="C16" t="s">
        <v>40</v>
      </c>
    </row>
    <row r="17" spans="1:3" x14ac:dyDescent="0.2">
      <c r="A17" t="s">
        <v>55</v>
      </c>
      <c r="B17" s="2">
        <v>296899</v>
      </c>
      <c r="C17" t="s">
        <v>40</v>
      </c>
    </row>
    <row r="18" spans="1:3" x14ac:dyDescent="0.2">
      <c r="A18" t="s">
        <v>56</v>
      </c>
      <c r="B18" s="2">
        <v>135452</v>
      </c>
      <c r="C18" t="s">
        <v>40</v>
      </c>
    </row>
    <row r="19" spans="1:3" x14ac:dyDescent="0.2">
      <c r="A19" t="s">
        <v>57</v>
      </c>
      <c r="B19" s="2">
        <v>203430</v>
      </c>
      <c r="C19" t="s">
        <v>40</v>
      </c>
    </row>
    <row r="20" spans="1:3" x14ac:dyDescent="0.2">
      <c r="A20" t="s">
        <v>58</v>
      </c>
      <c r="B20" s="2">
        <v>489193</v>
      </c>
      <c r="C20" t="s">
        <v>40</v>
      </c>
    </row>
    <row r="21" spans="1:3" x14ac:dyDescent="0.2">
      <c r="A21" t="s">
        <v>60</v>
      </c>
      <c r="B21" s="2">
        <v>499567</v>
      </c>
      <c r="C21" t="s">
        <v>40</v>
      </c>
    </row>
    <row r="22" spans="1:3" x14ac:dyDescent="0.2">
      <c r="A22" t="s">
        <v>59</v>
      </c>
      <c r="B22" s="2">
        <v>384033</v>
      </c>
      <c r="C22" t="s">
        <v>40</v>
      </c>
    </row>
    <row r="23" spans="1:3" x14ac:dyDescent="0.2">
      <c r="A23" t="s">
        <v>64</v>
      </c>
      <c r="B23" s="2">
        <v>356137</v>
      </c>
      <c r="C23" t="s">
        <v>40</v>
      </c>
    </row>
    <row r="24" spans="1:3" x14ac:dyDescent="0.2">
      <c r="A24" t="s">
        <v>62</v>
      </c>
      <c r="B24" s="2">
        <v>347257</v>
      </c>
      <c r="C24" t="s">
        <v>40</v>
      </c>
    </row>
    <row r="25" spans="1:3" x14ac:dyDescent="0.2">
      <c r="A25" t="s">
        <v>61</v>
      </c>
      <c r="B25" s="2">
        <v>427406</v>
      </c>
      <c r="C25" t="s">
        <v>40</v>
      </c>
    </row>
    <row r="26" spans="1:3" x14ac:dyDescent="0.2">
      <c r="A26" t="s">
        <v>65</v>
      </c>
      <c r="B26" s="2">
        <v>112996</v>
      </c>
      <c r="C26" t="s">
        <v>40</v>
      </c>
    </row>
    <row r="27" spans="1:3" x14ac:dyDescent="0.2">
      <c r="A27" t="s">
        <v>63</v>
      </c>
      <c r="B27" s="2">
        <v>316032</v>
      </c>
      <c r="C27" t="s">
        <v>40</v>
      </c>
    </row>
    <row r="28" spans="1:3" x14ac:dyDescent="0.2">
      <c r="A28" t="s">
        <v>66</v>
      </c>
      <c r="B28" s="2">
        <v>309660</v>
      </c>
      <c r="C28" t="s">
        <v>40</v>
      </c>
    </row>
    <row r="29" spans="1:3" x14ac:dyDescent="0.2">
      <c r="A29" t="s">
        <v>68</v>
      </c>
      <c r="B29" s="2">
        <v>157944</v>
      </c>
      <c r="C29" t="s">
        <v>40</v>
      </c>
    </row>
    <row r="30" spans="1:3" x14ac:dyDescent="0.2">
      <c r="A30" t="s">
        <v>67</v>
      </c>
      <c r="B30" s="2">
        <v>122500</v>
      </c>
      <c r="C30" t="s">
        <v>40</v>
      </c>
    </row>
    <row r="31" spans="1:3" x14ac:dyDescent="0.2">
      <c r="A31" t="s">
        <v>69</v>
      </c>
      <c r="B31" s="2">
        <v>288597</v>
      </c>
      <c r="C31" t="s">
        <v>40</v>
      </c>
    </row>
    <row r="32" spans="1:3" x14ac:dyDescent="0.2">
      <c r="A32" t="s">
        <v>70</v>
      </c>
      <c r="B32" s="2">
        <v>128057</v>
      </c>
      <c r="C32" t="s">
        <v>40</v>
      </c>
    </row>
    <row r="33" spans="1:3" x14ac:dyDescent="0.2">
      <c r="A33" t="s">
        <v>71</v>
      </c>
      <c r="B33" s="2">
        <v>228670</v>
      </c>
      <c r="C33" t="s">
        <v>40</v>
      </c>
    </row>
    <row r="34" spans="1:3" x14ac:dyDescent="0.2">
      <c r="A34" t="s">
        <v>72</v>
      </c>
      <c r="B34" s="2">
        <v>140290</v>
      </c>
      <c r="C34" t="s">
        <v>40</v>
      </c>
    </row>
    <row r="35" spans="1:3" x14ac:dyDescent="0.2">
      <c r="A35" t="s">
        <v>73</v>
      </c>
      <c r="B35" s="2">
        <v>215235</v>
      </c>
      <c r="C35" t="s">
        <v>40</v>
      </c>
    </row>
    <row r="36" spans="1:3" x14ac:dyDescent="0.2">
      <c r="A36" t="s">
        <v>74</v>
      </c>
      <c r="B36" s="2">
        <v>393862</v>
      </c>
      <c r="C36" t="s">
        <v>40</v>
      </c>
    </row>
    <row r="37" spans="1:3" x14ac:dyDescent="0.2">
      <c r="A37" t="s">
        <v>75</v>
      </c>
      <c r="B37" s="2">
        <v>110011</v>
      </c>
      <c r="C37" t="s">
        <v>40</v>
      </c>
    </row>
    <row r="38" spans="1:3" x14ac:dyDescent="0.2">
      <c r="A38" t="s">
        <v>76</v>
      </c>
      <c r="B38" s="2">
        <v>197052</v>
      </c>
      <c r="C38" t="s">
        <v>40</v>
      </c>
    </row>
    <row r="39" spans="1:3" x14ac:dyDescent="0.2">
      <c r="A39" t="s">
        <v>78</v>
      </c>
      <c r="B39" s="2">
        <v>137306</v>
      </c>
      <c r="C39" t="s">
        <v>40</v>
      </c>
    </row>
    <row r="40" spans="1:3" x14ac:dyDescent="0.2">
      <c r="A40" t="s">
        <v>77</v>
      </c>
      <c r="B40" s="2">
        <v>276839</v>
      </c>
      <c r="C40" t="s">
        <v>40</v>
      </c>
    </row>
    <row r="41" spans="1:3" x14ac:dyDescent="0.2">
      <c r="A41" t="s">
        <v>79</v>
      </c>
      <c r="B41" s="2">
        <v>105182</v>
      </c>
      <c r="C41" t="s">
        <v>40</v>
      </c>
    </row>
    <row r="42" spans="1:3" x14ac:dyDescent="0.2">
      <c r="A42" t="s">
        <v>81</v>
      </c>
      <c r="B42" s="2">
        <v>303126</v>
      </c>
      <c r="C42" t="s">
        <v>40</v>
      </c>
    </row>
    <row r="43" spans="1:3" x14ac:dyDescent="0.2">
      <c r="A43" t="s">
        <v>80</v>
      </c>
      <c r="B43" s="2">
        <v>156569</v>
      </c>
      <c r="C43" t="s">
        <v>40</v>
      </c>
    </row>
    <row r="44" spans="1:3" x14ac:dyDescent="0.2">
      <c r="A44" t="s">
        <v>83</v>
      </c>
      <c r="B44" s="2">
        <v>108418</v>
      </c>
      <c r="C44" t="s">
        <v>40</v>
      </c>
    </row>
    <row r="45" spans="1:3" x14ac:dyDescent="0.2">
      <c r="A45" t="s">
        <v>82</v>
      </c>
      <c r="B45" s="2">
        <v>125846</v>
      </c>
      <c r="C45" t="s">
        <v>40</v>
      </c>
    </row>
    <row r="46" spans="1:3" x14ac:dyDescent="0.2">
      <c r="A46" t="s">
        <v>85</v>
      </c>
      <c r="B46" s="2">
        <v>169466</v>
      </c>
      <c r="C46" t="s">
        <v>40</v>
      </c>
    </row>
    <row r="47" spans="1:3" x14ac:dyDescent="0.2">
      <c r="A47" t="s">
        <v>84</v>
      </c>
      <c r="B47" s="2">
        <v>215178</v>
      </c>
      <c r="C47" t="s">
        <v>40</v>
      </c>
    </row>
    <row r="48" spans="1:3" x14ac:dyDescent="0.2">
      <c r="A48" t="s">
        <v>86</v>
      </c>
      <c r="B48" s="2">
        <v>134233</v>
      </c>
      <c r="C48" t="s">
        <v>40</v>
      </c>
    </row>
    <row r="49" spans="1:3" x14ac:dyDescent="0.2">
      <c r="A49" t="s">
        <v>87</v>
      </c>
      <c r="B49" s="2">
        <v>158027</v>
      </c>
      <c r="C49" t="s">
        <v>40</v>
      </c>
    </row>
    <row r="50" spans="1:3" x14ac:dyDescent="0.2">
      <c r="A50" t="s">
        <v>88</v>
      </c>
      <c r="B50" s="2">
        <v>114007</v>
      </c>
      <c r="C50" t="s">
        <v>40</v>
      </c>
    </row>
    <row r="51" spans="1:3" x14ac:dyDescent="0.2">
      <c r="A51" t="s">
        <v>90</v>
      </c>
      <c r="B51" s="2">
        <v>104836</v>
      </c>
      <c r="C51" t="s">
        <v>40</v>
      </c>
    </row>
    <row r="52" spans="1:3" x14ac:dyDescent="0.2">
      <c r="A52" t="s">
        <v>89</v>
      </c>
      <c r="B52" s="2">
        <v>118071</v>
      </c>
      <c r="C52" t="s">
        <v>40</v>
      </c>
    </row>
    <row r="53" spans="1:3" x14ac:dyDescent="0.2">
      <c r="A53" t="s">
        <v>91</v>
      </c>
      <c r="B53" s="2">
        <v>160169</v>
      </c>
      <c r="C53" t="s">
        <v>40</v>
      </c>
    </row>
    <row r="54" spans="1:3" x14ac:dyDescent="0.2">
      <c r="A54" t="s">
        <v>92</v>
      </c>
      <c r="B54" s="2">
        <v>118468</v>
      </c>
      <c r="C54" t="s">
        <v>40</v>
      </c>
    </row>
    <row r="55" spans="1:3" x14ac:dyDescent="0.2">
      <c r="A55" t="s">
        <v>93</v>
      </c>
      <c r="B55" s="2">
        <v>138878</v>
      </c>
      <c r="C55" t="s">
        <v>40</v>
      </c>
    </row>
    <row r="56" spans="1:3" x14ac:dyDescent="0.2">
      <c r="A56" t="s">
        <v>94</v>
      </c>
      <c r="B56" s="2">
        <v>149923</v>
      </c>
      <c r="C56" t="s">
        <v>40</v>
      </c>
    </row>
    <row r="57" spans="1:3" x14ac:dyDescent="0.2">
      <c r="A57" t="s">
        <v>95</v>
      </c>
      <c r="B57" s="2">
        <v>124644</v>
      </c>
      <c r="C57" t="s">
        <v>40</v>
      </c>
    </row>
    <row r="58" spans="1:3" x14ac:dyDescent="0.2">
      <c r="A58" t="s">
        <v>96</v>
      </c>
      <c r="B58" s="2">
        <v>256613</v>
      </c>
      <c r="C58" t="s">
        <v>40</v>
      </c>
    </row>
    <row r="59" spans="1:3" x14ac:dyDescent="0.2">
      <c r="A59" t="s">
        <v>97</v>
      </c>
      <c r="B59" s="2">
        <v>381583</v>
      </c>
      <c r="C59" t="s">
        <v>40</v>
      </c>
    </row>
    <row r="60" spans="1:3" x14ac:dyDescent="0.2">
      <c r="A60" t="s">
        <v>98</v>
      </c>
      <c r="B60" s="2">
        <v>113836</v>
      </c>
      <c r="C60" t="s">
        <v>40</v>
      </c>
    </row>
    <row r="61" spans="1:3" x14ac:dyDescent="0.2">
      <c r="A61" t="s">
        <v>99</v>
      </c>
      <c r="B61" s="2">
        <v>212533</v>
      </c>
      <c r="C61" t="s">
        <v>40</v>
      </c>
    </row>
    <row r="62" spans="1:3" x14ac:dyDescent="0.2">
      <c r="A62" t="s">
        <v>100</v>
      </c>
      <c r="B62" s="2">
        <v>158089</v>
      </c>
      <c r="C62" t="s">
        <v>40</v>
      </c>
    </row>
    <row r="63" spans="1:3" x14ac:dyDescent="0.2">
      <c r="A63" t="s">
        <v>101</v>
      </c>
      <c r="B63" s="2">
        <v>305155</v>
      </c>
      <c r="C63" t="s">
        <v>40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Normal="100" workbookViewId="0">
      <selection activeCell="B2" sqref="B2:B41"/>
    </sheetView>
  </sheetViews>
  <sheetFormatPr baseColWidth="10" defaultColWidth="9.140625" defaultRowHeight="12.75" x14ac:dyDescent="0.2"/>
  <cols>
    <col min="1" max="1" width="43.140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102</v>
      </c>
      <c r="B2" s="2">
        <v>87488</v>
      </c>
      <c r="C2" t="s">
        <v>103</v>
      </c>
    </row>
    <row r="3" spans="1:3" x14ac:dyDescent="0.2">
      <c r="A3" t="s">
        <v>104</v>
      </c>
      <c r="B3" s="2">
        <v>56630</v>
      </c>
      <c r="C3" t="s">
        <v>103</v>
      </c>
    </row>
    <row r="4" spans="1:3" x14ac:dyDescent="0.2">
      <c r="A4" t="s">
        <v>105</v>
      </c>
      <c r="B4" s="2">
        <v>90520</v>
      </c>
      <c r="C4" t="s">
        <v>103</v>
      </c>
    </row>
    <row r="5" spans="1:3" x14ac:dyDescent="0.2">
      <c r="A5" t="s">
        <v>106</v>
      </c>
      <c r="B5" s="2">
        <v>59552</v>
      </c>
      <c r="C5" t="s">
        <v>103</v>
      </c>
    </row>
    <row r="6" spans="1:3" x14ac:dyDescent="0.2">
      <c r="A6" t="s">
        <v>107</v>
      </c>
      <c r="B6" s="2">
        <v>59256</v>
      </c>
      <c r="C6" t="s">
        <v>103</v>
      </c>
    </row>
    <row r="7" spans="1:3" x14ac:dyDescent="0.2">
      <c r="A7" t="s">
        <v>108</v>
      </c>
      <c r="B7" s="2">
        <v>95379</v>
      </c>
      <c r="C7" t="s">
        <v>103</v>
      </c>
    </row>
    <row r="8" spans="1:3" x14ac:dyDescent="0.2">
      <c r="A8" t="s">
        <v>109</v>
      </c>
      <c r="B8" s="2">
        <v>58912</v>
      </c>
      <c r="C8" t="s">
        <v>103</v>
      </c>
    </row>
    <row r="9" spans="1:3" x14ac:dyDescent="0.2">
      <c r="A9" t="s">
        <v>110</v>
      </c>
      <c r="B9" s="2">
        <v>78219</v>
      </c>
      <c r="C9" t="s">
        <v>103</v>
      </c>
    </row>
    <row r="10" spans="1:3" x14ac:dyDescent="0.2">
      <c r="A10" t="s">
        <v>111</v>
      </c>
      <c r="B10" s="2">
        <v>54905</v>
      </c>
      <c r="C10" t="s">
        <v>103</v>
      </c>
    </row>
    <row r="11" spans="1:3" x14ac:dyDescent="0.2">
      <c r="A11" t="s">
        <v>112</v>
      </c>
      <c r="B11" s="2">
        <v>97537</v>
      </c>
      <c r="C11" t="s">
        <v>103</v>
      </c>
    </row>
    <row r="12" spans="1:3" x14ac:dyDescent="0.2">
      <c r="A12" t="s">
        <v>113</v>
      </c>
      <c r="B12" s="2">
        <v>55553</v>
      </c>
      <c r="C12" t="s">
        <v>103</v>
      </c>
    </row>
    <row r="13" spans="1:3" x14ac:dyDescent="0.2">
      <c r="A13" t="s">
        <v>114</v>
      </c>
      <c r="B13" s="2">
        <v>57972</v>
      </c>
      <c r="C13" t="s">
        <v>103</v>
      </c>
    </row>
    <row r="14" spans="1:3" x14ac:dyDescent="0.2">
      <c r="A14" t="s">
        <v>115</v>
      </c>
      <c r="B14" s="2">
        <v>69811</v>
      </c>
      <c r="C14" t="s">
        <v>103</v>
      </c>
    </row>
    <row r="15" spans="1:3" x14ac:dyDescent="0.2">
      <c r="A15" t="s">
        <v>116</v>
      </c>
      <c r="B15" s="2">
        <v>61658</v>
      </c>
      <c r="C15" t="s">
        <v>103</v>
      </c>
    </row>
    <row r="16" spans="1:3" x14ac:dyDescent="0.2">
      <c r="A16" t="s">
        <v>117</v>
      </c>
      <c r="B16" s="2">
        <v>59240</v>
      </c>
      <c r="C16" t="s">
        <v>103</v>
      </c>
    </row>
    <row r="17" spans="1:3" x14ac:dyDescent="0.2">
      <c r="A17" t="s">
        <v>118</v>
      </c>
      <c r="B17" s="2">
        <v>68058</v>
      </c>
      <c r="C17" t="s">
        <v>103</v>
      </c>
    </row>
    <row r="18" spans="1:3" x14ac:dyDescent="0.2">
      <c r="A18" t="s">
        <v>119</v>
      </c>
      <c r="B18" s="2">
        <v>67408</v>
      </c>
      <c r="C18" t="s">
        <v>103</v>
      </c>
    </row>
    <row r="19" spans="1:3" x14ac:dyDescent="0.2">
      <c r="A19" t="s">
        <v>120</v>
      </c>
      <c r="B19" s="2">
        <v>52217</v>
      </c>
      <c r="C19" t="s">
        <v>103</v>
      </c>
    </row>
    <row r="20" spans="1:3" x14ac:dyDescent="0.2">
      <c r="A20" t="s">
        <v>121</v>
      </c>
      <c r="B20" s="2">
        <v>52175</v>
      </c>
      <c r="C20" t="s">
        <v>103</v>
      </c>
    </row>
    <row r="21" spans="1:3" x14ac:dyDescent="0.2">
      <c r="A21" t="s">
        <v>122</v>
      </c>
      <c r="B21" s="2">
        <v>97750</v>
      </c>
      <c r="C21" t="s">
        <v>103</v>
      </c>
    </row>
    <row r="22" spans="1:3" x14ac:dyDescent="0.2">
      <c r="A22" t="s">
        <v>123</v>
      </c>
      <c r="B22" s="2">
        <v>98206</v>
      </c>
      <c r="C22" t="s">
        <v>103</v>
      </c>
    </row>
    <row r="23" spans="1:3" x14ac:dyDescent="0.2">
      <c r="A23" t="s">
        <v>124</v>
      </c>
      <c r="B23" s="2">
        <v>91959</v>
      </c>
      <c r="C23" t="s">
        <v>103</v>
      </c>
    </row>
    <row r="24" spans="1:3" x14ac:dyDescent="0.2">
      <c r="A24" t="s">
        <v>125</v>
      </c>
      <c r="B24" s="2">
        <v>99010</v>
      </c>
      <c r="C24" t="s">
        <v>103</v>
      </c>
    </row>
    <row r="25" spans="1:3" x14ac:dyDescent="0.2">
      <c r="A25" t="s">
        <v>126</v>
      </c>
      <c r="B25" s="2">
        <v>60542</v>
      </c>
      <c r="C25" t="s">
        <v>103</v>
      </c>
    </row>
    <row r="26" spans="1:3" x14ac:dyDescent="0.2">
      <c r="A26" t="s">
        <v>127</v>
      </c>
      <c r="B26" s="2">
        <v>55298</v>
      </c>
      <c r="C26" t="s">
        <v>103</v>
      </c>
    </row>
    <row r="27" spans="1:3" x14ac:dyDescent="0.2">
      <c r="A27" t="s">
        <v>128</v>
      </c>
      <c r="B27" s="2">
        <v>52806</v>
      </c>
      <c r="C27" t="s">
        <v>103</v>
      </c>
    </row>
    <row r="28" spans="1:3" x14ac:dyDescent="0.2">
      <c r="A28" t="s">
        <v>129</v>
      </c>
      <c r="B28" s="2">
        <v>64431</v>
      </c>
      <c r="C28" t="s">
        <v>103</v>
      </c>
    </row>
    <row r="29" spans="1:3" x14ac:dyDescent="0.2">
      <c r="A29" t="s">
        <v>130</v>
      </c>
      <c r="B29" s="2">
        <v>63104</v>
      </c>
      <c r="C29" t="s">
        <v>103</v>
      </c>
    </row>
    <row r="30" spans="1:3" x14ac:dyDescent="0.2">
      <c r="A30" t="s">
        <v>131</v>
      </c>
      <c r="B30" s="2">
        <v>53043</v>
      </c>
      <c r="C30" t="s">
        <v>103</v>
      </c>
    </row>
    <row r="31" spans="1:3" x14ac:dyDescent="0.2">
      <c r="A31" t="s">
        <v>132</v>
      </c>
      <c r="B31" s="2">
        <v>74825</v>
      </c>
      <c r="C31" t="s">
        <v>103</v>
      </c>
    </row>
    <row r="32" spans="1:3" x14ac:dyDescent="0.2">
      <c r="A32" t="s">
        <v>133</v>
      </c>
      <c r="B32" s="2">
        <v>86690</v>
      </c>
      <c r="C32" t="s">
        <v>103</v>
      </c>
    </row>
    <row r="33" spans="1:3" x14ac:dyDescent="0.2">
      <c r="A33" t="s">
        <v>134</v>
      </c>
      <c r="B33" s="2">
        <v>77236</v>
      </c>
      <c r="C33" t="s">
        <v>103</v>
      </c>
    </row>
    <row r="34" spans="1:3" x14ac:dyDescent="0.2">
      <c r="A34" t="s">
        <v>135</v>
      </c>
      <c r="B34" s="2">
        <v>77328</v>
      </c>
      <c r="C34" t="s">
        <v>103</v>
      </c>
    </row>
    <row r="35" spans="1:3" x14ac:dyDescent="0.2">
      <c r="A35" t="s">
        <v>136</v>
      </c>
      <c r="B35" s="2">
        <v>71196</v>
      </c>
      <c r="C35" t="s">
        <v>103</v>
      </c>
    </row>
    <row r="36" spans="1:3" x14ac:dyDescent="0.2">
      <c r="A36" t="s">
        <v>137</v>
      </c>
      <c r="B36" s="2">
        <v>63743</v>
      </c>
      <c r="C36" t="s">
        <v>103</v>
      </c>
    </row>
    <row r="37" spans="1:3" x14ac:dyDescent="0.2">
      <c r="A37" t="s">
        <v>138</v>
      </c>
      <c r="B37" s="2">
        <v>77254</v>
      </c>
      <c r="C37" t="s">
        <v>103</v>
      </c>
    </row>
    <row r="38" spans="1:3" x14ac:dyDescent="0.2">
      <c r="A38" t="s">
        <v>139</v>
      </c>
      <c r="B38" s="2">
        <v>59922</v>
      </c>
      <c r="C38" t="s">
        <v>103</v>
      </c>
    </row>
    <row r="39" spans="1:3" x14ac:dyDescent="0.2">
      <c r="A39" t="s">
        <v>140</v>
      </c>
      <c r="B39" s="2">
        <v>56756</v>
      </c>
      <c r="C39" t="s">
        <v>103</v>
      </c>
    </row>
    <row r="40" spans="1:3" x14ac:dyDescent="0.2">
      <c r="A40" t="s">
        <v>141</v>
      </c>
      <c r="B40" s="2">
        <v>84787</v>
      </c>
      <c r="C40" t="s">
        <v>103</v>
      </c>
    </row>
    <row r="41" spans="1:3" x14ac:dyDescent="0.2">
      <c r="A41" t="s">
        <v>142</v>
      </c>
      <c r="B41" s="2">
        <v>61769</v>
      </c>
      <c r="C41" t="s">
        <v>103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zoomScaleNormal="100" workbookViewId="0">
      <selection activeCell="I10" sqref="I10"/>
    </sheetView>
  </sheetViews>
  <sheetFormatPr baseColWidth="10" defaultRowHeight="12.75" x14ac:dyDescent="0.2"/>
  <cols>
    <col min="1" max="1" width="44.42578125" bestFit="1" customWidth="1"/>
    <col min="2" max="2" width="19.42578125" style="3" customWidth="1"/>
    <col min="3" max="3" width="20.140625" customWidth="1"/>
    <col min="4" max="4" width="19.42578125" style="3" customWidth="1"/>
    <col min="5" max="5" width="19.42578125" bestFit="1" customWidth="1"/>
    <col min="6" max="6" width="19.85546875" bestFit="1" customWidth="1"/>
  </cols>
  <sheetData>
    <row r="1" spans="1:9" ht="76.5" x14ac:dyDescent="0.2">
      <c r="A1" s="67" t="s">
        <v>0</v>
      </c>
      <c r="B1" s="138" t="s">
        <v>429</v>
      </c>
      <c r="C1" s="51" t="s">
        <v>433</v>
      </c>
      <c r="D1" s="138" t="s">
        <v>462</v>
      </c>
      <c r="E1" s="51" t="s">
        <v>430</v>
      </c>
      <c r="F1" s="51" t="s">
        <v>431</v>
      </c>
    </row>
    <row r="2" spans="1:9" x14ac:dyDescent="0.2">
      <c r="A2" s="54" t="s">
        <v>16</v>
      </c>
      <c r="B2" s="131" t="s">
        <v>453</v>
      </c>
      <c r="C2" s="130" t="s">
        <v>413</v>
      </c>
      <c r="D2" s="131" t="s">
        <v>440</v>
      </c>
      <c r="E2" s="16" t="s">
        <v>414</v>
      </c>
      <c r="F2" s="129" t="s">
        <v>199</v>
      </c>
    </row>
    <row r="3" spans="1:9" x14ac:dyDescent="0.2">
      <c r="A3" t="s">
        <v>69</v>
      </c>
      <c r="B3" s="14" t="s">
        <v>455</v>
      </c>
      <c r="C3" s="130" t="s">
        <v>413</v>
      </c>
      <c r="D3" s="130" t="s">
        <v>441</v>
      </c>
      <c r="E3" s="131" t="s">
        <v>415</v>
      </c>
      <c r="F3" s="16" t="s">
        <v>425</v>
      </c>
    </row>
    <row r="4" spans="1:9" x14ac:dyDescent="0.2">
      <c r="A4" s="54" t="s">
        <v>18</v>
      </c>
      <c r="B4" s="16" t="s">
        <v>454</v>
      </c>
      <c r="C4" s="130" t="s">
        <v>413</v>
      </c>
      <c r="D4" s="16" t="s">
        <v>442</v>
      </c>
      <c r="E4" s="16" t="s">
        <v>414</v>
      </c>
      <c r="F4" s="129" t="s">
        <v>199</v>
      </c>
    </row>
    <row r="5" spans="1:9" x14ac:dyDescent="0.2">
      <c r="A5" t="s">
        <v>5</v>
      </c>
      <c r="B5" s="14" t="s">
        <v>455</v>
      </c>
      <c r="C5" s="130" t="s">
        <v>416</v>
      </c>
      <c r="D5" s="130" t="s">
        <v>441</v>
      </c>
      <c r="E5" s="16" t="s">
        <v>414</v>
      </c>
      <c r="F5" s="131" t="s">
        <v>426</v>
      </c>
    </row>
    <row r="6" spans="1:9" x14ac:dyDescent="0.2">
      <c r="A6" t="s">
        <v>70</v>
      </c>
      <c r="B6" s="131" t="s">
        <v>453</v>
      </c>
      <c r="C6" s="130" t="s">
        <v>416</v>
      </c>
      <c r="D6" s="130" t="s">
        <v>443</v>
      </c>
      <c r="E6" s="14" t="s">
        <v>417</v>
      </c>
      <c r="F6" s="131" t="s">
        <v>426</v>
      </c>
    </row>
    <row r="7" spans="1:9" x14ac:dyDescent="0.2">
      <c r="A7" s="54" t="s">
        <v>84</v>
      </c>
      <c r="B7" s="16" t="s">
        <v>456</v>
      </c>
      <c r="C7" s="130" t="s">
        <v>413</v>
      </c>
      <c r="D7" s="130" t="s">
        <v>443</v>
      </c>
      <c r="E7" s="14" t="s">
        <v>417</v>
      </c>
      <c r="F7" s="14" t="s">
        <v>427</v>
      </c>
    </row>
    <row r="8" spans="1:9" x14ac:dyDescent="0.2">
      <c r="A8" t="s">
        <v>102</v>
      </c>
      <c r="B8" s="16" t="s">
        <v>456</v>
      </c>
      <c r="C8" s="130" t="s">
        <v>413</v>
      </c>
      <c r="D8" s="130" t="s">
        <v>443</v>
      </c>
      <c r="E8" s="14" t="s">
        <v>417</v>
      </c>
      <c r="F8" s="131" t="s">
        <v>426</v>
      </c>
    </row>
    <row r="9" spans="1:9" x14ac:dyDescent="0.2">
      <c r="A9" s="54" t="s">
        <v>71</v>
      </c>
      <c r="B9" s="14" t="s">
        <v>455</v>
      </c>
      <c r="C9" s="14" t="s">
        <v>418</v>
      </c>
      <c r="D9" s="130" t="s">
        <v>441</v>
      </c>
      <c r="E9" s="14" t="s">
        <v>417</v>
      </c>
      <c r="F9" s="130" t="s">
        <v>424</v>
      </c>
    </row>
    <row r="10" spans="1:9" x14ac:dyDescent="0.2">
      <c r="A10" t="s">
        <v>85</v>
      </c>
      <c r="B10" s="14" t="s">
        <v>455</v>
      </c>
      <c r="C10" s="130" t="s">
        <v>416</v>
      </c>
      <c r="D10" s="130" t="s">
        <v>441</v>
      </c>
      <c r="E10" s="14" t="s">
        <v>417</v>
      </c>
      <c r="F10" s="130" t="s">
        <v>424</v>
      </c>
    </row>
    <row r="11" spans="1:9" x14ac:dyDescent="0.2">
      <c r="A11" s="13" t="s">
        <v>3</v>
      </c>
      <c r="B11" s="130" t="s">
        <v>457</v>
      </c>
      <c r="C11" s="130" t="s">
        <v>413</v>
      </c>
      <c r="D11" s="16" t="s">
        <v>444</v>
      </c>
      <c r="E11" s="130" t="s">
        <v>419</v>
      </c>
      <c r="F11" s="129" t="s">
        <v>199</v>
      </c>
      <c r="I11" s="3"/>
    </row>
    <row r="12" spans="1:9" x14ac:dyDescent="0.2">
      <c r="A12" t="s">
        <v>112</v>
      </c>
      <c r="B12" s="14" t="s">
        <v>455</v>
      </c>
      <c r="C12" s="130" t="s">
        <v>416</v>
      </c>
      <c r="D12" s="130" t="s">
        <v>443</v>
      </c>
      <c r="E12" s="130" t="s">
        <v>419</v>
      </c>
      <c r="F12" s="129" t="s">
        <v>199</v>
      </c>
    </row>
    <row r="13" spans="1:9" x14ac:dyDescent="0.2">
      <c r="A13" t="s">
        <v>87</v>
      </c>
      <c r="B13" s="130" t="s">
        <v>457</v>
      </c>
      <c r="C13" s="14" t="s">
        <v>420</v>
      </c>
      <c r="D13" s="16" t="s">
        <v>444</v>
      </c>
      <c r="E13" s="130" t="s">
        <v>419</v>
      </c>
      <c r="F13" s="129" t="s">
        <v>199</v>
      </c>
    </row>
    <row r="14" spans="1:9" x14ac:dyDescent="0.2">
      <c r="A14" t="s">
        <v>73</v>
      </c>
      <c r="B14" s="14" t="s">
        <v>455</v>
      </c>
      <c r="C14" s="130" t="s">
        <v>413</v>
      </c>
      <c r="D14" s="131" t="s">
        <v>440</v>
      </c>
      <c r="E14" s="14" t="s">
        <v>417</v>
      </c>
      <c r="F14" s="131" t="s">
        <v>426</v>
      </c>
    </row>
    <row r="15" spans="1:9" x14ac:dyDescent="0.2">
      <c r="A15" s="54" t="s">
        <v>20</v>
      </c>
      <c r="B15" s="14" t="s">
        <v>458</v>
      </c>
      <c r="C15" s="14" t="s">
        <v>418</v>
      </c>
      <c r="D15" s="14" t="s">
        <v>445</v>
      </c>
      <c r="E15" s="131" t="s">
        <v>415</v>
      </c>
      <c r="F15" s="129" t="s">
        <v>199</v>
      </c>
    </row>
    <row r="16" spans="1:9" x14ac:dyDescent="0.2">
      <c r="A16" s="54" t="s">
        <v>21</v>
      </c>
      <c r="B16" s="16" t="s">
        <v>456</v>
      </c>
      <c r="C16" s="130" t="s">
        <v>413</v>
      </c>
      <c r="D16" s="130" t="s">
        <v>443</v>
      </c>
      <c r="E16" s="131" t="s">
        <v>415</v>
      </c>
      <c r="F16" s="129" t="s">
        <v>199</v>
      </c>
    </row>
    <row r="17" spans="1:6" x14ac:dyDescent="0.2">
      <c r="A17" t="s">
        <v>88</v>
      </c>
      <c r="B17" s="16" t="s">
        <v>456</v>
      </c>
      <c r="C17" s="130" t="s">
        <v>416</v>
      </c>
      <c r="D17" s="130" t="s">
        <v>443</v>
      </c>
      <c r="E17" s="130" t="s">
        <v>419</v>
      </c>
      <c r="F17" s="129" t="s">
        <v>199</v>
      </c>
    </row>
    <row r="18" spans="1:6" x14ac:dyDescent="0.2">
      <c r="A18" t="s">
        <v>89</v>
      </c>
      <c r="B18" s="16" t="s">
        <v>456</v>
      </c>
      <c r="C18" s="130" t="s">
        <v>413</v>
      </c>
      <c r="D18" s="131" t="s">
        <v>446</v>
      </c>
      <c r="E18" s="130" t="s">
        <v>419</v>
      </c>
      <c r="F18" s="129" t="s">
        <v>199</v>
      </c>
    </row>
    <row r="19" spans="1:6" x14ac:dyDescent="0.2">
      <c r="A19" t="s">
        <v>90</v>
      </c>
      <c r="B19" s="16" t="s">
        <v>456</v>
      </c>
      <c r="C19" s="130" t="s">
        <v>416</v>
      </c>
      <c r="D19" s="131" t="s">
        <v>446</v>
      </c>
      <c r="E19" s="130" t="s">
        <v>419</v>
      </c>
      <c r="F19" s="129" t="s">
        <v>199</v>
      </c>
    </row>
    <row r="20" spans="1:6" x14ac:dyDescent="0.2">
      <c r="A20" t="s">
        <v>8</v>
      </c>
      <c r="B20" s="16" t="s">
        <v>456</v>
      </c>
      <c r="C20" s="130" t="s">
        <v>416</v>
      </c>
      <c r="D20" s="130" t="s">
        <v>443</v>
      </c>
      <c r="E20" s="131" t="s">
        <v>415</v>
      </c>
      <c r="F20" s="129" t="s">
        <v>199</v>
      </c>
    </row>
    <row r="21" spans="1:6" x14ac:dyDescent="0.2">
      <c r="A21" t="s">
        <v>113</v>
      </c>
      <c r="B21" s="16" t="s">
        <v>456</v>
      </c>
      <c r="C21" s="130" t="s">
        <v>416</v>
      </c>
      <c r="D21" s="130" t="s">
        <v>443</v>
      </c>
      <c r="E21" s="130" t="s">
        <v>419</v>
      </c>
      <c r="F21" s="129" t="s">
        <v>199</v>
      </c>
    </row>
    <row r="22" spans="1:6" x14ac:dyDescent="0.2">
      <c r="A22" t="s">
        <v>43</v>
      </c>
      <c r="B22" s="14" t="s">
        <v>455</v>
      </c>
      <c r="C22" s="14" t="s">
        <v>420</v>
      </c>
      <c r="D22" s="130" t="s">
        <v>441</v>
      </c>
      <c r="E22" s="14" t="s">
        <v>417</v>
      </c>
      <c r="F22" s="129" t="s">
        <v>199</v>
      </c>
    </row>
    <row r="23" spans="1:6" x14ac:dyDescent="0.2">
      <c r="A23" t="s">
        <v>39</v>
      </c>
      <c r="B23" s="14" t="s">
        <v>458</v>
      </c>
      <c r="C23" s="130" t="s">
        <v>416</v>
      </c>
      <c r="D23" s="130" t="s">
        <v>441</v>
      </c>
      <c r="E23" s="14" t="s">
        <v>417</v>
      </c>
      <c r="F23" s="129" t="s">
        <v>199</v>
      </c>
    </row>
    <row r="24" spans="1:6" x14ac:dyDescent="0.2">
      <c r="A24" t="s">
        <v>111</v>
      </c>
      <c r="B24" s="14" t="s">
        <v>458</v>
      </c>
      <c r="C24" s="130" t="s">
        <v>416</v>
      </c>
      <c r="D24" s="130" t="s">
        <v>441</v>
      </c>
      <c r="E24" s="130" t="s">
        <v>419</v>
      </c>
      <c r="F24" s="129" t="s">
        <v>199</v>
      </c>
    </row>
    <row r="25" spans="1:6" x14ac:dyDescent="0.2">
      <c r="A25" s="54" t="s">
        <v>19</v>
      </c>
      <c r="B25" s="131" t="s">
        <v>459</v>
      </c>
      <c r="C25" s="130" t="s">
        <v>416</v>
      </c>
      <c r="D25" s="130" t="s">
        <v>441</v>
      </c>
      <c r="E25" s="131" t="s">
        <v>415</v>
      </c>
      <c r="F25" s="129" t="s">
        <v>199</v>
      </c>
    </row>
    <row r="26" spans="1:6" x14ac:dyDescent="0.2">
      <c r="A26" t="s">
        <v>86</v>
      </c>
      <c r="B26" s="14" t="s">
        <v>458</v>
      </c>
      <c r="C26" s="14" t="s">
        <v>420</v>
      </c>
      <c r="D26" s="130" t="s">
        <v>441</v>
      </c>
      <c r="E26" s="14" t="s">
        <v>417</v>
      </c>
      <c r="F26" s="129" t="s">
        <v>199</v>
      </c>
    </row>
    <row r="27" spans="1:6" x14ac:dyDescent="0.2">
      <c r="A27" t="s">
        <v>7</v>
      </c>
      <c r="B27" s="131" t="s">
        <v>453</v>
      </c>
      <c r="C27" s="130" t="s">
        <v>413</v>
      </c>
      <c r="D27" s="131" t="s">
        <v>447</v>
      </c>
      <c r="E27" s="131" t="s">
        <v>415</v>
      </c>
      <c r="F27" s="129" t="s">
        <v>199</v>
      </c>
    </row>
    <row r="28" spans="1:6" x14ac:dyDescent="0.2">
      <c r="A28" s="54" t="s">
        <v>41</v>
      </c>
      <c r="B28" s="131" t="s">
        <v>459</v>
      </c>
      <c r="C28" s="130" t="s">
        <v>413</v>
      </c>
      <c r="D28" s="16" t="s">
        <v>444</v>
      </c>
      <c r="E28" s="14" t="s">
        <v>417</v>
      </c>
      <c r="F28" s="14" t="s">
        <v>427</v>
      </c>
    </row>
    <row r="29" spans="1:6" x14ac:dyDescent="0.2">
      <c r="A29" t="s">
        <v>72</v>
      </c>
      <c r="B29" s="131" t="s">
        <v>459</v>
      </c>
      <c r="C29" s="130" t="s">
        <v>413</v>
      </c>
      <c r="D29" s="131" t="s">
        <v>440</v>
      </c>
      <c r="E29" s="130" t="s">
        <v>419</v>
      </c>
      <c r="F29" s="131" t="s">
        <v>426</v>
      </c>
    </row>
    <row r="30" spans="1:6" x14ac:dyDescent="0.2">
      <c r="A30" t="s">
        <v>42</v>
      </c>
      <c r="B30" s="131" t="s">
        <v>459</v>
      </c>
      <c r="C30" s="130" t="s">
        <v>413</v>
      </c>
      <c r="D30" s="131" t="s">
        <v>447</v>
      </c>
      <c r="E30" s="14" t="s">
        <v>417</v>
      </c>
      <c r="F30" s="131" t="s">
        <v>426</v>
      </c>
    </row>
    <row r="31" spans="1:6" x14ac:dyDescent="0.2">
      <c r="A31" s="12" t="s">
        <v>36</v>
      </c>
      <c r="B31" s="131" t="s">
        <v>453</v>
      </c>
      <c r="C31" s="130" t="s">
        <v>413</v>
      </c>
      <c r="D31" s="131" t="s">
        <v>446</v>
      </c>
      <c r="E31" s="16" t="s">
        <v>421</v>
      </c>
      <c r="F31" s="129" t="s">
        <v>199</v>
      </c>
    </row>
    <row r="32" spans="1:6" x14ac:dyDescent="0.2">
      <c r="A32" t="s">
        <v>114</v>
      </c>
      <c r="B32" s="131" t="s">
        <v>459</v>
      </c>
      <c r="C32" s="130" t="s">
        <v>413</v>
      </c>
      <c r="D32" s="131" t="s">
        <v>447</v>
      </c>
      <c r="E32" s="130" t="s">
        <v>419</v>
      </c>
      <c r="F32" s="129" t="s">
        <v>199</v>
      </c>
    </row>
    <row r="33" spans="1:6" x14ac:dyDescent="0.2">
      <c r="A33" t="s">
        <v>35</v>
      </c>
      <c r="B33" s="131" t="s">
        <v>453</v>
      </c>
      <c r="C33" s="130" t="s">
        <v>413</v>
      </c>
      <c r="D33" s="131" t="s">
        <v>447</v>
      </c>
      <c r="E33" s="14" t="s">
        <v>417</v>
      </c>
      <c r="F33" s="129" t="s">
        <v>199</v>
      </c>
    </row>
    <row r="34" spans="1:6" x14ac:dyDescent="0.2">
      <c r="A34" t="s">
        <v>116</v>
      </c>
      <c r="B34" s="131" t="s">
        <v>453</v>
      </c>
      <c r="C34" s="130" t="s">
        <v>413</v>
      </c>
      <c r="D34" s="16" t="s">
        <v>444</v>
      </c>
      <c r="E34" s="130" t="s">
        <v>419</v>
      </c>
      <c r="F34" s="129" t="s">
        <v>199</v>
      </c>
    </row>
    <row r="35" spans="1:6" x14ac:dyDescent="0.2">
      <c r="A35" t="s">
        <v>117</v>
      </c>
      <c r="B35" s="131" t="s">
        <v>459</v>
      </c>
      <c r="C35" s="130" t="s">
        <v>413</v>
      </c>
      <c r="D35" s="131" t="s">
        <v>447</v>
      </c>
      <c r="E35" s="130" t="s">
        <v>419</v>
      </c>
      <c r="F35" s="129" t="s">
        <v>199</v>
      </c>
    </row>
    <row r="36" spans="1:6" x14ac:dyDescent="0.2">
      <c r="A36" s="54" t="s">
        <v>75</v>
      </c>
      <c r="B36" s="131" t="s">
        <v>453</v>
      </c>
      <c r="C36" s="130" t="s">
        <v>413</v>
      </c>
      <c r="D36" s="131" t="s">
        <v>440</v>
      </c>
      <c r="E36" s="14" t="s">
        <v>417</v>
      </c>
      <c r="F36" s="129" t="s">
        <v>199</v>
      </c>
    </row>
    <row r="37" spans="1:6" x14ac:dyDescent="0.2">
      <c r="A37" t="s">
        <v>74</v>
      </c>
      <c r="B37" s="131" t="s">
        <v>453</v>
      </c>
      <c r="C37" s="130" t="s">
        <v>413</v>
      </c>
      <c r="D37" s="131" t="s">
        <v>440</v>
      </c>
      <c r="E37" s="131" t="s">
        <v>415</v>
      </c>
      <c r="F37" s="129" t="s">
        <v>199</v>
      </c>
    </row>
    <row r="38" spans="1:6" x14ac:dyDescent="0.2">
      <c r="A38" t="s">
        <v>9</v>
      </c>
      <c r="B38" s="131" t="s">
        <v>453</v>
      </c>
      <c r="C38" s="130" t="s">
        <v>413</v>
      </c>
      <c r="D38" s="131" t="s">
        <v>448</v>
      </c>
      <c r="E38" s="131" t="s">
        <v>415</v>
      </c>
      <c r="F38" s="129" t="s">
        <v>199</v>
      </c>
    </row>
    <row r="39" spans="1:6" x14ac:dyDescent="0.2">
      <c r="A39" t="s">
        <v>45</v>
      </c>
      <c r="B39" s="131" t="s">
        <v>459</v>
      </c>
      <c r="C39" s="130" t="s">
        <v>413</v>
      </c>
      <c r="D39" s="14" t="s">
        <v>445</v>
      </c>
      <c r="E39" s="130" t="s">
        <v>419</v>
      </c>
      <c r="F39" s="129" t="s">
        <v>199</v>
      </c>
    </row>
    <row r="40" spans="1:6" x14ac:dyDescent="0.2">
      <c r="A40" t="s">
        <v>91</v>
      </c>
      <c r="B40" s="131" t="s">
        <v>453</v>
      </c>
      <c r="C40" s="130" t="s">
        <v>413</v>
      </c>
      <c r="D40" s="131" t="s">
        <v>440</v>
      </c>
      <c r="E40" s="14" t="s">
        <v>417</v>
      </c>
      <c r="F40" s="129" t="s">
        <v>199</v>
      </c>
    </row>
    <row r="41" spans="1:6" x14ac:dyDescent="0.2">
      <c r="A41" t="s">
        <v>44</v>
      </c>
      <c r="B41" s="131" t="s">
        <v>453</v>
      </c>
      <c r="C41" s="130" t="s">
        <v>413</v>
      </c>
      <c r="D41" s="131" t="s">
        <v>448</v>
      </c>
      <c r="E41" s="130" t="s">
        <v>419</v>
      </c>
      <c r="F41" s="129" t="s">
        <v>199</v>
      </c>
    </row>
    <row r="42" spans="1:6" x14ac:dyDescent="0.2">
      <c r="A42" t="s">
        <v>104</v>
      </c>
      <c r="B42" s="131" t="s">
        <v>459</v>
      </c>
      <c r="C42" s="130" t="s">
        <v>416</v>
      </c>
      <c r="D42" s="131" t="s">
        <v>447</v>
      </c>
      <c r="E42" s="130" t="s">
        <v>419</v>
      </c>
      <c r="F42" s="129" t="s">
        <v>199</v>
      </c>
    </row>
    <row r="43" spans="1:6" x14ac:dyDescent="0.2">
      <c r="A43" t="s">
        <v>115</v>
      </c>
      <c r="B43" s="131" t="s">
        <v>459</v>
      </c>
      <c r="C43" s="130" t="s">
        <v>413</v>
      </c>
      <c r="D43" s="131" t="s">
        <v>447</v>
      </c>
      <c r="E43" s="14" t="s">
        <v>417</v>
      </c>
      <c r="F43" s="129" t="s">
        <v>199</v>
      </c>
    </row>
    <row r="44" spans="1:6" x14ac:dyDescent="0.2">
      <c r="A44" t="s">
        <v>118</v>
      </c>
      <c r="B44" s="131" t="s">
        <v>453</v>
      </c>
      <c r="C44" s="130" t="s">
        <v>413</v>
      </c>
      <c r="D44" s="131" t="s">
        <v>448</v>
      </c>
      <c r="E44" s="130" t="s">
        <v>419</v>
      </c>
      <c r="F44" s="129" t="s">
        <v>199</v>
      </c>
    </row>
    <row r="45" spans="1:6" x14ac:dyDescent="0.2">
      <c r="A45" t="s">
        <v>51</v>
      </c>
      <c r="B45" s="131" t="s">
        <v>453</v>
      </c>
      <c r="C45" s="130" t="s">
        <v>413</v>
      </c>
      <c r="D45" s="131" t="s">
        <v>446</v>
      </c>
      <c r="E45" s="130" t="s">
        <v>419</v>
      </c>
      <c r="F45" s="129" t="s">
        <v>199</v>
      </c>
    </row>
    <row r="46" spans="1:6" x14ac:dyDescent="0.2">
      <c r="A46" t="s">
        <v>22</v>
      </c>
      <c r="B46" s="131" t="s">
        <v>453</v>
      </c>
      <c r="C46" s="130" t="s">
        <v>413</v>
      </c>
      <c r="D46" s="130" t="s">
        <v>443</v>
      </c>
      <c r="E46" s="131" t="s">
        <v>415</v>
      </c>
      <c r="F46" s="131" t="s">
        <v>426</v>
      </c>
    </row>
    <row r="47" spans="1:6" x14ac:dyDescent="0.2">
      <c r="A47" s="54" t="s">
        <v>76</v>
      </c>
      <c r="B47" s="14" t="s">
        <v>455</v>
      </c>
      <c r="C47" s="130" t="s">
        <v>413</v>
      </c>
      <c r="D47" s="130" t="s">
        <v>443</v>
      </c>
      <c r="E47" s="130" t="s">
        <v>419</v>
      </c>
      <c r="F47" s="129" t="s">
        <v>199</v>
      </c>
    </row>
    <row r="48" spans="1:6" x14ac:dyDescent="0.2">
      <c r="A48" t="s">
        <v>92</v>
      </c>
      <c r="B48" s="131" t="s">
        <v>453</v>
      </c>
      <c r="C48" s="130" t="s">
        <v>413</v>
      </c>
      <c r="D48" s="131" t="s">
        <v>440</v>
      </c>
      <c r="E48" s="130" t="s">
        <v>419</v>
      </c>
      <c r="F48" s="129" t="s">
        <v>199</v>
      </c>
    </row>
    <row r="49" spans="1:6" x14ac:dyDescent="0.2">
      <c r="A49" t="s">
        <v>120</v>
      </c>
      <c r="B49" s="131" t="s">
        <v>453</v>
      </c>
      <c r="C49" s="130" t="s">
        <v>413</v>
      </c>
      <c r="D49" s="131" t="s">
        <v>447</v>
      </c>
      <c r="E49" s="130" t="s">
        <v>419</v>
      </c>
      <c r="F49" s="129" t="s">
        <v>199</v>
      </c>
    </row>
    <row r="50" spans="1:6" x14ac:dyDescent="0.2">
      <c r="A50" t="s">
        <v>119</v>
      </c>
      <c r="B50" s="131" t="s">
        <v>453</v>
      </c>
      <c r="C50" s="130" t="s">
        <v>413</v>
      </c>
      <c r="D50" s="130" t="s">
        <v>443</v>
      </c>
      <c r="E50" s="130" t="s">
        <v>419</v>
      </c>
      <c r="F50" s="131" t="s">
        <v>426</v>
      </c>
    </row>
    <row r="51" spans="1:6" x14ac:dyDescent="0.2">
      <c r="A51" s="54" t="s">
        <v>23</v>
      </c>
      <c r="B51" s="14" t="s">
        <v>455</v>
      </c>
      <c r="C51" s="130" t="s">
        <v>413</v>
      </c>
      <c r="D51" s="131" t="s">
        <v>447</v>
      </c>
      <c r="E51" s="14" t="s">
        <v>417</v>
      </c>
      <c r="F51" s="129" t="s">
        <v>199</v>
      </c>
    </row>
    <row r="52" spans="1:6" x14ac:dyDescent="0.2">
      <c r="A52" t="s">
        <v>46</v>
      </c>
      <c r="B52" s="14" t="s">
        <v>455</v>
      </c>
      <c r="C52" s="130" t="s">
        <v>413</v>
      </c>
      <c r="D52" s="16" t="s">
        <v>444</v>
      </c>
      <c r="E52" s="129" t="s">
        <v>199</v>
      </c>
      <c r="F52" s="129" t="s">
        <v>199</v>
      </c>
    </row>
    <row r="53" spans="1:6" x14ac:dyDescent="0.2">
      <c r="A53" t="s">
        <v>47</v>
      </c>
      <c r="B53" s="14" t="s">
        <v>455</v>
      </c>
      <c r="C53" s="130" t="s">
        <v>413</v>
      </c>
      <c r="D53" s="16" t="s">
        <v>449</v>
      </c>
      <c r="E53" s="130" t="s">
        <v>419</v>
      </c>
      <c r="F53" s="129" t="s">
        <v>199</v>
      </c>
    </row>
    <row r="54" spans="1:6" x14ac:dyDescent="0.2">
      <c r="A54" t="s">
        <v>121</v>
      </c>
      <c r="B54" s="131" t="s">
        <v>459</v>
      </c>
      <c r="C54" s="130" t="s">
        <v>413</v>
      </c>
      <c r="D54" s="14" t="s">
        <v>445</v>
      </c>
      <c r="E54" s="130" t="s">
        <v>419</v>
      </c>
      <c r="F54" s="129" t="s">
        <v>199</v>
      </c>
    </row>
    <row r="55" spans="1:6" x14ac:dyDescent="0.2">
      <c r="A55" t="s">
        <v>122</v>
      </c>
      <c r="B55" s="14" t="s">
        <v>455</v>
      </c>
      <c r="C55" s="130" t="s">
        <v>413</v>
      </c>
      <c r="D55" s="131" t="s">
        <v>446</v>
      </c>
      <c r="E55" s="130" t="s">
        <v>419</v>
      </c>
      <c r="F55" s="129" t="s">
        <v>199</v>
      </c>
    </row>
    <row r="56" spans="1:6" x14ac:dyDescent="0.2">
      <c r="A56" s="54" t="s">
        <v>11</v>
      </c>
      <c r="B56" s="131" t="s">
        <v>459</v>
      </c>
      <c r="C56" s="130" t="s">
        <v>413</v>
      </c>
      <c r="D56" s="131" t="s">
        <v>447</v>
      </c>
      <c r="E56" s="130" t="s">
        <v>419</v>
      </c>
      <c r="F56" s="129" t="s">
        <v>199</v>
      </c>
    </row>
    <row r="57" spans="1:6" x14ac:dyDescent="0.2">
      <c r="A57" t="s">
        <v>123</v>
      </c>
      <c r="B57" s="131" t="s">
        <v>459</v>
      </c>
      <c r="C57" s="130" t="s">
        <v>413</v>
      </c>
      <c r="D57" s="131" t="s">
        <v>446</v>
      </c>
      <c r="E57" s="130" t="s">
        <v>419</v>
      </c>
      <c r="F57" s="129" t="s">
        <v>199</v>
      </c>
    </row>
    <row r="58" spans="1:6" x14ac:dyDescent="0.2">
      <c r="A58" t="s">
        <v>49</v>
      </c>
      <c r="B58" s="131" t="s">
        <v>459</v>
      </c>
      <c r="C58" s="130" t="s">
        <v>413</v>
      </c>
      <c r="D58" s="14" t="s">
        <v>445</v>
      </c>
      <c r="E58" s="130" t="s">
        <v>419</v>
      </c>
      <c r="F58" s="129" t="s">
        <v>199</v>
      </c>
    </row>
    <row r="59" spans="1:6" x14ac:dyDescent="0.2">
      <c r="A59" t="s">
        <v>124</v>
      </c>
      <c r="B59" s="131" t="s">
        <v>459</v>
      </c>
      <c r="C59" s="130" t="s">
        <v>413</v>
      </c>
      <c r="D59" s="14" t="s">
        <v>450</v>
      </c>
      <c r="E59" s="14" t="s">
        <v>417</v>
      </c>
      <c r="F59" s="129" t="s">
        <v>199</v>
      </c>
    </row>
    <row r="60" spans="1:6" x14ac:dyDescent="0.2">
      <c r="A60" t="s">
        <v>48</v>
      </c>
      <c r="B60" s="14" t="s">
        <v>458</v>
      </c>
      <c r="C60" s="130" t="s">
        <v>413</v>
      </c>
      <c r="D60" s="131" t="s">
        <v>448</v>
      </c>
      <c r="E60" s="131" t="s">
        <v>415</v>
      </c>
      <c r="F60" s="131" t="s">
        <v>426</v>
      </c>
    </row>
    <row r="61" spans="1:6" x14ac:dyDescent="0.2">
      <c r="A61" t="s">
        <v>68</v>
      </c>
      <c r="B61" s="14" t="s">
        <v>458</v>
      </c>
      <c r="C61" s="130" t="s">
        <v>413</v>
      </c>
      <c r="D61" s="16" t="s">
        <v>444</v>
      </c>
      <c r="E61" s="130" t="s">
        <v>419</v>
      </c>
      <c r="F61" s="129" t="s">
        <v>199</v>
      </c>
    </row>
    <row r="62" spans="1:6" x14ac:dyDescent="0.2">
      <c r="A62" s="54" t="s">
        <v>10</v>
      </c>
      <c r="B62" s="14" t="s">
        <v>455</v>
      </c>
      <c r="C62" s="130" t="s">
        <v>413</v>
      </c>
      <c r="D62" s="16" t="s">
        <v>449</v>
      </c>
      <c r="E62" s="131" t="s">
        <v>415</v>
      </c>
      <c r="F62" s="129" t="s">
        <v>199</v>
      </c>
    </row>
    <row r="63" spans="1:6" x14ac:dyDescent="0.2">
      <c r="A63" t="s">
        <v>125</v>
      </c>
      <c r="B63" s="131" t="s">
        <v>459</v>
      </c>
      <c r="C63" s="130" t="s">
        <v>413</v>
      </c>
      <c r="D63" s="130" t="s">
        <v>441</v>
      </c>
      <c r="E63" s="130" t="s">
        <v>419</v>
      </c>
      <c r="F63" s="129" t="s">
        <v>199</v>
      </c>
    </row>
    <row r="64" spans="1:6" x14ac:dyDescent="0.2">
      <c r="A64" t="s">
        <v>126</v>
      </c>
      <c r="B64" s="14" t="s">
        <v>455</v>
      </c>
      <c r="C64" s="130" t="s">
        <v>413</v>
      </c>
      <c r="D64" s="16" t="s">
        <v>444</v>
      </c>
      <c r="E64" s="130" t="s">
        <v>419</v>
      </c>
      <c r="F64" s="129" t="s">
        <v>199</v>
      </c>
    </row>
    <row r="65" spans="1:6" x14ac:dyDescent="0.2">
      <c r="A65" t="s">
        <v>78</v>
      </c>
      <c r="B65" s="131" t="s">
        <v>453</v>
      </c>
      <c r="C65" s="130" t="s">
        <v>413</v>
      </c>
      <c r="D65" s="130" t="s">
        <v>441</v>
      </c>
      <c r="E65" s="14" t="s">
        <v>417</v>
      </c>
      <c r="F65" s="131" t="s">
        <v>426</v>
      </c>
    </row>
    <row r="66" spans="1:6" x14ac:dyDescent="0.2">
      <c r="A66" s="54" t="s">
        <v>24</v>
      </c>
      <c r="B66" s="14" t="s">
        <v>455</v>
      </c>
      <c r="C66" s="130" t="s">
        <v>413</v>
      </c>
      <c r="D66" s="131" t="s">
        <v>440</v>
      </c>
      <c r="E66" s="131" t="s">
        <v>415</v>
      </c>
      <c r="F66" s="129" t="s">
        <v>199</v>
      </c>
    </row>
    <row r="67" spans="1:6" x14ac:dyDescent="0.2">
      <c r="A67" t="s">
        <v>127</v>
      </c>
      <c r="B67" s="14" t="s">
        <v>455</v>
      </c>
      <c r="C67" s="130" t="s">
        <v>413</v>
      </c>
      <c r="D67" s="130" t="s">
        <v>441</v>
      </c>
      <c r="E67" s="130" t="s">
        <v>419</v>
      </c>
      <c r="F67" s="129" t="s">
        <v>199</v>
      </c>
    </row>
    <row r="68" spans="1:6" x14ac:dyDescent="0.2">
      <c r="A68" t="s">
        <v>129</v>
      </c>
      <c r="B68" s="131" t="s">
        <v>459</v>
      </c>
      <c r="C68" s="130" t="s">
        <v>413</v>
      </c>
      <c r="D68" s="131" t="s">
        <v>446</v>
      </c>
      <c r="E68" s="130" t="s">
        <v>419</v>
      </c>
      <c r="F68" s="129" t="s">
        <v>199</v>
      </c>
    </row>
    <row r="69" spans="1:6" x14ac:dyDescent="0.2">
      <c r="A69" t="s">
        <v>77</v>
      </c>
      <c r="B69" s="14" t="s">
        <v>455</v>
      </c>
      <c r="C69" s="130" t="s">
        <v>413</v>
      </c>
      <c r="D69" s="130" t="s">
        <v>441</v>
      </c>
      <c r="E69" s="14" t="s">
        <v>417</v>
      </c>
      <c r="F69" s="129" t="s">
        <v>199</v>
      </c>
    </row>
    <row r="70" spans="1:6" x14ac:dyDescent="0.2">
      <c r="A70" t="s">
        <v>128</v>
      </c>
      <c r="B70" s="14" t="s">
        <v>455</v>
      </c>
      <c r="C70" s="130" t="s">
        <v>413</v>
      </c>
      <c r="D70" s="131" t="s">
        <v>446</v>
      </c>
      <c r="E70" s="130" t="s">
        <v>419</v>
      </c>
      <c r="F70" s="129" t="s">
        <v>199</v>
      </c>
    </row>
    <row r="71" spans="1:6" x14ac:dyDescent="0.2">
      <c r="A71" t="s">
        <v>50</v>
      </c>
      <c r="B71" s="131" t="s">
        <v>459</v>
      </c>
      <c r="C71" s="130" t="s">
        <v>413</v>
      </c>
      <c r="D71" s="131" t="s">
        <v>448</v>
      </c>
      <c r="E71" s="14" t="s">
        <v>417</v>
      </c>
      <c r="F71" s="129" t="s">
        <v>199</v>
      </c>
    </row>
    <row r="72" spans="1:6" x14ac:dyDescent="0.2">
      <c r="A72" t="s">
        <v>105</v>
      </c>
      <c r="B72" s="14" t="s">
        <v>455</v>
      </c>
      <c r="C72" s="130" t="s">
        <v>413</v>
      </c>
      <c r="D72" s="16" t="s">
        <v>449</v>
      </c>
      <c r="E72" s="14" t="s">
        <v>417</v>
      </c>
      <c r="F72" s="129" t="s">
        <v>199</v>
      </c>
    </row>
    <row r="73" spans="1:6" x14ac:dyDescent="0.2">
      <c r="A73" t="s">
        <v>52</v>
      </c>
      <c r="B73" s="131" t="s">
        <v>459</v>
      </c>
      <c r="C73" s="130" t="s">
        <v>413</v>
      </c>
      <c r="D73" s="131" t="s">
        <v>448</v>
      </c>
      <c r="E73" s="14" t="s">
        <v>417</v>
      </c>
      <c r="F73" s="129" t="s">
        <v>199</v>
      </c>
    </row>
    <row r="74" spans="1:6" x14ac:dyDescent="0.2">
      <c r="A74" s="54" t="s">
        <v>25</v>
      </c>
      <c r="B74" s="14" t="s">
        <v>455</v>
      </c>
      <c r="C74" s="130" t="s">
        <v>413</v>
      </c>
      <c r="D74" s="131" t="s">
        <v>448</v>
      </c>
      <c r="E74" s="131" t="s">
        <v>415</v>
      </c>
      <c r="F74" s="129" t="s">
        <v>199</v>
      </c>
    </row>
    <row r="75" spans="1:6" x14ac:dyDescent="0.2">
      <c r="A75" s="54" t="s">
        <v>53</v>
      </c>
      <c r="B75" s="14" t="s">
        <v>455</v>
      </c>
      <c r="C75" s="130" t="s">
        <v>413</v>
      </c>
      <c r="D75" s="131" t="s">
        <v>447</v>
      </c>
      <c r="E75" s="131" t="s">
        <v>415</v>
      </c>
      <c r="F75" s="129" t="s">
        <v>199</v>
      </c>
    </row>
    <row r="76" spans="1:6" x14ac:dyDescent="0.2">
      <c r="A76" t="s">
        <v>130</v>
      </c>
      <c r="B76" s="14" t="s">
        <v>458</v>
      </c>
      <c r="C76" s="130" t="s">
        <v>416</v>
      </c>
      <c r="D76" s="130" t="s">
        <v>441</v>
      </c>
      <c r="E76" s="130" t="s">
        <v>419</v>
      </c>
      <c r="F76" s="129" t="s">
        <v>199</v>
      </c>
    </row>
    <row r="77" spans="1:6" x14ac:dyDescent="0.2">
      <c r="A77" s="54" t="s">
        <v>12</v>
      </c>
      <c r="B77" s="130" t="s">
        <v>457</v>
      </c>
      <c r="C77" s="130" t="s">
        <v>416</v>
      </c>
      <c r="D77" s="130" t="s">
        <v>441</v>
      </c>
      <c r="E77" s="131" t="s">
        <v>415</v>
      </c>
      <c r="F77" s="129" t="s">
        <v>199</v>
      </c>
    </row>
    <row r="78" spans="1:6" x14ac:dyDescent="0.2">
      <c r="A78" t="s">
        <v>131</v>
      </c>
      <c r="B78" s="131" t="s">
        <v>459</v>
      </c>
      <c r="C78" s="130" t="s">
        <v>413</v>
      </c>
      <c r="D78" s="130" t="s">
        <v>443</v>
      </c>
      <c r="E78" s="130" t="s">
        <v>419</v>
      </c>
      <c r="F78" s="129" t="s">
        <v>199</v>
      </c>
    </row>
    <row r="79" spans="1:6" x14ac:dyDescent="0.2">
      <c r="A79" t="s">
        <v>132</v>
      </c>
      <c r="B79" s="131" t="s">
        <v>459</v>
      </c>
      <c r="C79" s="16" t="s">
        <v>432</v>
      </c>
      <c r="D79" s="131" t="s">
        <v>448</v>
      </c>
      <c r="E79" s="130" t="s">
        <v>419</v>
      </c>
      <c r="F79" s="129" t="s">
        <v>199</v>
      </c>
    </row>
    <row r="80" spans="1:6" x14ac:dyDescent="0.2">
      <c r="A80" s="54" t="s">
        <v>26</v>
      </c>
      <c r="B80" s="131" t="s">
        <v>459</v>
      </c>
      <c r="C80" s="130" t="s">
        <v>416</v>
      </c>
      <c r="D80" s="130" t="s">
        <v>443</v>
      </c>
      <c r="E80" s="130" t="s">
        <v>419</v>
      </c>
      <c r="F80" s="129" t="s">
        <v>199</v>
      </c>
    </row>
    <row r="81" spans="1:6" x14ac:dyDescent="0.2">
      <c r="A81" t="s">
        <v>79</v>
      </c>
      <c r="B81" s="130" t="s">
        <v>460</v>
      </c>
      <c r="C81" s="130" t="s">
        <v>413</v>
      </c>
      <c r="D81" s="130" t="s">
        <v>443</v>
      </c>
      <c r="E81" s="130" t="s">
        <v>419</v>
      </c>
      <c r="F81" s="129" t="s">
        <v>199</v>
      </c>
    </row>
    <row r="82" spans="1:6" x14ac:dyDescent="0.2">
      <c r="A82" t="s">
        <v>54</v>
      </c>
      <c r="B82" s="131" t="s">
        <v>459</v>
      </c>
      <c r="C82" s="16" t="s">
        <v>432</v>
      </c>
      <c r="D82" s="131" t="s">
        <v>448</v>
      </c>
      <c r="E82" s="130" t="s">
        <v>419</v>
      </c>
      <c r="F82" s="131" t="s">
        <v>426</v>
      </c>
    </row>
    <row r="83" spans="1:6" x14ac:dyDescent="0.2">
      <c r="A83" t="s">
        <v>106</v>
      </c>
      <c r="B83" s="131" t="s">
        <v>459</v>
      </c>
      <c r="C83" s="130" t="s">
        <v>413</v>
      </c>
      <c r="D83" s="14" t="s">
        <v>445</v>
      </c>
      <c r="E83" s="129" t="s">
        <v>199</v>
      </c>
      <c r="F83" s="129" t="s">
        <v>199</v>
      </c>
    </row>
    <row r="84" spans="1:6" x14ac:dyDescent="0.2">
      <c r="A84" t="s">
        <v>133</v>
      </c>
      <c r="B84" s="131" t="s">
        <v>459</v>
      </c>
      <c r="C84" s="130" t="s">
        <v>413</v>
      </c>
      <c r="D84" s="131" t="s">
        <v>446</v>
      </c>
      <c r="E84" s="130" t="s">
        <v>419</v>
      </c>
      <c r="F84" s="129" t="s">
        <v>199</v>
      </c>
    </row>
    <row r="85" spans="1:6" x14ac:dyDescent="0.2">
      <c r="A85" t="s">
        <v>107</v>
      </c>
      <c r="B85" s="130" t="s">
        <v>460</v>
      </c>
      <c r="C85" s="130" t="s">
        <v>413</v>
      </c>
      <c r="D85" s="16" t="s">
        <v>451</v>
      </c>
      <c r="E85" s="130" t="s">
        <v>419</v>
      </c>
      <c r="F85" s="129" t="s">
        <v>199</v>
      </c>
    </row>
    <row r="86" spans="1:6" x14ac:dyDescent="0.2">
      <c r="A86" t="s">
        <v>55</v>
      </c>
      <c r="B86" s="131" t="s">
        <v>459</v>
      </c>
      <c r="C86" s="130" t="s">
        <v>413</v>
      </c>
      <c r="D86" s="130" t="s">
        <v>443</v>
      </c>
      <c r="E86" s="14" t="s">
        <v>417</v>
      </c>
      <c r="F86" s="129" t="s">
        <v>199</v>
      </c>
    </row>
    <row r="87" spans="1:6" x14ac:dyDescent="0.2">
      <c r="A87" t="s">
        <v>67</v>
      </c>
      <c r="B87" s="130" t="s">
        <v>460</v>
      </c>
      <c r="C87" s="130" t="s">
        <v>413</v>
      </c>
      <c r="D87" s="16" t="s">
        <v>442</v>
      </c>
      <c r="E87" s="130" t="s">
        <v>419</v>
      </c>
      <c r="F87" s="129" t="s">
        <v>199</v>
      </c>
    </row>
    <row r="88" spans="1:6" x14ac:dyDescent="0.2">
      <c r="A88" s="54" t="s">
        <v>13</v>
      </c>
      <c r="B88" s="131" t="s">
        <v>459</v>
      </c>
      <c r="C88" s="130" t="s">
        <v>413</v>
      </c>
      <c r="D88" s="131" t="s">
        <v>448</v>
      </c>
      <c r="E88" s="16" t="s">
        <v>414</v>
      </c>
      <c r="F88" s="129" t="s">
        <v>199</v>
      </c>
    </row>
    <row r="89" spans="1:6" x14ac:dyDescent="0.2">
      <c r="A89" s="54" t="s">
        <v>14</v>
      </c>
      <c r="B89" s="131" t="s">
        <v>459</v>
      </c>
      <c r="C89" s="130" t="s">
        <v>413</v>
      </c>
      <c r="D89" s="16" t="s">
        <v>444</v>
      </c>
      <c r="E89" s="131" t="s">
        <v>415</v>
      </c>
      <c r="F89" s="129" t="s">
        <v>199</v>
      </c>
    </row>
    <row r="90" spans="1:6" x14ac:dyDescent="0.2">
      <c r="A90" t="s">
        <v>93</v>
      </c>
      <c r="B90" s="131" t="s">
        <v>459</v>
      </c>
      <c r="C90" s="130" t="s">
        <v>413</v>
      </c>
      <c r="D90" s="16" t="s">
        <v>442</v>
      </c>
      <c r="E90" s="130" t="s">
        <v>419</v>
      </c>
      <c r="F90" s="129" t="s">
        <v>199</v>
      </c>
    </row>
    <row r="91" spans="1:6" x14ac:dyDescent="0.2">
      <c r="A91" t="s">
        <v>27</v>
      </c>
      <c r="B91" s="130" t="s">
        <v>457</v>
      </c>
      <c r="C91" s="131" t="s">
        <v>422</v>
      </c>
      <c r="D91" s="130" t="s">
        <v>443</v>
      </c>
      <c r="E91" s="131" t="s">
        <v>415</v>
      </c>
      <c r="F91" s="14" t="s">
        <v>427</v>
      </c>
    </row>
    <row r="92" spans="1:6" x14ac:dyDescent="0.2">
      <c r="A92" s="54" t="s">
        <v>80</v>
      </c>
      <c r="B92" s="130" t="s">
        <v>457</v>
      </c>
      <c r="C92" s="131" t="s">
        <v>423</v>
      </c>
      <c r="D92" s="130" t="s">
        <v>443</v>
      </c>
      <c r="E92" s="14" t="s">
        <v>417</v>
      </c>
      <c r="F92" s="130" t="s">
        <v>424</v>
      </c>
    </row>
    <row r="93" spans="1:6" x14ac:dyDescent="0.2">
      <c r="A93" t="s">
        <v>134</v>
      </c>
      <c r="B93" s="130" t="s">
        <v>457</v>
      </c>
      <c r="C93" s="131" t="s">
        <v>423</v>
      </c>
      <c r="D93" s="130" t="s">
        <v>441</v>
      </c>
      <c r="E93" s="129" t="s">
        <v>199</v>
      </c>
      <c r="F93" s="14" t="s">
        <v>427</v>
      </c>
    </row>
    <row r="94" spans="1:6" x14ac:dyDescent="0.2">
      <c r="A94" t="s">
        <v>94</v>
      </c>
      <c r="B94" s="130" t="s">
        <v>457</v>
      </c>
      <c r="C94" s="131" t="s">
        <v>422</v>
      </c>
      <c r="D94" s="130" t="s">
        <v>443</v>
      </c>
      <c r="E94" s="14" t="s">
        <v>417</v>
      </c>
      <c r="F94" s="14" t="s">
        <v>427</v>
      </c>
    </row>
    <row r="95" spans="1:6" x14ac:dyDescent="0.2">
      <c r="A95" t="s">
        <v>95</v>
      </c>
      <c r="B95" s="14" t="s">
        <v>458</v>
      </c>
      <c r="C95" s="130" t="s">
        <v>413</v>
      </c>
      <c r="D95" s="14" t="s">
        <v>445</v>
      </c>
      <c r="E95" s="14" t="s">
        <v>417</v>
      </c>
      <c r="F95" s="129" t="s">
        <v>199</v>
      </c>
    </row>
    <row r="96" spans="1:6" x14ac:dyDescent="0.2">
      <c r="A96" t="s">
        <v>135</v>
      </c>
      <c r="B96" s="131" t="s">
        <v>459</v>
      </c>
      <c r="C96" s="130" t="s">
        <v>413</v>
      </c>
      <c r="D96" s="14" t="s">
        <v>452</v>
      </c>
      <c r="E96" s="130" t="s">
        <v>419</v>
      </c>
      <c r="F96" s="129" t="s">
        <v>199</v>
      </c>
    </row>
    <row r="97" spans="1:6" x14ac:dyDescent="0.2">
      <c r="A97" t="s">
        <v>56</v>
      </c>
      <c r="B97" s="14" t="s">
        <v>455</v>
      </c>
      <c r="C97" s="130" t="s">
        <v>416</v>
      </c>
      <c r="D97" s="14" t="s">
        <v>450</v>
      </c>
      <c r="E97" s="130" t="s">
        <v>419</v>
      </c>
      <c r="F97" s="129" t="s">
        <v>199</v>
      </c>
    </row>
    <row r="98" spans="1:6" x14ac:dyDescent="0.2">
      <c r="A98" s="54" t="s">
        <v>15</v>
      </c>
      <c r="B98" s="131" t="s">
        <v>459</v>
      </c>
      <c r="C98" s="130" t="s">
        <v>416</v>
      </c>
      <c r="D98" s="131" t="s">
        <v>446</v>
      </c>
      <c r="E98" s="131" t="s">
        <v>415</v>
      </c>
      <c r="F98" s="129" t="s">
        <v>199</v>
      </c>
    </row>
    <row r="99" spans="1:6" x14ac:dyDescent="0.2">
      <c r="A99" s="54" t="s">
        <v>37</v>
      </c>
      <c r="B99" s="131" t="s">
        <v>459</v>
      </c>
      <c r="C99" s="130" t="s">
        <v>416</v>
      </c>
      <c r="D99" s="14" t="s">
        <v>445</v>
      </c>
      <c r="E99" s="16" t="s">
        <v>414</v>
      </c>
      <c r="F99" s="14" t="s">
        <v>427</v>
      </c>
    </row>
    <row r="100" spans="1:6" x14ac:dyDescent="0.2">
      <c r="A100" t="s">
        <v>137</v>
      </c>
      <c r="B100" s="131" t="s">
        <v>459</v>
      </c>
      <c r="C100" s="130" t="s">
        <v>416</v>
      </c>
      <c r="D100" s="130" t="s">
        <v>443</v>
      </c>
      <c r="E100" s="130" t="s">
        <v>419</v>
      </c>
      <c r="F100" s="14" t="s">
        <v>427</v>
      </c>
    </row>
    <row r="101" spans="1:6" x14ac:dyDescent="0.2">
      <c r="A101" t="s">
        <v>136</v>
      </c>
      <c r="B101" s="131" t="s">
        <v>453</v>
      </c>
      <c r="C101" s="130" t="s">
        <v>416</v>
      </c>
      <c r="D101" s="130" t="s">
        <v>443</v>
      </c>
      <c r="E101" s="14" t="s">
        <v>417</v>
      </c>
      <c r="F101" s="14" t="s">
        <v>427</v>
      </c>
    </row>
    <row r="102" spans="1:6" x14ac:dyDescent="0.2">
      <c r="A102" t="s">
        <v>96</v>
      </c>
      <c r="B102" s="131" t="s">
        <v>453</v>
      </c>
      <c r="C102" s="14" t="s">
        <v>418</v>
      </c>
      <c r="D102" s="130" t="s">
        <v>443</v>
      </c>
      <c r="E102" s="131" t="s">
        <v>415</v>
      </c>
      <c r="F102" s="130" t="s">
        <v>424</v>
      </c>
    </row>
    <row r="103" spans="1:6" x14ac:dyDescent="0.2">
      <c r="A103" t="s">
        <v>97</v>
      </c>
      <c r="B103" s="131" t="s">
        <v>459</v>
      </c>
      <c r="C103" s="130" t="s">
        <v>416</v>
      </c>
      <c r="D103" s="131" t="s">
        <v>446</v>
      </c>
      <c r="E103" s="14" t="s">
        <v>417</v>
      </c>
      <c r="F103" s="14" t="s">
        <v>427</v>
      </c>
    </row>
    <row r="104" spans="1:6" x14ac:dyDescent="0.2">
      <c r="A104" t="s">
        <v>138</v>
      </c>
      <c r="B104" s="16" t="s">
        <v>456</v>
      </c>
      <c r="C104" s="130" t="s">
        <v>416</v>
      </c>
      <c r="D104" s="130" t="s">
        <v>441</v>
      </c>
      <c r="E104" s="130" t="s">
        <v>419</v>
      </c>
      <c r="F104" s="129" t="s">
        <v>199</v>
      </c>
    </row>
    <row r="105" spans="1:6" x14ac:dyDescent="0.2">
      <c r="A105" t="s">
        <v>81</v>
      </c>
      <c r="B105" s="131" t="s">
        <v>453</v>
      </c>
      <c r="C105" s="130" t="s">
        <v>416</v>
      </c>
      <c r="D105" s="130" t="s">
        <v>443</v>
      </c>
      <c r="E105" s="131" t="s">
        <v>415</v>
      </c>
      <c r="F105" s="130" t="s">
        <v>424</v>
      </c>
    </row>
    <row r="106" spans="1:6" x14ac:dyDescent="0.2">
      <c r="A106" t="s">
        <v>57</v>
      </c>
      <c r="B106" s="131" t="s">
        <v>453</v>
      </c>
      <c r="C106" s="130" t="s">
        <v>416</v>
      </c>
      <c r="D106" s="130" t="s">
        <v>443</v>
      </c>
      <c r="E106" s="14" t="s">
        <v>417</v>
      </c>
      <c r="F106" s="130" t="s">
        <v>424</v>
      </c>
    </row>
    <row r="107" spans="1:6" x14ac:dyDescent="0.2">
      <c r="A107" s="12" t="s">
        <v>38</v>
      </c>
      <c r="B107" s="16" t="s">
        <v>456</v>
      </c>
      <c r="C107" s="130" t="s">
        <v>413</v>
      </c>
      <c r="D107" s="130" t="s">
        <v>443</v>
      </c>
      <c r="E107" s="16" t="s">
        <v>414</v>
      </c>
      <c r="F107" s="129" t="s">
        <v>199</v>
      </c>
    </row>
    <row r="108" spans="1:6" x14ac:dyDescent="0.2">
      <c r="A108" t="s">
        <v>139</v>
      </c>
      <c r="B108" s="16" t="s">
        <v>456</v>
      </c>
      <c r="C108" s="130" t="s">
        <v>413</v>
      </c>
      <c r="D108" s="130" t="s">
        <v>441</v>
      </c>
      <c r="E108" s="131" t="s">
        <v>415</v>
      </c>
      <c r="F108" s="129" t="s">
        <v>199</v>
      </c>
    </row>
    <row r="109" spans="1:6" x14ac:dyDescent="0.2">
      <c r="A109" t="s">
        <v>99</v>
      </c>
      <c r="B109" s="16" t="s">
        <v>454</v>
      </c>
      <c r="C109" s="14" t="s">
        <v>420</v>
      </c>
      <c r="D109" s="130" t="s">
        <v>441</v>
      </c>
      <c r="E109" s="14" t="s">
        <v>417</v>
      </c>
      <c r="F109" s="129" t="s">
        <v>199</v>
      </c>
    </row>
    <row r="110" spans="1:6" x14ac:dyDescent="0.2">
      <c r="A110" t="s">
        <v>98</v>
      </c>
      <c r="B110" s="131" t="s">
        <v>453</v>
      </c>
      <c r="C110" s="130" t="s">
        <v>416</v>
      </c>
      <c r="D110" s="14" t="s">
        <v>452</v>
      </c>
      <c r="E110" s="14" t="s">
        <v>417</v>
      </c>
      <c r="F110" s="130" t="s">
        <v>424</v>
      </c>
    </row>
    <row r="111" spans="1:6" x14ac:dyDescent="0.2">
      <c r="A111" t="s">
        <v>140</v>
      </c>
      <c r="B111" s="16" t="s">
        <v>456</v>
      </c>
      <c r="C111" s="130" t="s">
        <v>416</v>
      </c>
      <c r="D111" s="130" t="s">
        <v>441</v>
      </c>
      <c r="E111" s="130" t="s">
        <v>419</v>
      </c>
      <c r="F111" s="130" t="s">
        <v>424</v>
      </c>
    </row>
    <row r="112" spans="1:6" x14ac:dyDescent="0.2">
      <c r="A112" t="s">
        <v>100</v>
      </c>
      <c r="B112" s="16" t="s">
        <v>456</v>
      </c>
      <c r="C112" s="130" t="s">
        <v>413</v>
      </c>
      <c r="D112" s="131" t="s">
        <v>446</v>
      </c>
      <c r="E112" s="14" t="s">
        <v>417</v>
      </c>
      <c r="F112" s="129" t="s">
        <v>199</v>
      </c>
    </row>
    <row r="113" spans="1:6" x14ac:dyDescent="0.2">
      <c r="A113" t="s">
        <v>108</v>
      </c>
      <c r="B113" s="130" t="s">
        <v>460</v>
      </c>
      <c r="C113" s="130" t="s">
        <v>413</v>
      </c>
      <c r="D113" s="130" t="s">
        <v>443</v>
      </c>
      <c r="E113" s="130" t="s">
        <v>419</v>
      </c>
      <c r="F113" s="129" t="s">
        <v>199</v>
      </c>
    </row>
    <row r="114" spans="1:6" x14ac:dyDescent="0.2">
      <c r="A114" s="12" t="s">
        <v>28</v>
      </c>
      <c r="B114" s="130" t="s">
        <v>457</v>
      </c>
      <c r="C114" s="130" t="s">
        <v>413</v>
      </c>
      <c r="D114" s="130" t="s">
        <v>443</v>
      </c>
      <c r="E114" s="14" t="s">
        <v>417</v>
      </c>
      <c r="F114" s="130" t="s">
        <v>424</v>
      </c>
    </row>
    <row r="115" spans="1:6" x14ac:dyDescent="0.2">
      <c r="A115" t="s">
        <v>141</v>
      </c>
      <c r="B115" s="14" t="s">
        <v>458</v>
      </c>
      <c r="C115" s="130" t="s">
        <v>416</v>
      </c>
      <c r="D115" s="130" t="s">
        <v>441</v>
      </c>
      <c r="E115" s="14" t="s">
        <v>417</v>
      </c>
      <c r="F115" s="129" t="s">
        <v>199</v>
      </c>
    </row>
    <row r="116" spans="1:6" x14ac:dyDescent="0.2">
      <c r="A116" s="54" t="s">
        <v>101</v>
      </c>
      <c r="B116" s="14" t="s">
        <v>455</v>
      </c>
      <c r="C116" s="130" t="s">
        <v>416</v>
      </c>
      <c r="D116" s="130" t="s">
        <v>441</v>
      </c>
      <c r="E116" s="14" t="s">
        <v>417</v>
      </c>
      <c r="F116" s="129" t="s">
        <v>199</v>
      </c>
    </row>
    <row r="117" spans="1:6" x14ac:dyDescent="0.2">
      <c r="A117" t="s">
        <v>58</v>
      </c>
      <c r="B117" s="130" t="s">
        <v>460</v>
      </c>
      <c r="C117" s="131" t="s">
        <v>423</v>
      </c>
      <c r="D117" s="130" t="s">
        <v>443</v>
      </c>
      <c r="E117" s="14" t="s">
        <v>417</v>
      </c>
      <c r="F117" s="130" t="s">
        <v>424</v>
      </c>
    </row>
    <row r="118" spans="1:6" x14ac:dyDescent="0.2">
      <c r="A118" t="s">
        <v>59</v>
      </c>
      <c r="B118" s="14" t="s">
        <v>458</v>
      </c>
      <c r="C118" s="14" t="s">
        <v>420</v>
      </c>
      <c r="D118" s="130" t="s">
        <v>441</v>
      </c>
      <c r="E118" s="131" t="s">
        <v>415</v>
      </c>
      <c r="F118" s="129" t="s">
        <v>199</v>
      </c>
    </row>
    <row r="119" spans="1:6" x14ac:dyDescent="0.2">
      <c r="A119" t="s">
        <v>30</v>
      </c>
      <c r="B119" s="130" t="s">
        <v>457</v>
      </c>
      <c r="C119" s="14" t="s">
        <v>418</v>
      </c>
      <c r="D119" s="130" t="s">
        <v>441</v>
      </c>
      <c r="E119" s="131" t="s">
        <v>415</v>
      </c>
      <c r="F119" s="129" t="s">
        <v>199</v>
      </c>
    </row>
    <row r="120" spans="1:6" x14ac:dyDescent="0.2">
      <c r="A120" t="s">
        <v>29</v>
      </c>
      <c r="B120" s="130" t="s">
        <v>457</v>
      </c>
      <c r="C120" s="14" t="s">
        <v>420</v>
      </c>
      <c r="D120" s="130" t="s">
        <v>443</v>
      </c>
      <c r="E120" s="14" t="s">
        <v>417</v>
      </c>
      <c r="F120" s="130" t="s">
        <v>424</v>
      </c>
    </row>
    <row r="121" spans="1:6" x14ac:dyDescent="0.2">
      <c r="A121" t="s">
        <v>109</v>
      </c>
      <c r="B121" s="14" t="s">
        <v>455</v>
      </c>
      <c r="C121" s="130" t="s">
        <v>413</v>
      </c>
      <c r="D121" s="131" t="s">
        <v>447</v>
      </c>
      <c r="E121" s="130" t="s">
        <v>419</v>
      </c>
      <c r="F121" s="129" t="s">
        <v>199</v>
      </c>
    </row>
    <row r="122" spans="1:6" x14ac:dyDescent="0.2">
      <c r="A122" t="s">
        <v>60</v>
      </c>
      <c r="B122" s="14" t="s">
        <v>455</v>
      </c>
      <c r="C122" s="130" t="s">
        <v>413</v>
      </c>
      <c r="D122" s="131" t="s">
        <v>447</v>
      </c>
      <c r="E122" s="129" t="s">
        <v>199</v>
      </c>
      <c r="F122" s="129" t="s">
        <v>199</v>
      </c>
    </row>
    <row r="123" spans="1:6" x14ac:dyDescent="0.2">
      <c r="A123" t="s">
        <v>65</v>
      </c>
      <c r="B123" s="130" t="s">
        <v>461</v>
      </c>
      <c r="C123" s="130" t="s">
        <v>413</v>
      </c>
      <c r="D123" s="130" t="s">
        <v>443</v>
      </c>
      <c r="E123" s="130" t="s">
        <v>419</v>
      </c>
      <c r="F123" s="129" t="s">
        <v>199</v>
      </c>
    </row>
    <row r="124" spans="1:6" x14ac:dyDescent="0.2">
      <c r="A124" t="s">
        <v>62</v>
      </c>
      <c r="B124" s="130" t="s">
        <v>460</v>
      </c>
      <c r="C124" s="130" t="s">
        <v>413</v>
      </c>
      <c r="D124" s="130" t="s">
        <v>443</v>
      </c>
      <c r="E124" s="14" t="s">
        <v>417</v>
      </c>
      <c r="F124" s="130" t="s">
        <v>424</v>
      </c>
    </row>
    <row r="125" spans="1:6" x14ac:dyDescent="0.2">
      <c r="A125" t="s">
        <v>63</v>
      </c>
      <c r="B125" s="130" t="s">
        <v>460</v>
      </c>
      <c r="C125" s="130" t="s">
        <v>413</v>
      </c>
      <c r="D125" s="130" t="s">
        <v>443</v>
      </c>
      <c r="E125" s="130" t="s">
        <v>419</v>
      </c>
      <c r="F125" s="129" t="s">
        <v>199</v>
      </c>
    </row>
    <row r="126" spans="1:6" x14ac:dyDescent="0.2">
      <c r="A126" t="s">
        <v>110</v>
      </c>
      <c r="B126" s="130" t="s">
        <v>461</v>
      </c>
      <c r="C126" s="130" t="s">
        <v>413</v>
      </c>
      <c r="D126" s="131" t="s">
        <v>447</v>
      </c>
      <c r="E126" s="130" t="s">
        <v>419</v>
      </c>
      <c r="F126" s="129" t="s">
        <v>199</v>
      </c>
    </row>
    <row r="127" spans="1:6" x14ac:dyDescent="0.2">
      <c r="A127" t="s">
        <v>64</v>
      </c>
      <c r="B127" s="130" t="s">
        <v>460</v>
      </c>
      <c r="C127" s="130" t="s">
        <v>413</v>
      </c>
      <c r="D127" s="130" t="s">
        <v>443</v>
      </c>
      <c r="E127" s="14" t="s">
        <v>417</v>
      </c>
      <c r="F127" s="130" t="s">
        <v>424</v>
      </c>
    </row>
    <row r="128" spans="1:6" x14ac:dyDescent="0.2">
      <c r="A128" t="s">
        <v>61</v>
      </c>
      <c r="B128" s="130" t="s">
        <v>460</v>
      </c>
      <c r="C128" s="130" t="s">
        <v>413</v>
      </c>
      <c r="D128" s="130" t="s">
        <v>443</v>
      </c>
      <c r="E128" s="129" t="s">
        <v>199</v>
      </c>
      <c r="F128" s="129" t="s">
        <v>199</v>
      </c>
    </row>
    <row r="129" spans="1:6" x14ac:dyDescent="0.2">
      <c r="A129" t="s">
        <v>33</v>
      </c>
      <c r="B129" s="130" t="s">
        <v>461</v>
      </c>
      <c r="C129" s="130" t="s">
        <v>416</v>
      </c>
      <c r="D129" s="131" t="s">
        <v>447</v>
      </c>
      <c r="E129" s="14" t="s">
        <v>417</v>
      </c>
      <c r="F129" s="129" t="s">
        <v>199</v>
      </c>
    </row>
    <row r="130" spans="1:6" x14ac:dyDescent="0.2">
      <c r="A130" t="s">
        <v>142</v>
      </c>
      <c r="B130" s="130" t="s">
        <v>461</v>
      </c>
      <c r="C130" s="14" t="s">
        <v>420</v>
      </c>
      <c r="D130" s="130" t="s">
        <v>443</v>
      </c>
      <c r="E130" s="130" t="s">
        <v>419</v>
      </c>
      <c r="F130" s="129" t="s">
        <v>199</v>
      </c>
    </row>
    <row r="131" spans="1:6" x14ac:dyDescent="0.2">
      <c r="A131" t="s">
        <v>83</v>
      </c>
      <c r="B131" s="130" t="s">
        <v>460</v>
      </c>
      <c r="C131" s="130" t="s">
        <v>416</v>
      </c>
      <c r="D131" s="131" t="s">
        <v>448</v>
      </c>
      <c r="E131" s="130" t="s">
        <v>419</v>
      </c>
      <c r="F131" s="130" t="s">
        <v>424</v>
      </c>
    </row>
    <row r="132" spans="1:6" x14ac:dyDescent="0.2">
      <c r="A132" t="s">
        <v>32</v>
      </c>
      <c r="B132" s="130" t="s">
        <v>457</v>
      </c>
      <c r="C132" s="14" t="s">
        <v>420</v>
      </c>
      <c r="D132" s="130" t="s">
        <v>443</v>
      </c>
      <c r="E132" s="16" t="s">
        <v>414</v>
      </c>
      <c r="F132" s="130" t="s">
        <v>424</v>
      </c>
    </row>
    <row r="133" spans="1:6" x14ac:dyDescent="0.2">
      <c r="A133" s="54" t="s">
        <v>31</v>
      </c>
      <c r="B133" s="130" t="s">
        <v>460</v>
      </c>
      <c r="C133" s="130" t="s">
        <v>413</v>
      </c>
      <c r="D133" s="131" t="s">
        <v>448</v>
      </c>
      <c r="E133" s="131" t="s">
        <v>415</v>
      </c>
      <c r="F133" s="129" t="s">
        <v>199</v>
      </c>
    </row>
    <row r="134" spans="1:6" x14ac:dyDescent="0.2">
      <c r="A134" s="54" t="s">
        <v>34</v>
      </c>
      <c r="B134" s="14" t="s">
        <v>458</v>
      </c>
      <c r="C134" s="131" t="s">
        <v>423</v>
      </c>
      <c r="D134" s="130" t="s">
        <v>441</v>
      </c>
      <c r="E134" s="131" t="s">
        <v>415</v>
      </c>
      <c r="F134" s="130" t="s">
        <v>424</v>
      </c>
    </row>
    <row r="135" spans="1:6" x14ac:dyDescent="0.2">
      <c r="A135" t="s">
        <v>82</v>
      </c>
      <c r="B135" s="131" t="s">
        <v>453</v>
      </c>
      <c r="C135" s="130" t="s">
        <v>413</v>
      </c>
      <c r="D135" s="131" t="s">
        <v>446</v>
      </c>
      <c r="E135" s="14" t="s">
        <v>417</v>
      </c>
      <c r="F135" s="129" t="s">
        <v>199</v>
      </c>
    </row>
    <row r="136" spans="1:6" x14ac:dyDescent="0.2">
      <c r="A136" s="54" t="s">
        <v>66</v>
      </c>
      <c r="B136" s="131" t="s">
        <v>453</v>
      </c>
      <c r="C136" s="130" t="s">
        <v>413</v>
      </c>
      <c r="D136" s="131" t="s">
        <v>448</v>
      </c>
      <c r="E136" s="14" t="s">
        <v>417</v>
      </c>
      <c r="F136" s="129" t="s">
        <v>199</v>
      </c>
    </row>
  </sheetData>
  <autoFilter ref="A1:F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70" zoomScaleNormal="70" workbookViewId="0"/>
  </sheetViews>
  <sheetFormatPr baseColWidth="10" defaultRowHeight="12.75" x14ac:dyDescent="0.2"/>
  <cols>
    <col min="1" max="1" width="39.28515625" customWidth="1"/>
    <col min="2" max="2" width="30" bestFit="1" customWidth="1"/>
    <col min="3" max="3" width="51.140625" bestFit="1" customWidth="1"/>
    <col min="4" max="4" width="23.42578125" bestFit="1" customWidth="1"/>
  </cols>
  <sheetData>
    <row r="1" spans="1:2" ht="25.5" x14ac:dyDescent="0.2">
      <c r="A1" s="125" t="s">
        <v>428</v>
      </c>
      <c r="B1" s="67" t="s">
        <v>0</v>
      </c>
    </row>
    <row r="2" spans="1:2" x14ac:dyDescent="0.2">
      <c r="A2" s="143" t="s">
        <v>438</v>
      </c>
      <c r="B2" t="s">
        <v>43</v>
      </c>
    </row>
    <row r="3" spans="1:2" x14ac:dyDescent="0.2">
      <c r="A3" s="143"/>
      <c r="B3" t="s">
        <v>39</v>
      </c>
    </row>
    <row r="4" spans="1:2" x14ac:dyDescent="0.2">
      <c r="A4" s="143"/>
      <c r="B4" t="s">
        <v>111</v>
      </c>
    </row>
    <row r="5" spans="1:2" x14ac:dyDescent="0.2">
      <c r="A5" s="143"/>
      <c r="B5" s="54" t="s">
        <v>19</v>
      </c>
    </row>
    <row r="6" spans="1:2" x14ac:dyDescent="0.2">
      <c r="A6" s="143"/>
      <c r="B6" t="s">
        <v>86</v>
      </c>
    </row>
    <row r="7" spans="1:2" x14ac:dyDescent="0.2">
      <c r="A7" s="144" t="s">
        <v>436</v>
      </c>
      <c r="B7" s="54" t="s">
        <v>18</v>
      </c>
    </row>
    <row r="8" spans="1:2" x14ac:dyDescent="0.2">
      <c r="A8" s="144"/>
      <c r="B8" t="s">
        <v>133</v>
      </c>
    </row>
    <row r="9" spans="1:2" x14ac:dyDescent="0.2">
      <c r="A9" s="145" t="s">
        <v>437</v>
      </c>
      <c r="B9" t="s">
        <v>7</v>
      </c>
    </row>
    <row r="10" spans="1:2" x14ac:dyDescent="0.2">
      <c r="A10" s="145"/>
      <c r="B10" t="s">
        <v>59</v>
      </c>
    </row>
    <row r="11" spans="1:2" x14ac:dyDescent="0.2">
      <c r="A11" s="145"/>
      <c r="B11" s="54" t="s">
        <v>53</v>
      </c>
    </row>
    <row r="12" spans="1:2" x14ac:dyDescent="0.2">
      <c r="A12" s="145"/>
      <c r="B12" s="54" t="s">
        <v>11</v>
      </c>
    </row>
    <row r="13" spans="1:2" x14ac:dyDescent="0.2">
      <c r="A13" s="145"/>
      <c r="B13" t="s">
        <v>72</v>
      </c>
    </row>
    <row r="14" spans="1:2" x14ac:dyDescent="0.2">
      <c r="A14" s="145"/>
      <c r="B14" t="s">
        <v>89</v>
      </c>
    </row>
    <row r="15" spans="1:2" x14ac:dyDescent="0.2">
      <c r="A15" s="145"/>
      <c r="B15" s="54" t="s">
        <v>14</v>
      </c>
    </row>
    <row r="16" spans="1:2" x14ac:dyDescent="0.2">
      <c r="A16" s="145"/>
      <c r="B16" t="s">
        <v>85</v>
      </c>
    </row>
    <row r="17" spans="1:4" x14ac:dyDescent="0.2">
      <c r="A17" s="145"/>
      <c r="B17" t="s">
        <v>48</v>
      </c>
    </row>
    <row r="18" spans="1:4" x14ac:dyDescent="0.2">
      <c r="A18" s="145"/>
      <c r="B18" s="54" t="s">
        <v>71</v>
      </c>
    </row>
    <row r="19" spans="1:4" x14ac:dyDescent="0.2">
      <c r="A19" s="145"/>
      <c r="B19" s="54" t="s">
        <v>101</v>
      </c>
    </row>
    <row r="20" spans="1:4" x14ac:dyDescent="0.2">
      <c r="A20" s="142" t="s">
        <v>435</v>
      </c>
      <c r="B20" t="s">
        <v>93</v>
      </c>
    </row>
    <row r="21" spans="1:4" x14ac:dyDescent="0.2">
      <c r="A21" s="142"/>
      <c r="B21" s="54" t="s">
        <v>66</v>
      </c>
    </row>
    <row r="22" spans="1:4" x14ac:dyDescent="0.2">
      <c r="A22" s="142"/>
      <c r="B22" t="s">
        <v>96</v>
      </c>
    </row>
    <row r="23" spans="1:4" x14ac:dyDescent="0.2">
      <c r="A23" s="142"/>
      <c r="B23" t="s">
        <v>22</v>
      </c>
    </row>
    <row r="24" spans="1:4" x14ac:dyDescent="0.2">
      <c r="A24" s="142"/>
      <c r="B24" s="54" t="s">
        <v>16</v>
      </c>
    </row>
    <row r="25" spans="1:4" x14ac:dyDescent="0.2">
      <c r="A25" s="142"/>
      <c r="B25" s="12" t="s">
        <v>36</v>
      </c>
    </row>
    <row r="26" spans="1:4" x14ac:dyDescent="0.2">
      <c r="A26" s="142"/>
      <c r="B26" t="s">
        <v>77</v>
      </c>
    </row>
    <row r="27" spans="1:4" x14ac:dyDescent="0.2">
      <c r="A27" s="142"/>
      <c r="B27" s="54" t="s">
        <v>24</v>
      </c>
    </row>
    <row r="28" spans="1:4" x14ac:dyDescent="0.2">
      <c r="A28" s="142"/>
      <c r="B28" s="54" t="s">
        <v>41</v>
      </c>
    </row>
    <row r="29" spans="1:4" x14ac:dyDescent="0.2">
      <c r="A29" s="142"/>
      <c r="B29" t="s">
        <v>58</v>
      </c>
    </row>
    <row r="30" spans="1:4" x14ac:dyDescent="0.2">
      <c r="A30" s="142"/>
      <c r="B30" t="s">
        <v>30</v>
      </c>
    </row>
    <row r="31" spans="1:4" x14ac:dyDescent="0.2">
      <c r="A31" s="142"/>
      <c r="B31" t="s">
        <v>97</v>
      </c>
    </row>
    <row r="32" spans="1:4" x14ac:dyDescent="0.2">
      <c r="A32" s="141" t="s">
        <v>434</v>
      </c>
      <c r="B32" s="12" t="s">
        <v>28</v>
      </c>
      <c r="C32" t="s">
        <v>49</v>
      </c>
      <c r="D32" t="s">
        <v>32</v>
      </c>
    </row>
    <row r="33" spans="1:4" x14ac:dyDescent="0.2">
      <c r="A33" s="141"/>
      <c r="B33" t="s">
        <v>57</v>
      </c>
      <c r="C33" t="s">
        <v>52</v>
      </c>
      <c r="D33" t="s">
        <v>44</v>
      </c>
    </row>
    <row r="34" spans="1:4" x14ac:dyDescent="0.2">
      <c r="A34" s="141"/>
      <c r="B34" t="s">
        <v>8</v>
      </c>
      <c r="C34" t="s">
        <v>108</v>
      </c>
      <c r="D34" t="s">
        <v>55</v>
      </c>
    </row>
    <row r="35" spans="1:4" x14ac:dyDescent="0.2">
      <c r="A35" s="141"/>
      <c r="B35" t="s">
        <v>74</v>
      </c>
      <c r="C35" t="s">
        <v>46</v>
      </c>
      <c r="D35" t="s">
        <v>27</v>
      </c>
    </row>
    <row r="36" spans="1:4" x14ac:dyDescent="0.2">
      <c r="A36" s="141"/>
      <c r="B36" t="s">
        <v>91</v>
      </c>
      <c r="C36" t="s">
        <v>50</v>
      </c>
      <c r="D36" t="s">
        <v>5</v>
      </c>
    </row>
    <row r="37" spans="1:4" x14ac:dyDescent="0.2">
      <c r="A37" s="141"/>
      <c r="B37" s="54" t="s">
        <v>80</v>
      </c>
      <c r="C37" t="s">
        <v>51</v>
      </c>
      <c r="D37" t="s">
        <v>70</v>
      </c>
    </row>
    <row r="38" spans="1:4" x14ac:dyDescent="0.2">
      <c r="A38" s="141"/>
      <c r="B38" t="s">
        <v>29</v>
      </c>
      <c r="C38" s="54" t="s">
        <v>15</v>
      </c>
      <c r="D38" t="s">
        <v>45</v>
      </c>
    </row>
    <row r="39" spans="1:4" x14ac:dyDescent="0.2">
      <c r="A39" s="141"/>
      <c r="B39" s="54" t="s">
        <v>10</v>
      </c>
      <c r="C39" t="s">
        <v>35</v>
      </c>
      <c r="D39" t="s">
        <v>63</v>
      </c>
    </row>
    <row r="40" spans="1:4" x14ac:dyDescent="0.2">
      <c r="A40" s="141"/>
      <c r="B40" s="54" t="s">
        <v>21</v>
      </c>
      <c r="C40" t="s">
        <v>56</v>
      </c>
      <c r="D40" s="54" t="s">
        <v>34</v>
      </c>
    </row>
    <row r="41" spans="1:4" x14ac:dyDescent="0.2">
      <c r="A41" s="141"/>
      <c r="B41" t="s">
        <v>42</v>
      </c>
      <c r="C41" s="54" t="s">
        <v>25</v>
      </c>
      <c r="D41" t="s">
        <v>33</v>
      </c>
    </row>
    <row r="42" spans="1:4" x14ac:dyDescent="0.2">
      <c r="A42" s="141"/>
      <c r="B42" t="s">
        <v>9</v>
      </c>
      <c r="C42" t="s">
        <v>54</v>
      </c>
      <c r="D42" s="54" t="s">
        <v>84</v>
      </c>
    </row>
    <row r="43" spans="1:4" x14ac:dyDescent="0.2">
      <c r="A43" s="141"/>
      <c r="B43" t="s">
        <v>47</v>
      </c>
      <c r="C43" s="54" t="s">
        <v>12</v>
      </c>
      <c r="D43" s="54" t="s">
        <v>31</v>
      </c>
    </row>
    <row r="44" spans="1:4" x14ac:dyDescent="0.2">
      <c r="A44" s="140" t="s">
        <v>439</v>
      </c>
      <c r="B44" t="s">
        <v>94</v>
      </c>
    </row>
    <row r="45" spans="1:4" x14ac:dyDescent="0.2">
      <c r="A45" s="140"/>
      <c r="B45" s="54" t="s">
        <v>23</v>
      </c>
    </row>
    <row r="46" spans="1:4" x14ac:dyDescent="0.2">
      <c r="A46" s="140"/>
      <c r="B46" s="54" t="s">
        <v>26</v>
      </c>
    </row>
    <row r="47" spans="1:4" x14ac:dyDescent="0.2">
      <c r="A47" s="140"/>
      <c r="B47" t="s">
        <v>61</v>
      </c>
    </row>
    <row r="48" spans="1:4" x14ac:dyDescent="0.2">
      <c r="A48" s="140"/>
      <c r="B48" s="54" t="s">
        <v>75</v>
      </c>
    </row>
    <row r="49" spans="1:2" x14ac:dyDescent="0.2">
      <c r="A49" s="140"/>
      <c r="B49" t="s">
        <v>62</v>
      </c>
    </row>
    <row r="50" spans="1:2" x14ac:dyDescent="0.2">
      <c r="A50" s="140"/>
      <c r="B50" s="54" t="s">
        <v>13</v>
      </c>
    </row>
    <row r="51" spans="1:2" x14ac:dyDescent="0.2">
      <c r="A51" s="140"/>
      <c r="B51" t="s">
        <v>64</v>
      </c>
    </row>
    <row r="52" spans="1:2" x14ac:dyDescent="0.2">
      <c r="A52" s="140"/>
      <c r="B52" s="13" t="s">
        <v>3</v>
      </c>
    </row>
    <row r="53" spans="1:2" x14ac:dyDescent="0.2">
      <c r="A53" s="140"/>
      <c r="B53" s="54" t="s">
        <v>76</v>
      </c>
    </row>
    <row r="54" spans="1:2" x14ac:dyDescent="0.2">
      <c r="A54" s="140"/>
      <c r="B54" t="s">
        <v>73</v>
      </c>
    </row>
    <row r="55" spans="1:2" x14ac:dyDescent="0.2">
      <c r="A55" s="140"/>
      <c r="B55" t="s">
        <v>60</v>
      </c>
    </row>
    <row r="56" spans="1:2" x14ac:dyDescent="0.2">
      <c r="A56" s="140"/>
      <c r="B56" s="54" t="s">
        <v>20</v>
      </c>
    </row>
  </sheetData>
  <autoFilter ref="A1:B1"/>
  <mergeCells count="6">
    <mergeCell ref="A44:A56"/>
    <mergeCell ref="A32:A43"/>
    <mergeCell ref="A20:A31"/>
    <mergeCell ref="A2:A6"/>
    <mergeCell ref="A7:A8"/>
    <mergeCell ref="A9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H132" sqref="H132"/>
    </sheetView>
  </sheetViews>
  <sheetFormatPr baseColWidth="10" defaultRowHeight="12.75" x14ac:dyDescent="0.2"/>
  <cols>
    <col min="1" max="1" width="21.140625" style="90" customWidth="1"/>
    <col min="2" max="2" width="44.42578125" style="89" bestFit="1" customWidth="1"/>
    <col min="6" max="6" width="16.7109375" style="68" customWidth="1"/>
    <col min="9" max="9" width="12.42578125" bestFit="1" customWidth="1"/>
  </cols>
  <sheetData>
    <row r="1" spans="1:6" ht="51" x14ac:dyDescent="0.2">
      <c r="A1" s="88" t="s">
        <v>143</v>
      </c>
      <c r="B1" s="67" t="s">
        <v>0</v>
      </c>
      <c r="C1" s="67" t="s">
        <v>281</v>
      </c>
      <c r="D1" s="67" t="s">
        <v>282</v>
      </c>
      <c r="E1" s="67" t="s">
        <v>283</v>
      </c>
      <c r="F1" s="95" t="s">
        <v>326</v>
      </c>
    </row>
    <row r="2" spans="1:6" x14ac:dyDescent="0.2">
      <c r="A2" s="90" t="s">
        <v>16</v>
      </c>
      <c r="B2" s="91" t="s">
        <v>16</v>
      </c>
      <c r="C2" s="93">
        <v>6.3671852164431328</v>
      </c>
      <c r="D2" s="93">
        <v>5.2479022395109372</v>
      </c>
      <c r="E2" s="93">
        <v>4.3511272318445569</v>
      </c>
      <c r="F2" s="96">
        <f t="shared" ref="F2:F66" si="0">E2-C2</f>
        <v>-2.016057984598576</v>
      </c>
    </row>
    <row r="3" spans="1:6" x14ac:dyDescent="0.2">
      <c r="A3" s="90" t="s">
        <v>146</v>
      </c>
      <c r="B3" s="89" t="s">
        <v>69</v>
      </c>
      <c r="C3" s="93">
        <v>1.4625691293913052</v>
      </c>
      <c r="D3" s="93">
        <v>-0.35811481792300609</v>
      </c>
      <c r="E3" s="93">
        <v>-1.9977959197729704</v>
      </c>
      <c r="F3" s="96">
        <f t="shared" si="0"/>
        <v>-3.4603650491642757</v>
      </c>
    </row>
    <row r="4" spans="1:6" x14ac:dyDescent="0.2">
      <c r="B4" s="91" t="s">
        <v>18</v>
      </c>
      <c r="C4" s="93">
        <v>6.4210930446435288</v>
      </c>
      <c r="D4" s="93">
        <v>5.6557215670782908</v>
      </c>
      <c r="E4" s="93">
        <v>4.9308198519829851</v>
      </c>
      <c r="F4" s="96">
        <f t="shared" si="0"/>
        <v>-1.4902731926605437</v>
      </c>
    </row>
    <row r="5" spans="1:6" x14ac:dyDescent="0.2">
      <c r="B5" s="89" t="s">
        <v>5</v>
      </c>
      <c r="C5" s="93">
        <v>7.30396849614388</v>
      </c>
      <c r="D5" s="93">
        <v>6.3651251381839913</v>
      </c>
      <c r="E5" s="93">
        <v>5.548859800794558</v>
      </c>
      <c r="F5" s="96">
        <f t="shared" si="0"/>
        <v>-1.755108695349322</v>
      </c>
    </row>
    <row r="6" spans="1:6" x14ac:dyDescent="0.2">
      <c r="A6" s="90" t="s">
        <v>177</v>
      </c>
      <c r="B6" s="89" t="s">
        <v>70</v>
      </c>
      <c r="C6" s="93">
        <v>15.097824599605175</v>
      </c>
      <c r="D6" s="93">
        <v>11.898892885786687</v>
      </c>
      <c r="E6" s="93">
        <v>9.935035404850149</v>
      </c>
      <c r="F6" s="96">
        <f t="shared" si="0"/>
        <v>-5.1627891947550264</v>
      </c>
    </row>
    <row r="7" spans="1:6" x14ac:dyDescent="0.2">
      <c r="B7" s="91" t="s">
        <v>84</v>
      </c>
      <c r="C7" s="93">
        <v>11.386353813911501</v>
      </c>
      <c r="D7" s="93">
        <v>9.841299920536148</v>
      </c>
      <c r="E7" s="93">
        <v>8.1409632182349387</v>
      </c>
      <c r="F7" s="96">
        <f t="shared" si="0"/>
        <v>-3.2453905956765627</v>
      </c>
    </row>
    <row r="8" spans="1:6" x14ac:dyDescent="0.2">
      <c r="B8" s="89" t="s">
        <v>102</v>
      </c>
      <c r="C8" s="93">
        <v>21.974720492430446</v>
      </c>
      <c r="D8" s="93">
        <v>18.171314255706424</v>
      </c>
      <c r="E8" s="93">
        <v>15.696424405474982</v>
      </c>
      <c r="F8" s="96">
        <f t="shared" si="0"/>
        <v>-6.2782960869554643</v>
      </c>
    </row>
    <row r="9" spans="1:6" x14ac:dyDescent="0.2">
      <c r="A9" s="90" t="s">
        <v>71</v>
      </c>
      <c r="B9" s="91" t="s">
        <v>71</v>
      </c>
      <c r="C9" s="93">
        <v>5.9387989680274798</v>
      </c>
      <c r="D9" s="93">
        <v>4.6641444585833636</v>
      </c>
      <c r="E9" s="93">
        <v>3.6741788297713698</v>
      </c>
      <c r="F9" s="96">
        <f t="shared" si="0"/>
        <v>-2.26462013825611</v>
      </c>
    </row>
    <row r="10" spans="1:6" x14ac:dyDescent="0.2">
      <c r="B10" s="89" t="s">
        <v>85</v>
      </c>
      <c r="C10" s="93">
        <v>6.4533134048109844</v>
      </c>
      <c r="D10" s="93">
        <v>5.0928182897110101</v>
      </c>
      <c r="E10" s="93">
        <v>4.0240545935219556</v>
      </c>
      <c r="F10" s="96">
        <f t="shared" si="0"/>
        <v>-2.4292588112890288</v>
      </c>
    </row>
    <row r="11" spans="1:6" ht="25.5" x14ac:dyDescent="0.2">
      <c r="A11" s="90" t="s">
        <v>145</v>
      </c>
      <c r="B11" s="13" t="s">
        <v>3</v>
      </c>
      <c r="C11" s="93">
        <v>3.4991837987290442</v>
      </c>
      <c r="D11" s="93">
        <v>2.8874297622599694</v>
      </c>
      <c r="E11" s="93">
        <v>2.3010666729343496</v>
      </c>
      <c r="F11" s="96">
        <f t="shared" si="0"/>
        <v>-1.1981171257946945</v>
      </c>
    </row>
    <row r="12" spans="1:6" x14ac:dyDescent="0.2">
      <c r="A12" s="90" t="s">
        <v>154</v>
      </c>
      <c r="B12" s="89" t="s">
        <v>112</v>
      </c>
      <c r="C12" s="93">
        <v>6.4455765329376637</v>
      </c>
      <c r="D12" s="93">
        <v>4.790967547361233</v>
      </c>
      <c r="E12" s="93">
        <v>3.7643153670288734</v>
      </c>
      <c r="F12" s="96">
        <f t="shared" si="0"/>
        <v>-2.6812611659087904</v>
      </c>
    </row>
    <row r="13" spans="1:6" x14ac:dyDescent="0.2">
      <c r="B13" s="89" t="s">
        <v>87</v>
      </c>
      <c r="C13" s="93">
        <v>5.6184712609543972</v>
      </c>
      <c r="D13" s="93">
        <v>4.1995205795203461</v>
      </c>
      <c r="E13" s="93">
        <v>3.0450957715134095</v>
      </c>
      <c r="F13" s="96">
        <f t="shared" si="0"/>
        <v>-2.5733754894409877</v>
      </c>
    </row>
    <row r="14" spans="1:6" x14ac:dyDescent="0.2">
      <c r="B14" s="89" t="s">
        <v>73</v>
      </c>
      <c r="C14" s="93">
        <v>2.6273358985420283</v>
      </c>
      <c r="D14" s="93">
        <v>1.0027106486505148</v>
      </c>
      <c r="E14" s="93">
        <v>-0.15781243617423471</v>
      </c>
      <c r="F14" s="96">
        <f t="shared" si="0"/>
        <v>-2.7851483347162631</v>
      </c>
    </row>
    <row r="15" spans="1:6" x14ac:dyDescent="0.2">
      <c r="B15" s="91" t="s">
        <v>20</v>
      </c>
      <c r="C15" s="93">
        <v>6.0562590412203399</v>
      </c>
      <c r="D15" s="93">
        <v>4.3951558751842743</v>
      </c>
      <c r="E15" s="93">
        <v>3.3335621296555207</v>
      </c>
      <c r="F15" s="96">
        <f t="shared" si="0"/>
        <v>-2.7226969115648192</v>
      </c>
    </row>
    <row r="16" spans="1:6" x14ac:dyDescent="0.2">
      <c r="A16" s="90" t="s">
        <v>21</v>
      </c>
      <c r="B16" s="91" t="s">
        <v>21</v>
      </c>
      <c r="C16" s="93">
        <v>4.9109082871951673</v>
      </c>
      <c r="D16" s="93">
        <v>3.4680407103444963</v>
      </c>
      <c r="E16" s="93">
        <v>2.6731164390288829</v>
      </c>
      <c r="F16" s="96">
        <f t="shared" si="0"/>
        <v>-2.2377918481662844</v>
      </c>
    </row>
    <row r="17" spans="1:6" x14ac:dyDescent="0.2">
      <c r="B17" s="89" t="s">
        <v>88</v>
      </c>
      <c r="C17" s="93">
        <v>6.0549784098375428</v>
      </c>
      <c r="D17" s="93">
        <v>4.5743692978445614</v>
      </c>
      <c r="E17" s="93">
        <v>3.8181501515387231</v>
      </c>
      <c r="F17" s="96">
        <f t="shared" si="0"/>
        <v>-2.2368282582988197</v>
      </c>
    </row>
    <row r="18" spans="1:6" x14ac:dyDescent="0.2">
      <c r="B18" s="89" t="s">
        <v>89</v>
      </c>
      <c r="C18" s="93">
        <v>4.7856926956029877</v>
      </c>
      <c r="D18" s="93">
        <v>3.5699580488682172</v>
      </c>
      <c r="E18" s="93">
        <v>2.8557319941789805</v>
      </c>
      <c r="F18" s="96">
        <f t="shared" si="0"/>
        <v>-1.9299607014240072</v>
      </c>
    </row>
    <row r="19" spans="1:6" x14ac:dyDescent="0.2">
      <c r="B19" s="89" t="s">
        <v>90</v>
      </c>
      <c r="C19" s="93">
        <v>3.7124574784277415</v>
      </c>
      <c r="D19" s="93">
        <v>2.8106935478236781</v>
      </c>
      <c r="E19" s="93">
        <v>2.1507917935028611</v>
      </c>
      <c r="F19" s="96">
        <f t="shared" si="0"/>
        <v>-1.5616656849248804</v>
      </c>
    </row>
    <row r="20" spans="1:6" x14ac:dyDescent="0.2">
      <c r="B20" s="89" t="s">
        <v>8</v>
      </c>
      <c r="C20" s="93">
        <v>4.5807105048275005</v>
      </c>
      <c r="D20" s="93">
        <v>4.4272475793256536</v>
      </c>
      <c r="E20" s="93">
        <v>3.995146501360193</v>
      </c>
      <c r="F20" s="96">
        <f t="shared" si="0"/>
        <v>-0.58556400346730753</v>
      </c>
    </row>
    <row r="21" spans="1:6" x14ac:dyDescent="0.2">
      <c r="B21" s="89" t="s">
        <v>113</v>
      </c>
      <c r="C21" s="93">
        <v>5.1000644679683305</v>
      </c>
      <c r="D21" s="93">
        <v>4.1452836257467967</v>
      </c>
      <c r="E21" s="93">
        <v>3.5428251200310048</v>
      </c>
      <c r="F21" s="96">
        <f t="shared" si="0"/>
        <v>-1.5572393479373257</v>
      </c>
    </row>
    <row r="22" spans="1:6" x14ac:dyDescent="0.2">
      <c r="A22" s="90" t="s">
        <v>153</v>
      </c>
      <c r="B22" s="89" t="s">
        <v>43</v>
      </c>
      <c r="C22" s="93">
        <v>5.1611253592363386</v>
      </c>
      <c r="D22" s="93">
        <v>4.5383682474854252</v>
      </c>
      <c r="E22" s="93">
        <v>3.8903879170967972</v>
      </c>
      <c r="F22" s="96">
        <f t="shared" si="0"/>
        <v>-1.2707374421395414</v>
      </c>
    </row>
    <row r="23" spans="1:6" x14ac:dyDescent="0.2">
      <c r="B23" s="89" t="s">
        <v>39</v>
      </c>
      <c r="C23" s="93">
        <v>5.6701297968244608</v>
      </c>
      <c r="D23" s="93">
        <v>5.4397809089593698</v>
      </c>
      <c r="E23" s="93">
        <v>4.7859653957948245</v>
      </c>
      <c r="F23" s="96">
        <f t="shared" si="0"/>
        <v>-0.88416440102963634</v>
      </c>
    </row>
    <row r="24" spans="1:6" x14ac:dyDescent="0.2">
      <c r="B24" s="89" t="s">
        <v>111</v>
      </c>
      <c r="C24" s="93">
        <v>6.0647874394244905</v>
      </c>
      <c r="D24" s="93">
        <v>4.7479014260406132</v>
      </c>
      <c r="E24" s="93">
        <v>3.7810142025327771</v>
      </c>
      <c r="F24" s="96">
        <f t="shared" si="0"/>
        <v>-2.2837732368917134</v>
      </c>
    </row>
    <row r="25" spans="1:6" x14ac:dyDescent="0.2">
      <c r="B25" s="91" t="s">
        <v>19</v>
      </c>
      <c r="C25" s="93">
        <v>6.2843603198479068</v>
      </c>
      <c r="D25" s="93">
        <v>5.249473298624987</v>
      </c>
      <c r="E25" s="93">
        <v>4.456425705444687</v>
      </c>
      <c r="F25" s="96">
        <f t="shared" si="0"/>
        <v>-1.8279346144032198</v>
      </c>
    </row>
    <row r="26" spans="1:6" x14ac:dyDescent="0.2">
      <c r="B26" s="89" t="s">
        <v>86</v>
      </c>
      <c r="C26" s="93">
        <v>5.8754327784915645</v>
      </c>
      <c r="D26" s="93">
        <v>5.4222315154605045</v>
      </c>
      <c r="E26" s="93">
        <v>4.5835556590350697</v>
      </c>
      <c r="F26" s="96">
        <f t="shared" si="0"/>
        <v>-1.2918771194564949</v>
      </c>
    </row>
    <row r="27" spans="1:6" ht="25.5" x14ac:dyDescent="0.2">
      <c r="A27" s="90" t="s">
        <v>147</v>
      </c>
      <c r="B27" s="89" t="s">
        <v>7</v>
      </c>
      <c r="C27" s="93">
        <v>5.3414306687094442</v>
      </c>
      <c r="D27" s="93">
        <v>4.5421366599382766</v>
      </c>
      <c r="E27" s="93">
        <v>3.833143278889358</v>
      </c>
      <c r="F27" s="96">
        <f t="shared" si="0"/>
        <v>-1.5082873898200861</v>
      </c>
    </row>
    <row r="28" spans="1:6" x14ac:dyDescent="0.2">
      <c r="A28" s="90" t="s">
        <v>170</v>
      </c>
      <c r="B28" s="91" t="s">
        <v>41</v>
      </c>
      <c r="C28" s="93">
        <v>7.921923110079927</v>
      </c>
      <c r="D28" s="93">
        <v>6.7441073321775384</v>
      </c>
      <c r="E28" s="93">
        <v>5.8449420093835336</v>
      </c>
      <c r="F28" s="96">
        <f t="shared" si="0"/>
        <v>-2.0769811006963934</v>
      </c>
    </row>
    <row r="29" spans="1:6" x14ac:dyDescent="0.2">
      <c r="B29" s="89" t="s">
        <v>72</v>
      </c>
      <c r="C29" s="93">
        <v>8.5951204960400904</v>
      </c>
      <c r="D29" s="93">
        <v>7.2460211758848123</v>
      </c>
      <c r="E29" s="93">
        <v>6.2421250025783142</v>
      </c>
      <c r="F29" s="96">
        <f t="shared" si="0"/>
        <v>-2.3529954934617763</v>
      </c>
    </row>
    <row r="30" spans="1:6" x14ac:dyDescent="0.2">
      <c r="B30" s="89" t="s">
        <v>42</v>
      </c>
      <c r="C30" s="93">
        <v>8.2790539122439846</v>
      </c>
      <c r="D30" s="93">
        <v>7.5164827287514484</v>
      </c>
      <c r="E30" s="93">
        <v>6.8675922966131981</v>
      </c>
      <c r="F30" s="96">
        <f t="shared" si="0"/>
        <v>-1.4114616156307864</v>
      </c>
    </row>
    <row r="31" spans="1:6" x14ac:dyDescent="0.2">
      <c r="A31" s="90" t="s">
        <v>166</v>
      </c>
      <c r="B31" s="92" t="s">
        <v>36</v>
      </c>
      <c r="C31" s="93">
        <v>5.7868283234098294</v>
      </c>
      <c r="D31" s="93">
        <v>4.5023557490563668</v>
      </c>
      <c r="E31" s="93">
        <v>3.6276488142557564</v>
      </c>
      <c r="F31" s="96">
        <f t="shared" si="0"/>
        <v>-2.1591795091540731</v>
      </c>
    </row>
    <row r="32" spans="1:6" x14ac:dyDescent="0.2">
      <c r="A32" s="90" t="s">
        <v>75</v>
      </c>
      <c r="B32" s="89" t="s">
        <v>114</v>
      </c>
      <c r="C32" s="93">
        <v>-2.6279533221394384</v>
      </c>
      <c r="D32" s="93">
        <v>-3.5072120146186667</v>
      </c>
      <c r="E32" s="93">
        <v>-4.4691513761296271</v>
      </c>
      <c r="F32" s="96">
        <f t="shared" si="0"/>
        <v>-1.8411980539901887</v>
      </c>
    </row>
    <row r="33" spans="1:6" x14ac:dyDescent="0.2">
      <c r="B33" s="89" t="s">
        <v>35</v>
      </c>
      <c r="C33" s="93">
        <v>3.7872664384044699</v>
      </c>
      <c r="D33" s="93">
        <v>2.9066554731456922</v>
      </c>
      <c r="E33" s="93">
        <v>2.211552421475091</v>
      </c>
      <c r="F33" s="96">
        <f t="shared" si="0"/>
        <v>-1.5757140169293788</v>
      </c>
    </row>
    <row r="34" spans="1:6" x14ac:dyDescent="0.2">
      <c r="B34" s="89" t="s">
        <v>116</v>
      </c>
      <c r="C34" s="93">
        <v>1.3610222587946796</v>
      </c>
      <c r="D34" s="93">
        <v>0.60156415873883506</v>
      </c>
      <c r="E34" s="93">
        <v>-0.42158777776648759</v>
      </c>
      <c r="F34" s="96">
        <f t="shared" si="0"/>
        <v>-1.7826100365611672</v>
      </c>
    </row>
    <row r="35" spans="1:6" x14ac:dyDescent="0.2">
      <c r="B35" s="89" t="s">
        <v>117</v>
      </c>
      <c r="C35" s="93">
        <v>1.9043771440654389</v>
      </c>
      <c r="D35" s="93">
        <v>1.4465757269326014</v>
      </c>
      <c r="E35" s="93">
        <v>0.67483122011963392</v>
      </c>
      <c r="F35" s="96">
        <f t="shared" si="0"/>
        <v>-1.2295459239458051</v>
      </c>
    </row>
    <row r="36" spans="1:6" x14ac:dyDescent="0.2">
      <c r="B36" s="91" t="s">
        <v>75</v>
      </c>
      <c r="C36" s="93">
        <v>1.5019901031119745</v>
      </c>
      <c r="D36" s="93">
        <v>0.81403039921907028</v>
      </c>
      <c r="E36" s="93">
        <v>0.39775633634986007</v>
      </c>
      <c r="F36" s="96">
        <f t="shared" si="0"/>
        <v>-1.1042337667621145</v>
      </c>
    </row>
    <row r="37" spans="1:6" x14ac:dyDescent="0.2">
      <c r="B37" s="89" t="s">
        <v>74</v>
      </c>
      <c r="C37" s="93">
        <v>1.9852665813575583</v>
      </c>
      <c r="D37" s="93">
        <v>0.80156637170906464</v>
      </c>
      <c r="E37" s="93">
        <v>-0.121687872613578</v>
      </c>
      <c r="F37" s="96">
        <f t="shared" si="0"/>
        <v>-2.1069544539711362</v>
      </c>
    </row>
    <row r="38" spans="1:6" x14ac:dyDescent="0.2">
      <c r="B38" s="89" t="s">
        <v>9</v>
      </c>
      <c r="C38" s="93">
        <v>4.0529989130416473</v>
      </c>
      <c r="D38" s="93">
        <v>3.2222689471361408</v>
      </c>
      <c r="E38" s="93">
        <v>2.5179332353944868</v>
      </c>
      <c r="F38" s="96">
        <f t="shared" si="0"/>
        <v>-1.5350656776471605</v>
      </c>
    </row>
    <row r="39" spans="1:6" x14ac:dyDescent="0.2">
      <c r="B39" s="89" t="s">
        <v>45</v>
      </c>
      <c r="C39" s="93">
        <v>2.671141857263887</v>
      </c>
      <c r="D39" s="93">
        <v>1.9380985585333279</v>
      </c>
      <c r="E39" s="93">
        <v>1.3370816057269581</v>
      </c>
      <c r="F39" s="96">
        <f t="shared" si="0"/>
        <v>-1.3340602515369289</v>
      </c>
    </row>
    <row r="40" spans="1:6" x14ac:dyDescent="0.2">
      <c r="B40" s="89" t="s">
        <v>91</v>
      </c>
      <c r="C40" s="93">
        <v>3.2139175008751262</v>
      </c>
      <c r="D40" s="93">
        <v>2.0562365493041614</v>
      </c>
      <c r="E40" s="93">
        <v>1.1377119397801418</v>
      </c>
      <c r="F40" s="96">
        <f t="shared" si="0"/>
        <v>-2.0762055610949846</v>
      </c>
    </row>
    <row r="41" spans="1:6" x14ac:dyDescent="0.2">
      <c r="B41" s="89" t="s">
        <v>44</v>
      </c>
      <c r="C41" s="93">
        <v>4.2792226855397724</v>
      </c>
      <c r="D41" s="93">
        <v>3.5184130602587218</v>
      </c>
      <c r="E41" s="93">
        <v>2.9122566098977112</v>
      </c>
      <c r="F41" s="96">
        <f t="shared" si="0"/>
        <v>-1.3669660756420612</v>
      </c>
    </row>
    <row r="42" spans="1:6" x14ac:dyDescent="0.2">
      <c r="B42" s="89" t="s">
        <v>104</v>
      </c>
      <c r="C42" s="93">
        <v>3.1260694227598265</v>
      </c>
      <c r="D42" s="93">
        <v>2.9364248309800796</v>
      </c>
      <c r="E42" s="93">
        <v>2.6832744513372555</v>
      </c>
      <c r="F42" s="96">
        <f t="shared" si="0"/>
        <v>-0.44279497142257096</v>
      </c>
    </row>
    <row r="43" spans="1:6" x14ac:dyDescent="0.2">
      <c r="B43" s="89" t="s">
        <v>115</v>
      </c>
      <c r="C43" s="93">
        <v>1.1073389538916254</v>
      </c>
      <c r="D43" s="93">
        <v>8.3739146914825507E-2</v>
      </c>
      <c r="E43" s="93">
        <v>-0.85135144883353631</v>
      </c>
      <c r="F43" s="96">
        <f t="shared" si="0"/>
        <v>-1.9586904027251617</v>
      </c>
    </row>
    <row r="44" spans="1:6" x14ac:dyDescent="0.2">
      <c r="B44" s="89" t="s">
        <v>118</v>
      </c>
      <c r="C44" s="93">
        <v>1.8282202857610383</v>
      </c>
      <c r="D44" s="93">
        <v>1.0475001846373031</v>
      </c>
      <c r="E44" s="93">
        <v>0.3718891502258454</v>
      </c>
      <c r="F44" s="96">
        <f t="shared" si="0"/>
        <v>-1.4563311355351929</v>
      </c>
    </row>
    <row r="45" spans="1:6" ht="25.5" x14ac:dyDescent="0.2">
      <c r="A45" s="90" t="s">
        <v>172</v>
      </c>
      <c r="B45" s="89" t="s">
        <v>51</v>
      </c>
      <c r="C45" s="93">
        <v>2.9481471231446057</v>
      </c>
      <c r="D45" s="93">
        <v>2.3924394227820516</v>
      </c>
      <c r="E45" s="93">
        <v>1.8935642537032487</v>
      </c>
      <c r="F45" s="96">
        <f t="shared" si="0"/>
        <v>-1.054582869441357</v>
      </c>
    </row>
    <row r="46" spans="1:6" x14ac:dyDescent="0.2">
      <c r="A46" s="90" t="s">
        <v>155</v>
      </c>
      <c r="B46" s="89" t="s">
        <v>22</v>
      </c>
      <c r="C46" s="93">
        <v>2.4804503164955745</v>
      </c>
      <c r="D46" s="93">
        <v>1.2281877502984306</v>
      </c>
      <c r="E46" s="93">
        <v>0.47196047986637912</v>
      </c>
      <c r="F46" s="96">
        <f t="shared" si="0"/>
        <v>-2.0084898366291952</v>
      </c>
    </row>
    <row r="47" spans="1:6" x14ac:dyDescent="0.2">
      <c r="B47" s="91" t="s">
        <v>76</v>
      </c>
      <c r="C47" s="93">
        <v>3.623483387164518</v>
      </c>
      <c r="D47" s="93">
        <v>2.0268760131930419</v>
      </c>
      <c r="E47" s="93">
        <v>1.0251931244525236</v>
      </c>
      <c r="F47" s="96">
        <f t="shared" si="0"/>
        <v>-2.5982902627119944</v>
      </c>
    </row>
    <row r="48" spans="1:6" x14ac:dyDescent="0.2">
      <c r="B48" s="89" t="s">
        <v>92</v>
      </c>
      <c r="C48" s="93">
        <v>-0.53272643602232361</v>
      </c>
      <c r="D48" s="93">
        <v>-2.3702811487759479</v>
      </c>
      <c r="E48" s="93">
        <v>-3.8551350128989239</v>
      </c>
      <c r="F48" s="96">
        <f t="shared" si="0"/>
        <v>-3.3224085768766001</v>
      </c>
    </row>
    <row r="49" spans="1:6" x14ac:dyDescent="0.2">
      <c r="B49" s="89" t="s">
        <v>120</v>
      </c>
      <c r="C49" s="93">
        <v>-2.3358459554626321</v>
      </c>
      <c r="D49" s="93">
        <v>-3.3362293069428817</v>
      </c>
      <c r="E49" s="93">
        <v>-4.2088121568868262</v>
      </c>
      <c r="F49" s="96">
        <f t="shared" si="0"/>
        <v>-1.8729662014241941</v>
      </c>
    </row>
    <row r="50" spans="1:6" x14ac:dyDescent="0.2">
      <c r="B50" s="89" t="s">
        <v>119</v>
      </c>
      <c r="C50" s="93">
        <v>-2.1598329667118303</v>
      </c>
      <c r="D50" s="93">
        <v>-4.4623121165025745</v>
      </c>
      <c r="E50" s="93">
        <v>-6.1159853042626642</v>
      </c>
      <c r="F50" s="96">
        <f t="shared" si="0"/>
        <v>-3.9561523375508338</v>
      </c>
    </row>
    <row r="51" spans="1:6" x14ac:dyDescent="0.2">
      <c r="A51" s="146" t="s">
        <v>157</v>
      </c>
      <c r="B51" s="91" t="s">
        <v>23</v>
      </c>
      <c r="C51" s="93">
        <v>6.8023293472009865</v>
      </c>
      <c r="D51" s="93">
        <v>4.9731463947726606</v>
      </c>
      <c r="E51" s="93">
        <v>3.8350767196739124</v>
      </c>
      <c r="F51" s="96">
        <f t="shared" si="0"/>
        <v>-2.9672526275270741</v>
      </c>
    </row>
    <row r="52" spans="1:6" x14ac:dyDescent="0.2">
      <c r="A52" s="146"/>
      <c r="B52" s="89" t="s">
        <v>46</v>
      </c>
      <c r="C52" s="93">
        <v>5.4665159379807333</v>
      </c>
      <c r="D52" s="93">
        <v>4.6946881056858389</v>
      </c>
      <c r="E52" s="93">
        <v>3.8980059482612681</v>
      </c>
      <c r="F52" s="96">
        <f t="shared" si="0"/>
        <v>-1.5685099897194652</v>
      </c>
    </row>
    <row r="53" spans="1:6" x14ac:dyDescent="0.2">
      <c r="A53" s="146"/>
      <c r="B53" s="89" t="s">
        <v>47</v>
      </c>
      <c r="C53" s="93">
        <v>6.4093194403710836</v>
      </c>
      <c r="D53" s="93">
        <v>5.3331496839460213</v>
      </c>
      <c r="E53" s="93">
        <v>4.4849976795389583</v>
      </c>
      <c r="F53" s="96">
        <f t="shared" si="0"/>
        <v>-1.9243217608321252</v>
      </c>
    </row>
    <row r="54" spans="1:6" x14ac:dyDescent="0.2">
      <c r="A54" s="146" t="s">
        <v>149</v>
      </c>
      <c r="B54" s="89" t="s">
        <v>121</v>
      </c>
      <c r="C54" s="93">
        <v>1.378260987749264</v>
      </c>
      <c r="D54" s="93">
        <v>-0.55255562648904633</v>
      </c>
      <c r="E54" s="93">
        <v>-2.3083063878383761</v>
      </c>
      <c r="F54" s="96">
        <f t="shared" si="0"/>
        <v>-3.6865673755876402</v>
      </c>
    </row>
    <row r="55" spans="1:6" x14ac:dyDescent="0.2">
      <c r="A55" s="146"/>
      <c r="B55" s="89" t="s">
        <v>122</v>
      </c>
      <c r="C55" s="93">
        <v>3.9381948893384533</v>
      </c>
      <c r="D55" s="93">
        <v>3.0500123944609658</v>
      </c>
      <c r="E55" s="93">
        <v>2.1804764359354087</v>
      </c>
      <c r="F55" s="96">
        <f t="shared" si="0"/>
        <v>-1.7577184534030446</v>
      </c>
    </row>
    <row r="56" spans="1:6" x14ac:dyDescent="0.2">
      <c r="A56" s="146"/>
      <c r="B56" s="91" t="s">
        <v>11</v>
      </c>
      <c r="C56" s="93">
        <v>5.6489417779961233</v>
      </c>
      <c r="D56" s="93">
        <v>4.690205999541897</v>
      </c>
      <c r="E56" s="93">
        <v>3.9605195490731244</v>
      </c>
      <c r="F56" s="96">
        <f t="shared" si="0"/>
        <v>-1.6884222289229989</v>
      </c>
    </row>
    <row r="57" spans="1:6" x14ac:dyDescent="0.2">
      <c r="A57" s="146"/>
      <c r="B57" s="89" t="s">
        <v>123</v>
      </c>
      <c r="C57" s="93">
        <v>5.3761903442335255</v>
      </c>
      <c r="D57" s="93">
        <v>4.5858362533025794</v>
      </c>
      <c r="E57" s="93">
        <v>3.8568259129729818</v>
      </c>
      <c r="F57" s="96">
        <f t="shared" si="0"/>
        <v>-1.5193644312605437</v>
      </c>
    </row>
    <row r="58" spans="1:6" x14ac:dyDescent="0.2">
      <c r="A58" s="146"/>
      <c r="B58" s="89" t="s">
        <v>49</v>
      </c>
      <c r="C58" s="93">
        <v>5.0413996575190216</v>
      </c>
      <c r="D58" s="93">
        <v>4.8392268383492576</v>
      </c>
      <c r="E58" s="93">
        <v>4.4137640216673066</v>
      </c>
      <c r="F58" s="96">
        <f t="shared" si="0"/>
        <v>-0.627635635851715</v>
      </c>
    </row>
    <row r="59" spans="1:6" x14ac:dyDescent="0.2">
      <c r="A59" s="146"/>
      <c r="B59" s="89" t="s">
        <v>124</v>
      </c>
      <c r="C59" s="93">
        <v>6.4669971847749128</v>
      </c>
      <c r="D59" s="93">
        <v>5.8003366735714419</v>
      </c>
      <c r="E59" s="93">
        <v>5.0624606923591466</v>
      </c>
      <c r="F59" s="96">
        <f t="shared" si="0"/>
        <v>-1.4045364924157662</v>
      </c>
    </row>
    <row r="60" spans="1:6" x14ac:dyDescent="0.2">
      <c r="A60" s="90" t="s">
        <v>171</v>
      </c>
      <c r="B60" s="89" t="s">
        <v>48</v>
      </c>
      <c r="C60" s="93">
        <v>9.0619546578228842</v>
      </c>
      <c r="D60" s="93">
        <v>6.8964605877353051</v>
      </c>
      <c r="E60" s="93">
        <v>5.8399944646895365</v>
      </c>
      <c r="F60" s="96">
        <f t="shared" si="0"/>
        <v>-3.2219601931333477</v>
      </c>
    </row>
    <row r="61" spans="1:6" x14ac:dyDescent="0.2">
      <c r="A61" s="146" t="s">
        <v>148</v>
      </c>
      <c r="B61" s="89" t="s">
        <v>68</v>
      </c>
      <c r="C61" s="93">
        <v>8.1422703748040366</v>
      </c>
      <c r="D61" s="93">
        <v>6.9078565428676937</v>
      </c>
      <c r="E61" s="93">
        <v>5.9614407318357072</v>
      </c>
      <c r="F61" s="96">
        <f t="shared" si="0"/>
        <v>-2.1808296429683294</v>
      </c>
    </row>
    <row r="62" spans="1:6" x14ac:dyDescent="0.2">
      <c r="A62" s="146"/>
      <c r="B62" s="91" t="s">
        <v>10</v>
      </c>
      <c r="C62" s="93">
        <v>7.7827405851283755</v>
      </c>
      <c r="D62" s="93">
        <v>6.5053967042691605</v>
      </c>
      <c r="E62" s="93">
        <v>5.5215169987117996</v>
      </c>
      <c r="F62" s="96">
        <f t="shared" si="0"/>
        <v>-2.2612235864165759</v>
      </c>
    </row>
    <row r="63" spans="1:6" x14ac:dyDescent="0.2">
      <c r="A63" s="146" t="s">
        <v>158</v>
      </c>
      <c r="B63" s="89" t="s">
        <v>125</v>
      </c>
      <c r="C63" s="93">
        <v>1.4257597180516175</v>
      </c>
      <c r="D63" s="93">
        <v>0.99054156980312813</v>
      </c>
      <c r="E63" s="93">
        <v>0.44831378751053486</v>
      </c>
      <c r="F63" s="96">
        <f t="shared" si="0"/>
        <v>-0.97744593054108264</v>
      </c>
    </row>
    <row r="64" spans="1:6" x14ac:dyDescent="0.2">
      <c r="A64" s="146"/>
      <c r="B64" s="89" t="s">
        <v>126</v>
      </c>
      <c r="C64" s="93">
        <v>-1.2015924913951659</v>
      </c>
      <c r="D64" s="93">
        <v>-1.7895651693599954</v>
      </c>
      <c r="E64" s="93">
        <v>-2.557196933826662</v>
      </c>
      <c r="F64" s="96">
        <f t="shared" si="0"/>
        <v>-1.3556044424314961</v>
      </c>
    </row>
    <row r="65" spans="1:6" x14ac:dyDescent="0.2">
      <c r="A65" s="146"/>
      <c r="B65" s="89" t="s">
        <v>78</v>
      </c>
      <c r="C65" s="93">
        <v>1.9854257918809601</v>
      </c>
      <c r="D65" s="93">
        <v>1.0651702576931159</v>
      </c>
      <c r="E65" s="93">
        <v>0.25870163922232486</v>
      </c>
      <c r="F65" s="96">
        <f t="shared" si="0"/>
        <v>-1.7267241526586352</v>
      </c>
    </row>
    <row r="66" spans="1:6" x14ac:dyDescent="0.2">
      <c r="A66" s="146"/>
      <c r="B66" s="91" t="s">
        <v>24</v>
      </c>
      <c r="C66" s="93">
        <v>3.6158663801056208</v>
      </c>
      <c r="D66" s="93">
        <v>2.4651696144975008</v>
      </c>
      <c r="E66" s="93">
        <v>1.6707190645572392</v>
      </c>
      <c r="F66" s="96">
        <f t="shared" si="0"/>
        <v>-1.9451473155483816</v>
      </c>
    </row>
    <row r="67" spans="1:6" x14ac:dyDescent="0.2">
      <c r="A67" s="146"/>
      <c r="B67" s="89" t="s">
        <v>127</v>
      </c>
      <c r="C67" s="93">
        <v>0.6647936884292871</v>
      </c>
      <c r="D67" s="93">
        <v>-0.36662642925849437</v>
      </c>
      <c r="E67" s="93">
        <v>-1.3280974824060277</v>
      </c>
      <c r="F67" s="96">
        <f t="shared" ref="F67:F99" si="1">E67-C67</f>
        <v>-1.9928911708353148</v>
      </c>
    </row>
    <row r="68" spans="1:6" x14ac:dyDescent="0.2">
      <c r="A68" s="146"/>
      <c r="B68" s="89" t="s">
        <v>129</v>
      </c>
      <c r="C68" s="93">
        <v>1.9382600194841844</v>
      </c>
      <c r="D68" s="93">
        <v>0.35042027393524627</v>
      </c>
      <c r="E68" s="93">
        <v>-0.72170684593503165</v>
      </c>
      <c r="F68" s="96">
        <f t="shared" si="1"/>
        <v>-2.6599668654192161</v>
      </c>
    </row>
    <row r="69" spans="1:6" x14ac:dyDescent="0.2">
      <c r="A69" s="146"/>
      <c r="B69" s="89" t="s">
        <v>77</v>
      </c>
      <c r="C69" s="93">
        <v>3.0534681666209251</v>
      </c>
      <c r="D69" s="93">
        <v>1.8926557617018704</v>
      </c>
      <c r="E69" s="93">
        <v>1.0678748259393787</v>
      </c>
      <c r="F69" s="96">
        <f t="shared" si="1"/>
        <v>-1.9855933406815465</v>
      </c>
    </row>
    <row r="70" spans="1:6" x14ac:dyDescent="0.2">
      <c r="A70" s="146"/>
      <c r="B70" s="89" t="s">
        <v>128</v>
      </c>
      <c r="C70" s="93">
        <v>-0.49691993370358184</v>
      </c>
      <c r="D70" s="93">
        <v>-0.90917086520352963</v>
      </c>
      <c r="E70" s="93">
        <v>-1.4857556274125461</v>
      </c>
      <c r="F70" s="96">
        <f t="shared" si="1"/>
        <v>-0.98883569370896418</v>
      </c>
    </row>
    <row r="71" spans="1:6" x14ac:dyDescent="0.2">
      <c r="A71" s="146"/>
      <c r="B71" s="89" t="s">
        <v>50</v>
      </c>
      <c r="C71" s="93">
        <v>3.0039350558692011</v>
      </c>
      <c r="D71" s="93">
        <v>2.5629689682090397</v>
      </c>
      <c r="E71" s="93">
        <v>2.160585742122469</v>
      </c>
      <c r="F71" s="96">
        <f t="shared" si="1"/>
        <v>-0.84334931374673205</v>
      </c>
    </row>
    <row r="72" spans="1:6" x14ac:dyDescent="0.2">
      <c r="A72" s="146"/>
      <c r="B72" s="89" t="s">
        <v>105</v>
      </c>
      <c r="C72" s="93">
        <v>-2.6196183605708572</v>
      </c>
      <c r="D72" s="93">
        <v>-4.0277961004449958</v>
      </c>
      <c r="E72" s="93">
        <v>-5.1938122992206024</v>
      </c>
      <c r="F72" s="96">
        <f t="shared" si="1"/>
        <v>-2.5741939386497452</v>
      </c>
    </row>
    <row r="73" spans="1:6" x14ac:dyDescent="0.2">
      <c r="A73" s="146" t="s">
        <v>159</v>
      </c>
      <c r="B73" s="89" t="s">
        <v>52</v>
      </c>
      <c r="C73" s="93">
        <v>6.0683333565930022</v>
      </c>
      <c r="D73" s="93">
        <v>5.2127824477232574</v>
      </c>
      <c r="E73" s="93">
        <v>4.5442983535073793</v>
      </c>
      <c r="F73" s="96">
        <f t="shared" si="1"/>
        <v>-1.5240350030856229</v>
      </c>
    </row>
    <row r="74" spans="1:6" x14ac:dyDescent="0.2">
      <c r="A74" s="146"/>
      <c r="B74" s="91" t="s">
        <v>25</v>
      </c>
      <c r="C74" s="93">
        <v>5.6511358869681612</v>
      </c>
      <c r="D74" s="93">
        <v>4.8199055496760836</v>
      </c>
      <c r="E74" s="93">
        <v>4.0554446631047902</v>
      </c>
      <c r="F74" s="96">
        <f t="shared" si="1"/>
        <v>-1.5956912238633709</v>
      </c>
    </row>
    <row r="75" spans="1:6" x14ac:dyDescent="0.2">
      <c r="A75" s="90" t="s">
        <v>173</v>
      </c>
      <c r="B75" s="91" t="s">
        <v>53</v>
      </c>
      <c r="C75" s="93">
        <v>9.3005636075061151</v>
      </c>
      <c r="D75" s="93">
        <v>8.0551177036315931</v>
      </c>
      <c r="E75" s="93">
        <v>7.1065389717671952</v>
      </c>
      <c r="F75" s="96">
        <f t="shared" si="1"/>
        <v>-2.1940246357389199</v>
      </c>
    </row>
    <row r="76" spans="1:6" x14ac:dyDescent="0.2">
      <c r="A76" s="146" t="s">
        <v>150</v>
      </c>
      <c r="B76" s="89" t="s">
        <v>130</v>
      </c>
      <c r="C76" s="93">
        <v>7.4535381508849765</v>
      </c>
      <c r="D76" s="93">
        <v>6.9348972974273435</v>
      </c>
      <c r="E76" s="93">
        <v>6.3628569559653405</v>
      </c>
      <c r="F76" s="96">
        <f t="shared" si="1"/>
        <v>-1.090681194919636</v>
      </c>
    </row>
    <row r="77" spans="1:6" x14ac:dyDescent="0.2">
      <c r="A77" s="146"/>
      <c r="B77" s="91" t="s">
        <v>12</v>
      </c>
      <c r="C77" s="93">
        <v>6.9417211644592305</v>
      </c>
      <c r="D77" s="93">
        <v>6.1902169578151787</v>
      </c>
      <c r="E77" s="93">
        <v>5.4541455296305923</v>
      </c>
      <c r="F77" s="96">
        <f t="shared" si="1"/>
        <v>-1.4875756348286382</v>
      </c>
    </row>
    <row r="78" spans="1:6" x14ac:dyDescent="0.2">
      <c r="A78" s="146" t="s">
        <v>26</v>
      </c>
      <c r="B78" s="89" t="s">
        <v>131</v>
      </c>
      <c r="C78" s="93">
        <v>1.6092147210026153</v>
      </c>
      <c r="D78" s="93">
        <v>-0.61790689812639621</v>
      </c>
      <c r="E78" s="93">
        <v>-1.902278039705926</v>
      </c>
      <c r="F78" s="96">
        <f t="shared" si="1"/>
        <v>-3.5114927607085411</v>
      </c>
    </row>
    <row r="79" spans="1:6" x14ac:dyDescent="0.2">
      <c r="A79" s="146"/>
      <c r="B79" s="89" t="s">
        <v>132</v>
      </c>
      <c r="C79" s="93">
        <v>0.50743507729751713</v>
      </c>
      <c r="D79" s="93">
        <v>-1.0290291970930061</v>
      </c>
      <c r="E79" s="93">
        <v>-2.3385776428546645</v>
      </c>
      <c r="F79" s="96">
        <f t="shared" si="1"/>
        <v>-2.8460127201521814</v>
      </c>
    </row>
    <row r="80" spans="1:6" x14ac:dyDescent="0.2">
      <c r="A80" s="146"/>
      <c r="B80" s="91" t="s">
        <v>26</v>
      </c>
      <c r="C80" s="93">
        <v>3.6478563589640758</v>
      </c>
      <c r="D80" s="93">
        <v>2.2117703035590028</v>
      </c>
      <c r="E80" s="93">
        <v>1.2750371787862329</v>
      </c>
      <c r="F80" s="96">
        <f t="shared" si="1"/>
        <v>-2.3728191801778431</v>
      </c>
    </row>
    <row r="81" spans="1:6" x14ac:dyDescent="0.2">
      <c r="A81" s="146"/>
      <c r="B81" s="89" t="s">
        <v>79</v>
      </c>
      <c r="C81" s="93">
        <v>3.4852732275753069</v>
      </c>
      <c r="D81" s="93">
        <v>2.4399328371152631</v>
      </c>
      <c r="E81" s="93">
        <v>1.5734850221997123</v>
      </c>
      <c r="F81" s="96">
        <f t="shared" si="1"/>
        <v>-1.9117882053755946</v>
      </c>
    </row>
    <row r="82" spans="1:6" x14ac:dyDescent="0.2">
      <c r="A82" s="146"/>
      <c r="B82" s="89" t="s">
        <v>54</v>
      </c>
      <c r="C82" s="93">
        <v>2.5298795913432159</v>
      </c>
      <c r="D82" s="93">
        <v>1.624976739691723</v>
      </c>
      <c r="E82" s="93">
        <v>0.89960520159999247</v>
      </c>
      <c r="F82" s="96">
        <f t="shared" si="1"/>
        <v>-1.6302743897432235</v>
      </c>
    </row>
    <row r="83" spans="1:6" x14ac:dyDescent="0.2">
      <c r="A83" s="146" t="s">
        <v>174</v>
      </c>
      <c r="B83" s="89" t="s">
        <v>106</v>
      </c>
      <c r="C83" s="93">
        <v>2.8368169805878676</v>
      </c>
      <c r="D83" s="93">
        <v>1.9507093763987804</v>
      </c>
      <c r="E83" s="93">
        <v>1.0514498348712422</v>
      </c>
      <c r="F83" s="96">
        <f t="shared" si="1"/>
        <v>-1.7853671457166254</v>
      </c>
    </row>
    <row r="84" spans="1:6" x14ac:dyDescent="0.2">
      <c r="A84" s="146"/>
      <c r="B84" s="89" t="s">
        <v>133</v>
      </c>
      <c r="C84" s="93">
        <v>-0.94892868585913415</v>
      </c>
      <c r="D84" s="94">
        <v>-2.3869788061404291</v>
      </c>
      <c r="E84" s="93">
        <v>-3.9545410413939814</v>
      </c>
      <c r="F84" s="96">
        <f t="shared" si="1"/>
        <v>-3.0056123555348471</v>
      </c>
    </row>
    <row r="85" spans="1:6" x14ac:dyDescent="0.2">
      <c r="A85" s="146"/>
      <c r="B85" s="89" t="s">
        <v>107</v>
      </c>
      <c r="C85" s="93">
        <v>5.5439027702690362</v>
      </c>
      <c r="D85" s="93">
        <v>4.7860330527988593</v>
      </c>
      <c r="E85" s="93">
        <v>4.0552603546554788</v>
      </c>
      <c r="F85" s="96">
        <f t="shared" si="1"/>
        <v>-1.4886424156135574</v>
      </c>
    </row>
    <row r="86" spans="1:6" x14ac:dyDescent="0.2">
      <c r="A86" s="146"/>
      <c r="B86" s="89" t="s">
        <v>55</v>
      </c>
      <c r="C86" s="93">
        <v>5.2582104837079715</v>
      </c>
      <c r="D86" s="93">
        <v>4.3333853042842554</v>
      </c>
      <c r="E86" s="93">
        <v>3.4709510005485158</v>
      </c>
      <c r="F86" s="96">
        <f t="shared" si="1"/>
        <v>-1.7872594831594557</v>
      </c>
    </row>
    <row r="87" spans="1:6" x14ac:dyDescent="0.2">
      <c r="A87" s="146"/>
      <c r="B87" s="89" t="s">
        <v>67</v>
      </c>
      <c r="C87" s="93">
        <v>4.9140883980051422</v>
      </c>
      <c r="D87" s="93">
        <v>4.1258889740686566</v>
      </c>
      <c r="E87" s="93">
        <v>3.3779634119002755</v>
      </c>
      <c r="F87" s="96">
        <f t="shared" si="1"/>
        <v>-1.5361249861048667</v>
      </c>
    </row>
    <row r="88" spans="1:6" x14ac:dyDescent="0.2">
      <c r="A88" s="90" t="s">
        <v>13</v>
      </c>
      <c r="B88" s="91" t="s">
        <v>13</v>
      </c>
      <c r="C88" s="93">
        <v>4.9672944309257323</v>
      </c>
      <c r="D88" s="93">
        <v>3.8132006549963626</v>
      </c>
      <c r="E88" s="93">
        <v>2.9708647903005621</v>
      </c>
      <c r="F88" s="96">
        <f t="shared" si="1"/>
        <v>-1.9964296406251703</v>
      </c>
    </row>
    <row r="89" spans="1:6" x14ac:dyDescent="0.2">
      <c r="A89" s="146" t="s">
        <v>14</v>
      </c>
      <c r="B89" s="91" t="s">
        <v>14</v>
      </c>
      <c r="C89" s="93">
        <v>7.2911896782024979</v>
      </c>
      <c r="D89" s="93">
        <v>5.9980113714499881</v>
      </c>
      <c r="E89" s="93">
        <v>5.0358042251965554</v>
      </c>
      <c r="F89" s="96">
        <f t="shared" si="1"/>
        <v>-2.2553854530059425</v>
      </c>
    </row>
    <row r="90" spans="1:6" x14ac:dyDescent="0.2">
      <c r="A90" s="146"/>
      <c r="B90" s="89" t="s">
        <v>93</v>
      </c>
      <c r="C90" s="93">
        <v>6.1433769711538222</v>
      </c>
      <c r="D90" s="93">
        <v>4.8699726429948349</v>
      </c>
      <c r="E90" s="93">
        <v>3.7950955887458395</v>
      </c>
      <c r="F90" s="96">
        <f t="shared" si="1"/>
        <v>-2.3482813824079827</v>
      </c>
    </row>
    <row r="91" spans="1:6" x14ac:dyDescent="0.2">
      <c r="A91" s="146" t="s">
        <v>160</v>
      </c>
      <c r="B91" s="89" t="s">
        <v>27</v>
      </c>
      <c r="C91" s="93">
        <v>14.014848870847828</v>
      </c>
      <c r="D91" s="93">
        <v>11.934147537899953</v>
      </c>
      <c r="E91" s="93">
        <v>10.278175870688067</v>
      </c>
      <c r="F91" s="96">
        <f t="shared" si="1"/>
        <v>-3.7366730001597617</v>
      </c>
    </row>
    <row r="92" spans="1:6" x14ac:dyDescent="0.2">
      <c r="A92" s="146"/>
      <c r="B92" s="91" t="s">
        <v>80</v>
      </c>
      <c r="C92" s="93">
        <v>12.585770552033496</v>
      </c>
      <c r="D92" s="93">
        <v>11.209863836616659</v>
      </c>
      <c r="E92" s="93">
        <v>9.6520576394232744</v>
      </c>
      <c r="F92" s="96">
        <f t="shared" si="1"/>
        <v>-2.9337129126102219</v>
      </c>
    </row>
    <row r="93" spans="1:6" x14ac:dyDescent="0.2">
      <c r="A93" s="146"/>
      <c r="B93" s="89" t="s">
        <v>134</v>
      </c>
      <c r="C93" s="93">
        <v>12.126423631885951</v>
      </c>
      <c r="D93" s="93">
        <v>10.881438803849113</v>
      </c>
      <c r="E93" s="93">
        <v>9.3235267624207872</v>
      </c>
      <c r="F93" s="96">
        <f t="shared" si="1"/>
        <v>-2.8028968694651635</v>
      </c>
    </row>
    <row r="94" spans="1:6" x14ac:dyDescent="0.2">
      <c r="A94" s="146"/>
      <c r="B94" s="89" t="s">
        <v>94</v>
      </c>
      <c r="C94" s="93">
        <v>17.157895426613649</v>
      </c>
      <c r="D94" s="93">
        <v>12.873836034557073</v>
      </c>
      <c r="E94" s="93">
        <v>10.785101318708447</v>
      </c>
      <c r="F94" s="96">
        <f t="shared" si="1"/>
        <v>-6.372794107905202</v>
      </c>
    </row>
    <row r="95" spans="1:6" x14ac:dyDescent="0.2">
      <c r="A95" s="146" t="s">
        <v>151</v>
      </c>
      <c r="B95" s="89" t="s">
        <v>95</v>
      </c>
      <c r="C95" s="93">
        <v>3.7536807311044695</v>
      </c>
      <c r="D95" s="93">
        <v>2.659683416669572</v>
      </c>
      <c r="E95" s="93">
        <v>1.8369369190662153</v>
      </c>
      <c r="F95" s="96">
        <f t="shared" si="1"/>
        <v>-1.9167438120382543</v>
      </c>
    </row>
    <row r="96" spans="1:6" x14ac:dyDescent="0.2">
      <c r="A96" s="146"/>
      <c r="B96" s="89" t="s">
        <v>135</v>
      </c>
      <c r="C96" s="93">
        <v>4.1982061990004604</v>
      </c>
      <c r="D96" s="93">
        <v>3.1427140372233002</v>
      </c>
      <c r="E96" s="93">
        <v>2.5085335625701983</v>
      </c>
      <c r="F96" s="96">
        <f t="shared" si="1"/>
        <v>-1.6896726364302621</v>
      </c>
    </row>
    <row r="97" spans="1:6" x14ac:dyDescent="0.2">
      <c r="A97" s="146"/>
      <c r="B97" s="89" t="s">
        <v>56</v>
      </c>
      <c r="C97" s="93">
        <v>3.744579101373815</v>
      </c>
      <c r="D97" s="93">
        <v>3.1243113627580748</v>
      </c>
      <c r="E97" s="93">
        <v>2.627396267315476</v>
      </c>
      <c r="F97" s="96">
        <f t="shared" si="1"/>
        <v>-1.117182834058339</v>
      </c>
    </row>
    <row r="98" spans="1:6" x14ac:dyDescent="0.2">
      <c r="A98" s="146"/>
      <c r="B98" s="91" t="s">
        <v>15</v>
      </c>
      <c r="C98" s="93">
        <v>4.9293004294472418</v>
      </c>
      <c r="D98" s="93">
        <v>3.6940004628032708</v>
      </c>
      <c r="E98" s="93">
        <v>2.8089566017341316</v>
      </c>
      <c r="F98" s="96">
        <f t="shared" si="1"/>
        <v>-2.1203438277131101</v>
      </c>
    </row>
    <row r="99" spans="1:6" x14ac:dyDescent="0.2">
      <c r="A99" s="146" t="s">
        <v>168</v>
      </c>
      <c r="B99" s="91" t="s">
        <v>37</v>
      </c>
      <c r="C99" s="93">
        <v>6.691549330282534</v>
      </c>
      <c r="D99" s="93">
        <v>5.5264913429572831</v>
      </c>
      <c r="E99" s="93">
        <v>4.6232519634457843</v>
      </c>
      <c r="F99" s="96">
        <f t="shared" si="1"/>
        <v>-2.0682973668367497</v>
      </c>
    </row>
    <row r="100" spans="1:6" x14ac:dyDescent="0.2">
      <c r="A100" s="146"/>
      <c r="B100" s="89" t="s">
        <v>137</v>
      </c>
      <c r="C100" s="93">
        <v>3.1038521235927443</v>
      </c>
      <c r="D100" s="93">
        <v>2.6187430411193735</v>
      </c>
      <c r="E100" s="93">
        <v>2.0446317155116698</v>
      </c>
      <c r="F100" s="96">
        <f>E100-C100</f>
        <v>-1.0592204080810745</v>
      </c>
    </row>
    <row r="101" spans="1:6" x14ac:dyDescent="0.2">
      <c r="A101" s="146"/>
      <c r="B101" s="89" t="s">
        <v>136</v>
      </c>
      <c r="C101" s="93">
        <v>4.1858420782206016</v>
      </c>
      <c r="D101" s="93">
        <v>3.4479672801598209</v>
      </c>
      <c r="E101" s="93">
        <v>2.7231364333230808</v>
      </c>
      <c r="F101" s="96">
        <f t="shared" ref="F101:F136" si="2">E101-C101</f>
        <v>-1.4627056448975209</v>
      </c>
    </row>
    <row r="102" spans="1:6" x14ac:dyDescent="0.2">
      <c r="A102" s="146"/>
      <c r="B102" s="89" t="s">
        <v>96</v>
      </c>
      <c r="C102" s="93">
        <v>6.1248551461962935</v>
      </c>
      <c r="D102" s="93">
        <v>5.1529667697741521</v>
      </c>
      <c r="E102" s="93">
        <v>4.3190304268404232</v>
      </c>
      <c r="F102" s="96">
        <f t="shared" si="2"/>
        <v>-1.8058247193558703</v>
      </c>
    </row>
    <row r="103" spans="1:6" x14ac:dyDescent="0.2">
      <c r="A103" s="146"/>
      <c r="B103" s="89" t="s">
        <v>97</v>
      </c>
      <c r="C103" s="93">
        <v>4.1688756495640718</v>
      </c>
      <c r="D103" s="93">
        <v>3.0154378426228052</v>
      </c>
      <c r="E103" s="93">
        <v>2.1877163468608103</v>
      </c>
      <c r="F103" s="96">
        <f t="shared" si="2"/>
        <v>-1.9811593027032615</v>
      </c>
    </row>
    <row r="104" spans="1:6" x14ac:dyDescent="0.2">
      <c r="A104" s="146" t="s">
        <v>169</v>
      </c>
      <c r="B104" s="89" t="s">
        <v>138</v>
      </c>
      <c r="C104" s="93">
        <v>7.8379527300540444</v>
      </c>
      <c r="D104" s="93">
        <v>7.2223229408675111</v>
      </c>
      <c r="E104" s="93">
        <v>6.4478171227827801</v>
      </c>
      <c r="F104" s="96">
        <f t="shared" si="2"/>
        <v>-1.3901356072712643</v>
      </c>
    </row>
    <row r="105" spans="1:6" x14ac:dyDescent="0.2">
      <c r="A105" s="146"/>
      <c r="B105" s="89" t="s">
        <v>81</v>
      </c>
      <c r="C105" s="93">
        <v>6.8149574561340094</v>
      </c>
      <c r="D105" s="93">
        <v>5.9305961864072909</v>
      </c>
      <c r="E105" s="93">
        <v>5.1650350642499161</v>
      </c>
      <c r="F105" s="96">
        <f t="shared" si="2"/>
        <v>-1.6499223918840933</v>
      </c>
    </row>
    <row r="106" spans="1:6" x14ac:dyDescent="0.2">
      <c r="A106" s="146"/>
      <c r="B106" s="89" t="s">
        <v>57</v>
      </c>
      <c r="C106" s="93">
        <v>6.162463711392614</v>
      </c>
      <c r="D106" s="93">
        <v>5.4404780511209143</v>
      </c>
      <c r="E106" s="93">
        <v>4.7778579678774902</v>
      </c>
      <c r="F106" s="96">
        <f t="shared" si="2"/>
        <v>-1.3846057435151238</v>
      </c>
    </row>
    <row r="107" spans="1:6" x14ac:dyDescent="0.2">
      <c r="A107" s="146"/>
      <c r="B107" s="92" t="s">
        <v>38</v>
      </c>
      <c r="C107" s="93">
        <v>6.2914278590755908</v>
      </c>
      <c r="D107" s="93">
        <v>5.2020065022643465</v>
      </c>
      <c r="E107" s="93">
        <v>4.3601452111930197</v>
      </c>
      <c r="F107" s="96">
        <f t="shared" si="2"/>
        <v>-1.9312826478825711</v>
      </c>
    </row>
    <row r="108" spans="1:6" x14ac:dyDescent="0.2">
      <c r="A108" s="146"/>
      <c r="B108" s="89" t="s">
        <v>139</v>
      </c>
      <c r="C108" s="93">
        <v>4.4948269783830241</v>
      </c>
      <c r="D108" s="93">
        <v>3.1714384707201839</v>
      </c>
      <c r="E108" s="93">
        <v>2.1813069759529387</v>
      </c>
      <c r="F108" s="96">
        <f t="shared" si="2"/>
        <v>-2.3135200024300855</v>
      </c>
    </row>
    <row r="109" spans="1:6" x14ac:dyDescent="0.2">
      <c r="A109" s="146"/>
      <c r="B109" s="89" t="s">
        <v>99</v>
      </c>
      <c r="C109" s="93">
        <v>7.275776774619648</v>
      </c>
      <c r="D109" s="93">
        <v>6.5184993520103305</v>
      </c>
      <c r="E109" s="93">
        <v>5.7343278882324009</v>
      </c>
      <c r="F109" s="96">
        <f t="shared" si="2"/>
        <v>-1.5414488863872471</v>
      </c>
    </row>
    <row r="110" spans="1:6" x14ac:dyDescent="0.2">
      <c r="A110" s="146"/>
      <c r="B110" s="89" t="s">
        <v>98</v>
      </c>
      <c r="C110" s="93">
        <v>6.923088636038945</v>
      </c>
      <c r="D110" s="93">
        <v>6.2568092646539135</v>
      </c>
      <c r="E110" s="93">
        <v>5.5559216469878825</v>
      </c>
      <c r="F110" s="96">
        <f t="shared" si="2"/>
        <v>-1.3671669890510625</v>
      </c>
    </row>
    <row r="111" spans="1:6" x14ac:dyDescent="0.2">
      <c r="A111" s="146"/>
      <c r="B111" s="89" t="s">
        <v>140</v>
      </c>
      <c r="C111" s="93">
        <v>8.7511391534348881</v>
      </c>
      <c r="D111" s="93">
        <v>6.9746986748114486</v>
      </c>
      <c r="E111" s="93">
        <v>6.137871782091934</v>
      </c>
      <c r="F111" s="96">
        <f t="shared" si="2"/>
        <v>-2.6132673713429542</v>
      </c>
    </row>
    <row r="112" spans="1:6" x14ac:dyDescent="0.2">
      <c r="A112" s="146"/>
      <c r="B112" s="89" t="s">
        <v>100</v>
      </c>
      <c r="C112" s="93">
        <v>6.7276193952900183</v>
      </c>
      <c r="D112" s="93">
        <v>5.9425430166820448</v>
      </c>
      <c r="E112" s="93">
        <v>5.2319145243287943</v>
      </c>
      <c r="F112" s="96">
        <f t="shared" si="2"/>
        <v>-1.495704870961224</v>
      </c>
    </row>
    <row r="113" spans="1:6" x14ac:dyDescent="0.2">
      <c r="A113" s="146" t="s">
        <v>161</v>
      </c>
      <c r="B113" s="89" t="s">
        <v>108</v>
      </c>
      <c r="C113" s="93">
        <v>5.870648742030415</v>
      </c>
      <c r="D113" s="93">
        <v>4.8518823158668765</v>
      </c>
      <c r="E113" s="93">
        <v>3.7184988785293229</v>
      </c>
      <c r="F113" s="96">
        <f t="shared" si="2"/>
        <v>-2.1521498635010921</v>
      </c>
    </row>
    <row r="114" spans="1:6" x14ac:dyDescent="0.2">
      <c r="A114" s="146"/>
      <c r="B114" s="92" t="s">
        <v>28</v>
      </c>
      <c r="C114" s="93">
        <v>5.2077571267572296</v>
      </c>
      <c r="D114" s="93">
        <v>3.7460488583809042</v>
      </c>
      <c r="E114" s="93">
        <v>2.8735966136752595</v>
      </c>
      <c r="F114" s="96">
        <f t="shared" si="2"/>
        <v>-2.33416051308197</v>
      </c>
    </row>
    <row r="115" spans="1:6" x14ac:dyDescent="0.2">
      <c r="A115" s="146" t="s">
        <v>163</v>
      </c>
      <c r="B115" s="89" t="s">
        <v>141</v>
      </c>
      <c r="C115" s="93">
        <v>3.5350539814186988</v>
      </c>
      <c r="D115" s="93">
        <v>3.0701957840768084</v>
      </c>
      <c r="E115" s="93">
        <v>2.5251023474778318</v>
      </c>
      <c r="F115" s="96">
        <f t="shared" si="2"/>
        <v>-1.009951633940867</v>
      </c>
    </row>
    <row r="116" spans="1:6" x14ac:dyDescent="0.2">
      <c r="A116" s="146"/>
      <c r="B116" s="91" t="s">
        <v>101</v>
      </c>
      <c r="C116" s="93">
        <v>5.1869442544955353</v>
      </c>
      <c r="D116" s="93">
        <v>4.0934614336183781</v>
      </c>
      <c r="E116" s="93">
        <v>3.2236474446693628</v>
      </c>
      <c r="F116" s="96">
        <f t="shared" si="2"/>
        <v>-1.9632968098261725</v>
      </c>
    </row>
    <row r="117" spans="1:6" x14ac:dyDescent="0.2">
      <c r="A117" s="146"/>
      <c r="B117" s="89" t="s">
        <v>58</v>
      </c>
      <c r="C117" s="93">
        <v>5.599089190135623</v>
      </c>
      <c r="D117" s="93">
        <v>5.1482703904781122</v>
      </c>
      <c r="E117" s="93">
        <v>4.4506016271843105</v>
      </c>
      <c r="F117" s="96">
        <f t="shared" si="2"/>
        <v>-1.1484875629513125</v>
      </c>
    </row>
    <row r="118" spans="1:6" x14ac:dyDescent="0.2">
      <c r="A118" s="146"/>
      <c r="B118" s="89" t="s">
        <v>59</v>
      </c>
      <c r="C118" s="93">
        <v>5.7957168962243735</v>
      </c>
      <c r="D118" s="93">
        <v>5.3660608154745804</v>
      </c>
      <c r="E118" s="93">
        <v>4.7511712242920936</v>
      </c>
      <c r="F118" s="96">
        <f t="shared" si="2"/>
        <v>-1.0445456719322799</v>
      </c>
    </row>
    <row r="119" spans="1:6" x14ac:dyDescent="0.2">
      <c r="A119" s="146"/>
      <c r="B119" s="89" t="s">
        <v>30</v>
      </c>
      <c r="C119" s="93">
        <v>6.8376780240668511</v>
      </c>
      <c r="D119" s="93">
        <v>5.6975073178408362</v>
      </c>
      <c r="E119" s="93">
        <v>4.970903971315991</v>
      </c>
      <c r="F119" s="96">
        <f t="shared" si="2"/>
        <v>-1.8667740527508601</v>
      </c>
    </row>
    <row r="120" spans="1:6" ht="25.5" x14ac:dyDescent="0.2">
      <c r="A120" s="90" t="s">
        <v>162</v>
      </c>
      <c r="B120" s="89" t="s">
        <v>29</v>
      </c>
      <c r="C120" s="93">
        <v>4.629166206750126</v>
      </c>
      <c r="D120" s="93">
        <v>3.6449024969659725</v>
      </c>
      <c r="E120" s="93">
        <v>2.9227007307471178</v>
      </c>
      <c r="F120" s="96">
        <f t="shared" si="2"/>
        <v>-1.7064654760030082</v>
      </c>
    </row>
    <row r="121" spans="1:6" x14ac:dyDescent="0.2">
      <c r="A121" s="146" t="s">
        <v>179</v>
      </c>
      <c r="B121" s="89" t="s">
        <v>109</v>
      </c>
      <c r="C121" s="93">
        <v>6.2864253650387818</v>
      </c>
      <c r="D121" s="93">
        <v>5.567915685305417</v>
      </c>
      <c r="E121" s="93">
        <v>4.8014361891144413</v>
      </c>
      <c r="F121" s="96">
        <f t="shared" si="2"/>
        <v>-1.4849891759243405</v>
      </c>
    </row>
    <row r="122" spans="1:6" x14ac:dyDescent="0.2">
      <c r="A122" s="146"/>
      <c r="B122" s="89" t="s">
        <v>60</v>
      </c>
      <c r="C122" s="93">
        <v>6.5165206175302082</v>
      </c>
      <c r="D122" s="93">
        <v>5.5338140567125294</v>
      </c>
      <c r="E122" s="93">
        <v>4.7221147337373264</v>
      </c>
      <c r="F122" s="96">
        <f t="shared" si="2"/>
        <v>-1.7944058837928818</v>
      </c>
    </row>
    <row r="123" spans="1:6" x14ac:dyDescent="0.2">
      <c r="A123" s="146" t="s">
        <v>164</v>
      </c>
      <c r="B123" s="89" t="s">
        <v>65</v>
      </c>
      <c r="C123" s="93">
        <v>3.9028034281127404</v>
      </c>
      <c r="D123" s="93">
        <v>3.2604962057524887</v>
      </c>
      <c r="E123" s="93">
        <v>2.6705936660879255</v>
      </c>
      <c r="F123" s="96">
        <f t="shared" si="2"/>
        <v>-1.2322097620248149</v>
      </c>
    </row>
    <row r="124" spans="1:6" x14ac:dyDescent="0.2">
      <c r="A124" s="146"/>
      <c r="B124" s="89" t="s">
        <v>62</v>
      </c>
      <c r="C124" s="93">
        <v>3.9361465212060733</v>
      </c>
      <c r="D124" s="93">
        <v>2.79108745448934</v>
      </c>
      <c r="E124" s="93">
        <v>1.9449779224567951</v>
      </c>
      <c r="F124" s="96">
        <f t="shared" si="2"/>
        <v>-1.9911685987492782</v>
      </c>
    </row>
    <row r="125" spans="1:6" x14ac:dyDescent="0.2">
      <c r="A125" s="146"/>
      <c r="B125" s="89" t="s">
        <v>63</v>
      </c>
      <c r="C125" s="93">
        <v>3.5019504004797883</v>
      </c>
      <c r="D125" s="93">
        <v>2.7442648949947905</v>
      </c>
      <c r="E125" s="93">
        <v>2.171515831586885</v>
      </c>
      <c r="F125" s="96">
        <f t="shared" si="2"/>
        <v>-1.3304345688929033</v>
      </c>
    </row>
    <row r="126" spans="1:6" x14ac:dyDescent="0.2">
      <c r="A126" s="146"/>
      <c r="B126" s="89" t="s">
        <v>110</v>
      </c>
      <c r="C126" s="93">
        <v>3.3717202558187171</v>
      </c>
      <c r="D126" s="93">
        <v>3.1187540505938949</v>
      </c>
      <c r="E126" s="93">
        <v>2.6201064747340612</v>
      </c>
      <c r="F126" s="96">
        <f t="shared" si="2"/>
        <v>-0.75161378108465593</v>
      </c>
    </row>
    <row r="127" spans="1:6" x14ac:dyDescent="0.2">
      <c r="A127" s="146"/>
      <c r="B127" s="89" t="s">
        <v>64</v>
      </c>
      <c r="C127" s="93">
        <v>3.8637827005861194</v>
      </c>
      <c r="D127" s="93">
        <v>2.9893792561115156</v>
      </c>
      <c r="E127" s="93">
        <v>2.2953029836754539</v>
      </c>
      <c r="F127" s="96">
        <f t="shared" si="2"/>
        <v>-1.5684797169106655</v>
      </c>
    </row>
    <row r="128" spans="1:6" x14ac:dyDescent="0.2">
      <c r="A128" s="146"/>
      <c r="B128" s="89" t="s">
        <v>61</v>
      </c>
      <c r="C128" s="93">
        <v>3.5730236387225416</v>
      </c>
      <c r="D128" s="93">
        <v>2.9397176610728537</v>
      </c>
      <c r="E128" s="93">
        <v>2.4139825184999881</v>
      </c>
      <c r="F128" s="96">
        <f t="shared" si="2"/>
        <v>-1.1590411202225535</v>
      </c>
    </row>
    <row r="129" spans="1:6" x14ac:dyDescent="0.2">
      <c r="A129" s="146"/>
      <c r="B129" s="89" t="s">
        <v>33</v>
      </c>
      <c r="C129" s="93">
        <v>3.1280981958984433</v>
      </c>
      <c r="D129" s="93">
        <v>2.5432347459295688</v>
      </c>
      <c r="E129" s="93">
        <v>2.028282401658164</v>
      </c>
      <c r="F129" s="96">
        <f t="shared" si="2"/>
        <v>-1.0998157942402793</v>
      </c>
    </row>
    <row r="130" spans="1:6" x14ac:dyDescent="0.2">
      <c r="A130" s="146"/>
      <c r="B130" s="89" t="s">
        <v>142</v>
      </c>
      <c r="C130" s="93">
        <v>2.6160849409636131</v>
      </c>
      <c r="D130" s="93">
        <v>1.9711995185415481</v>
      </c>
      <c r="E130" s="93">
        <v>1.1901761643398112</v>
      </c>
      <c r="F130" s="96">
        <f t="shared" si="2"/>
        <v>-1.4259087766238019</v>
      </c>
    </row>
    <row r="131" spans="1:6" x14ac:dyDescent="0.2">
      <c r="A131" s="146"/>
      <c r="B131" s="89" t="s">
        <v>83</v>
      </c>
      <c r="C131" s="93">
        <v>4.5377398620360516</v>
      </c>
      <c r="D131" s="93">
        <v>3.7102130864580585</v>
      </c>
      <c r="E131" s="93">
        <v>2.9738589121506243</v>
      </c>
      <c r="F131" s="96">
        <f t="shared" si="2"/>
        <v>-1.5638809498854274</v>
      </c>
    </row>
    <row r="132" spans="1:6" x14ac:dyDescent="0.2">
      <c r="A132" s="146"/>
      <c r="B132" s="89" t="s">
        <v>32</v>
      </c>
      <c r="C132" s="93">
        <v>3.3739018778797876</v>
      </c>
      <c r="D132" s="93">
        <v>2.2019385449940265</v>
      </c>
      <c r="E132" s="93">
        <v>1.4404415266291448</v>
      </c>
      <c r="F132" s="96">
        <f t="shared" si="2"/>
        <v>-1.9334603512506428</v>
      </c>
    </row>
    <row r="133" spans="1:6" x14ac:dyDescent="0.2">
      <c r="A133" s="146"/>
      <c r="B133" s="91" t="s">
        <v>31</v>
      </c>
      <c r="C133" s="93">
        <v>4.198478900089226</v>
      </c>
      <c r="D133" s="93">
        <v>2.9125548235064924</v>
      </c>
      <c r="E133" s="93">
        <v>2.109980907930292</v>
      </c>
      <c r="F133" s="96">
        <f t="shared" si="2"/>
        <v>-2.0884979921589339</v>
      </c>
    </row>
    <row r="134" spans="1:6" x14ac:dyDescent="0.2">
      <c r="A134" s="90" t="s">
        <v>165</v>
      </c>
      <c r="B134" s="91" t="s">
        <v>34</v>
      </c>
      <c r="C134" s="93">
        <v>6.3593178898714937</v>
      </c>
      <c r="D134" s="93">
        <v>5.2994211892134739</v>
      </c>
      <c r="E134" s="93">
        <v>4.5477323533114253</v>
      </c>
      <c r="F134" s="96">
        <f t="shared" si="2"/>
        <v>-1.8115855365600684</v>
      </c>
    </row>
    <row r="135" spans="1:6" x14ac:dyDescent="0.2">
      <c r="A135" s="146" t="s">
        <v>175</v>
      </c>
      <c r="B135" s="89" t="s">
        <v>82</v>
      </c>
      <c r="C135" s="93">
        <v>3.9902647628690233</v>
      </c>
      <c r="D135" s="93">
        <v>3.182184497236467</v>
      </c>
      <c r="E135" s="93">
        <v>2.3904145436584407</v>
      </c>
      <c r="F135" s="96">
        <f t="shared" si="2"/>
        <v>-1.5998502192105826</v>
      </c>
    </row>
    <row r="136" spans="1:6" x14ac:dyDescent="0.2">
      <c r="A136" s="146"/>
      <c r="B136" s="91" t="s">
        <v>66</v>
      </c>
      <c r="C136" s="93">
        <v>4.9657571025148197</v>
      </c>
      <c r="D136" s="93">
        <v>3.4837095403570837</v>
      </c>
      <c r="E136" s="93">
        <v>2.5799580221345391</v>
      </c>
      <c r="F136" s="96">
        <f t="shared" si="2"/>
        <v>-2.3857990803802807</v>
      </c>
    </row>
  </sheetData>
  <mergeCells count="18">
    <mergeCell ref="A121:A122"/>
    <mergeCell ref="A123:A133"/>
    <mergeCell ref="A135:A136"/>
    <mergeCell ref="A91:A94"/>
    <mergeCell ref="A95:A98"/>
    <mergeCell ref="A99:A103"/>
    <mergeCell ref="A104:A112"/>
    <mergeCell ref="A113:A114"/>
    <mergeCell ref="A115:A119"/>
    <mergeCell ref="A89:A90"/>
    <mergeCell ref="A51:A53"/>
    <mergeCell ref="A54:A59"/>
    <mergeCell ref="A61:A62"/>
    <mergeCell ref="A63:A72"/>
    <mergeCell ref="A73:A74"/>
    <mergeCell ref="A76:A77"/>
    <mergeCell ref="A78:A82"/>
    <mergeCell ref="A83:A87"/>
  </mergeCells>
  <conditionalFormatting sqref="C2:C136">
    <cfRule type="colorScale" priority="6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D2:D136">
    <cfRule type="colorScale" priority="7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E3:E136">
    <cfRule type="colorScale" priority="8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FFF00"/>
        <color rgb="FFFF99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1"/>
  <sheetViews>
    <sheetView topLeftCell="A171" zoomScale="70" zoomScaleNormal="70" workbookViewId="0">
      <selection activeCell="I192" sqref="I192"/>
    </sheetView>
  </sheetViews>
  <sheetFormatPr baseColWidth="10" defaultRowHeight="12.75" x14ac:dyDescent="0.2"/>
  <cols>
    <col min="1" max="1" width="17.5703125" customWidth="1"/>
    <col min="2" max="2" width="16.42578125" customWidth="1"/>
    <col min="3" max="3" width="18.85546875" customWidth="1"/>
    <col min="4" max="4" width="17.7109375" customWidth="1"/>
    <col min="9" max="9" width="34.85546875" customWidth="1"/>
    <col min="10" max="10" width="30.42578125" customWidth="1"/>
    <col min="11" max="11" width="26" bestFit="1" customWidth="1"/>
    <col min="12" max="12" width="51.140625" bestFit="1" customWidth="1"/>
    <col min="13" max="13" width="29.85546875" bestFit="1" customWidth="1"/>
    <col min="14" max="14" width="36" bestFit="1" customWidth="1"/>
    <col min="15" max="15" width="24.85546875" bestFit="1" customWidth="1"/>
    <col min="16" max="16" width="19.5703125" bestFit="1" customWidth="1"/>
  </cols>
  <sheetData>
    <row r="1" spans="1:16" ht="38.25" x14ac:dyDescent="0.2">
      <c r="A1" s="67" t="s">
        <v>0</v>
      </c>
      <c r="B1" s="67" t="s">
        <v>143</v>
      </c>
      <c r="C1" s="51" t="s">
        <v>274</v>
      </c>
      <c r="D1" s="51" t="s">
        <v>256</v>
      </c>
      <c r="J1" s="26"/>
      <c r="K1" s="26"/>
      <c r="L1" s="26"/>
      <c r="M1" s="26"/>
      <c r="N1" s="26"/>
      <c r="O1" s="26"/>
      <c r="P1" s="26"/>
    </row>
    <row r="2" spans="1:16" hidden="1" x14ac:dyDescent="0.2">
      <c r="A2" s="54" t="s">
        <v>16</v>
      </c>
      <c r="B2" t="s">
        <v>16</v>
      </c>
      <c r="C2" s="16" t="s">
        <v>278</v>
      </c>
      <c r="D2" s="3">
        <v>19</v>
      </c>
      <c r="J2" s="23"/>
      <c r="K2" s="23"/>
      <c r="L2" s="23"/>
      <c r="M2" s="23"/>
      <c r="N2" s="23"/>
      <c r="O2" s="23"/>
      <c r="P2" s="23"/>
    </row>
    <row r="3" spans="1:16" hidden="1" x14ac:dyDescent="0.2">
      <c r="A3" t="s">
        <v>69</v>
      </c>
      <c r="B3" t="s">
        <v>146</v>
      </c>
      <c r="C3" s="16" t="s">
        <v>278</v>
      </c>
      <c r="D3" s="3">
        <v>31</v>
      </c>
      <c r="J3" s="72"/>
      <c r="K3" s="42"/>
      <c r="L3" s="42"/>
      <c r="M3" s="42"/>
      <c r="N3" s="42"/>
      <c r="O3" s="42"/>
      <c r="P3" s="42"/>
    </row>
    <row r="4" spans="1:16" hidden="1" x14ac:dyDescent="0.2">
      <c r="A4" s="54" t="s">
        <v>18</v>
      </c>
      <c r="B4" t="s">
        <v>146</v>
      </c>
      <c r="C4" s="16" t="s">
        <v>278</v>
      </c>
      <c r="D4" s="3">
        <v>37</v>
      </c>
      <c r="J4" s="42"/>
      <c r="K4" s="72"/>
      <c r="L4" s="72"/>
      <c r="M4" s="42"/>
      <c r="N4" s="42"/>
      <c r="O4" s="42"/>
      <c r="P4" s="42"/>
    </row>
    <row r="5" spans="1:16" hidden="1" x14ac:dyDescent="0.2">
      <c r="A5" s="54" t="s">
        <v>84</v>
      </c>
      <c r="B5" t="s">
        <v>177</v>
      </c>
      <c r="C5" s="16" t="s">
        <v>278</v>
      </c>
      <c r="D5" s="3">
        <v>31</v>
      </c>
      <c r="J5" s="72"/>
      <c r="K5" s="72"/>
      <c r="L5" s="72"/>
      <c r="M5" s="42"/>
      <c r="N5" s="42"/>
      <c r="O5" s="42"/>
      <c r="P5" s="42"/>
    </row>
    <row r="6" spans="1:16" hidden="1" x14ac:dyDescent="0.2">
      <c r="A6" s="54" t="s">
        <v>21</v>
      </c>
      <c r="B6" t="s">
        <v>21</v>
      </c>
      <c r="C6" s="16" t="s">
        <v>278</v>
      </c>
      <c r="D6" s="3">
        <v>26</v>
      </c>
      <c r="J6" s="72"/>
      <c r="K6" s="72"/>
      <c r="L6" s="42"/>
      <c r="M6" s="42"/>
      <c r="N6" s="42"/>
      <c r="O6" s="42"/>
      <c r="P6" s="42"/>
    </row>
    <row r="7" spans="1:16" hidden="1" x14ac:dyDescent="0.2">
      <c r="A7" t="s">
        <v>89</v>
      </c>
      <c r="B7" t="s">
        <v>21</v>
      </c>
      <c r="C7" s="16" t="s">
        <v>278</v>
      </c>
      <c r="D7" s="3">
        <v>21</v>
      </c>
      <c r="J7" s="72"/>
      <c r="K7" s="72"/>
      <c r="L7" s="42"/>
      <c r="M7" s="42"/>
      <c r="N7" s="42"/>
      <c r="O7" s="42"/>
      <c r="P7" s="42"/>
    </row>
    <row r="8" spans="1:16" hidden="1" x14ac:dyDescent="0.2">
      <c r="A8" t="s">
        <v>90</v>
      </c>
      <c r="B8" t="s">
        <v>21</v>
      </c>
      <c r="C8" s="16" t="s">
        <v>278</v>
      </c>
      <c r="D8" s="3">
        <v>21</v>
      </c>
      <c r="J8" s="42"/>
      <c r="K8" s="42"/>
      <c r="L8" s="42"/>
      <c r="M8" s="42"/>
      <c r="N8" s="42"/>
      <c r="O8" s="42"/>
      <c r="P8" s="42"/>
    </row>
    <row r="9" spans="1:16" hidden="1" x14ac:dyDescent="0.2">
      <c r="A9" t="s">
        <v>113</v>
      </c>
      <c r="B9" t="s">
        <v>21</v>
      </c>
      <c r="C9" s="16" t="s">
        <v>278</v>
      </c>
      <c r="D9" s="3">
        <v>18</v>
      </c>
      <c r="J9" s="42"/>
      <c r="K9" s="72"/>
      <c r="L9" s="42"/>
      <c r="M9" s="42"/>
      <c r="N9" s="42"/>
      <c r="O9" s="42"/>
      <c r="P9" s="42"/>
    </row>
    <row r="10" spans="1:16" x14ac:dyDescent="0.2">
      <c r="A10" t="s">
        <v>111</v>
      </c>
      <c r="B10" t="s">
        <v>153</v>
      </c>
      <c r="C10" s="16" t="s">
        <v>278</v>
      </c>
      <c r="D10" s="3" t="s">
        <v>253</v>
      </c>
      <c r="J10" s="42"/>
      <c r="K10" s="42"/>
      <c r="L10" s="42"/>
      <c r="M10" s="42"/>
      <c r="N10" s="42"/>
      <c r="O10" s="42"/>
      <c r="P10" s="42"/>
    </row>
    <row r="11" spans="1:16" x14ac:dyDescent="0.2">
      <c r="A11" s="54" t="s">
        <v>19</v>
      </c>
      <c r="B11" t="s">
        <v>153</v>
      </c>
      <c r="C11" s="16" t="s">
        <v>278</v>
      </c>
      <c r="D11" s="3" t="s">
        <v>253</v>
      </c>
      <c r="J11" s="42"/>
      <c r="K11" s="42"/>
      <c r="L11" s="42"/>
      <c r="M11" s="42"/>
      <c r="N11" s="42"/>
      <c r="O11" s="42"/>
      <c r="P11" s="42"/>
    </row>
    <row r="12" spans="1:16" hidden="1" x14ac:dyDescent="0.2">
      <c r="A12" s="54" t="s">
        <v>41</v>
      </c>
      <c r="B12" t="s">
        <v>170</v>
      </c>
      <c r="C12" s="16" t="s">
        <v>278</v>
      </c>
      <c r="D12" s="3">
        <v>14</v>
      </c>
      <c r="J12" s="42"/>
      <c r="K12" s="42"/>
      <c r="L12" s="42"/>
      <c r="M12" s="42"/>
      <c r="N12" s="42"/>
      <c r="O12" s="42"/>
      <c r="P12" s="42"/>
    </row>
    <row r="13" spans="1:16" hidden="1" x14ac:dyDescent="0.2">
      <c r="A13" s="54" t="s">
        <v>75</v>
      </c>
      <c r="B13" t="s">
        <v>75</v>
      </c>
      <c r="C13" s="16" t="s">
        <v>278</v>
      </c>
      <c r="D13" s="3">
        <v>24</v>
      </c>
      <c r="J13" s="42"/>
      <c r="K13" s="42"/>
      <c r="L13" s="42"/>
      <c r="M13" s="42"/>
      <c r="N13" s="42"/>
      <c r="O13" s="42"/>
      <c r="P13" s="42"/>
    </row>
    <row r="14" spans="1:16" hidden="1" x14ac:dyDescent="0.2">
      <c r="A14" s="54" t="s">
        <v>53</v>
      </c>
      <c r="B14" t="s">
        <v>173</v>
      </c>
      <c r="C14" s="16" t="s">
        <v>278</v>
      </c>
      <c r="D14" s="3">
        <v>10</v>
      </c>
      <c r="J14" s="42"/>
      <c r="K14" s="42"/>
      <c r="L14" s="42"/>
      <c r="M14" s="42"/>
      <c r="N14" s="42"/>
      <c r="O14" s="42"/>
      <c r="P14" s="42"/>
    </row>
    <row r="15" spans="1:16" hidden="1" x14ac:dyDescent="0.2">
      <c r="A15" t="s">
        <v>130</v>
      </c>
      <c r="B15" t="s">
        <v>150</v>
      </c>
      <c r="C15" s="16" t="s">
        <v>278</v>
      </c>
      <c r="D15" s="3">
        <v>7</v>
      </c>
      <c r="J15" s="42"/>
      <c r="K15" s="72"/>
      <c r="L15" s="42"/>
      <c r="M15" s="42"/>
      <c r="N15" s="42"/>
      <c r="O15" s="42"/>
      <c r="P15" s="42"/>
    </row>
    <row r="16" spans="1:16" hidden="1" x14ac:dyDescent="0.2">
      <c r="A16" s="54" t="s">
        <v>12</v>
      </c>
      <c r="B16" t="s">
        <v>150</v>
      </c>
      <c r="C16" s="16" t="s">
        <v>278</v>
      </c>
      <c r="D16" s="3">
        <v>16</v>
      </c>
      <c r="J16" s="72"/>
      <c r="K16" s="42"/>
      <c r="L16" s="42"/>
      <c r="M16" s="42"/>
      <c r="N16" s="42"/>
      <c r="O16" s="42"/>
      <c r="P16" s="42"/>
    </row>
    <row r="17" spans="1:16" hidden="1" x14ac:dyDescent="0.2">
      <c r="A17" t="s">
        <v>93</v>
      </c>
      <c r="B17" t="s">
        <v>14</v>
      </c>
      <c r="C17" s="16" t="s">
        <v>278</v>
      </c>
      <c r="D17" s="3">
        <v>11</v>
      </c>
      <c r="J17" s="42"/>
      <c r="K17" s="42"/>
      <c r="L17" s="42"/>
      <c r="M17" s="42"/>
      <c r="N17" s="42"/>
      <c r="O17" s="42"/>
      <c r="P17" s="42"/>
    </row>
    <row r="18" spans="1:16" hidden="1" x14ac:dyDescent="0.2">
      <c r="A18" s="54" t="s">
        <v>15</v>
      </c>
      <c r="B18" t="s">
        <v>151</v>
      </c>
      <c r="C18" s="16" t="s">
        <v>278</v>
      </c>
      <c r="D18" s="3">
        <v>25</v>
      </c>
      <c r="J18" s="73"/>
      <c r="K18" s="42"/>
      <c r="L18" s="42"/>
      <c r="M18" s="42"/>
      <c r="N18" s="42"/>
      <c r="O18" s="42"/>
      <c r="P18" s="42"/>
    </row>
    <row r="19" spans="1:16" hidden="1" x14ac:dyDescent="0.2">
      <c r="A19" s="54" t="s">
        <v>37</v>
      </c>
      <c r="B19" t="s">
        <v>168</v>
      </c>
      <c r="C19" s="16" t="s">
        <v>278</v>
      </c>
      <c r="D19" s="3">
        <v>15</v>
      </c>
      <c r="J19" s="42"/>
      <c r="K19" s="72"/>
      <c r="L19" s="42"/>
      <c r="M19" s="42"/>
      <c r="N19" s="42"/>
      <c r="O19" s="42"/>
      <c r="P19" s="42"/>
    </row>
    <row r="20" spans="1:16" hidden="1" x14ac:dyDescent="0.2">
      <c r="A20" t="s">
        <v>137</v>
      </c>
      <c r="B20" t="s">
        <v>168</v>
      </c>
      <c r="C20" s="16" t="s">
        <v>278</v>
      </c>
      <c r="D20" s="3">
        <v>11</v>
      </c>
      <c r="J20" s="42"/>
      <c r="K20" s="42"/>
      <c r="L20" s="42"/>
      <c r="M20" s="42"/>
      <c r="N20" s="42"/>
      <c r="O20" s="42"/>
      <c r="P20" s="42"/>
    </row>
    <row r="21" spans="1:16" hidden="1" x14ac:dyDescent="0.2">
      <c r="A21" t="s">
        <v>136</v>
      </c>
      <c r="B21" t="s">
        <v>168</v>
      </c>
      <c r="C21" s="16" t="s">
        <v>278</v>
      </c>
      <c r="D21" s="3">
        <v>6</v>
      </c>
      <c r="J21" s="42"/>
      <c r="K21" s="42"/>
      <c r="L21" s="42"/>
      <c r="M21" s="42"/>
      <c r="N21" s="42"/>
      <c r="O21" s="42"/>
      <c r="P21" s="42"/>
    </row>
    <row r="22" spans="1:16" hidden="1" x14ac:dyDescent="0.2">
      <c r="A22" t="s">
        <v>96</v>
      </c>
      <c r="B22" t="s">
        <v>168</v>
      </c>
      <c r="C22" s="16" t="s">
        <v>278</v>
      </c>
      <c r="D22" s="3">
        <v>9</v>
      </c>
      <c r="J22" s="42"/>
      <c r="K22" s="42"/>
      <c r="L22" s="42"/>
      <c r="M22" s="42"/>
      <c r="N22" s="42"/>
      <c r="O22" s="42"/>
      <c r="P22" s="42"/>
    </row>
    <row r="23" spans="1:16" hidden="1" x14ac:dyDescent="0.2">
      <c r="A23" t="s">
        <v>81</v>
      </c>
      <c r="B23" t="s">
        <v>169</v>
      </c>
      <c r="C23" s="16" t="s">
        <v>278</v>
      </c>
      <c r="D23" s="3">
        <v>13</v>
      </c>
      <c r="J23" s="42"/>
      <c r="K23" s="42"/>
      <c r="L23" s="42"/>
      <c r="M23" s="42"/>
      <c r="N23" s="42"/>
      <c r="O23" s="42"/>
      <c r="P23" s="42"/>
    </row>
    <row r="24" spans="1:16" hidden="1" x14ac:dyDescent="0.2">
      <c r="A24" s="12" t="s">
        <v>38</v>
      </c>
      <c r="B24" t="s">
        <v>169</v>
      </c>
      <c r="C24" s="16" t="s">
        <v>278</v>
      </c>
      <c r="D24" s="3">
        <v>12</v>
      </c>
      <c r="J24" s="42"/>
      <c r="K24" s="72"/>
      <c r="L24" s="42"/>
      <c r="M24" s="42"/>
      <c r="N24" s="42"/>
      <c r="O24" s="42"/>
      <c r="P24" s="42"/>
    </row>
    <row r="25" spans="1:16" hidden="1" x14ac:dyDescent="0.2">
      <c r="A25" t="s">
        <v>5</v>
      </c>
      <c r="B25" t="s">
        <v>146</v>
      </c>
      <c r="C25" s="71" t="s">
        <v>275</v>
      </c>
      <c r="D25" s="3">
        <v>36</v>
      </c>
      <c r="J25" s="42"/>
      <c r="K25" s="72"/>
      <c r="L25" s="42"/>
      <c r="M25" s="42"/>
      <c r="N25" s="42"/>
      <c r="O25" s="42"/>
      <c r="P25" s="42"/>
    </row>
    <row r="26" spans="1:16" hidden="1" x14ac:dyDescent="0.2">
      <c r="A26" t="s">
        <v>70</v>
      </c>
      <c r="B26" t="s">
        <v>177</v>
      </c>
      <c r="C26" s="71" t="s">
        <v>275</v>
      </c>
      <c r="D26" s="3">
        <v>23</v>
      </c>
      <c r="J26" s="42"/>
      <c r="K26" s="42"/>
      <c r="L26" s="42"/>
      <c r="M26" s="42"/>
      <c r="N26" s="42"/>
      <c r="O26" s="42"/>
      <c r="P26" s="42"/>
    </row>
    <row r="27" spans="1:16" hidden="1" x14ac:dyDescent="0.2">
      <c r="A27" t="s">
        <v>102</v>
      </c>
      <c r="B27" t="s">
        <v>177</v>
      </c>
      <c r="C27" s="71" t="s">
        <v>275</v>
      </c>
      <c r="D27" s="3">
        <v>23</v>
      </c>
      <c r="J27" s="42"/>
      <c r="K27" s="72"/>
      <c r="L27" s="42"/>
      <c r="M27" s="42"/>
      <c r="N27" s="42"/>
      <c r="O27" s="42"/>
      <c r="P27" s="42"/>
    </row>
    <row r="28" spans="1:16" hidden="1" x14ac:dyDescent="0.2">
      <c r="A28" s="54" t="s">
        <v>71</v>
      </c>
      <c r="B28" t="s">
        <v>71</v>
      </c>
      <c r="C28" s="71" t="s">
        <v>275</v>
      </c>
      <c r="D28" s="3">
        <v>4</v>
      </c>
      <c r="J28" s="42"/>
      <c r="K28" s="42"/>
      <c r="L28" s="42"/>
      <c r="M28" s="42"/>
      <c r="N28" s="42"/>
      <c r="O28" s="42"/>
      <c r="P28" s="42"/>
    </row>
    <row r="29" spans="1:16" hidden="1" x14ac:dyDescent="0.2">
      <c r="A29" t="s">
        <v>85</v>
      </c>
      <c r="B29" t="s">
        <v>71</v>
      </c>
      <c r="C29" s="71" t="s">
        <v>275</v>
      </c>
      <c r="D29" s="3">
        <v>3</v>
      </c>
      <c r="J29" s="42"/>
      <c r="K29" s="72"/>
      <c r="L29" s="42"/>
      <c r="M29" s="42"/>
      <c r="N29" s="42"/>
      <c r="O29" s="42"/>
      <c r="P29" s="42"/>
    </row>
    <row r="30" spans="1:16" hidden="1" x14ac:dyDescent="0.2">
      <c r="A30" s="13" t="s">
        <v>3</v>
      </c>
      <c r="B30" s="38" t="s">
        <v>145</v>
      </c>
      <c r="C30" s="71" t="s">
        <v>275</v>
      </c>
      <c r="D30" s="3">
        <v>21</v>
      </c>
      <c r="J30" s="42"/>
      <c r="K30" s="42"/>
      <c r="L30" s="42"/>
      <c r="M30" s="42"/>
      <c r="N30" s="42"/>
      <c r="O30" s="42"/>
      <c r="P30" s="42"/>
    </row>
    <row r="31" spans="1:16" hidden="1" x14ac:dyDescent="0.2">
      <c r="A31" t="s">
        <v>88</v>
      </c>
      <c r="B31" t="s">
        <v>21</v>
      </c>
      <c r="C31" s="71" t="s">
        <v>275</v>
      </c>
      <c r="D31" s="3">
        <v>13</v>
      </c>
      <c r="J31" s="42"/>
      <c r="K31" s="72"/>
      <c r="L31" s="42"/>
      <c r="M31" s="42"/>
      <c r="N31" s="72"/>
      <c r="O31" s="42"/>
      <c r="P31" s="42"/>
    </row>
    <row r="32" spans="1:16" hidden="1" x14ac:dyDescent="0.2">
      <c r="A32" t="s">
        <v>8</v>
      </c>
      <c r="B32" t="s">
        <v>21</v>
      </c>
      <c r="C32" s="71" t="s">
        <v>275</v>
      </c>
      <c r="D32" s="3">
        <v>24</v>
      </c>
      <c r="J32" s="42"/>
      <c r="K32" s="42"/>
      <c r="L32" s="42"/>
      <c r="M32" s="42"/>
      <c r="N32" s="42"/>
      <c r="O32" s="42"/>
      <c r="P32" s="42"/>
    </row>
    <row r="33" spans="1:16" x14ac:dyDescent="0.2">
      <c r="A33" t="s">
        <v>43</v>
      </c>
      <c r="B33" t="s">
        <v>153</v>
      </c>
      <c r="C33" s="71" t="s">
        <v>275</v>
      </c>
      <c r="D33" s="3" t="s">
        <v>253</v>
      </c>
      <c r="J33" s="42"/>
      <c r="K33" s="42"/>
      <c r="L33" s="72"/>
      <c r="M33" s="42"/>
      <c r="N33" s="42"/>
      <c r="O33" s="42"/>
      <c r="P33" s="42"/>
    </row>
    <row r="34" spans="1:16" x14ac:dyDescent="0.2">
      <c r="A34" t="s">
        <v>39</v>
      </c>
      <c r="B34" t="s">
        <v>153</v>
      </c>
      <c r="C34" s="71" t="s">
        <v>275</v>
      </c>
      <c r="D34" s="3" t="s">
        <v>253</v>
      </c>
      <c r="J34" s="42"/>
      <c r="K34" s="42"/>
      <c r="L34" s="72"/>
      <c r="M34" s="42"/>
      <c r="N34" s="42"/>
      <c r="O34" s="42"/>
      <c r="P34" s="42"/>
    </row>
    <row r="35" spans="1:16" x14ac:dyDescent="0.2">
      <c r="A35" t="s">
        <v>86</v>
      </c>
      <c r="B35" t="s">
        <v>178</v>
      </c>
      <c r="C35" s="71" t="s">
        <v>275</v>
      </c>
      <c r="D35" s="3" t="s">
        <v>253</v>
      </c>
      <c r="J35" s="42"/>
      <c r="K35" s="42"/>
      <c r="L35" s="42"/>
      <c r="M35" s="42"/>
      <c r="N35" s="42"/>
      <c r="O35" s="42"/>
      <c r="P35" s="42"/>
    </row>
    <row r="36" spans="1:16" x14ac:dyDescent="0.2">
      <c r="A36" t="s">
        <v>7</v>
      </c>
      <c r="B36" t="s">
        <v>147</v>
      </c>
      <c r="C36" s="71" t="s">
        <v>275</v>
      </c>
      <c r="D36" s="3" t="s">
        <v>253</v>
      </c>
      <c r="J36" s="42"/>
      <c r="K36" s="42"/>
      <c r="L36" s="72"/>
      <c r="M36" s="42"/>
      <c r="N36" s="42"/>
      <c r="O36" s="42"/>
      <c r="P36" s="42"/>
    </row>
    <row r="37" spans="1:16" hidden="1" x14ac:dyDescent="0.2">
      <c r="A37" t="s">
        <v>72</v>
      </c>
      <c r="B37" t="s">
        <v>170</v>
      </c>
      <c r="C37" s="71" t="s">
        <v>275</v>
      </c>
      <c r="D37" s="3">
        <v>11</v>
      </c>
      <c r="J37" s="42"/>
      <c r="K37" s="42"/>
      <c r="L37" s="42"/>
      <c r="M37" s="42"/>
      <c r="N37" s="42"/>
      <c r="O37" s="42"/>
      <c r="P37" s="42"/>
    </row>
    <row r="38" spans="1:16" hidden="1" x14ac:dyDescent="0.2">
      <c r="A38" s="12" t="s">
        <v>36</v>
      </c>
      <c r="B38" t="s">
        <v>166</v>
      </c>
      <c r="C38" s="71" t="s">
        <v>275</v>
      </c>
      <c r="D38" s="3">
        <v>33</v>
      </c>
      <c r="J38" s="42"/>
      <c r="K38" s="42"/>
      <c r="L38" s="42"/>
      <c r="M38" s="42"/>
      <c r="N38" s="42"/>
      <c r="O38" s="42"/>
      <c r="P38" s="42"/>
    </row>
    <row r="39" spans="1:16" hidden="1" x14ac:dyDescent="0.2">
      <c r="A39" t="s">
        <v>114</v>
      </c>
      <c r="B39" t="s">
        <v>75</v>
      </c>
      <c r="C39" s="71" t="s">
        <v>275</v>
      </c>
      <c r="D39" s="3">
        <v>24</v>
      </c>
      <c r="J39" s="42"/>
      <c r="K39" s="42"/>
      <c r="L39" s="42"/>
      <c r="M39" s="42"/>
      <c r="N39" s="42"/>
      <c r="O39" s="42"/>
      <c r="P39" s="42"/>
    </row>
    <row r="40" spans="1:16" hidden="1" x14ac:dyDescent="0.2">
      <c r="A40" t="s">
        <v>35</v>
      </c>
      <c r="B40" t="s">
        <v>75</v>
      </c>
      <c r="C40" s="71" t="s">
        <v>275</v>
      </c>
      <c r="D40" s="3">
        <v>21</v>
      </c>
      <c r="J40" s="42"/>
      <c r="K40" s="42"/>
      <c r="L40" s="42"/>
      <c r="M40" s="42"/>
      <c r="N40" s="42"/>
      <c r="O40" s="42"/>
      <c r="P40" s="42"/>
    </row>
    <row r="41" spans="1:16" hidden="1" x14ac:dyDescent="0.2">
      <c r="A41" t="s">
        <v>116</v>
      </c>
      <c r="B41" t="s">
        <v>75</v>
      </c>
      <c r="C41" s="71" t="s">
        <v>275</v>
      </c>
      <c r="D41" s="3">
        <v>13</v>
      </c>
      <c r="J41" s="72"/>
      <c r="K41" s="42"/>
      <c r="L41" s="72"/>
      <c r="M41" s="42"/>
      <c r="N41" s="42"/>
      <c r="O41" s="42"/>
      <c r="P41" s="42"/>
    </row>
    <row r="42" spans="1:16" hidden="1" x14ac:dyDescent="0.2">
      <c r="A42" t="s">
        <v>117</v>
      </c>
      <c r="B42" t="s">
        <v>75</v>
      </c>
      <c r="C42" s="71" t="s">
        <v>275</v>
      </c>
      <c r="D42" s="3">
        <v>10</v>
      </c>
      <c r="J42" s="42"/>
      <c r="K42" s="42"/>
      <c r="L42" s="42"/>
      <c r="M42" s="42"/>
      <c r="N42" s="42"/>
      <c r="O42" s="42"/>
      <c r="P42" s="42"/>
    </row>
    <row r="43" spans="1:16" hidden="1" x14ac:dyDescent="0.2">
      <c r="A43" t="s">
        <v>74</v>
      </c>
      <c r="B43" t="s">
        <v>75</v>
      </c>
      <c r="C43" s="71" t="s">
        <v>275</v>
      </c>
      <c r="D43" s="3">
        <v>19</v>
      </c>
      <c r="J43" s="42"/>
      <c r="K43" s="42"/>
      <c r="L43" s="42"/>
      <c r="M43" s="42"/>
      <c r="N43" s="42"/>
      <c r="O43" s="42"/>
      <c r="P43" s="42"/>
    </row>
    <row r="44" spans="1:16" hidden="1" x14ac:dyDescent="0.2">
      <c r="A44" t="s">
        <v>9</v>
      </c>
      <c r="B44" t="s">
        <v>75</v>
      </c>
      <c r="C44" s="71" t="s">
        <v>275</v>
      </c>
      <c r="D44" s="3">
        <v>14</v>
      </c>
      <c r="J44" s="42"/>
      <c r="K44" s="42"/>
      <c r="L44" s="42"/>
      <c r="M44" s="42"/>
      <c r="N44" s="42"/>
      <c r="O44" s="42"/>
      <c r="P44" s="42"/>
    </row>
    <row r="45" spans="1:16" hidden="1" x14ac:dyDescent="0.2">
      <c r="A45" t="s">
        <v>45</v>
      </c>
      <c r="B45" t="s">
        <v>75</v>
      </c>
      <c r="C45" s="71" t="s">
        <v>275</v>
      </c>
      <c r="D45" s="3">
        <v>12</v>
      </c>
      <c r="J45" s="72"/>
      <c r="K45" s="42"/>
      <c r="L45" s="42"/>
      <c r="M45" s="42"/>
      <c r="N45" s="42"/>
      <c r="O45" s="42"/>
      <c r="P45" s="42"/>
    </row>
    <row r="46" spans="1:16" hidden="1" x14ac:dyDescent="0.2">
      <c r="A46" t="s">
        <v>91</v>
      </c>
      <c r="B46" t="s">
        <v>75</v>
      </c>
      <c r="C46" s="71" t="s">
        <v>275</v>
      </c>
      <c r="D46" s="3">
        <v>14</v>
      </c>
      <c r="J46" s="42"/>
      <c r="K46" s="42"/>
      <c r="L46" s="42"/>
      <c r="M46" s="42"/>
      <c r="N46" s="42"/>
      <c r="O46" s="42"/>
      <c r="P46" s="42"/>
    </row>
    <row r="47" spans="1:16" hidden="1" x14ac:dyDescent="0.2">
      <c r="A47" t="s">
        <v>44</v>
      </c>
      <c r="B47" t="s">
        <v>75</v>
      </c>
      <c r="C47" s="71" t="s">
        <v>275</v>
      </c>
      <c r="D47" s="3">
        <v>12</v>
      </c>
      <c r="J47" s="42"/>
      <c r="K47" s="42"/>
      <c r="L47" s="42"/>
      <c r="M47" s="42"/>
      <c r="N47" s="42"/>
      <c r="O47" s="42"/>
      <c r="P47" s="42"/>
    </row>
    <row r="48" spans="1:16" hidden="1" x14ac:dyDescent="0.2">
      <c r="A48" t="s">
        <v>115</v>
      </c>
      <c r="B48" t="s">
        <v>75</v>
      </c>
      <c r="C48" s="71" t="s">
        <v>275</v>
      </c>
      <c r="D48" s="3">
        <v>16</v>
      </c>
      <c r="J48" s="42"/>
      <c r="K48" s="72"/>
      <c r="L48" s="42"/>
      <c r="M48" s="42"/>
      <c r="N48" s="42"/>
      <c r="O48" s="42"/>
      <c r="P48" s="42"/>
    </row>
    <row r="49" spans="1:16" hidden="1" x14ac:dyDescent="0.2">
      <c r="A49" t="s">
        <v>118</v>
      </c>
      <c r="B49" t="s">
        <v>75</v>
      </c>
      <c r="C49" s="71" t="s">
        <v>275</v>
      </c>
      <c r="D49" s="3">
        <v>8</v>
      </c>
      <c r="J49" s="42"/>
      <c r="K49" s="42"/>
      <c r="L49" s="42"/>
      <c r="M49" s="42"/>
      <c r="N49" s="42"/>
      <c r="O49" s="42"/>
      <c r="P49" s="42"/>
    </row>
    <row r="50" spans="1:16" hidden="1" x14ac:dyDescent="0.2">
      <c r="A50" t="s">
        <v>51</v>
      </c>
      <c r="B50" t="s">
        <v>172</v>
      </c>
      <c r="C50" s="71" t="s">
        <v>275</v>
      </c>
      <c r="D50" s="3">
        <v>7</v>
      </c>
      <c r="J50" s="42"/>
      <c r="K50" s="42"/>
      <c r="L50" s="42"/>
      <c r="M50" s="42"/>
      <c r="N50" s="42"/>
      <c r="O50" s="42"/>
      <c r="P50" s="42"/>
    </row>
    <row r="51" spans="1:16" hidden="1" x14ac:dyDescent="0.2">
      <c r="A51" s="54" t="s">
        <v>23</v>
      </c>
      <c r="B51" t="s">
        <v>157</v>
      </c>
      <c r="C51" s="71" t="s">
        <v>275</v>
      </c>
      <c r="D51" s="3">
        <v>29</v>
      </c>
      <c r="J51" s="42"/>
      <c r="K51" s="42"/>
      <c r="L51" s="42"/>
      <c r="M51" s="42"/>
      <c r="N51" s="42"/>
      <c r="O51" s="42"/>
      <c r="P51" s="42"/>
    </row>
    <row r="52" spans="1:16" hidden="1" x14ac:dyDescent="0.2">
      <c r="A52" t="s">
        <v>46</v>
      </c>
      <c r="B52" t="s">
        <v>157</v>
      </c>
      <c r="C52" s="71" t="s">
        <v>275</v>
      </c>
      <c r="D52" s="3">
        <v>23</v>
      </c>
      <c r="J52" s="42"/>
      <c r="K52" s="42"/>
      <c r="L52" s="42"/>
      <c r="M52" s="42"/>
      <c r="N52" s="42"/>
      <c r="O52" s="42"/>
      <c r="P52" s="42"/>
    </row>
    <row r="53" spans="1:16" hidden="1" x14ac:dyDescent="0.2">
      <c r="A53" t="s">
        <v>121</v>
      </c>
      <c r="B53" t="s">
        <v>149</v>
      </c>
      <c r="C53" s="71" t="s">
        <v>275</v>
      </c>
      <c r="D53" s="3">
        <v>8</v>
      </c>
      <c r="J53" s="42"/>
      <c r="K53" s="42"/>
      <c r="L53" s="42"/>
      <c r="M53" s="42"/>
      <c r="N53" s="42"/>
      <c r="O53" s="42"/>
      <c r="P53" s="42"/>
    </row>
    <row r="54" spans="1:16" hidden="1" x14ac:dyDescent="0.2">
      <c r="A54" t="s">
        <v>122</v>
      </c>
      <c r="B54" t="s">
        <v>149</v>
      </c>
      <c r="C54" s="71" t="s">
        <v>275</v>
      </c>
      <c r="D54" s="3">
        <v>13</v>
      </c>
      <c r="J54" s="42"/>
      <c r="K54" s="42"/>
      <c r="L54" s="42"/>
      <c r="M54" s="42"/>
      <c r="N54" s="42"/>
      <c r="O54" s="42"/>
      <c r="P54" s="42"/>
    </row>
    <row r="55" spans="1:16" hidden="1" x14ac:dyDescent="0.2">
      <c r="A55" s="54" t="s">
        <v>11</v>
      </c>
      <c r="B55" t="s">
        <v>149</v>
      </c>
      <c r="C55" s="71" t="s">
        <v>275</v>
      </c>
      <c r="D55" s="3">
        <v>13</v>
      </c>
      <c r="J55" s="42"/>
      <c r="K55" s="42"/>
      <c r="L55" s="42"/>
      <c r="M55" s="42"/>
      <c r="N55" s="42"/>
      <c r="O55" s="42"/>
      <c r="P55" s="42"/>
    </row>
    <row r="56" spans="1:16" hidden="1" x14ac:dyDescent="0.2">
      <c r="A56" t="s">
        <v>123</v>
      </c>
      <c r="B56" t="s">
        <v>149</v>
      </c>
      <c r="C56" s="71" t="s">
        <v>275</v>
      </c>
      <c r="D56" s="3">
        <v>11</v>
      </c>
      <c r="J56" s="42"/>
      <c r="K56" s="42"/>
      <c r="L56" s="42"/>
      <c r="M56" s="42"/>
      <c r="N56" s="42"/>
      <c r="O56" s="42"/>
      <c r="P56" s="42"/>
    </row>
    <row r="57" spans="1:16" hidden="1" x14ac:dyDescent="0.2">
      <c r="A57" t="s">
        <v>49</v>
      </c>
      <c r="B57" t="s">
        <v>149</v>
      </c>
      <c r="C57" s="71" t="s">
        <v>275</v>
      </c>
      <c r="D57" s="3">
        <v>11</v>
      </c>
    </row>
    <row r="58" spans="1:16" hidden="1" x14ac:dyDescent="0.2">
      <c r="A58" t="s">
        <v>124</v>
      </c>
      <c r="B58" t="s">
        <v>149</v>
      </c>
      <c r="C58" s="71" t="s">
        <v>275</v>
      </c>
      <c r="D58" s="3">
        <v>14</v>
      </c>
    </row>
    <row r="59" spans="1:16" hidden="1" x14ac:dyDescent="0.2">
      <c r="A59" t="s">
        <v>48</v>
      </c>
      <c r="B59" t="s">
        <v>171</v>
      </c>
      <c r="C59" s="71" t="s">
        <v>275</v>
      </c>
      <c r="D59" s="3">
        <v>18</v>
      </c>
    </row>
    <row r="60" spans="1:16" hidden="1" x14ac:dyDescent="0.2">
      <c r="A60" s="54" t="s">
        <v>10</v>
      </c>
      <c r="B60" t="s">
        <v>148</v>
      </c>
      <c r="C60" s="71" t="s">
        <v>275</v>
      </c>
      <c r="D60" s="3">
        <v>17</v>
      </c>
    </row>
    <row r="61" spans="1:16" hidden="1" x14ac:dyDescent="0.2">
      <c r="A61" t="s">
        <v>78</v>
      </c>
      <c r="B61" t="s">
        <v>158</v>
      </c>
      <c r="C61" s="71" t="s">
        <v>275</v>
      </c>
      <c r="D61" s="3">
        <v>9</v>
      </c>
    </row>
    <row r="62" spans="1:16" hidden="1" x14ac:dyDescent="0.2">
      <c r="A62" s="54" t="s">
        <v>24</v>
      </c>
      <c r="B62" t="s">
        <v>158</v>
      </c>
      <c r="C62" s="71" t="s">
        <v>275</v>
      </c>
      <c r="D62" s="3">
        <v>16</v>
      </c>
    </row>
    <row r="63" spans="1:16" hidden="1" x14ac:dyDescent="0.2">
      <c r="A63" t="s">
        <v>128</v>
      </c>
      <c r="B63" t="s">
        <v>158</v>
      </c>
      <c r="C63" s="71" t="s">
        <v>275</v>
      </c>
      <c r="D63" s="3">
        <v>5</v>
      </c>
    </row>
    <row r="64" spans="1:16" hidden="1" x14ac:dyDescent="0.2">
      <c r="A64" s="54" t="s">
        <v>25</v>
      </c>
      <c r="B64" t="s">
        <v>159</v>
      </c>
      <c r="C64" s="71" t="s">
        <v>275</v>
      </c>
      <c r="D64" s="3">
        <v>32</v>
      </c>
    </row>
    <row r="65" spans="1:4" hidden="1" x14ac:dyDescent="0.2">
      <c r="A65" t="s">
        <v>79</v>
      </c>
      <c r="B65" t="s">
        <v>26</v>
      </c>
      <c r="C65" s="71" t="s">
        <v>275</v>
      </c>
      <c r="D65" s="3">
        <v>15</v>
      </c>
    </row>
    <row r="66" spans="1:4" hidden="1" x14ac:dyDescent="0.2">
      <c r="A66" s="54" t="s">
        <v>14</v>
      </c>
      <c r="B66" t="s">
        <v>14</v>
      </c>
      <c r="C66" s="71" t="s">
        <v>275</v>
      </c>
      <c r="D66" s="3">
        <v>14</v>
      </c>
    </row>
    <row r="67" spans="1:4" hidden="1" x14ac:dyDescent="0.2">
      <c r="A67" t="s">
        <v>27</v>
      </c>
      <c r="B67" t="s">
        <v>160</v>
      </c>
      <c r="C67" s="71" t="s">
        <v>275</v>
      </c>
      <c r="D67" s="3">
        <v>27</v>
      </c>
    </row>
    <row r="68" spans="1:4" hidden="1" x14ac:dyDescent="0.2">
      <c r="A68" s="54" t="s">
        <v>80</v>
      </c>
      <c r="B68" t="s">
        <v>160</v>
      </c>
      <c r="C68" s="71" t="s">
        <v>275</v>
      </c>
      <c r="D68" s="3">
        <v>27</v>
      </c>
    </row>
    <row r="69" spans="1:4" hidden="1" x14ac:dyDescent="0.2">
      <c r="A69" t="s">
        <v>134</v>
      </c>
      <c r="B69" t="s">
        <v>160</v>
      </c>
      <c r="C69" s="71" t="s">
        <v>275</v>
      </c>
      <c r="D69" s="3">
        <v>29</v>
      </c>
    </row>
    <row r="70" spans="1:4" hidden="1" x14ac:dyDescent="0.2">
      <c r="A70" t="s">
        <v>94</v>
      </c>
      <c r="B70" t="s">
        <v>160</v>
      </c>
      <c r="C70" s="71" t="s">
        <v>275</v>
      </c>
      <c r="D70" s="3">
        <v>35</v>
      </c>
    </row>
    <row r="71" spans="1:4" hidden="1" x14ac:dyDescent="0.2">
      <c r="A71" t="s">
        <v>95</v>
      </c>
      <c r="B71" t="s">
        <v>151</v>
      </c>
      <c r="C71" s="71" t="s">
        <v>275</v>
      </c>
      <c r="D71" s="3">
        <v>16</v>
      </c>
    </row>
    <row r="72" spans="1:4" hidden="1" x14ac:dyDescent="0.2">
      <c r="A72" t="s">
        <v>135</v>
      </c>
      <c r="B72" t="s">
        <v>151</v>
      </c>
      <c r="C72" s="71" t="s">
        <v>275</v>
      </c>
      <c r="D72" s="3">
        <v>30</v>
      </c>
    </row>
    <row r="73" spans="1:4" hidden="1" x14ac:dyDescent="0.2">
      <c r="A73" t="s">
        <v>56</v>
      </c>
      <c r="B73" t="s">
        <v>151</v>
      </c>
      <c r="C73" s="71" t="s">
        <v>275</v>
      </c>
      <c r="D73" s="3">
        <v>17</v>
      </c>
    </row>
    <row r="74" spans="1:4" hidden="1" x14ac:dyDescent="0.2">
      <c r="A74" t="s">
        <v>97</v>
      </c>
      <c r="B74" t="s">
        <v>168</v>
      </c>
      <c r="C74" s="71" t="s">
        <v>275</v>
      </c>
      <c r="D74" s="3">
        <v>16</v>
      </c>
    </row>
    <row r="75" spans="1:4" hidden="1" x14ac:dyDescent="0.2">
      <c r="A75" t="s">
        <v>138</v>
      </c>
      <c r="B75" t="s">
        <v>169</v>
      </c>
      <c r="C75" s="71" t="s">
        <v>275</v>
      </c>
      <c r="D75" s="3">
        <v>14</v>
      </c>
    </row>
    <row r="76" spans="1:4" hidden="1" x14ac:dyDescent="0.2">
      <c r="A76" t="s">
        <v>57</v>
      </c>
      <c r="B76" t="s">
        <v>169</v>
      </c>
      <c r="C76" s="71" t="s">
        <v>275</v>
      </c>
      <c r="D76" s="3">
        <v>8</v>
      </c>
    </row>
    <row r="77" spans="1:4" hidden="1" x14ac:dyDescent="0.2">
      <c r="A77" t="s">
        <v>139</v>
      </c>
      <c r="B77" t="s">
        <v>169</v>
      </c>
      <c r="C77" s="71" t="s">
        <v>275</v>
      </c>
      <c r="D77" s="3">
        <v>10</v>
      </c>
    </row>
    <row r="78" spans="1:4" hidden="1" x14ac:dyDescent="0.2">
      <c r="A78" t="s">
        <v>99</v>
      </c>
      <c r="B78" t="s">
        <v>169</v>
      </c>
      <c r="C78" s="71" t="s">
        <v>275</v>
      </c>
      <c r="D78" s="3">
        <v>14</v>
      </c>
    </row>
    <row r="79" spans="1:4" hidden="1" x14ac:dyDescent="0.2">
      <c r="A79" t="s">
        <v>98</v>
      </c>
      <c r="B79" t="s">
        <v>169</v>
      </c>
      <c r="C79" s="71" t="s">
        <v>275</v>
      </c>
      <c r="D79" s="3">
        <v>9</v>
      </c>
    </row>
    <row r="80" spans="1:4" hidden="1" x14ac:dyDescent="0.2">
      <c r="A80" t="s">
        <v>140</v>
      </c>
      <c r="B80" t="s">
        <v>169</v>
      </c>
      <c r="C80" s="71" t="s">
        <v>275</v>
      </c>
      <c r="D80" s="3">
        <v>9</v>
      </c>
    </row>
    <row r="81" spans="1:4" hidden="1" x14ac:dyDescent="0.2">
      <c r="A81" t="s">
        <v>100</v>
      </c>
      <c r="B81" t="s">
        <v>169</v>
      </c>
      <c r="C81" s="71" t="s">
        <v>275</v>
      </c>
      <c r="D81" s="3">
        <v>10</v>
      </c>
    </row>
    <row r="82" spans="1:4" hidden="1" x14ac:dyDescent="0.2">
      <c r="A82" t="s">
        <v>108</v>
      </c>
      <c r="B82" t="s">
        <v>161</v>
      </c>
      <c r="C82" s="71" t="s">
        <v>275</v>
      </c>
      <c r="D82" s="3">
        <v>21</v>
      </c>
    </row>
    <row r="83" spans="1:4" hidden="1" x14ac:dyDescent="0.2">
      <c r="A83" s="12" t="s">
        <v>28</v>
      </c>
      <c r="B83" t="s">
        <v>161</v>
      </c>
      <c r="C83" s="71" t="s">
        <v>275</v>
      </c>
      <c r="D83" s="3">
        <v>32</v>
      </c>
    </row>
    <row r="84" spans="1:4" hidden="1" x14ac:dyDescent="0.2">
      <c r="A84" t="s">
        <v>141</v>
      </c>
      <c r="B84" t="s">
        <v>163</v>
      </c>
      <c r="C84" s="71" t="s">
        <v>275</v>
      </c>
      <c r="D84" s="3">
        <v>15</v>
      </c>
    </row>
    <row r="85" spans="1:4" hidden="1" x14ac:dyDescent="0.2">
      <c r="A85" s="54" t="s">
        <v>101</v>
      </c>
      <c r="B85" t="s">
        <v>163</v>
      </c>
      <c r="C85" s="71" t="s">
        <v>275</v>
      </c>
      <c r="D85" s="3">
        <v>29</v>
      </c>
    </row>
    <row r="86" spans="1:4" hidden="1" x14ac:dyDescent="0.2">
      <c r="A86" t="s">
        <v>58</v>
      </c>
      <c r="B86" t="s">
        <v>163</v>
      </c>
      <c r="C86" s="71" t="s">
        <v>275</v>
      </c>
      <c r="D86" s="3">
        <v>14</v>
      </c>
    </row>
    <row r="87" spans="1:4" hidden="1" x14ac:dyDescent="0.2">
      <c r="A87" t="s">
        <v>59</v>
      </c>
      <c r="B87" t="s">
        <v>163</v>
      </c>
      <c r="C87" s="71" t="s">
        <v>275</v>
      </c>
      <c r="D87" s="3">
        <v>21</v>
      </c>
    </row>
    <row r="88" spans="1:4" hidden="1" x14ac:dyDescent="0.2">
      <c r="A88" t="s">
        <v>30</v>
      </c>
      <c r="B88" t="s">
        <v>163</v>
      </c>
      <c r="C88" s="71" t="s">
        <v>275</v>
      </c>
      <c r="D88" s="3">
        <v>17</v>
      </c>
    </row>
    <row r="89" spans="1:4" hidden="1" x14ac:dyDescent="0.2">
      <c r="A89" t="s">
        <v>29</v>
      </c>
      <c r="B89" t="s">
        <v>162</v>
      </c>
      <c r="C89" s="71" t="s">
        <v>275</v>
      </c>
      <c r="D89" s="3">
        <v>14</v>
      </c>
    </row>
    <row r="90" spans="1:4" hidden="1" x14ac:dyDescent="0.2">
      <c r="A90" t="s">
        <v>60</v>
      </c>
      <c r="B90" t="s">
        <v>179</v>
      </c>
      <c r="C90" s="71" t="s">
        <v>275</v>
      </c>
      <c r="D90" s="3">
        <v>7</v>
      </c>
    </row>
    <row r="91" spans="1:4" hidden="1" x14ac:dyDescent="0.2">
      <c r="A91" t="s">
        <v>62</v>
      </c>
      <c r="B91" t="s">
        <v>164</v>
      </c>
      <c r="C91" s="71" t="s">
        <v>275</v>
      </c>
      <c r="D91" s="3">
        <v>15</v>
      </c>
    </row>
    <row r="92" spans="1:4" hidden="1" x14ac:dyDescent="0.2">
      <c r="A92" t="s">
        <v>63</v>
      </c>
      <c r="B92" t="s">
        <v>164</v>
      </c>
      <c r="C92" s="71" t="s">
        <v>275</v>
      </c>
      <c r="D92" s="3">
        <v>13</v>
      </c>
    </row>
    <row r="93" spans="1:4" hidden="1" x14ac:dyDescent="0.2">
      <c r="A93" t="s">
        <v>32</v>
      </c>
      <c r="B93" t="s">
        <v>164</v>
      </c>
      <c r="C93" s="71" t="s">
        <v>275</v>
      </c>
      <c r="D93" s="3">
        <v>15</v>
      </c>
    </row>
    <row r="94" spans="1:4" hidden="1" x14ac:dyDescent="0.2">
      <c r="A94" s="54" t="s">
        <v>31</v>
      </c>
      <c r="B94" t="s">
        <v>164</v>
      </c>
      <c r="C94" s="71" t="s">
        <v>275</v>
      </c>
      <c r="D94" s="3">
        <v>18</v>
      </c>
    </row>
    <row r="95" spans="1:4" hidden="1" x14ac:dyDescent="0.2">
      <c r="A95" s="54" t="s">
        <v>34</v>
      </c>
      <c r="B95" t="s">
        <v>165</v>
      </c>
      <c r="C95" s="71" t="s">
        <v>275</v>
      </c>
      <c r="D95" s="3">
        <v>43</v>
      </c>
    </row>
    <row r="96" spans="1:4" hidden="1" x14ac:dyDescent="0.2">
      <c r="A96" t="s">
        <v>82</v>
      </c>
      <c r="B96" t="s">
        <v>175</v>
      </c>
      <c r="C96" s="71" t="s">
        <v>275</v>
      </c>
      <c r="D96" s="3">
        <v>10</v>
      </c>
    </row>
    <row r="97" spans="1:4" hidden="1" x14ac:dyDescent="0.2">
      <c r="A97" s="54" t="s">
        <v>66</v>
      </c>
      <c r="B97" t="s">
        <v>175</v>
      </c>
      <c r="C97" s="71" t="s">
        <v>275</v>
      </c>
      <c r="D97" s="3">
        <v>21</v>
      </c>
    </row>
    <row r="98" spans="1:4" hidden="1" x14ac:dyDescent="0.2">
      <c r="A98" t="s">
        <v>112</v>
      </c>
      <c r="B98" t="s">
        <v>154</v>
      </c>
      <c r="C98" s="18" t="s">
        <v>276</v>
      </c>
      <c r="D98" s="3">
        <v>4</v>
      </c>
    </row>
    <row r="99" spans="1:4" hidden="1" x14ac:dyDescent="0.2">
      <c r="A99" t="s">
        <v>87</v>
      </c>
      <c r="B99" t="s">
        <v>154</v>
      </c>
      <c r="C99" s="18" t="s">
        <v>276</v>
      </c>
      <c r="D99" s="3">
        <v>6</v>
      </c>
    </row>
    <row r="100" spans="1:4" hidden="1" x14ac:dyDescent="0.2">
      <c r="A100" t="s">
        <v>73</v>
      </c>
      <c r="B100" t="s">
        <v>154</v>
      </c>
      <c r="C100" s="18" t="s">
        <v>276</v>
      </c>
      <c r="D100" s="3">
        <v>10</v>
      </c>
    </row>
    <row r="101" spans="1:4" hidden="1" x14ac:dyDescent="0.2">
      <c r="A101" s="54" t="s">
        <v>20</v>
      </c>
      <c r="B101" t="s">
        <v>154</v>
      </c>
      <c r="C101" s="18" t="s">
        <v>276</v>
      </c>
      <c r="D101" s="3">
        <v>11</v>
      </c>
    </row>
    <row r="102" spans="1:4" hidden="1" x14ac:dyDescent="0.2">
      <c r="A102" t="s">
        <v>42</v>
      </c>
      <c r="B102" t="s">
        <v>170</v>
      </c>
      <c r="C102" s="18" t="s">
        <v>276</v>
      </c>
      <c r="D102" s="3">
        <v>13</v>
      </c>
    </row>
    <row r="103" spans="1:4" hidden="1" x14ac:dyDescent="0.2">
      <c r="A103" t="s">
        <v>104</v>
      </c>
      <c r="B103" t="s">
        <v>75</v>
      </c>
      <c r="C103" s="18" t="s">
        <v>276</v>
      </c>
      <c r="D103" s="3">
        <v>12</v>
      </c>
    </row>
    <row r="104" spans="1:4" hidden="1" x14ac:dyDescent="0.2">
      <c r="A104" t="s">
        <v>22</v>
      </c>
      <c r="B104" t="s">
        <v>155</v>
      </c>
      <c r="C104" s="18" t="s">
        <v>276</v>
      </c>
      <c r="D104" s="3">
        <v>13</v>
      </c>
    </row>
    <row r="105" spans="1:4" hidden="1" x14ac:dyDescent="0.2">
      <c r="A105" s="54" t="s">
        <v>76</v>
      </c>
      <c r="B105" t="s">
        <v>155</v>
      </c>
      <c r="C105" s="18" t="s">
        <v>276</v>
      </c>
      <c r="D105" s="3">
        <v>16</v>
      </c>
    </row>
    <row r="106" spans="1:4" hidden="1" x14ac:dyDescent="0.2">
      <c r="A106" t="s">
        <v>92</v>
      </c>
      <c r="B106" t="s">
        <v>155</v>
      </c>
      <c r="C106" s="18" t="s">
        <v>276</v>
      </c>
      <c r="D106" s="3">
        <v>14</v>
      </c>
    </row>
    <row r="107" spans="1:4" hidden="1" x14ac:dyDescent="0.2">
      <c r="A107" t="s">
        <v>120</v>
      </c>
      <c r="B107" t="s">
        <v>155</v>
      </c>
      <c r="C107" s="18" t="s">
        <v>276</v>
      </c>
      <c r="D107" s="3">
        <v>8</v>
      </c>
    </row>
    <row r="108" spans="1:4" hidden="1" x14ac:dyDescent="0.2">
      <c r="A108" t="s">
        <v>119</v>
      </c>
      <c r="B108" t="s">
        <v>155</v>
      </c>
      <c r="C108" s="18" t="s">
        <v>276</v>
      </c>
      <c r="D108" s="3">
        <v>11</v>
      </c>
    </row>
    <row r="109" spans="1:4" hidden="1" x14ac:dyDescent="0.2">
      <c r="A109" t="s">
        <v>47</v>
      </c>
      <c r="B109" t="s">
        <v>157</v>
      </c>
      <c r="C109" s="18" t="s">
        <v>276</v>
      </c>
      <c r="D109" s="3">
        <v>20</v>
      </c>
    </row>
    <row r="110" spans="1:4" hidden="1" x14ac:dyDescent="0.2">
      <c r="A110" t="s">
        <v>68</v>
      </c>
      <c r="B110" t="s">
        <v>148</v>
      </c>
      <c r="C110" s="18" t="s">
        <v>276</v>
      </c>
      <c r="D110" s="3">
        <v>11</v>
      </c>
    </row>
    <row r="111" spans="1:4" hidden="1" x14ac:dyDescent="0.2">
      <c r="A111" t="s">
        <v>125</v>
      </c>
      <c r="B111" t="s">
        <v>158</v>
      </c>
      <c r="C111" s="18" t="s">
        <v>276</v>
      </c>
      <c r="D111" s="3">
        <v>7</v>
      </c>
    </row>
    <row r="112" spans="1:4" hidden="1" x14ac:dyDescent="0.2">
      <c r="A112" t="s">
        <v>126</v>
      </c>
      <c r="B112" t="s">
        <v>158</v>
      </c>
      <c r="C112" s="18" t="s">
        <v>276</v>
      </c>
      <c r="D112" s="3">
        <v>6</v>
      </c>
    </row>
    <row r="113" spans="1:4" hidden="1" x14ac:dyDescent="0.2">
      <c r="A113" t="s">
        <v>127</v>
      </c>
      <c r="B113" t="s">
        <v>158</v>
      </c>
      <c r="C113" s="18" t="s">
        <v>276</v>
      </c>
      <c r="D113" s="3">
        <v>7</v>
      </c>
    </row>
    <row r="114" spans="1:4" hidden="1" x14ac:dyDescent="0.2">
      <c r="A114" t="s">
        <v>129</v>
      </c>
      <c r="B114" t="s">
        <v>158</v>
      </c>
      <c r="C114" s="18" t="s">
        <v>276</v>
      </c>
      <c r="D114" s="3">
        <v>8</v>
      </c>
    </row>
    <row r="115" spans="1:4" hidden="1" x14ac:dyDescent="0.2">
      <c r="A115" t="s">
        <v>77</v>
      </c>
      <c r="B115" t="s">
        <v>158</v>
      </c>
      <c r="C115" s="18" t="s">
        <v>276</v>
      </c>
      <c r="D115" s="3">
        <v>12</v>
      </c>
    </row>
    <row r="116" spans="1:4" hidden="1" x14ac:dyDescent="0.2">
      <c r="A116" t="s">
        <v>50</v>
      </c>
      <c r="B116" t="s">
        <v>158</v>
      </c>
      <c r="C116" s="18" t="s">
        <v>276</v>
      </c>
      <c r="D116" s="3">
        <v>8</v>
      </c>
    </row>
    <row r="117" spans="1:4" hidden="1" x14ac:dyDescent="0.2">
      <c r="A117" t="s">
        <v>105</v>
      </c>
      <c r="B117" t="s">
        <v>158</v>
      </c>
      <c r="C117" s="18" t="s">
        <v>276</v>
      </c>
      <c r="D117" s="3">
        <v>8</v>
      </c>
    </row>
    <row r="118" spans="1:4" hidden="1" x14ac:dyDescent="0.2">
      <c r="A118" t="s">
        <v>52</v>
      </c>
      <c r="B118" t="s">
        <v>159</v>
      </c>
      <c r="C118" s="18" t="s">
        <v>276</v>
      </c>
      <c r="D118" s="3">
        <v>21</v>
      </c>
    </row>
    <row r="119" spans="1:4" hidden="1" x14ac:dyDescent="0.2">
      <c r="A119" t="s">
        <v>131</v>
      </c>
      <c r="B119" t="s">
        <v>26</v>
      </c>
      <c r="C119" s="18" t="s">
        <v>276</v>
      </c>
      <c r="D119" s="3">
        <v>1</v>
      </c>
    </row>
    <row r="120" spans="1:4" hidden="1" x14ac:dyDescent="0.2">
      <c r="A120" t="s">
        <v>132</v>
      </c>
      <c r="B120" t="s">
        <v>26</v>
      </c>
      <c r="C120" s="18" t="s">
        <v>276</v>
      </c>
      <c r="D120" s="3">
        <v>1</v>
      </c>
    </row>
    <row r="121" spans="1:4" hidden="1" x14ac:dyDescent="0.2">
      <c r="A121" s="54" t="s">
        <v>26</v>
      </c>
      <c r="B121" t="s">
        <v>26</v>
      </c>
      <c r="C121" s="18" t="s">
        <v>276</v>
      </c>
      <c r="D121" s="3">
        <v>64</v>
      </c>
    </row>
    <row r="122" spans="1:4" x14ac:dyDescent="0.2">
      <c r="A122" t="s">
        <v>54</v>
      </c>
      <c r="B122" t="s">
        <v>26</v>
      </c>
      <c r="C122" s="18" t="s">
        <v>276</v>
      </c>
      <c r="D122" s="3" t="s">
        <v>253</v>
      </c>
    </row>
    <row r="123" spans="1:4" hidden="1" x14ac:dyDescent="0.2">
      <c r="A123" t="s">
        <v>133</v>
      </c>
      <c r="B123" t="s">
        <v>174</v>
      </c>
      <c r="C123" s="18" t="s">
        <v>276</v>
      </c>
      <c r="D123" s="3">
        <v>15</v>
      </c>
    </row>
    <row r="124" spans="1:4" hidden="1" x14ac:dyDescent="0.2">
      <c r="A124" t="s">
        <v>107</v>
      </c>
      <c r="B124" t="s">
        <v>174</v>
      </c>
      <c r="C124" s="18" t="s">
        <v>276</v>
      </c>
      <c r="D124" s="3">
        <v>10</v>
      </c>
    </row>
    <row r="125" spans="1:4" hidden="1" x14ac:dyDescent="0.2">
      <c r="A125" t="s">
        <v>55</v>
      </c>
      <c r="B125" t="s">
        <v>174</v>
      </c>
      <c r="C125" s="18" t="s">
        <v>276</v>
      </c>
      <c r="D125" s="3">
        <v>21</v>
      </c>
    </row>
    <row r="126" spans="1:4" hidden="1" x14ac:dyDescent="0.2">
      <c r="A126" t="s">
        <v>67</v>
      </c>
      <c r="B126" t="s">
        <v>174</v>
      </c>
      <c r="C126" s="18" t="s">
        <v>276</v>
      </c>
      <c r="D126" s="3">
        <v>18</v>
      </c>
    </row>
    <row r="127" spans="1:4" hidden="1" x14ac:dyDescent="0.2">
      <c r="A127" s="54" t="s">
        <v>13</v>
      </c>
      <c r="B127" t="s">
        <v>13</v>
      </c>
      <c r="C127" s="18" t="s">
        <v>276</v>
      </c>
      <c r="D127" s="3">
        <v>16</v>
      </c>
    </row>
    <row r="128" spans="1:4" hidden="1" x14ac:dyDescent="0.2">
      <c r="A128" t="s">
        <v>109</v>
      </c>
      <c r="B128" t="s">
        <v>179</v>
      </c>
      <c r="C128" s="18" t="s">
        <v>276</v>
      </c>
      <c r="D128" s="3">
        <v>6</v>
      </c>
    </row>
    <row r="129" spans="1:12" hidden="1" x14ac:dyDescent="0.2">
      <c r="A129" t="s">
        <v>65</v>
      </c>
      <c r="B129" t="s">
        <v>164</v>
      </c>
      <c r="C129" s="18" t="s">
        <v>276</v>
      </c>
      <c r="D129" s="3">
        <v>12</v>
      </c>
    </row>
    <row r="130" spans="1:12" hidden="1" x14ac:dyDescent="0.2">
      <c r="A130" t="s">
        <v>110</v>
      </c>
      <c r="B130" t="s">
        <v>164</v>
      </c>
      <c r="C130" s="18" t="s">
        <v>276</v>
      </c>
      <c r="D130" s="3">
        <v>16</v>
      </c>
    </row>
    <row r="131" spans="1:12" hidden="1" x14ac:dyDescent="0.2">
      <c r="A131" t="s">
        <v>64</v>
      </c>
      <c r="B131" t="s">
        <v>164</v>
      </c>
      <c r="C131" s="18" t="s">
        <v>276</v>
      </c>
      <c r="D131" s="3">
        <v>10</v>
      </c>
    </row>
    <row r="132" spans="1:12" hidden="1" x14ac:dyDescent="0.2">
      <c r="A132" t="s">
        <v>61</v>
      </c>
      <c r="B132" t="s">
        <v>164</v>
      </c>
      <c r="C132" s="18" t="s">
        <v>276</v>
      </c>
      <c r="D132" s="3">
        <v>7</v>
      </c>
    </row>
    <row r="133" spans="1:12" hidden="1" x14ac:dyDescent="0.2">
      <c r="A133" t="s">
        <v>33</v>
      </c>
      <c r="B133" t="s">
        <v>164</v>
      </c>
      <c r="C133" s="18" t="s">
        <v>276</v>
      </c>
      <c r="D133" s="3">
        <v>10</v>
      </c>
    </row>
    <row r="134" spans="1:12" hidden="1" x14ac:dyDescent="0.2">
      <c r="A134" t="s">
        <v>142</v>
      </c>
      <c r="B134" t="s">
        <v>164</v>
      </c>
      <c r="C134" s="18" t="s">
        <v>276</v>
      </c>
      <c r="D134" s="3">
        <v>8</v>
      </c>
    </row>
    <row r="135" spans="1:12" hidden="1" x14ac:dyDescent="0.2">
      <c r="A135" t="s">
        <v>83</v>
      </c>
      <c r="B135" t="s">
        <v>164</v>
      </c>
      <c r="C135" s="18" t="s">
        <v>276</v>
      </c>
      <c r="D135" s="3">
        <v>15</v>
      </c>
    </row>
    <row r="136" spans="1:12" x14ac:dyDescent="0.2">
      <c r="A136" t="s">
        <v>106</v>
      </c>
      <c r="B136" t="s">
        <v>174</v>
      </c>
      <c r="C136" s="17" t="s">
        <v>277</v>
      </c>
      <c r="D136" s="3" t="s">
        <v>253</v>
      </c>
    </row>
    <row r="138" spans="1:12" x14ac:dyDescent="0.2">
      <c r="J138" s="74" t="s">
        <v>53</v>
      </c>
      <c r="K138" s="75" t="s">
        <v>139</v>
      </c>
      <c r="L138" s="76" t="s">
        <v>129</v>
      </c>
    </row>
    <row r="139" spans="1:12" x14ac:dyDescent="0.2">
      <c r="J139" s="77" t="s">
        <v>130</v>
      </c>
      <c r="K139" s="78" t="s">
        <v>98</v>
      </c>
      <c r="L139" s="79" t="s">
        <v>50</v>
      </c>
    </row>
    <row r="140" spans="1:12" x14ac:dyDescent="0.2">
      <c r="J140" s="77" t="s">
        <v>136</v>
      </c>
      <c r="K140" s="78" t="s">
        <v>140</v>
      </c>
      <c r="L140" s="79" t="s">
        <v>105</v>
      </c>
    </row>
    <row r="141" spans="1:12" x14ac:dyDescent="0.2">
      <c r="J141" s="77" t="s">
        <v>96</v>
      </c>
      <c r="K141" s="78" t="s">
        <v>100</v>
      </c>
      <c r="L141" s="79" t="s">
        <v>131</v>
      </c>
    </row>
    <row r="142" spans="1:12" x14ac:dyDescent="0.2">
      <c r="J142" s="80" t="s">
        <v>71</v>
      </c>
      <c r="K142" s="78" t="s">
        <v>60</v>
      </c>
      <c r="L142" s="79" t="s">
        <v>132</v>
      </c>
    </row>
    <row r="143" spans="1:12" x14ac:dyDescent="0.2">
      <c r="I143" s="41" t="s">
        <v>323</v>
      </c>
      <c r="J143" s="77" t="s">
        <v>85</v>
      </c>
      <c r="K143" s="78" t="s">
        <v>82</v>
      </c>
      <c r="L143" s="79" t="s">
        <v>107</v>
      </c>
    </row>
    <row r="144" spans="1:12" x14ac:dyDescent="0.2">
      <c r="J144" s="77" t="s">
        <v>117</v>
      </c>
      <c r="K144" s="78" t="s">
        <v>112</v>
      </c>
      <c r="L144" s="79" t="s">
        <v>109</v>
      </c>
    </row>
    <row r="145" spans="9:12" x14ac:dyDescent="0.2">
      <c r="J145" s="77" t="s">
        <v>118</v>
      </c>
      <c r="K145" s="78" t="s">
        <v>87</v>
      </c>
      <c r="L145" s="79" t="s">
        <v>64</v>
      </c>
    </row>
    <row r="146" spans="9:12" x14ac:dyDescent="0.2">
      <c r="J146" s="77" t="s">
        <v>51</v>
      </c>
      <c r="K146" s="78" t="s">
        <v>73</v>
      </c>
      <c r="L146" s="79" t="s">
        <v>61</v>
      </c>
    </row>
    <row r="147" spans="9:12" x14ac:dyDescent="0.2">
      <c r="J147" s="77" t="s">
        <v>121</v>
      </c>
      <c r="K147" s="78" t="s">
        <v>120</v>
      </c>
      <c r="L147" s="79" t="s">
        <v>33</v>
      </c>
    </row>
    <row r="148" spans="9:12" x14ac:dyDescent="0.2">
      <c r="J148" s="77" t="s">
        <v>78</v>
      </c>
      <c r="K148" s="78" t="s">
        <v>125</v>
      </c>
      <c r="L148" s="79" t="s">
        <v>142</v>
      </c>
    </row>
    <row r="149" spans="9:12" x14ac:dyDescent="0.2">
      <c r="J149" s="77" t="s">
        <v>128</v>
      </c>
      <c r="K149" s="78" t="s">
        <v>126</v>
      </c>
      <c r="L149" s="79"/>
    </row>
    <row r="150" spans="9:12" x14ac:dyDescent="0.2">
      <c r="J150" s="81" t="s">
        <v>57</v>
      </c>
      <c r="K150" s="82" t="s">
        <v>127</v>
      </c>
      <c r="L150" s="83"/>
    </row>
    <row r="152" spans="9:12" x14ac:dyDescent="0.2">
      <c r="J152" s="74" t="s">
        <v>16</v>
      </c>
      <c r="K152" s="84" t="s">
        <v>11</v>
      </c>
      <c r="L152" s="76" t="s">
        <v>63</v>
      </c>
    </row>
    <row r="153" spans="9:12" x14ac:dyDescent="0.2">
      <c r="J153" s="77" t="s">
        <v>113</v>
      </c>
      <c r="K153" s="78" t="s">
        <v>123</v>
      </c>
      <c r="L153" s="79" t="s">
        <v>32</v>
      </c>
    </row>
    <row r="154" spans="9:12" x14ac:dyDescent="0.2">
      <c r="J154" s="80" t="s">
        <v>41</v>
      </c>
      <c r="K154" s="78" t="s">
        <v>49</v>
      </c>
      <c r="L154" s="85" t="s">
        <v>31</v>
      </c>
    </row>
    <row r="155" spans="9:12" x14ac:dyDescent="0.2">
      <c r="J155" s="80" t="s">
        <v>12</v>
      </c>
      <c r="K155" s="78" t="s">
        <v>124</v>
      </c>
      <c r="L155" s="85" t="s">
        <v>20</v>
      </c>
    </row>
    <row r="156" spans="9:12" x14ac:dyDescent="0.2">
      <c r="J156" s="77" t="s">
        <v>93</v>
      </c>
      <c r="K156" s="78" t="s">
        <v>48</v>
      </c>
      <c r="L156" s="79" t="s">
        <v>42</v>
      </c>
    </row>
    <row r="157" spans="9:12" x14ac:dyDescent="0.2">
      <c r="J157" s="80" t="s">
        <v>37</v>
      </c>
      <c r="K157" s="86" t="s">
        <v>10</v>
      </c>
      <c r="L157" s="79" t="s">
        <v>104</v>
      </c>
    </row>
    <row r="158" spans="9:12" x14ac:dyDescent="0.2">
      <c r="J158" s="77" t="s">
        <v>137</v>
      </c>
      <c r="K158" s="86" t="s">
        <v>24</v>
      </c>
      <c r="L158" s="79" t="s">
        <v>22</v>
      </c>
    </row>
    <row r="159" spans="9:12" x14ac:dyDescent="0.2">
      <c r="I159" t="s">
        <v>321</v>
      </c>
      <c r="J159" s="77" t="s">
        <v>81</v>
      </c>
      <c r="K159" s="78" t="s">
        <v>79</v>
      </c>
      <c r="L159" s="85" t="s">
        <v>76</v>
      </c>
    </row>
    <row r="160" spans="9:12" x14ac:dyDescent="0.2">
      <c r="J160" s="87" t="s">
        <v>38</v>
      </c>
      <c r="K160" s="86" t="s">
        <v>14</v>
      </c>
      <c r="L160" s="79" t="s">
        <v>92</v>
      </c>
    </row>
    <row r="161" spans="9:12" x14ac:dyDescent="0.2">
      <c r="J161" s="77" t="s">
        <v>88</v>
      </c>
      <c r="K161" s="78" t="s">
        <v>95</v>
      </c>
      <c r="L161" s="79" t="s">
        <v>119</v>
      </c>
    </row>
    <row r="162" spans="9:12" x14ac:dyDescent="0.2">
      <c r="J162" s="77" t="s">
        <v>72</v>
      </c>
      <c r="K162" s="78" t="s">
        <v>56</v>
      </c>
      <c r="L162" s="79" t="s">
        <v>47</v>
      </c>
    </row>
    <row r="163" spans="9:12" x14ac:dyDescent="0.2">
      <c r="J163" s="77" t="s">
        <v>116</v>
      </c>
      <c r="K163" s="78" t="s">
        <v>97</v>
      </c>
      <c r="L163" s="79" t="s">
        <v>68</v>
      </c>
    </row>
    <row r="164" spans="9:12" x14ac:dyDescent="0.2">
      <c r="J164" s="77" t="s">
        <v>74</v>
      </c>
      <c r="K164" s="78" t="s">
        <v>138</v>
      </c>
      <c r="L164" s="79" t="s">
        <v>77</v>
      </c>
    </row>
    <row r="165" spans="9:12" x14ac:dyDescent="0.2">
      <c r="J165" s="77" t="s">
        <v>9</v>
      </c>
      <c r="K165" s="78" t="s">
        <v>99</v>
      </c>
      <c r="L165" s="79" t="s">
        <v>133</v>
      </c>
    </row>
    <row r="166" spans="9:12" x14ac:dyDescent="0.2">
      <c r="J166" s="77" t="s">
        <v>45</v>
      </c>
      <c r="K166" s="78" t="s">
        <v>141</v>
      </c>
      <c r="L166" s="79" t="s">
        <v>67</v>
      </c>
    </row>
    <row r="167" spans="9:12" x14ac:dyDescent="0.2">
      <c r="J167" s="77" t="s">
        <v>91</v>
      </c>
      <c r="K167" s="78" t="s">
        <v>58</v>
      </c>
      <c r="L167" s="85" t="s">
        <v>13</v>
      </c>
    </row>
    <row r="168" spans="9:12" x14ac:dyDescent="0.2">
      <c r="J168" s="77" t="s">
        <v>44</v>
      </c>
      <c r="K168" s="78" t="s">
        <v>30</v>
      </c>
      <c r="L168" s="79" t="s">
        <v>65</v>
      </c>
    </row>
    <row r="169" spans="9:12" x14ac:dyDescent="0.2">
      <c r="J169" s="77" t="s">
        <v>115</v>
      </c>
      <c r="K169" s="78" t="s">
        <v>29</v>
      </c>
      <c r="L169" s="79" t="s">
        <v>110</v>
      </c>
    </row>
    <row r="170" spans="9:12" x14ac:dyDescent="0.2">
      <c r="J170" s="81" t="s">
        <v>122</v>
      </c>
      <c r="K170" s="82" t="s">
        <v>62</v>
      </c>
      <c r="L170" s="83" t="s">
        <v>83</v>
      </c>
    </row>
    <row r="172" spans="9:12" x14ac:dyDescent="0.2">
      <c r="J172" s="54" t="s">
        <v>21</v>
      </c>
      <c r="K172" t="s">
        <v>8</v>
      </c>
      <c r="L172" t="s">
        <v>135</v>
      </c>
    </row>
    <row r="173" spans="9:12" x14ac:dyDescent="0.2">
      <c r="J173" t="s">
        <v>89</v>
      </c>
      <c r="K173" t="s">
        <v>114</v>
      </c>
      <c r="L173" t="s">
        <v>108</v>
      </c>
    </row>
    <row r="174" spans="9:12" x14ac:dyDescent="0.2">
      <c r="J174" t="s">
        <v>90</v>
      </c>
      <c r="K174" t="s">
        <v>35</v>
      </c>
      <c r="L174" s="54" t="s">
        <v>101</v>
      </c>
    </row>
    <row r="175" spans="9:12" x14ac:dyDescent="0.2">
      <c r="I175" t="s">
        <v>322</v>
      </c>
      <c r="J175" s="54" t="s">
        <v>75</v>
      </c>
      <c r="K175" s="54" t="s">
        <v>23</v>
      </c>
      <c r="L175" t="s">
        <v>59</v>
      </c>
    </row>
    <row r="176" spans="9:12" x14ac:dyDescent="0.2">
      <c r="J176" s="54" t="s">
        <v>15</v>
      </c>
      <c r="K176" t="s">
        <v>46</v>
      </c>
      <c r="L176" s="54" t="s">
        <v>66</v>
      </c>
    </row>
    <row r="177" spans="9:12" x14ac:dyDescent="0.2">
      <c r="J177" t="s">
        <v>70</v>
      </c>
      <c r="K177" t="s">
        <v>27</v>
      </c>
      <c r="L177" t="s">
        <v>52</v>
      </c>
    </row>
    <row r="178" spans="9:12" x14ac:dyDescent="0.2">
      <c r="J178" t="s">
        <v>102</v>
      </c>
      <c r="K178" s="54" t="s">
        <v>80</v>
      </c>
      <c r="L178" t="s">
        <v>55</v>
      </c>
    </row>
    <row r="179" spans="9:12" x14ac:dyDescent="0.2">
      <c r="J179" s="13" t="s">
        <v>3</v>
      </c>
      <c r="K179" t="s">
        <v>134</v>
      </c>
    </row>
    <row r="181" spans="9:12" x14ac:dyDescent="0.2">
      <c r="J181" t="s">
        <v>69</v>
      </c>
      <c r="K181" s="12" t="s">
        <v>36</v>
      </c>
    </row>
    <row r="182" spans="9:12" x14ac:dyDescent="0.2">
      <c r="J182" s="54" t="s">
        <v>18</v>
      </c>
      <c r="K182" s="54" t="s">
        <v>25</v>
      </c>
    </row>
    <row r="183" spans="9:12" x14ac:dyDescent="0.2">
      <c r="J183" s="54" t="s">
        <v>84</v>
      </c>
      <c r="K183" t="s">
        <v>94</v>
      </c>
    </row>
    <row r="184" spans="9:12" x14ac:dyDescent="0.2">
      <c r="J184" t="s">
        <v>5</v>
      </c>
      <c r="K184" s="12" t="s">
        <v>28</v>
      </c>
    </row>
    <row r="186" spans="9:12" x14ac:dyDescent="0.2">
      <c r="I186" t="s">
        <v>324</v>
      </c>
      <c r="J186" s="54" t="s">
        <v>34</v>
      </c>
    </row>
    <row r="188" spans="9:12" x14ac:dyDescent="0.2">
      <c r="I188" t="s">
        <v>325</v>
      </c>
      <c r="J188" t="s">
        <v>111</v>
      </c>
      <c r="K188" t="s">
        <v>86</v>
      </c>
      <c r="L188" t="s">
        <v>233</v>
      </c>
    </row>
    <row r="189" spans="9:12" x14ac:dyDescent="0.2">
      <c r="J189" s="54" t="s">
        <v>19</v>
      </c>
      <c r="K189" t="s">
        <v>7</v>
      </c>
    </row>
    <row r="190" spans="9:12" x14ac:dyDescent="0.2">
      <c r="J190" t="s">
        <v>43</v>
      </c>
      <c r="K190" t="s">
        <v>54</v>
      </c>
    </row>
    <row r="191" spans="9:12" x14ac:dyDescent="0.2">
      <c r="J191" t="s">
        <v>39</v>
      </c>
      <c r="K191" t="s">
        <v>106</v>
      </c>
    </row>
  </sheetData>
  <autoFilter ref="A1:D136">
    <filterColumn colId="3">
      <filters>
        <filter val="N/D"/>
      </filters>
    </filterColumn>
  </autoFilter>
  <conditionalFormatting sqref="D2:D24">
    <cfRule type="cellIs" dxfId="40" priority="47" operator="between">
      <formula>41</formula>
      <formula>50</formula>
    </cfRule>
    <cfRule type="cellIs" dxfId="39" priority="48" operator="between">
      <formula>31</formula>
      <formula>40</formula>
    </cfRule>
    <cfRule type="cellIs" dxfId="38" priority="49" operator="between">
      <formula>21</formula>
      <formula>30</formula>
    </cfRule>
    <cfRule type="cellIs" dxfId="37" priority="50" operator="between">
      <formula>11</formula>
      <formula>20</formula>
    </cfRule>
    <cfRule type="cellIs" dxfId="36" priority="51" operator="between">
      <formula>0</formula>
      <formula>10</formula>
    </cfRule>
    <cfRule type="cellIs" dxfId="35" priority="52" operator="between">
      <formula>11</formula>
      <formula>20</formula>
    </cfRule>
    <cfRule type="cellIs" dxfId="34" priority="53" operator="between">
      <formula>0</formula>
      <formula>10</formula>
    </cfRule>
    <cfRule type="colorScale" priority="54">
      <colorScale>
        <cfvo type="min"/>
        <cfvo type="max"/>
        <color theme="4" tint="0.79998168889431442"/>
        <color rgb="FFFF0000"/>
      </colorScale>
    </cfRule>
  </conditionalFormatting>
  <conditionalFormatting sqref="D25:D97">
    <cfRule type="cellIs" dxfId="33" priority="39" operator="between">
      <formula>41</formula>
      <formula>50</formula>
    </cfRule>
    <cfRule type="cellIs" dxfId="32" priority="40" operator="between">
      <formula>31</formula>
      <formula>40</formula>
    </cfRule>
    <cfRule type="cellIs" dxfId="31" priority="41" operator="between">
      <formula>21</formula>
      <formula>30</formula>
    </cfRule>
    <cfRule type="cellIs" dxfId="30" priority="42" operator="between">
      <formula>11</formula>
      <formula>20</formula>
    </cfRule>
    <cfRule type="cellIs" dxfId="29" priority="43" operator="between">
      <formula>0</formula>
      <formula>10</formula>
    </cfRule>
    <cfRule type="cellIs" dxfId="28" priority="44" operator="between">
      <formula>11</formula>
      <formula>20</formula>
    </cfRule>
    <cfRule type="cellIs" dxfId="27" priority="45" operator="between">
      <formula>0</formula>
      <formula>10</formula>
    </cfRule>
    <cfRule type="colorScale" priority="46">
      <colorScale>
        <cfvo type="min"/>
        <cfvo type="max"/>
        <color theme="4" tint="0.79998168889431442"/>
        <color rgb="FFFF0000"/>
      </colorScale>
    </cfRule>
  </conditionalFormatting>
  <conditionalFormatting sqref="D88:D97">
    <cfRule type="cellIs" dxfId="26" priority="36" operator="between">
      <formula>41</formula>
      <formula>50</formula>
    </cfRule>
    <cfRule type="cellIs" dxfId="25" priority="37" operator="between">
      <formula>31</formula>
      <formula>40</formula>
    </cfRule>
    <cfRule type="cellIs" dxfId="24" priority="38" operator="between">
      <formula>21</formula>
      <formula>30</formula>
    </cfRule>
  </conditionalFormatting>
  <conditionalFormatting sqref="D98:D121 D123:D135">
    <cfRule type="cellIs" dxfId="23" priority="28" operator="between">
      <formula>41</formula>
      <formula>50</formula>
    </cfRule>
    <cfRule type="cellIs" dxfId="22" priority="29" operator="between">
      <formula>31</formula>
      <formula>40</formula>
    </cfRule>
    <cfRule type="cellIs" dxfId="21" priority="30" operator="between">
      <formula>21</formula>
      <formula>30</formula>
    </cfRule>
    <cfRule type="cellIs" dxfId="20" priority="31" operator="between">
      <formula>11</formula>
      <formula>20</formula>
    </cfRule>
    <cfRule type="cellIs" dxfId="19" priority="32" operator="between">
      <formula>0</formula>
      <formula>10</formula>
    </cfRule>
    <cfRule type="cellIs" dxfId="18" priority="33" operator="between">
      <formula>11</formula>
      <formula>20</formula>
    </cfRule>
    <cfRule type="cellIs" dxfId="17" priority="34" operator="between">
      <formula>0</formula>
      <formula>10</formula>
    </cfRule>
    <cfRule type="colorScale" priority="35">
      <colorScale>
        <cfvo type="min"/>
        <cfvo type="max"/>
        <color theme="4" tint="0.79998168889431442"/>
        <color rgb="FFFF0000"/>
      </colorScale>
    </cfRule>
  </conditionalFormatting>
  <conditionalFormatting sqref="D128:D135">
    <cfRule type="cellIs" dxfId="16" priority="25" operator="between">
      <formula>41</formula>
      <formula>50</formula>
    </cfRule>
    <cfRule type="cellIs" dxfId="15" priority="26" operator="between">
      <formula>31</formula>
      <formula>40</formula>
    </cfRule>
    <cfRule type="cellIs" dxfId="14" priority="27" operator="between">
      <formula>21</formula>
      <formula>30</formula>
    </cfRule>
  </conditionalFormatting>
  <conditionalFormatting sqref="D122">
    <cfRule type="cellIs" dxfId="13" priority="9" operator="between">
      <formula>41</formula>
      <formula>50</formula>
    </cfRule>
    <cfRule type="cellIs" dxfId="12" priority="10" operator="between">
      <formula>31</formula>
      <formula>40</formula>
    </cfRule>
    <cfRule type="cellIs" dxfId="11" priority="11" operator="between">
      <formula>21</formula>
      <formula>30</formula>
    </cfRule>
    <cfRule type="cellIs" dxfId="10" priority="12" operator="between">
      <formula>11</formula>
      <formula>20</formula>
    </cfRule>
    <cfRule type="cellIs" dxfId="9" priority="13" operator="between">
      <formula>0</formula>
      <formula>10</formula>
    </cfRule>
    <cfRule type="cellIs" dxfId="8" priority="14" operator="between">
      <formula>11</formula>
      <formula>20</formula>
    </cfRule>
    <cfRule type="cellIs" dxfId="7" priority="15" operator="between">
      <formula>0</formula>
      <formula>10</formula>
    </cfRule>
    <cfRule type="colorScale" priority="16">
      <colorScale>
        <cfvo type="min"/>
        <cfvo type="max"/>
        <color theme="4" tint="0.79998168889431442"/>
        <color rgb="FFFF0000"/>
      </colorScale>
    </cfRule>
  </conditionalFormatting>
  <conditionalFormatting sqref="D136">
    <cfRule type="cellIs" dxfId="6" priority="1" operator="between">
      <formula>41</formula>
      <formula>50</formula>
    </cfRule>
    <cfRule type="cellIs" dxfId="5" priority="2" operator="between">
      <formula>31</formula>
      <formula>40</formula>
    </cfRule>
    <cfRule type="cellIs" dxfId="4" priority="3" operator="between">
      <formula>21</formula>
      <formula>30</formula>
    </cfRule>
    <cfRule type="cellIs" dxfId="3" priority="4" operator="between">
      <formula>11</formula>
      <formula>20</formula>
    </cfRule>
    <cfRule type="cellIs" dxfId="2" priority="5" operator="between">
      <formula>0</formula>
      <formula>10</formula>
    </cfRule>
    <cfRule type="cellIs" dxfId="1" priority="6" operator="between">
      <formula>11</formula>
      <formula>20</formula>
    </cfRule>
    <cfRule type="cellIs" dxfId="0" priority="7" operator="between">
      <formula>0</formula>
      <formula>10</formula>
    </cfRule>
    <cfRule type="colorScale" priority="8">
      <colorScale>
        <cfvo type="min"/>
        <cfvo type="max"/>
        <color theme="4" tint="0.79998168889431442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zoomScale="40" zoomScaleNormal="40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38.5703125" customWidth="1"/>
    <col min="2" max="2" width="51.140625" bestFit="1" customWidth="1"/>
    <col min="3" max="3" width="34.28515625" bestFit="1" customWidth="1"/>
  </cols>
  <sheetData>
    <row r="1" spans="1:12" s="50" customFormat="1" ht="51.75" customHeight="1" thickBot="1" x14ac:dyDescent="0.25">
      <c r="A1" s="6" t="s">
        <v>143</v>
      </c>
      <c r="B1" s="6" t="s">
        <v>0</v>
      </c>
      <c r="C1" s="116" t="s">
        <v>408</v>
      </c>
      <c r="E1" s="97"/>
      <c r="F1" s="97"/>
      <c r="G1" s="97"/>
      <c r="H1" s="97"/>
    </row>
    <row r="2" spans="1:12" x14ac:dyDescent="0.2">
      <c r="A2" t="s">
        <v>16</v>
      </c>
      <c r="B2" s="54" t="s">
        <v>16</v>
      </c>
      <c r="C2" s="117" t="s">
        <v>411</v>
      </c>
      <c r="I2" s="99" t="s">
        <v>307</v>
      </c>
      <c r="J2" s="100" t="s">
        <v>327</v>
      </c>
    </row>
    <row r="3" spans="1:12" x14ac:dyDescent="0.2">
      <c r="A3" s="55" t="s">
        <v>146</v>
      </c>
      <c r="B3" s="55" t="s">
        <v>69</v>
      </c>
      <c r="C3" s="118" t="s">
        <v>199</v>
      </c>
      <c r="I3" s="99"/>
      <c r="J3" s="101" t="s">
        <v>328</v>
      </c>
    </row>
    <row r="4" spans="1:12" x14ac:dyDescent="0.2">
      <c r="A4" s="55" t="s">
        <v>146</v>
      </c>
      <c r="B4" s="56" t="s">
        <v>18</v>
      </c>
      <c r="C4" s="119" t="s">
        <v>412</v>
      </c>
      <c r="I4" s="102" t="s">
        <v>199</v>
      </c>
      <c r="J4" s="103" t="s">
        <v>329</v>
      </c>
      <c r="L4" s="12"/>
    </row>
    <row r="5" spans="1:12" x14ac:dyDescent="0.2">
      <c r="A5" s="55" t="s">
        <v>146</v>
      </c>
      <c r="B5" s="55" t="s">
        <v>5</v>
      </c>
      <c r="C5" s="119" t="s">
        <v>412</v>
      </c>
      <c r="I5" s="99">
        <v>37</v>
      </c>
      <c r="J5" s="103" t="s">
        <v>330</v>
      </c>
      <c r="L5" s="12"/>
    </row>
    <row r="6" spans="1:12" x14ac:dyDescent="0.2">
      <c r="A6" t="s">
        <v>177</v>
      </c>
      <c r="B6" t="s">
        <v>70</v>
      </c>
      <c r="C6" s="120" t="s">
        <v>406</v>
      </c>
      <c r="I6" s="99">
        <v>212</v>
      </c>
      <c r="J6" s="103" t="s">
        <v>331</v>
      </c>
      <c r="L6" s="12"/>
    </row>
    <row r="7" spans="1:12" x14ac:dyDescent="0.2">
      <c r="A7" t="s">
        <v>177</v>
      </c>
      <c r="B7" s="54" t="s">
        <v>84</v>
      </c>
      <c r="C7" s="121" t="s">
        <v>407</v>
      </c>
      <c r="I7" s="102" t="s">
        <v>199</v>
      </c>
      <c r="J7" s="103" t="s">
        <v>332</v>
      </c>
      <c r="L7" s="12"/>
    </row>
    <row r="8" spans="1:12" x14ac:dyDescent="0.2">
      <c r="A8" t="s">
        <v>177</v>
      </c>
      <c r="B8" t="s">
        <v>102</v>
      </c>
      <c r="C8" s="120" t="s">
        <v>406</v>
      </c>
      <c r="I8" s="99" t="s">
        <v>333</v>
      </c>
      <c r="J8" s="103" t="s">
        <v>334</v>
      </c>
      <c r="L8" s="12"/>
    </row>
    <row r="9" spans="1:12" x14ac:dyDescent="0.2">
      <c r="A9" s="55" t="s">
        <v>71</v>
      </c>
      <c r="B9" s="56" t="s">
        <v>71</v>
      </c>
      <c r="C9" s="117" t="s">
        <v>411</v>
      </c>
      <c r="I9" s="99">
        <v>62</v>
      </c>
      <c r="J9" s="104" t="s">
        <v>335</v>
      </c>
      <c r="L9" s="12"/>
    </row>
    <row r="10" spans="1:12" x14ac:dyDescent="0.2">
      <c r="A10" s="55" t="s">
        <v>71</v>
      </c>
      <c r="B10" s="55" t="s">
        <v>85</v>
      </c>
      <c r="C10" s="118" t="s">
        <v>199</v>
      </c>
      <c r="I10" s="99">
        <v>61</v>
      </c>
      <c r="J10" s="104" t="s">
        <v>336</v>
      </c>
      <c r="L10" s="12"/>
    </row>
    <row r="11" spans="1:12" x14ac:dyDescent="0.2">
      <c r="A11" s="38" t="s">
        <v>145</v>
      </c>
      <c r="B11" s="57" t="s">
        <v>3</v>
      </c>
      <c r="C11" s="122" t="s">
        <v>410</v>
      </c>
      <c r="I11" s="102" t="s">
        <v>199</v>
      </c>
      <c r="J11" s="104" t="s">
        <v>337</v>
      </c>
      <c r="L11" s="12"/>
    </row>
    <row r="12" spans="1:12" x14ac:dyDescent="0.2">
      <c r="A12" s="55" t="s">
        <v>154</v>
      </c>
      <c r="B12" s="55" t="s">
        <v>112</v>
      </c>
      <c r="C12" s="117" t="s">
        <v>411</v>
      </c>
      <c r="I12" s="99"/>
      <c r="J12" s="105"/>
    </row>
    <row r="13" spans="1:12" x14ac:dyDescent="0.2">
      <c r="A13" s="55" t="s">
        <v>154</v>
      </c>
      <c r="B13" s="55" t="s">
        <v>87</v>
      </c>
      <c r="C13" s="117" t="s">
        <v>411</v>
      </c>
      <c r="I13" s="99"/>
      <c r="J13" s="106" t="s">
        <v>338</v>
      </c>
    </row>
    <row r="14" spans="1:12" x14ac:dyDescent="0.2">
      <c r="A14" s="55" t="s">
        <v>154</v>
      </c>
      <c r="B14" s="55" t="s">
        <v>73</v>
      </c>
      <c r="C14" s="118" t="s">
        <v>199</v>
      </c>
      <c r="I14" s="99">
        <v>17</v>
      </c>
      <c r="J14" s="103" t="s">
        <v>339</v>
      </c>
      <c r="L14" s="12"/>
    </row>
    <row r="15" spans="1:12" x14ac:dyDescent="0.2">
      <c r="A15" s="55" t="s">
        <v>154</v>
      </c>
      <c r="B15" s="56" t="s">
        <v>20</v>
      </c>
      <c r="C15" s="117" t="s">
        <v>411</v>
      </c>
      <c r="I15" s="99">
        <v>303</v>
      </c>
      <c r="J15" s="103" t="s">
        <v>340</v>
      </c>
      <c r="L15" s="12"/>
    </row>
    <row r="16" spans="1:12" x14ac:dyDescent="0.2">
      <c r="A16" t="s">
        <v>21</v>
      </c>
      <c r="B16" s="54" t="s">
        <v>21</v>
      </c>
      <c r="C16" s="117" t="s">
        <v>411</v>
      </c>
      <c r="I16" s="99">
        <v>144</v>
      </c>
      <c r="J16" s="103" t="s">
        <v>341</v>
      </c>
      <c r="L16" s="12"/>
    </row>
    <row r="17" spans="1:12" x14ac:dyDescent="0.2">
      <c r="A17" t="s">
        <v>21</v>
      </c>
      <c r="B17" t="s">
        <v>88</v>
      </c>
      <c r="C17" s="118" t="s">
        <v>199</v>
      </c>
      <c r="I17" s="99">
        <v>65</v>
      </c>
      <c r="J17" s="103" t="s">
        <v>342</v>
      </c>
      <c r="L17" s="12"/>
    </row>
    <row r="18" spans="1:12" x14ac:dyDescent="0.2">
      <c r="A18" t="s">
        <v>21</v>
      </c>
      <c r="B18" t="s">
        <v>89</v>
      </c>
      <c r="C18" s="118" t="s">
        <v>199</v>
      </c>
      <c r="I18" s="99">
        <v>321</v>
      </c>
      <c r="J18" s="103" t="s">
        <v>343</v>
      </c>
      <c r="L18" s="12"/>
    </row>
    <row r="19" spans="1:12" x14ac:dyDescent="0.2">
      <c r="A19" t="s">
        <v>21</v>
      </c>
      <c r="B19" t="s">
        <v>90</v>
      </c>
      <c r="C19" s="118" t="s">
        <v>199</v>
      </c>
      <c r="I19" s="99">
        <v>22</v>
      </c>
      <c r="J19" s="107" t="s">
        <v>344</v>
      </c>
      <c r="L19" s="12"/>
    </row>
    <row r="20" spans="1:12" x14ac:dyDescent="0.2">
      <c r="A20" t="s">
        <v>21</v>
      </c>
      <c r="B20" t="s">
        <v>8</v>
      </c>
      <c r="C20" s="119" t="s">
        <v>412</v>
      </c>
      <c r="I20" s="99">
        <v>47</v>
      </c>
      <c r="J20" s="103" t="s">
        <v>345</v>
      </c>
      <c r="L20" s="12"/>
    </row>
    <row r="21" spans="1:12" x14ac:dyDescent="0.2">
      <c r="A21" t="s">
        <v>21</v>
      </c>
      <c r="B21" t="s">
        <v>113</v>
      </c>
      <c r="C21" s="118" t="s">
        <v>199</v>
      </c>
      <c r="I21" s="99"/>
      <c r="J21" s="105"/>
    </row>
    <row r="22" spans="1:12" x14ac:dyDescent="0.2">
      <c r="A22" s="55" t="s">
        <v>153</v>
      </c>
      <c r="B22" s="55" t="s">
        <v>43</v>
      </c>
      <c r="C22" s="118" t="s">
        <v>199</v>
      </c>
      <c r="I22" s="99"/>
      <c r="J22" s="106" t="s">
        <v>346</v>
      </c>
    </row>
    <row r="23" spans="1:12" x14ac:dyDescent="0.2">
      <c r="A23" s="55" t="s">
        <v>153</v>
      </c>
      <c r="B23" s="55" t="s">
        <v>39</v>
      </c>
      <c r="C23" s="119" t="s">
        <v>412</v>
      </c>
      <c r="I23" s="99">
        <v>37</v>
      </c>
      <c r="J23" s="103" t="s">
        <v>347</v>
      </c>
      <c r="L23" s="12"/>
    </row>
    <row r="24" spans="1:12" x14ac:dyDescent="0.2">
      <c r="A24" s="55" t="s">
        <v>153</v>
      </c>
      <c r="B24" s="55" t="s">
        <v>111</v>
      </c>
      <c r="C24" s="118" t="s">
        <v>199</v>
      </c>
      <c r="I24" s="99">
        <v>22</v>
      </c>
      <c r="J24" s="107" t="s">
        <v>348</v>
      </c>
      <c r="L24" s="12"/>
    </row>
    <row r="25" spans="1:12" x14ac:dyDescent="0.2">
      <c r="A25" s="55" t="s">
        <v>153</v>
      </c>
      <c r="B25" s="56" t="s">
        <v>19</v>
      </c>
      <c r="C25" s="118" t="s">
        <v>199</v>
      </c>
      <c r="I25" s="102" t="s">
        <v>199</v>
      </c>
      <c r="J25" s="103" t="s">
        <v>349</v>
      </c>
      <c r="L25" s="12"/>
    </row>
    <row r="26" spans="1:12" x14ac:dyDescent="0.2">
      <c r="A26" s="55" t="s">
        <v>178</v>
      </c>
      <c r="B26" s="55" t="s">
        <v>86</v>
      </c>
      <c r="C26" s="118" t="s">
        <v>199</v>
      </c>
      <c r="I26" s="102" t="s">
        <v>199</v>
      </c>
      <c r="J26" s="104" t="s">
        <v>350</v>
      </c>
      <c r="L26" s="12"/>
    </row>
    <row r="27" spans="1:12" x14ac:dyDescent="0.2">
      <c r="A27" t="s">
        <v>147</v>
      </c>
      <c r="B27" t="s">
        <v>7</v>
      </c>
      <c r="C27" s="118" t="s">
        <v>199</v>
      </c>
      <c r="I27" s="99">
        <v>305</v>
      </c>
      <c r="J27" s="104" t="s">
        <v>351</v>
      </c>
      <c r="L27" s="12"/>
    </row>
    <row r="28" spans="1:12" x14ac:dyDescent="0.2">
      <c r="A28" s="55" t="s">
        <v>170</v>
      </c>
      <c r="B28" s="56" t="s">
        <v>41</v>
      </c>
      <c r="C28" s="117" t="s">
        <v>411</v>
      </c>
      <c r="I28" s="99">
        <v>305</v>
      </c>
      <c r="J28" s="104" t="s">
        <v>352</v>
      </c>
      <c r="L28" s="12"/>
    </row>
    <row r="29" spans="1:12" x14ac:dyDescent="0.2">
      <c r="A29" s="55" t="s">
        <v>170</v>
      </c>
      <c r="B29" s="55" t="s">
        <v>72</v>
      </c>
      <c r="C29" s="121" t="s">
        <v>407</v>
      </c>
      <c r="I29" s="102" t="s">
        <v>199</v>
      </c>
      <c r="J29" s="103" t="s">
        <v>353</v>
      </c>
      <c r="L29" s="12"/>
    </row>
    <row r="30" spans="1:12" x14ac:dyDescent="0.2">
      <c r="A30" s="55" t="s">
        <v>170</v>
      </c>
      <c r="B30" s="55" t="s">
        <v>42</v>
      </c>
      <c r="C30" s="118" t="s">
        <v>199</v>
      </c>
      <c r="I30" s="99">
        <v>2</v>
      </c>
      <c r="J30" s="103" t="s">
        <v>354</v>
      </c>
      <c r="L30" s="12"/>
    </row>
    <row r="31" spans="1:12" x14ac:dyDescent="0.2">
      <c r="A31" t="s">
        <v>166</v>
      </c>
      <c r="B31" s="12" t="s">
        <v>36</v>
      </c>
      <c r="C31" s="117" t="s">
        <v>411</v>
      </c>
      <c r="I31" s="102" t="s">
        <v>199</v>
      </c>
      <c r="J31" s="103" t="s">
        <v>355</v>
      </c>
      <c r="L31" s="12"/>
    </row>
    <row r="32" spans="1:12" ht="13.5" thickBot="1" x14ac:dyDescent="0.25">
      <c r="A32" s="55" t="s">
        <v>75</v>
      </c>
      <c r="B32" s="55" t="s">
        <v>114</v>
      </c>
      <c r="C32" s="118" t="s">
        <v>199</v>
      </c>
      <c r="I32" s="102" t="s">
        <v>199</v>
      </c>
      <c r="J32" s="108" t="s">
        <v>356</v>
      </c>
      <c r="L32" s="12"/>
    </row>
    <row r="33" spans="1:12" ht="13.5" thickBot="1" x14ac:dyDescent="0.25">
      <c r="A33" s="55" t="s">
        <v>75</v>
      </c>
      <c r="B33" s="55" t="s">
        <v>35</v>
      </c>
      <c r="C33" s="117" t="s">
        <v>411</v>
      </c>
      <c r="I33" s="99"/>
      <c r="J33" s="109"/>
    </row>
    <row r="34" spans="1:12" x14ac:dyDescent="0.2">
      <c r="A34" s="55" t="s">
        <v>75</v>
      </c>
      <c r="B34" s="55" t="s">
        <v>116</v>
      </c>
      <c r="C34" s="118" t="s">
        <v>199</v>
      </c>
      <c r="I34" s="99"/>
      <c r="J34" s="100" t="s">
        <v>357</v>
      </c>
    </row>
    <row r="35" spans="1:12" x14ac:dyDescent="0.2">
      <c r="A35" s="55" t="s">
        <v>75</v>
      </c>
      <c r="B35" s="55" t="s">
        <v>117</v>
      </c>
      <c r="C35" s="118" t="s">
        <v>199</v>
      </c>
      <c r="I35" s="99"/>
      <c r="J35" s="110" t="s">
        <v>358</v>
      </c>
    </row>
    <row r="36" spans="1:12" x14ac:dyDescent="0.2">
      <c r="A36" s="55" t="s">
        <v>75</v>
      </c>
      <c r="B36" s="56" t="s">
        <v>75</v>
      </c>
      <c r="C36" s="117" t="s">
        <v>411</v>
      </c>
      <c r="I36" s="99">
        <v>13</v>
      </c>
      <c r="J36" s="111" t="s">
        <v>359</v>
      </c>
      <c r="L36" s="12"/>
    </row>
    <row r="37" spans="1:12" x14ac:dyDescent="0.2">
      <c r="A37" s="55" t="s">
        <v>75</v>
      </c>
      <c r="B37" s="55" t="s">
        <v>74</v>
      </c>
      <c r="C37" s="117" t="s">
        <v>411</v>
      </c>
      <c r="I37" s="99">
        <v>21</v>
      </c>
      <c r="J37" s="111" t="s">
        <v>360</v>
      </c>
      <c r="L37" s="12"/>
    </row>
    <row r="38" spans="1:12" x14ac:dyDescent="0.2">
      <c r="A38" s="55" t="s">
        <v>75</v>
      </c>
      <c r="B38" s="55" t="s">
        <v>9</v>
      </c>
      <c r="C38" s="117" t="s">
        <v>411</v>
      </c>
      <c r="I38" s="99">
        <v>31</v>
      </c>
      <c r="J38" s="111" t="s">
        <v>361</v>
      </c>
      <c r="L38" s="12"/>
    </row>
    <row r="39" spans="1:12" x14ac:dyDescent="0.2">
      <c r="A39" s="55" t="s">
        <v>75</v>
      </c>
      <c r="B39" s="55" t="s">
        <v>45</v>
      </c>
      <c r="C39" s="118" t="s">
        <v>199</v>
      </c>
      <c r="I39" s="99"/>
      <c r="J39" s="112" t="s">
        <v>362</v>
      </c>
    </row>
    <row r="40" spans="1:12" x14ac:dyDescent="0.2">
      <c r="A40" s="55" t="s">
        <v>75</v>
      </c>
      <c r="B40" s="55" t="s">
        <v>91</v>
      </c>
      <c r="C40" s="117" t="s">
        <v>411</v>
      </c>
      <c r="I40" s="99">
        <v>1</v>
      </c>
      <c r="J40" s="111" t="s">
        <v>363</v>
      </c>
      <c r="L40" s="12"/>
    </row>
    <row r="41" spans="1:12" x14ac:dyDescent="0.2">
      <c r="A41" s="55" t="s">
        <v>75</v>
      </c>
      <c r="B41" s="55" t="s">
        <v>44</v>
      </c>
      <c r="C41" s="118" t="s">
        <v>199</v>
      </c>
      <c r="I41" s="99">
        <v>63</v>
      </c>
      <c r="J41" s="111" t="s">
        <v>364</v>
      </c>
      <c r="L41" s="12"/>
    </row>
    <row r="42" spans="1:12" x14ac:dyDescent="0.2">
      <c r="A42" s="55" t="s">
        <v>75</v>
      </c>
      <c r="B42" s="55" t="s">
        <v>104</v>
      </c>
      <c r="C42" s="118" t="s">
        <v>199</v>
      </c>
      <c r="I42" s="99">
        <v>57</v>
      </c>
      <c r="J42" s="111" t="s">
        <v>365</v>
      </c>
      <c r="L42" s="12"/>
    </row>
    <row r="43" spans="1:12" x14ac:dyDescent="0.2">
      <c r="A43" s="55" t="s">
        <v>75</v>
      </c>
      <c r="B43" s="55" t="s">
        <v>115</v>
      </c>
      <c r="C43" s="117" t="s">
        <v>411</v>
      </c>
      <c r="I43" s="99">
        <v>12</v>
      </c>
      <c r="J43" s="111" t="s">
        <v>366</v>
      </c>
      <c r="L43" s="12"/>
    </row>
    <row r="44" spans="1:12" x14ac:dyDescent="0.2">
      <c r="A44" s="55" t="s">
        <v>75</v>
      </c>
      <c r="B44" s="55" t="s">
        <v>118</v>
      </c>
      <c r="C44" s="118" t="s">
        <v>199</v>
      </c>
      <c r="I44" s="99">
        <v>52</v>
      </c>
      <c r="J44" s="111" t="s">
        <v>367</v>
      </c>
      <c r="L44" s="12"/>
    </row>
    <row r="45" spans="1:12" x14ac:dyDescent="0.2">
      <c r="A45" t="s">
        <v>172</v>
      </c>
      <c r="B45" t="s">
        <v>51</v>
      </c>
      <c r="C45" s="118" t="s">
        <v>199</v>
      </c>
      <c r="I45" s="99">
        <v>8</v>
      </c>
      <c r="J45" s="111" t="s">
        <v>368</v>
      </c>
      <c r="L45" s="12"/>
    </row>
    <row r="46" spans="1:12" x14ac:dyDescent="0.2">
      <c r="A46" t="s">
        <v>155</v>
      </c>
      <c r="B46" t="s">
        <v>22</v>
      </c>
      <c r="C46" s="121" t="s">
        <v>407</v>
      </c>
      <c r="I46" s="99">
        <v>160</v>
      </c>
      <c r="J46" s="111" t="s">
        <v>369</v>
      </c>
      <c r="L46" s="12"/>
    </row>
    <row r="47" spans="1:12" x14ac:dyDescent="0.2">
      <c r="A47" t="s">
        <v>155</v>
      </c>
      <c r="B47" s="54" t="s">
        <v>76</v>
      </c>
      <c r="C47" s="118" t="s">
        <v>199</v>
      </c>
      <c r="I47" s="99">
        <v>315</v>
      </c>
      <c r="J47" s="111" t="s">
        <v>370</v>
      </c>
      <c r="L47" s="12"/>
    </row>
    <row r="48" spans="1:12" x14ac:dyDescent="0.2">
      <c r="A48" t="s">
        <v>155</v>
      </c>
      <c r="B48" t="s">
        <v>92</v>
      </c>
      <c r="C48" s="118" t="s">
        <v>199</v>
      </c>
      <c r="I48" s="99">
        <v>188</v>
      </c>
      <c r="J48" s="111" t="s">
        <v>371</v>
      </c>
      <c r="L48" s="12"/>
    </row>
    <row r="49" spans="1:12" x14ac:dyDescent="0.2">
      <c r="A49" t="s">
        <v>155</v>
      </c>
      <c r="B49" t="s">
        <v>120</v>
      </c>
      <c r="C49" s="117" t="s">
        <v>411</v>
      </c>
      <c r="I49" s="102" t="s">
        <v>199</v>
      </c>
      <c r="J49" s="111" t="s">
        <v>372</v>
      </c>
      <c r="L49" s="12"/>
    </row>
    <row r="50" spans="1:12" x14ac:dyDescent="0.2">
      <c r="A50" t="s">
        <v>155</v>
      </c>
      <c r="B50" t="s">
        <v>119</v>
      </c>
      <c r="C50" s="120" t="s">
        <v>406</v>
      </c>
      <c r="I50" s="99">
        <v>68</v>
      </c>
      <c r="J50" s="111" t="s">
        <v>373</v>
      </c>
      <c r="L50" s="12"/>
    </row>
    <row r="51" spans="1:12" x14ac:dyDescent="0.2">
      <c r="A51" s="55" t="s">
        <v>157</v>
      </c>
      <c r="B51" s="56" t="s">
        <v>23</v>
      </c>
      <c r="C51" s="117" t="s">
        <v>411</v>
      </c>
      <c r="I51" s="99">
        <v>329</v>
      </c>
      <c r="J51" s="111" t="s">
        <v>374</v>
      </c>
      <c r="L51" s="12"/>
    </row>
    <row r="52" spans="1:12" x14ac:dyDescent="0.2">
      <c r="A52" s="55" t="s">
        <v>157</v>
      </c>
      <c r="B52" s="55" t="s">
        <v>46</v>
      </c>
      <c r="C52" s="118" t="s">
        <v>199</v>
      </c>
      <c r="I52" s="99">
        <v>69</v>
      </c>
      <c r="J52" s="111" t="s">
        <v>375</v>
      </c>
      <c r="L52" s="12"/>
    </row>
    <row r="53" spans="1:12" x14ac:dyDescent="0.2">
      <c r="A53" s="55" t="s">
        <v>157</v>
      </c>
      <c r="B53" s="55" t="s">
        <v>47</v>
      </c>
      <c r="C53" s="118" t="s">
        <v>199</v>
      </c>
      <c r="I53" s="99">
        <v>14</v>
      </c>
      <c r="J53" s="111" t="s">
        <v>376</v>
      </c>
      <c r="L53" s="12"/>
    </row>
    <row r="54" spans="1:12" x14ac:dyDescent="0.2">
      <c r="A54" t="s">
        <v>149</v>
      </c>
      <c r="B54" t="s">
        <v>121</v>
      </c>
      <c r="C54" s="118" t="s">
        <v>199</v>
      </c>
      <c r="I54" s="99">
        <v>314</v>
      </c>
      <c r="J54" s="111" t="s">
        <v>377</v>
      </c>
      <c r="L54" s="12"/>
    </row>
    <row r="55" spans="1:12" x14ac:dyDescent="0.2">
      <c r="A55" t="s">
        <v>149</v>
      </c>
      <c r="B55" t="s">
        <v>122</v>
      </c>
      <c r="C55" s="118" t="s">
        <v>199</v>
      </c>
      <c r="I55" s="99">
        <v>54</v>
      </c>
      <c r="J55" s="111" t="s">
        <v>378</v>
      </c>
      <c r="L55" s="12"/>
    </row>
    <row r="56" spans="1:12" x14ac:dyDescent="0.2">
      <c r="A56" t="s">
        <v>149</v>
      </c>
      <c r="B56" s="54" t="s">
        <v>11</v>
      </c>
      <c r="C56" s="122" t="s">
        <v>410</v>
      </c>
      <c r="I56" s="99">
        <v>25</v>
      </c>
      <c r="J56" s="111" t="s">
        <v>379</v>
      </c>
      <c r="L56" s="12"/>
    </row>
    <row r="57" spans="1:12" x14ac:dyDescent="0.2">
      <c r="A57" t="s">
        <v>149</v>
      </c>
      <c r="B57" t="s">
        <v>123</v>
      </c>
      <c r="C57" s="118" t="s">
        <v>199</v>
      </c>
      <c r="I57" s="99">
        <v>32</v>
      </c>
      <c r="J57" s="111" t="s">
        <v>380</v>
      </c>
      <c r="L57" s="12"/>
    </row>
    <row r="58" spans="1:12" x14ac:dyDescent="0.2">
      <c r="A58" t="s">
        <v>149</v>
      </c>
      <c r="B58" t="s">
        <v>49</v>
      </c>
      <c r="C58" s="118" t="s">
        <v>199</v>
      </c>
      <c r="I58" s="99">
        <v>18</v>
      </c>
      <c r="J58" s="111" t="s">
        <v>381</v>
      </c>
      <c r="L58" s="12"/>
    </row>
    <row r="59" spans="1:12" x14ac:dyDescent="0.2">
      <c r="A59" t="s">
        <v>149</v>
      </c>
      <c r="B59" t="s">
        <v>124</v>
      </c>
      <c r="C59" s="118" t="s">
        <v>199</v>
      </c>
      <c r="I59" s="102" t="s">
        <v>199</v>
      </c>
      <c r="J59" s="111" t="s">
        <v>382</v>
      </c>
      <c r="L59" s="12"/>
    </row>
    <row r="60" spans="1:12" x14ac:dyDescent="0.2">
      <c r="A60" t="s">
        <v>171</v>
      </c>
      <c r="B60" t="s">
        <v>48</v>
      </c>
      <c r="C60" s="121" t="s">
        <v>407</v>
      </c>
      <c r="I60" s="99">
        <v>34</v>
      </c>
      <c r="J60" s="111" t="s">
        <v>383</v>
      </c>
      <c r="L60" s="12"/>
    </row>
    <row r="61" spans="1:12" x14ac:dyDescent="0.2">
      <c r="A61" s="55" t="s">
        <v>148</v>
      </c>
      <c r="B61" s="55" t="s">
        <v>68</v>
      </c>
      <c r="C61" s="118" t="s">
        <v>199</v>
      </c>
      <c r="I61" s="99">
        <v>36</v>
      </c>
      <c r="J61" s="111" t="s">
        <v>384</v>
      </c>
      <c r="L61" s="12"/>
    </row>
    <row r="62" spans="1:12" x14ac:dyDescent="0.2">
      <c r="A62" s="55" t="s">
        <v>148</v>
      </c>
      <c r="B62" s="56" t="s">
        <v>10</v>
      </c>
      <c r="C62" s="117" t="s">
        <v>411</v>
      </c>
      <c r="I62" s="99">
        <v>201</v>
      </c>
      <c r="J62" s="111" t="s">
        <v>385</v>
      </c>
      <c r="L62" s="12"/>
    </row>
    <row r="63" spans="1:12" x14ac:dyDescent="0.2">
      <c r="A63" t="s">
        <v>158</v>
      </c>
      <c r="B63" t="s">
        <v>125</v>
      </c>
      <c r="C63" s="118" t="s">
        <v>199</v>
      </c>
      <c r="I63" s="99">
        <v>172</v>
      </c>
      <c r="J63" s="111" t="s">
        <v>386</v>
      </c>
      <c r="L63" s="12"/>
    </row>
    <row r="64" spans="1:12" x14ac:dyDescent="0.2">
      <c r="A64" t="s">
        <v>158</v>
      </c>
      <c r="B64" t="s">
        <v>126</v>
      </c>
      <c r="C64" s="118" t="s">
        <v>199</v>
      </c>
      <c r="I64" s="102" t="s">
        <v>199</v>
      </c>
      <c r="J64" s="111" t="s">
        <v>387</v>
      </c>
      <c r="L64" s="12"/>
    </row>
    <row r="65" spans="1:12" x14ac:dyDescent="0.2">
      <c r="A65" t="s">
        <v>158</v>
      </c>
      <c r="B65" t="s">
        <v>78</v>
      </c>
      <c r="C65" s="118" t="s">
        <v>199</v>
      </c>
      <c r="I65" s="99">
        <v>301</v>
      </c>
      <c r="J65" s="111" t="s">
        <v>388</v>
      </c>
      <c r="L65" s="12"/>
    </row>
    <row r="66" spans="1:12" x14ac:dyDescent="0.2">
      <c r="A66" t="s">
        <v>158</v>
      </c>
      <c r="B66" s="54" t="s">
        <v>24</v>
      </c>
      <c r="C66" s="117" t="s">
        <v>411</v>
      </c>
      <c r="I66" s="99">
        <v>38</v>
      </c>
      <c r="J66" s="111" t="s">
        <v>389</v>
      </c>
      <c r="L66" s="12"/>
    </row>
    <row r="67" spans="1:12" x14ac:dyDescent="0.2">
      <c r="A67" t="s">
        <v>158</v>
      </c>
      <c r="B67" t="s">
        <v>127</v>
      </c>
      <c r="C67" s="118" t="s">
        <v>199</v>
      </c>
      <c r="I67" s="99">
        <v>195</v>
      </c>
      <c r="J67" s="111" t="s">
        <v>390</v>
      </c>
      <c r="L67" s="12"/>
    </row>
    <row r="68" spans="1:12" x14ac:dyDescent="0.2">
      <c r="A68" t="s">
        <v>158</v>
      </c>
      <c r="B68" t="s">
        <v>129</v>
      </c>
      <c r="C68" s="118" t="s">
        <v>199</v>
      </c>
      <c r="I68" s="99">
        <v>215</v>
      </c>
      <c r="J68" s="111" t="s">
        <v>391</v>
      </c>
      <c r="L68" s="12"/>
    </row>
    <row r="69" spans="1:12" x14ac:dyDescent="0.2">
      <c r="A69" t="s">
        <v>158</v>
      </c>
      <c r="B69" t="s">
        <v>77</v>
      </c>
      <c r="C69" s="118" t="s">
        <v>199</v>
      </c>
      <c r="I69" s="102" t="s">
        <v>199</v>
      </c>
      <c r="J69" s="111" t="s">
        <v>392</v>
      </c>
      <c r="L69" s="12"/>
    </row>
    <row r="70" spans="1:12" x14ac:dyDescent="0.2">
      <c r="A70" t="s">
        <v>158</v>
      </c>
      <c r="B70" t="s">
        <v>128</v>
      </c>
      <c r="C70" s="118" t="s">
        <v>199</v>
      </c>
      <c r="I70" s="99">
        <v>46</v>
      </c>
      <c r="J70" s="111" t="s">
        <v>393</v>
      </c>
      <c r="L70" s="12"/>
    </row>
    <row r="71" spans="1:12" x14ac:dyDescent="0.2">
      <c r="A71" t="s">
        <v>158</v>
      </c>
      <c r="B71" t="s">
        <v>50</v>
      </c>
      <c r="C71" s="118" t="s">
        <v>199</v>
      </c>
      <c r="I71" s="99">
        <v>24</v>
      </c>
      <c r="J71" s="111" t="s">
        <v>394</v>
      </c>
      <c r="L71" s="12"/>
    </row>
    <row r="72" spans="1:12" x14ac:dyDescent="0.2">
      <c r="A72" t="s">
        <v>158</v>
      </c>
      <c r="B72" t="s">
        <v>105</v>
      </c>
      <c r="C72" s="118" t="s">
        <v>199</v>
      </c>
      <c r="I72" s="99">
        <v>10</v>
      </c>
      <c r="J72" s="111" t="s">
        <v>395</v>
      </c>
      <c r="L72" s="12"/>
    </row>
    <row r="73" spans="1:12" x14ac:dyDescent="0.2">
      <c r="A73" s="55" t="s">
        <v>159</v>
      </c>
      <c r="B73" s="55" t="s">
        <v>52</v>
      </c>
      <c r="C73" s="118" t="s">
        <v>199</v>
      </c>
      <c r="I73" s="102" t="s">
        <v>199</v>
      </c>
      <c r="J73" s="111" t="s">
        <v>396</v>
      </c>
    </row>
    <row r="74" spans="1:12" x14ac:dyDescent="0.2">
      <c r="A74" s="55" t="s">
        <v>159</v>
      </c>
      <c r="B74" s="56" t="s">
        <v>25</v>
      </c>
      <c r="C74" s="118" t="s">
        <v>199</v>
      </c>
      <c r="I74" s="99">
        <v>41</v>
      </c>
      <c r="J74" s="111" t="s">
        <v>397</v>
      </c>
    </row>
    <row r="75" spans="1:12" x14ac:dyDescent="0.2">
      <c r="A75" t="s">
        <v>173</v>
      </c>
      <c r="B75" s="54" t="s">
        <v>53</v>
      </c>
      <c r="C75" s="118" t="s">
        <v>199</v>
      </c>
      <c r="I75" s="99">
        <v>48</v>
      </c>
      <c r="J75" s="111" t="s">
        <v>398</v>
      </c>
    </row>
    <row r="76" spans="1:12" x14ac:dyDescent="0.2">
      <c r="A76" s="55" t="s">
        <v>150</v>
      </c>
      <c r="B76" s="55" t="s">
        <v>130</v>
      </c>
      <c r="C76" s="118" t="s">
        <v>199</v>
      </c>
      <c r="I76" s="99">
        <v>55</v>
      </c>
      <c r="J76" s="111" t="s">
        <v>399</v>
      </c>
    </row>
    <row r="77" spans="1:12" x14ac:dyDescent="0.2">
      <c r="A77" s="55" t="s">
        <v>150</v>
      </c>
      <c r="B77" s="56" t="s">
        <v>12</v>
      </c>
      <c r="C77" s="122" t="s">
        <v>410</v>
      </c>
      <c r="I77" s="99"/>
      <c r="J77" s="113"/>
    </row>
    <row r="78" spans="1:12" x14ac:dyDescent="0.2">
      <c r="A78" t="s">
        <v>26</v>
      </c>
      <c r="B78" t="s">
        <v>131</v>
      </c>
      <c r="C78" s="118" t="s">
        <v>199</v>
      </c>
      <c r="I78" s="99"/>
      <c r="J78" s="112" t="s">
        <v>400</v>
      </c>
    </row>
    <row r="79" spans="1:12" x14ac:dyDescent="0.2">
      <c r="A79" t="s">
        <v>26</v>
      </c>
      <c r="B79" t="s">
        <v>132</v>
      </c>
      <c r="C79" s="118" t="s">
        <v>199</v>
      </c>
      <c r="I79" s="99">
        <v>11</v>
      </c>
      <c r="J79" s="111" t="s">
        <v>401</v>
      </c>
    </row>
    <row r="80" spans="1:12" x14ac:dyDescent="0.2">
      <c r="A80" t="s">
        <v>26</v>
      </c>
      <c r="B80" s="54" t="s">
        <v>26</v>
      </c>
      <c r="C80" s="117" t="s">
        <v>411</v>
      </c>
      <c r="I80" s="99">
        <v>3</v>
      </c>
      <c r="J80" s="111" t="s">
        <v>402</v>
      </c>
    </row>
    <row r="81" spans="1:10" x14ac:dyDescent="0.2">
      <c r="A81" t="s">
        <v>26</v>
      </c>
      <c r="B81" t="s">
        <v>79</v>
      </c>
      <c r="C81" s="118" t="s">
        <v>199</v>
      </c>
      <c r="I81" s="99">
        <v>7</v>
      </c>
      <c r="J81" s="111" t="s">
        <v>403</v>
      </c>
    </row>
    <row r="82" spans="1:10" x14ac:dyDescent="0.2">
      <c r="A82" t="s">
        <v>26</v>
      </c>
      <c r="B82" t="s">
        <v>54</v>
      </c>
      <c r="C82" s="118" t="s">
        <v>199</v>
      </c>
      <c r="I82" s="99">
        <v>2</v>
      </c>
      <c r="J82" s="111" t="s">
        <v>404</v>
      </c>
    </row>
    <row r="83" spans="1:10" ht="13.5" thickBot="1" x14ac:dyDescent="0.25">
      <c r="A83" s="55" t="s">
        <v>174</v>
      </c>
      <c r="B83" s="55" t="s">
        <v>106</v>
      </c>
      <c r="C83" s="118" t="s">
        <v>199</v>
      </c>
      <c r="I83" s="99">
        <v>2</v>
      </c>
      <c r="J83" s="114" t="s">
        <v>405</v>
      </c>
    </row>
    <row r="84" spans="1:10" x14ac:dyDescent="0.2">
      <c r="A84" s="55" t="s">
        <v>174</v>
      </c>
      <c r="B84" s="55" t="s">
        <v>133</v>
      </c>
      <c r="C84" s="118" t="s">
        <v>199</v>
      </c>
    </row>
    <row r="85" spans="1:10" x14ac:dyDescent="0.2">
      <c r="A85" s="55" t="s">
        <v>174</v>
      </c>
      <c r="B85" s="55" t="s">
        <v>107</v>
      </c>
      <c r="C85" s="118" t="s">
        <v>199</v>
      </c>
    </row>
    <row r="86" spans="1:10" x14ac:dyDescent="0.2">
      <c r="A86" s="55" t="s">
        <v>174</v>
      </c>
      <c r="B86" s="55" t="s">
        <v>55</v>
      </c>
      <c r="C86" s="118" t="s">
        <v>199</v>
      </c>
    </row>
    <row r="87" spans="1:10" x14ac:dyDescent="0.2">
      <c r="A87" s="55" t="s">
        <v>174</v>
      </c>
      <c r="B87" s="55" t="s">
        <v>67</v>
      </c>
      <c r="C87" s="118" t="s">
        <v>199</v>
      </c>
    </row>
    <row r="88" spans="1:10" x14ac:dyDescent="0.2">
      <c r="A88" t="s">
        <v>13</v>
      </c>
      <c r="B88" s="54" t="s">
        <v>13</v>
      </c>
      <c r="C88" s="117" t="s">
        <v>411</v>
      </c>
    </row>
    <row r="89" spans="1:10" x14ac:dyDescent="0.2">
      <c r="A89" t="s">
        <v>14</v>
      </c>
      <c r="B89" s="54" t="s">
        <v>14</v>
      </c>
      <c r="C89" s="117" t="s">
        <v>411</v>
      </c>
    </row>
    <row r="90" spans="1:10" x14ac:dyDescent="0.2">
      <c r="A90" t="s">
        <v>14</v>
      </c>
      <c r="B90" t="s">
        <v>93</v>
      </c>
      <c r="C90" s="117" t="s">
        <v>411</v>
      </c>
    </row>
    <row r="91" spans="1:10" x14ac:dyDescent="0.2">
      <c r="A91" t="s">
        <v>160</v>
      </c>
      <c r="B91" t="s">
        <v>27</v>
      </c>
      <c r="C91" s="120" t="s">
        <v>406</v>
      </c>
    </row>
    <row r="92" spans="1:10" x14ac:dyDescent="0.2">
      <c r="A92" t="s">
        <v>160</v>
      </c>
      <c r="B92" s="54" t="s">
        <v>80</v>
      </c>
      <c r="C92" s="118" t="s">
        <v>199</v>
      </c>
    </row>
    <row r="93" spans="1:10" x14ac:dyDescent="0.2">
      <c r="A93" t="s">
        <v>160</v>
      </c>
      <c r="B93" t="s">
        <v>134</v>
      </c>
      <c r="C93" s="121" t="s">
        <v>407</v>
      </c>
    </row>
    <row r="94" spans="1:10" x14ac:dyDescent="0.2">
      <c r="A94" t="s">
        <v>160</v>
      </c>
      <c r="B94" t="s">
        <v>94</v>
      </c>
      <c r="C94" s="123" t="s">
        <v>409</v>
      </c>
    </row>
    <row r="95" spans="1:10" x14ac:dyDescent="0.2">
      <c r="A95" t="s">
        <v>151</v>
      </c>
      <c r="B95" t="s">
        <v>95</v>
      </c>
      <c r="C95" s="118" t="s">
        <v>199</v>
      </c>
    </row>
    <row r="96" spans="1:10" x14ac:dyDescent="0.2">
      <c r="A96" t="s">
        <v>151</v>
      </c>
      <c r="B96" t="s">
        <v>135</v>
      </c>
      <c r="C96" s="118" t="s">
        <v>199</v>
      </c>
    </row>
    <row r="97" spans="1:3" x14ac:dyDescent="0.2">
      <c r="A97" t="s">
        <v>151</v>
      </c>
      <c r="B97" t="s">
        <v>56</v>
      </c>
      <c r="C97" s="118" t="s">
        <v>199</v>
      </c>
    </row>
    <row r="98" spans="1:3" x14ac:dyDescent="0.2">
      <c r="A98" t="s">
        <v>151</v>
      </c>
      <c r="B98" s="54" t="s">
        <v>15</v>
      </c>
      <c r="C98" s="117" t="s">
        <v>411</v>
      </c>
    </row>
    <row r="99" spans="1:3" x14ac:dyDescent="0.2">
      <c r="A99" t="s">
        <v>168</v>
      </c>
      <c r="B99" s="54" t="s">
        <v>37</v>
      </c>
      <c r="C99" s="117" t="s">
        <v>411</v>
      </c>
    </row>
    <row r="100" spans="1:3" x14ac:dyDescent="0.2">
      <c r="A100" t="s">
        <v>168</v>
      </c>
      <c r="B100" t="s">
        <v>137</v>
      </c>
      <c r="C100" s="118" t="s">
        <v>199</v>
      </c>
    </row>
    <row r="101" spans="1:3" x14ac:dyDescent="0.2">
      <c r="A101" t="s">
        <v>168</v>
      </c>
      <c r="B101" t="s">
        <v>136</v>
      </c>
      <c r="C101" s="118" t="s">
        <v>199</v>
      </c>
    </row>
    <row r="102" spans="1:3" x14ac:dyDescent="0.2">
      <c r="A102" t="s">
        <v>168</v>
      </c>
      <c r="B102" t="s">
        <v>96</v>
      </c>
      <c r="C102" s="117" t="s">
        <v>411</v>
      </c>
    </row>
    <row r="103" spans="1:3" x14ac:dyDescent="0.2">
      <c r="A103" t="s">
        <v>168</v>
      </c>
      <c r="B103" t="s">
        <v>97</v>
      </c>
      <c r="C103" s="121" t="s">
        <v>407</v>
      </c>
    </row>
    <row r="104" spans="1:3" x14ac:dyDescent="0.2">
      <c r="A104" t="s">
        <v>169</v>
      </c>
      <c r="B104" t="s">
        <v>138</v>
      </c>
      <c r="C104" s="118" t="s">
        <v>199</v>
      </c>
    </row>
    <row r="105" spans="1:3" x14ac:dyDescent="0.2">
      <c r="A105" t="s">
        <v>169</v>
      </c>
      <c r="B105" t="s">
        <v>81</v>
      </c>
      <c r="C105" s="118" t="s">
        <v>199</v>
      </c>
    </row>
    <row r="106" spans="1:3" x14ac:dyDescent="0.2">
      <c r="A106" t="s">
        <v>169</v>
      </c>
      <c r="B106" t="s">
        <v>57</v>
      </c>
      <c r="C106" s="118" t="s">
        <v>199</v>
      </c>
    </row>
    <row r="107" spans="1:3" x14ac:dyDescent="0.2">
      <c r="A107" t="s">
        <v>169</v>
      </c>
      <c r="B107" s="12" t="s">
        <v>38</v>
      </c>
      <c r="C107" s="117" t="s">
        <v>411</v>
      </c>
    </row>
    <row r="108" spans="1:3" x14ac:dyDescent="0.2">
      <c r="A108" t="s">
        <v>169</v>
      </c>
      <c r="B108" t="s">
        <v>139</v>
      </c>
      <c r="C108" s="118" t="s">
        <v>199</v>
      </c>
    </row>
    <row r="109" spans="1:3" x14ac:dyDescent="0.2">
      <c r="A109" t="s">
        <v>169</v>
      </c>
      <c r="B109" t="s">
        <v>99</v>
      </c>
      <c r="C109" s="118" t="s">
        <v>199</v>
      </c>
    </row>
    <row r="110" spans="1:3" x14ac:dyDescent="0.2">
      <c r="A110" t="s">
        <v>169</v>
      </c>
      <c r="B110" t="s">
        <v>98</v>
      </c>
      <c r="C110" s="118" t="s">
        <v>199</v>
      </c>
    </row>
    <row r="111" spans="1:3" x14ac:dyDescent="0.2">
      <c r="A111" t="s">
        <v>169</v>
      </c>
      <c r="B111" t="s">
        <v>140</v>
      </c>
      <c r="C111" s="118" t="s">
        <v>199</v>
      </c>
    </row>
    <row r="112" spans="1:3" x14ac:dyDescent="0.2">
      <c r="A112" t="s">
        <v>169</v>
      </c>
      <c r="B112" t="s">
        <v>100</v>
      </c>
      <c r="C112" s="118" t="s">
        <v>199</v>
      </c>
    </row>
    <row r="113" spans="1:3" x14ac:dyDescent="0.2">
      <c r="A113" t="s">
        <v>161</v>
      </c>
      <c r="B113" t="s">
        <v>108</v>
      </c>
      <c r="C113" s="118" t="s">
        <v>199</v>
      </c>
    </row>
    <row r="114" spans="1:3" x14ac:dyDescent="0.2">
      <c r="A114" t="s">
        <v>161</v>
      </c>
      <c r="B114" s="12" t="s">
        <v>28</v>
      </c>
      <c r="C114" s="117" t="s">
        <v>411</v>
      </c>
    </row>
    <row r="115" spans="1:3" x14ac:dyDescent="0.2">
      <c r="A115" t="s">
        <v>163</v>
      </c>
      <c r="B115" t="s">
        <v>141</v>
      </c>
      <c r="C115" s="118" t="s">
        <v>199</v>
      </c>
    </row>
    <row r="116" spans="1:3" x14ac:dyDescent="0.2">
      <c r="A116" t="s">
        <v>163</v>
      </c>
      <c r="B116" s="54" t="s">
        <v>101</v>
      </c>
      <c r="C116" s="118" t="s">
        <v>199</v>
      </c>
    </row>
    <row r="117" spans="1:3" x14ac:dyDescent="0.2">
      <c r="A117" t="s">
        <v>163</v>
      </c>
      <c r="B117" t="s">
        <v>58</v>
      </c>
      <c r="C117" s="118" t="s">
        <v>199</v>
      </c>
    </row>
    <row r="118" spans="1:3" x14ac:dyDescent="0.2">
      <c r="A118" t="s">
        <v>163</v>
      </c>
      <c r="B118" t="s">
        <v>59</v>
      </c>
      <c r="C118" s="118" t="s">
        <v>199</v>
      </c>
    </row>
    <row r="119" spans="1:3" x14ac:dyDescent="0.2">
      <c r="A119" t="s">
        <v>163</v>
      </c>
      <c r="B119" t="s">
        <v>30</v>
      </c>
      <c r="C119" s="118" t="s">
        <v>199</v>
      </c>
    </row>
    <row r="120" spans="1:3" x14ac:dyDescent="0.2">
      <c r="A120" t="s">
        <v>162</v>
      </c>
      <c r="B120" t="s">
        <v>29</v>
      </c>
      <c r="C120" s="118" t="s">
        <v>199</v>
      </c>
    </row>
    <row r="121" spans="1:3" x14ac:dyDescent="0.2">
      <c r="A121" t="s">
        <v>179</v>
      </c>
      <c r="B121" t="s">
        <v>109</v>
      </c>
      <c r="C121" s="118" t="s">
        <v>199</v>
      </c>
    </row>
    <row r="122" spans="1:3" x14ac:dyDescent="0.2">
      <c r="A122" t="s">
        <v>179</v>
      </c>
      <c r="B122" t="s">
        <v>60</v>
      </c>
      <c r="C122" s="117" t="s">
        <v>411</v>
      </c>
    </row>
    <row r="123" spans="1:3" x14ac:dyDescent="0.2">
      <c r="A123" t="s">
        <v>164</v>
      </c>
      <c r="B123" t="s">
        <v>65</v>
      </c>
      <c r="C123" s="118" t="s">
        <v>199</v>
      </c>
    </row>
    <row r="124" spans="1:3" x14ac:dyDescent="0.2">
      <c r="A124" t="s">
        <v>164</v>
      </c>
      <c r="B124" t="s">
        <v>62</v>
      </c>
      <c r="C124" s="117" t="s">
        <v>411</v>
      </c>
    </row>
    <row r="125" spans="1:3" x14ac:dyDescent="0.2">
      <c r="A125" t="s">
        <v>164</v>
      </c>
      <c r="B125" t="s">
        <v>63</v>
      </c>
      <c r="C125" s="118" t="s">
        <v>199</v>
      </c>
    </row>
    <row r="126" spans="1:3" x14ac:dyDescent="0.2">
      <c r="A126" t="s">
        <v>164</v>
      </c>
      <c r="B126" t="s">
        <v>110</v>
      </c>
      <c r="C126" s="118" t="s">
        <v>199</v>
      </c>
    </row>
    <row r="127" spans="1:3" x14ac:dyDescent="0.2">
      <c r="A127" t="s">
        <v>164</v>
      </c>
      <c r="B127" t="s">
        <v>64</v>
      </c>
      <c r="C127" s="118" t="s">
        <v>199</v>
      </c>
    </row>
    <row r="128" spans="1:3" x14ac:dyDescent="0.2">
      <c r="A128" t="s">
        <v>164</v>
      </c>
      <c r="B128" t="s">
        <v>61</v>
      </c>
      <c r="C128" s="118" t="s">
        <v>199</v>
      </c>
    </row>
    <row r="129" spans="1:3" x14ac:dyDescent="0.2">
      <c r="A129" t="s">
        <v>164</v>
      </c>
      <c r="B129" t="s">
        <v>33</v>
      </c>
      <c r="C129" s="118" t="s">
        <v>199</v>
      </c>
    </row>
    <row r="130" spans="1:3" x14ac:dyDescent="0.2">
      <c r="A130" t="s">
        <v>164</v>
      </c>
      <c r="B130" t="s">
        <v>142</v>
      </c>
      <c r="C130" s="118" t="s">
        <v>199</v>
      </c>
    </row>
    <row r="131" spans="1:3" x14ac:dyDescent="0.2">
      <c r="A131" t="s">
        <v>164</v>
      </c>
      <c r="B131" t="s">
        <v>83</v>
      </c>
      <c r="C131" s="118" t="s">
        <v>199</v>
      </c>
    </row>
    <row r="132" spans="1:3" x14ac:dyDescent="0.2">
      <c r="A132" t="s">
        <v>164</v>
      </c>
      <c r="B132" t="s">
        <v>32</v>
      </c>
      <c r="C132" s="121" t="s">
        <v>407</v>
      </c>
    </row>
    <row r="133" spans="1:3" x14ac:dyDescent="0.2">
      <c r="A133" t="s">
        <v>164</v>
      </c>
      <c r="B133" s="54" t="s">
        <v>31</v>
      </c>
      <c r="C133" s="117" t="s">
        <v>411</v>
      </c>
    </row>
    <row r="134" spans="1:3" x14ac:dyDescent="0.2">
      <c r="A134" t="s">
        <v>165</v>
      </c>
      <c r="B134" s="54" t="s">
        <v>34</v>
      </c>
      <c r="C134" s="117" t="s">
        <v>411</v>
      </c>
    </row>
    <row r="135" spans="1:3" x14ac:dyDescent="0.2">
      <c r="A135" t="s">
        <v>175</v>
      </c>
      <c r="B135" t="s">
        <v>82</v>
      </c>
      <c r="C135" s="118" t="s">
        <v>199</v>
      </c>
    </row>
    <row r="136" spans="1:3" x14ac:dyDescent="0.2">
      <c r="A136" t="s">
        <v>175</v>
      </c>
      <c r="B136" s="54" t="s">
        <v>66</v>
      </c>
      <c r="C136" s="117" t="s">
        <v>411</v>
      </c>
    </row>
  </sheetData>
  <autoFilter ref="A1:C136">
    <sortState ref="A2:C136">
      <sortCondition ref="A1:A13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7"/>
  <sheetViews>
    <sheetView topLeftCell="L39" zoomScale="55" zoomScaleNormal="55" workbookViewId="0">
      <selection activeCell="U151" sqref="U151"/>
    </sheetView>
  </sheetViews>
  <sheetFormatPr baseColWidth="10" defaultRowHeight="12.75" x14ac:dyDescent="0.2"/>
  <cols>
    <col min="1" max="1" width="44.42578125" bestFit="1" customWidth="1"/>
    <col min="2" max="2" width="38.5703125" bestFit="1" customWidth="1"/>
    <col min="3" max="3" width="47.7109375" bestFit="1" customWidth="1"/>
    <col min="6" max="6" width="21" bestFit="1" customWidth="1"/>
    <col min="7" max="7" width="51.140625" bestFit="1" customWidth="1"/>
    <col min="8" max="8" width="46" bestFit="1" customWidth="1"/>
    <col min="10" max="10" width="30" bestFit="1" customWidth="1"/>
    <col min="11" max="11" width="36" bestFit="1" customWidth="1"/>
    <col min="12" max="12" width="21.140625" customWidth="1"/>
    <col min="13" max="13" width="34.28515625" bestFit="1" customWidth="1"/>
    <col min="15" max="15" width="14.42578125" bestFit="1" customWidth="1"/>
    <col min="16" max="16" width="24.42578125" bestFit="1" customWidth="1"/>
  </cols>
  <sheetData>
    <row r="1" spans="1:3" x14ac:dyDescent="0.2">
      <c r="A1" s="67" t="s">
        <v>0</v>
      </c>
      <c r="B1" s="67" t="s">
        <v>143</v>
      </c>
      <c r="C1" s="24" t="s">
        <v>259</v>
      </c>
    </row>
    <row r="2" spans="1:3" hidden="1" x14ac:dyDescent="0.2">
      <c r="A2" s="54" t="s">
        <v>16</v>
      </c>
      <c r="B2" t="s">
        <v>16</v>
      </c>
      <c r="C2" s="68" t="s">
        <v>261</v>
      </c>
    </row>
    <row r="3" spans="1:3" hidden="1" x14ac:dyDescent="0.2">
      <c r="A3" t="s">
        <v>69</v>
      </c>
      <c r="B3" t="s">
        <v>146</v>
      </c>
      <c r="C3" s="68" t="s">
        <v>264</v>
      </c>
    </row>
    <row r="4" spans="1:3" hidden="1" x14ac:dyDescent="0.2">
      <c r="A4" s="54" t="s">
        <v>18</v>
      </c>
      <c r="B4" t="s">
        <v>146</v>
      </c>
      <c r="C4" s="68" t="s">
        <v>301</v>
      </c>
    </row>
    <row r="5" spans="1:3" hidden="1" x14ac:dyDescent="0.2">
      <c r="A5" t="s">
        <v>5</v>
      </c>
      <c r="B5" t="s">
        <v>146</v>
      </c>
      <c r="C5" s="68" t="s">
        <v>264</v>
      </c>
    </row>
    <row r="6" spans="1:3" hidden="1" x14ac:dyDescent="0.2">
      <c r="A6" t="s">
        <v>70</v>
      </c>
      <c r="B6" t="s">
        <v>177</v>
      </c>
      <c r="C6" s="68" t="s">
        <v>301</v>
      </c>
    </row>
    <row r="7" spans="1:3" hidden="1" x14ac:dyDescent="0.2">
      <c r="A7" s="54" t="s">
        <v>84</v>
      </c>
      <c r="B7" t="s">
        <v>177</v>
      </c>
      <c r="C7" s="68" t="s">
        <v>301</v>
      </c>
    </row>
    <row r="8" spans="1:3" hidden="1" x14ac:dyDescent="0.2">
      <c r="A8" t="s">
        <v>102</v>
      </c>
      <c r="B8" t="s">
        <v>177</v>
      </c>
      <c r="C8" s="68" t="s">
        <v>301</v>
      </c>
    </row>
    <row r="9" spans="1:3" hidden="1" x14ac:dyDescent="0.2">
      <c r="A9" s="54" t="s">
        <v>71</v>
      </c>
      <c r="B9" t="s">
        <v>71</v>
      </c>
      <c r="C9" s="68" t="s">
        <v>284</v>
      </c>
    </row>
    <row r="10" spans="1:3" hidden="1" x14ac:dyDescent="0.2">
      <c r="A10" t="s">
        <v>85</v>
      </c>
      <c r="B10" t="s">
        <v>71</v>
      </c>
      <c r="C10" s="68" t="s">
        <v>284</v>
      </c>
    </row>
    <row r="11" spans="1:3" x14ac:dyDescent="0.2">
      <c r="A11" s="13" t="s">
        <v>3</v>
      </c>
      <c r="B11" s="38" t="s">
        <v>145</v>
      </c>
      <c r="C11" s="68" t="s">
        <v>285</v>
      </c>
    </row>
    <row r="12" spans="1:3" x14ac:dyDescent="0.2">
      <c r="A12" t="s">
        <v>112</v>
      </c>
      <c r="B12" t="s">
        <v>154</v>
      </c>
      <c r="C12" s="68" t="s">
        <v>285</v>
      </c>
    </row>
    <row r="13" spans="1:3" x14ac:dyDescent="0.2">
      <c r="A13" t="s">
        <v>87</v>
      </c>
      <c r="B13" t="s">
        <v>154</v>
      </c>
      <c r="C13" s="68" t="s">
        <v>285</v>
      </c>
    </row>
    <row r="14" spans="1:3" hidden="1" x14ac:dyDescent="0.2">
      <c r="A14" t="s">
        <v>73</v>
      </c>
      <c r="B14" t="s">
        <v>154</v>
      </c>
      <c r="C14" s="68" t="s">
        <v>289</v>
      </c>
    </row>
    <row r="15" spans="1:3" hidden="1" x14ac:dyDescent="0.2">
      <c r="A15" s="54" t="s">
        <v>20</v>
      </c>
      <c r="B15" t="s">
        <v>154</v>
      </c>
      <c r="C15" s="68" t="s">
        <v>284</v>
      </c>
    </row>
    <row r="16" spans="1:3" hidden="1" x14ac:dyDescent="0.2">
      <c r="A16" s="54" t="s">
        <v>21</v>
      </c>
      <c r="B16" t="s">
        <v>21</v>
      </c>
      <c r="C16" s="68" t="s">
        <v>264</v>
      </c>
    </row>
    <row r="17" spans="1:3" hidden="1" x14ac:dyDescent="0.2">
      <c r="A17" t="s">
        <v>88</v>
      </c>
      <c r="B17" t="s">
        <v>21</v>
      </c>
      <c r="C17" s="68" t="s">
        <v>262</v>
      </c>
    </row>
    <row r="18" spans="1:3" hidden="1" x14ac:dyDescent="0.2">
      <c r="A18" t="s">
        <v>89</v>
      </c>
      <c r="B18" t="s">
        <v>21</v>
      </c>
      <c r="C18" s="68" t="s">
        <v>291</v>
      </c>
    </row>
    <row r="19" spans="1:3" hidden="1" x14ac:dyDescent="0.2">
      <c r="A19" t="s">
        <v>90</v>
      </c>
      <c r="B19" t="s">
        <v>21</v>
      </c>
      <c r="C19" s="68" t="s">
        <v>262</v>
      </c>
    </row>
    <row r="20" spans="1:3" hidden="1" x14ac:dyDescent="0.2">
      <c r="A20" t="s">
        <v>8</v>
      </c>
      <c r="B20" t="s">
        <v>21</v>
      </c>
      <c r="C20" s="68" t="s">
        <v>292</v>
      </c>
    </row>
    <row r="21" spans="1:3" hidden="1" x14ac:dyDescent="0.2">
      <c r="A21" t="s">
        <v>113</v>
      </c>
      <c r="B21" t="s">
        <v>21</v>
      </c>
      <c r="C21" s="68" t="s">
        <v>292</v>
      </c>
    </row>
    <row r="22" spans="1:3" hidden="1" x14ac:dyDescent="0.2">
      <c r="A22" s="54" t="s">
        <v>15</v>
      </c>
      <c r="B22" t="s">
        <v>151</v>
      </c>
      <c r="C22" s="68" t="s">
        <v>264</v>
      </c>
    </row>
    <row r="23" spans="1:3" hidden="1" x14ac:dyDescent="0.2">
      <c r="A23" t="s">
        <v>39</v>
      </c>
      <c r="B23" t="s">
        <v>153</v>
      </c>
      <c r="C23" s="68" t="s">
        <v>261</v>
      </c>
    </row>
    <row r="24" spans="1:3" hidden="1" x14ac:dyDescent="0.2">
      <c r="A24" t="s">
        <v>138</v>
      </c>
      <c r="B24" t="s">
        <v>169</v>
      </c>
      <c r="C24" s="68" t="s">
        <v>264</v>
      </c>
    </row>
    <row r="25" spans="1:3" hidden="1" x14ac:dyDescent="0.2">
      <c r="A25" t="s">
        <v>43</v>
      </c>
      <c r="B25" t="s">
        <v>153</v>
      </c>
      <c r="C25" s="68" t="s">
        <v>293</v>
      </c>
    </row>
    <row r="26" spans="1:3" hidden="1" x14ac:dyDescent="0.2">
      <c r="A26" t="s">
        <v>111</v>
      </c>
      <c r="B26" t="s">
        <v>153</v>
      </c>
      <c r="C26" s="68" t="s">
        <v>293</v>
      </c>
    </row>
    <row r="27" spans="1:3" hidden="1" x14ac:dyDescent="0.2">
      <c r="A27" t="s">
        <v>7</v>
      </c>
      <c r="B27" t="s">
        <v>147</v>
      </c>
      <c r="C27" s="68" t="s">
        <v>291</v>
      </c>
    </row>
    <row r="28" spans="1:3" hidden="1" x14ac:dyDescent="0.2">
      <c r="A28" s="54" t="s">
        <v>41</v>
      </c>
      <c r="B28" t="s">
        <v>170</v>
      </c>
      <c r="C28" s="68" t="s">
        <v>284</v>
      </c>
    </row>
    <row r="29" spans="1:3" hidden="1" x14ac:dyDescent="0.2">
      <c r="A29" t="s">
        <v>72</v>
      </c>
      <c r="B29" t="s">
        <v>170</v>
      </c>
      <c r="C29" s="68" t="s">
        <v>284</v>
      </c>
    </row>
    <row r="30" spans="1:3" hidden="1" x14ac:dyDescent="0.2">
      <c r="A30" t="s">
        <v>42</v>
      </c>
      <c r="B30" t="s">
        <v>170</v>
      </c>
      <c r="C30" s="68" t="s">
        <v>294</v>
      </c>
    </row>
    <row r="31" spans="1:3" hidden="1" x14ac:dyDescent="0.2">
      <c r="A31" s="12" t="s">
        <v>36</v>
      </c>
      <c r="B31" t="s">
        <v>166</v>
      </c>
      <c r="C31" s="68" t="s">
        <v>262</v>
      </c>
    </row>
    <row r="32" spans="1:3" hidden="1" x14ac:dyDescent="0.2">
      <c r="A32" t="s">
        <v>114</v>
      </c>
      <c r="B32" t="s">
        <v>75</v>
      </c>
      <c r="C32" s="68" t="s">
        <v>288</v>
      </c>
    </row>
    <row r="33" spans="1:3" hidden="1" x14ac:dyDescent="0.2">
      <c r="A33" t="s">
        <v>35</v>
      </c>
      <c r="B33" t="s">
        <v>75</v>
      </c>
      <c r="C33" s="68" t="s">
        <v>261</v>
      </c>
    </row>
    <row r="34" spans="1:3" hidden="1" x14ac:dyDescent="0.2">
      <c r="A34" t="s">
        <v>116</v>
      </c>
      <c r="B34" t="s">
        <v>75</v>
      </c>
      <c r="C34" s="68" t="s">
        <v>261</v>
      </c>
    </row>
    <row r="35" spans="1:3" hidden="1" x14ac:dyDescent="0.2">
      <c r="A35" t="s">
        <v>117</v>
      </c>
      <c r="B35" t="s">
        <v>75</v>
      </c>
      <c r="C35" s="68" t="s">
        <v>262</v>
      </c>
    </row>
    <row r="36" spans="1:3" x14ac:dyDescent="0.2">
      <c r="A36" s="54" t="s">
        <v>75</v>
      </c>
      <c r="B36" t="s">
        <v>75</v>
      </c>
      <c r="C36" s="68" t="s">
        <v>285</v>
      </c>
    </row>
    <row r="37" spans="1:3" hidden="1" x14ac:dyDescent="0.2">
      <c r="A37" t="s">
        <v>74</v>
      </c>
      <c r="B37" t="s">
        <v>75</v>
      </c>
      <c r="C37" s="68" t="s">
        <v>288</v>
      </c>
    </row>
    <row r="38" spans="1:3" hidden="1" x14ac:dyDescent="0.2">
      <c r="A38" t="s">
        <v>9</v>
      </c>
      <c r="B38" t="s">
        <v>75</v>
      </c>
      <c r="C38" s="68" t="s">
        <v>261</v>
      </c>
    </row>
    <row r="39" spans="1:3" x14ac:dyDescent="0.2">
      <c r="A39" t="s">
        <v>45</v>
      </c>
      <c r="B39" t="s">
        <v>75</v>
      </c>
      <c r="C39" s="68" t="s">
        <v>285</v>
      </c>
    </row>
    <row r="40" spans="1:3" hidden="1" x14ac:dyDescent="0.2">
      <c r="A40" t="s">
        <v>91</v>
      </c>
      <c r="B40" t="s">
        <v>75</v>
      </c>
      <c r="C40" s="68" t="s">
        <v>288</v>
      </c>
    </row>
    <row r="41" spans="1:3" hidden="1" x14ac:dyDescent="0.2">
      <c r="A41" t="s">
        <v>44</v>
      </c>
      <c r="B41" t="s">
        <v>75</v>
      </c>
      <c r="C41" s="68" t="s">
        <v>288</v>
      </c>
    </row>
    <row r="42" spans="1:3" hidden="1" x14ac:dyDescent="0.2">
      <c r="A42" t="s">
        <v>104</v>
      </c>
      <c r="B42" t="s">
        <v>75</v>
      </c>
      <c r="C42" s="68" t="s">
        <v>262</v>
      </c>
    </row>
    <row r="43" spans="1:3" hidden="1" x14ac:dyDescent="0.2">
      <c r="A43" t="s">
        <v>115</v>
      </c>
      <c r="B43" t="s">
        <v>75</v>
      </c>
      <c r="C43" s="68" t="s">
        <v>262</v>
      </c>
    </row>
    <row r="44" spans="1:3" hidden="1" x14ac:dyDescent="0.2">
      <c r="A44" t="s">
        <v>118</v>
      </c>
      <c r="B44" t="s">
        <v>75</v>
      </c>
      <c r="C44" s="68" t="s">
        <v>288</v>
      </c>
    </row>
    <row r="45" spans="1:3" hidden="1" x14ac:dyDescent="0.2">
      <c r="A45" t="s">
        <v>51</v>
      </c>
      <c r="B45" t="s">
        <v>172</v>
      </c>
      <c r="C45" s="68" t="s">
        <v>288</v>
      </c>
    </row>
    <row r="46" spans="1:3" hidden="1" x14ac:dyDescent="0.2">
      <c r="A46" t="s">
        <v>22</v>
      </c>
      <c r="B46" t="s">
        <v>155</v>
      </c>
      <c r="C46" s="68" t="s">
        <v>284</v>
      </c>
    </row>
    <row r="47" spans="1:3" hidden="1" x14ac:dyDescent="0.2">
      <c r="A47" s="54" t="s">
        <v>76</v>
      </c>
      <c r="B47" t="s">
        <v>155</v>
      </c>
      <c r="C47" s="68" t="s">
        <v>288</v>
      </c>
    </row>
    <row r="48" spans="1:3" hidden="1" x14ac:dyDescent="0.2">
      <c r="A48" t="s">
        <v>92</v>
      </c>
      <c r="B48" t="s">
        <v>155</v>
      </c>
      <c r="C48" s="68" t="s">
        <v>284</v>
      </c>
    </row>
    <row r="49" spans="1:3" hidden="1" x14ac:dyDescent="0.2">
      <c r="A49" t="s">
        <v>120</v>
      </c>
      <c r="B49" t="s">
        <v>155</v>
      </c>
      <c r="C49" s="68" t="s">
        <v>288</v>
      </c>
    </row>
    <row r="50" spans="1:3" hidden="1" x14ac:dyDescent="0.2">
      <c r="A50" t="s">
        <v>119</v>
      </c>
      <c r="B50" t="s">
        <v>155</v>
      </c>
      <c r="C50" s="68" t="s">
        <v>284</v>
      </c>
    </row>
    <row r="51" spans="1:3" hidden="1" x14ac:dyDescent="0.2">
      <c r="A51" s="54" t="s">
        <v>23</v>
      </c>
      <c r="B51" t="s">
        <v>157</v>
      </c>
      <c r="C51" s="68" t="s">
        <v>262</v>
      </c>
    </row>
    <row r="52" spans="1:3" hidden="1" x14ac:dyDescent="0.2">
      <c r="A52" t="s">
        <v>46</v>
      </c>
      <c r="B52" t="s">
        <v>157</v>
      </c>
      <c r="C52" s="68" t="s">
        <v>262</v>
      </c>
    </row>
    <row r="53" spans="1:3" hidden="1" x14ac:dyDescent="0.2">
      <c r="A53" t="s">
        <v>47</v>
      </c>
      <c r="B53" t="s">
        <v>157</v>
      </c>
      <c r="C53" s="68" t="s">
        <v>262</v>
      </c>
    </row>
    <row r="54" spans="1:3" x14ac:dyDescent="0.2">
      <c r="A54" t="s">
        <v>121</v>
      </c>
      <c r="B54" t="s">
        <v>149</v>
      </c>
      <c r="C54" s="68" t="s">
        <v>285</v>
      </c>
    </row>
    <row r="55" spans="1:3" hidden="1" x14ac:dyDescent="0.2">
      <c r="A55" t="s">
        <v>122</v>
      </c>
      <c r="B55" t="s">
        <v>149</v>
      </c>
      <c r="C55" s="68" t="s">
        <v>288</v>
      </c>
    </row>
    <row r="56" spans="1:3" hidden="1" x14ac:dyDescent="0.2">
      <c r="A56" s="54" t="s">
        <v>11</v>
      </c>
      <c r="B56" t="s">
        <v>149</v>
      </c>
      <c r="C56" s="68" t="s">
        <v>288</v>
      </c>
    </row>
    <row r="57" spans="1:3" hidden="1" x14ac:dyDescent="0.2">
      <c r="A57" t="s">
        <v>123</v>
      </c>
      <c r="B57" t="s">
        <v>149</v>
      </c>
      <c r="C57" s="68" t="s">
        <v>261</v>
      </c>
    </row>
    <row r="58" spans="1:3" hidden="1" x14ac:dyDescent="0.2">
      <c r="A58" t="s">
        <v>49</v>
      </c>
      <c r="B58" t="s">
        <v>149</v>
      </c>
      <c r="C58" s="68" t="s">
        <v>288</v>
      </c>
    </row>
    <row r="59" spans="1:3" x14ac:dyDescent="0.2">
      <c r="A59" t="s">
        <v>124</v>
      </c>
      <c r="B59" t="s">
        <v>149</v>
      </c>
      <c r="C59" s="68" t="s">
        <v>285</v>
      </c>
    </row>
    <row r="60" spans="1:3" hidden="1" x14ac:dyDescent="0.2">
      <c r="A60" t="s">
        <v>48</v>
      </c>
      <c r="B60" t="s">
        <v>171</v>
      </c>
      <c r="C60" s="68" t="s">
        <v>284</v>
      </c>
    </row>
    <row r="61" spans="1:3" x14ac:dyDescent="0.2">
      <c r="A61" t="s">
        <v>68</v>
      </c>
      <c r="B61" t="s">
        <v>148</v>
      </c>
      <c r="C61" s="68" t="s">
        <v>285</v>
      </c>
    </row>
    <row r="62" spans="1:3" x14ac:dyDescent="0.2">
      <c r="A62" s="54" t="s">
        <v>10</v>
      </c>
      <c r="B62" t="s">
        <v>148</v>
      </c>
      <c r="C62" s="68" t="s">
        <v>285</v>
      </c>
    </row>
    <row r="63" spans="1:3" hidden="1" x14ac:dyDescent="0.2">
      <c r="A63" t="s">
        <v>125</v>
      </c>
      <c r="B63" t="s">
        <v>158</v>
      </c>
      <c r="C63" s="68" t="s">
        <v>295</v>
      </c>
    </row>
    <row r="64" spans="1:3" x14ac:dyDescent="0.2">
      <c r="A64" t="s">
        <v>126</v>
      </c>
      <c r="B64" t="s">
        <v>158</v>
      </c>
      <c r="C64" s="68" t="s">
        <v>285</v>
      </c>
    </row>
    <row r="65" spans="1:3" hidden="1" x14ac:dyDescent="0.2">
      <c r="A65" t="s">
        <v>78</v>
      </c>
      <c r="B65" t="s">
        <v>158</v>
      </c>
      <c r="C65" s="68" t="s">
        <v>284</v>
      </c>
    </row>
    <row r="66" spans="1:3" x14ac:dyDescent="0.2">
      <c r="A66" s="54" t="s">
        <v>24</v>
      </c>
      <c r="B66" t="s">
        <v>158</v>
      </c>
      <c r="C66" s="68" t="s">
        <v>285</v>
      </c>
    </row>
    <row r="67" spans="1:3" x14ac:dyDescent="0.2">
      <c r="A67" t="s">
        <v>127</v>
      </c>
      <c r="B67" t="s">
        <v>158</v>
      </c>
      <c r="C67" s="68" t="s">
        <v>285</v>
      </c>
    </row>
    <row r="68" spans="1:3" hidden="1" x14ac:dyDescent="0.2">
      <c r="A68" t="s">
        <v>129</v>
      </c>
      <c r="B68" t="s">
        <v>158</v>
      </c>
      <c r="C68" s="68" t="s">
        <v>288</v>
      </c>
    </row>
    <row r="69" spans="1:3" hidden="1" x14ac:dyDescent="0.2">
      <c r="A69" t="s">
        <v>77</v>
      </c>
      <c r="B69" t="s">
        <v>158</v>
      </c>
      <c r="C69" s="68" t="s">
        <v>296</v>
      </c>
    </row>
    <row r="70" spans="1:3" x14ac:dyDescent="0.2">
      <c r="A70" t="s">
        <v>128</v>
      </c>
      <c r="B70" t="s">
        <v>158</v>
      </c>
      <c r="C70" s="68" t="s">
        <v>285</v>
      </c>
    </row>
    <row r="71" spans="1:3" hidden="1" x14ac:dyDescent="0.2">
      <c r="A71" t="s">
        <v>50</v>
      </c>
      <c r="B71" t="s">
        <v>158</v>
      </c>
      <c r="C71" s="68" t="s">
        <v>288</v>
      </c>
    </row>
    <row r="72" spans="1:3" x14ac:dyDescent="0.2">
      <c r="A72" t="s">
        <v>105</v>
      </c>
      <c r="B72" t="s">
        <v>158</v>
      </c>
      <c r="C72" s="68" t="s">
        <v>285</v>
      </c>
    </row>
    <row r="73" spans="1:3" hidden="1" x14ac:dyDescent="0.2">
      <c r="A73" t="s">
        <v>52</v>
      </c>
      <c r="B73" t="s">
        <v>159</v>
      </c>
      <c r="C73" s="68" t="s">
        <v>284</v>
      </c>
    </row>
    <row r="74" spans="1:3" hidden="1" x14ac:dyDescent="0.2">
      <c r="A74" s="54" t="s">
        <v>25</v>
      </c>
      <c r="B74" t="s">
        <v>159</v>
      </c>
      <c r="C74" s="68" t="s">
        <v>288</v>
      </c>
    </row>
    <row r="75" spans="1:3" hidden="1" x14ac:dyDescent="0.2">
      <c r="A75" s="54" t="s">
        <v>53</v>
      </c>
      <c r="B75" t="s">
        <v>173</v>
      </c>
      <c r="C75" s="68" t="s">
        <v>288</v>
      </c>
    </row>
    <row r="76" spans="1:3" hidden="1" x14ac:dyDescent="0.2">
      <c r="A76" t="s">
        <v>130</v>
      </c>
      <c r="B76" t="s">
        <v>150</v>
      </c>
      <c r="C76" s="68" t="s">
        <v>288</v>
      </c>
    </row>
    <row r="77" spans="1:3" hidden="1" x14ac:dyDescent="0.2">
      <c r="A77" s="54" t="s">
        <v>19</v>
      </c>
      <c r="B77" t="s">
        <v>153</v>
      </c>
      <c r="C77" s="68" t="s">
        <v>293</v>
      </c>
    </row>
    <row r="78" spans="1:3" hidden="1" x14ac:dyDescent="0.2">
      <c r="A78" t="s">
        <v>131</v>
      </c>
      <c r="B78" t="s">
        <v>26</v>
      </c>
      <c r="C78" s="68" t="s">
        <v>288</v>
      </c>
    </row>
    <row r="79" spans="1:3" hidden="1" x14ac:dyDescent="0.2">
      <c r="A79" t="s">
        <v>132</v>
      </c>
      <c r="B79" t="s">
        <v>26</v>
      </c>
      <c r="C79" s="68" t="s">
        <v>284</v>
      </c>
    </row>
    <row r="80" spans="1:3" hidden="1" x14ac:dyDescent="0.2">
      <c r="A80" s="54" t="s">
        <v>26</v>
      </c>
      <c r="B80" t="s">
        <v>26</v>
      </c>
      <c r="C80" s="68" t="s">
        <v>288</v>
      </c>
    </row>
    <row r="81" spans="1:3" hidden="1" x14ac:dyDescent="0.2">
      <c r="A81" t="s">
        <v>86</v>
      </c>
      <c r="B81" t="s">
        <v>178</v>
      </c>
      <c r="C81" s="68" t="s">
        <v>293</v>
      </c>
    </row>
    <row r="82" spans="1:3" hidden="1" x14ac:dyDescent="0.2">
      <c r="A82" t="s">
        <v>54</v>
      </c>
      <c r="B82" t="s">
        <v>26</v>
      </c>
      <c r="C82" s="68" t="s">
        <v>284</v>
      </c>
    </row>
    <row r="83" spans="1:3" x14ac:dyDescent="0.2">
      <c r="A83" t="s">
        <v>106</v>
      </c>
      <c r="B83" t="s">
        <v>174</v>
      </c>
      <c r="C83" s="68" t="s">
        <v>285</v>
      </c>
    </row>
    <row r="84" spans="1:3" hidden="1" x14ac:dyDescent="0.2">
      <c r="A84" t="s">
        <v>133</v>
      </c>
      <c r="B84" t="s">
        <v>174</v>
      </c>
      <c r="C84" s="68" t="s">
        <v>288</v>
      </c>
    </row>
    <row r="85" spans="1:3" hidden="1" x14ac:dyDescent="0.2">
      <c r="A85" t="s">
        <v>107</v>
      </c>
      <c r="B85" t="s">
        <v>174</v>
      </c>
      <c r="C85" s="68" t="s">
        <v>300</v>
      </c>
    </row>
    <row r="86" spans="1:3" hidden="1" x14ac:dyDescent="0.2">
      <c r="A86" t="s">
        <v>55</v>
      </c>
      <c r="B86" t="s">
        <v>174</v>
      </c>
      <c r="C86" s="68" t="s">
        <v>261</v>
      </c>
    </row>
    <row r="87" spans="1:3" hidden="1" x14ac:dyDescent="0.2">
      <c r="A87" t="s">
        <v>67</v>
      </c>
      <c r="B87" t="s">
        <v>174</v>
      </c>
      <c r="C87" s="68" t="s">
        <v>300</v>
      </c>
    </row>
    <row r="88" spans="1:3" x14ac:dyDescent="0.2">
      <c r="A88" s="54" t="s">
        <v>13</v>
      </c>
      <c r="B88" t="s">
        <v>13</v>
      </c>
      <c r="C88" s="68" t="s">
        <v>285</v>
      </c>
    </row>
    <row r="89" spans="1:3" hidden="1" x14ac:dyDescent="0.2">
      <c r="A89" s="54" t="s">
        <v>14</v>
      </c>
      <c r="B89" t="s">
        <v>14</v>
      </c>
      <c r="C89" s="68" t="s">
        <v>261</v>
      </c>
    </row>
    <row r="90" spans="1:3" hidden="1" x14ac:dyDescent="0.2">
      <c r="A90" t="s">
        <v>93</v>
      </c>
      <c r="B90" t="s">
        <v>14</v>
      </c>
      <c r="C90" s="66" t="s">
        <v>262</v>
      </c>
    </row>
    <row r="91" spans="1:3" hidden="1" x14ac:dyDescent="0.2">
      <c r="A91" t="s">
        <v>27</v>
      </c>
      <c r="B91" t="s">
        <v>160</v>
      </c>
      <c r="C91" s="68" t="s">
        <v>284</v>
      </c>
    </row>
    <row r="92" spans="1:3" hidden="1" x14ac:dyDescent="0.2">
      <c r="A92" s="54" t="s">
        <v>80</v>
      </c>
      <c r="B92" t="s">
        <v>160</v>
      </c>
      <c r="C92" s="68" t="s">
        <v>284</v>
      </c>
    </row>
    <row r="93" spans="1:3" hidden="1" x14ac:dyDescent="0.2">
      <c r="A93" t="s">
        <v>134</v>
      </c>
      <c r="B93" t="s">
        <v>160</v>
      </c>
      <c r="C93" s="68" t="s">
        <v>289</v>
      </c>
    </row>
    <row r="94" spans="1:3" hidden="1" x14ac:dyDescent="0.2">
      <c r="A94" t="s">
        <v>94</v>
      </c>
      <c r="B94" t="s">
        <v>160</v>
      </c>
      <c r="C94" s="68" t="s">
        <v>284</v>
      </c>
    </row>
    <row r="95" spans="1:3" hidden="1" x14ac:dyDescent="0.2">
      <c r="A95" t="s">
        <v>95</v>
      </c>
      <c r="B95" t="s">
        <v>151</v>
      </c>
      <c r="C95" s="68" t="s">
        <v>284</v>
      </c>
    </row>
    <row r="96" spans="1:3" hidden="1" x14ac:dyDescent="0.2">
      <c r="A96" s="54" t="s">
        <v>12</v>
      </c>
      <c r="B96" t="s">
        <v>150</v>
      </c>
      <c r="C96" s="68" t="s">
        <v>293</v>
      </c>
    </row>
    <row r="97" spans="1:3" hidden="1" x14ac:dyDescent="0.2">
      <c r="A97" t="s">
        <v>56</v>
      </c>
      <c r="B97" t="s">
        <v>151</v>
      </c>
      <c r="C97" s="68" t="s">
        <v>261</v>
      </c>
    </row>
    <row r="98" spans="1:3" hidden="1" x14ac:dyDescent="0.2">
      <c r="A98" t="s">
        <v>135</v>
      </c>
      <c r="B98" t="s">
        <v>151</v>
      </c>
      <c r="C98" s="68" t="s">
        <v>293</v>
      </c>
    </row>
    <row r="99" spans="1:3" hidden="1" x14ac:dyDescent="0.2">
      <c r="A99" s="54" t="s">
        <v>37</v>
      </c>
      <c r="B99" t="s">
        <v>168</v>
      </c>
      <c r="C99" s="68" t="s">
        <v>294</v>
      </c>
    </row>
    <row r="100" spans="1:3" hidden="1" x14ac:dyDescent="0.2">
      <c r="A100" t="s">
        <v>59</v>
      </c>
      <c r="B100" t="s">
        <v>163</v>
      </c>
      <c r="C100" s="68" t="s">
        <v>303</v>
      </c>
    </row>
    <row r="101" spans="1:3" hidden="1" x14ac:dyDescent="0.2">
      <c r="A101" t="s">
        <v>30</v>
      </c>
      <c r="B101" t="s">
        <v>163</v>
      </c>
      <c r="C101" s="68" t="s">
        <v>303</v>
      </c>
    </row>
    <row r="102" spans="1:3" hidden="1" x14ac:dyDescent="0.2">
      <c r="A102" t="s">
        <v>96</v>
      </c>
      <c r="B102" t="s">
        <v>168</v>
      </c>
      <c r="C102" s="68" t="s">
        <v>301</v>
      </c>
    </row>
    <row r="103" spans="1:3" hidden="1" x14ac:dyDescent="0.2">
      <c r="A103" t="s">
        <v>97</v>
      </c>
      <c r="B103" t="s">
        <v>168</v>
      </c>
      <c r="C103" s="68" t="s">
        <v>284</v>
      </c>
    </row>
    <row r="104" spans="1:3" hidden="1" x14ac:dyDescent="0.2">
      <c r="A104" t="s">
        <v>79</v>
      </c>
      <c r="B104" t="s">
        <v>26</v>
      </c>
      <c r="C104" s="68" t="s">
        <v>299</v>
      </c>
    </row>
    <row r="105" spans="1:3" hidden="1" x14ac:dyDescent="0.2">
      <c r="A105" t="s">
        <v>81</v>
      </c>
      <c r="B105" t="s">
        <v>169</v>
      </c>
      <c r="C105" s="68" t="s">
        <v>301</v>
      </c>
    </row>
    <row r="106" spans="1:3" hidden="1" x14ac:dyDescent="0.2">
      <c r="A106" t="s">
        <v>57</v>
      </c>
      <c r="B106" t="s">
        <v>169</v>
      </c>
      <c r="C106" s="68" t="s">
        <v>301</v>
      </c>
    </row>
    <row r="107" spans="1:3" hidden="1" x14ac:dyDescent="0.2">
      <c r="A107" s="12" t="s">
        <v>38</v>
      </c>
      <c r="B107" t="s">
        <v>169</v>
      </c>
      <c r="C107" s="68" t="s">
        <v>301</v>
      </c>
    </row>
    <row r="108" spans="1:3" hidden="1" x14ac:dyDescent="0.2">
      <c r="A108" t="s">
        <v>139</v>
      </c>
      <c r="B108" t="s">
        <v>169</v>
      </c>
      <c r="C108" s="68" t="s">
        <v>301</v>
      </c>
    </row>
    <row r="109" spans="1:3" hidden="1" x14ac:dyDescent="0.2">
      <c r="A109" t="s">
        <v>99</v>
      </c>
      <c r="B109" t="s">
        <v>169</v>
      </c>
      <c r="C109" s="68" t="s">
        <v>261</v>
      </c>
    </row>
    <row r="110" spans="1:3" hidden="1" x14ac:dyDescent="0.2">
      <c r="A110" t="s">
        <v>98</v>
      </c>
      <c r="B110" t="s">
        <v>169</v>
      </c>
      <c r="C110" s="68" t="s">
        <v>301</v>
      </c>
    </row>
    <row r="111" spans="1:3" hidden="1" x14ac:dyDescent="0.2">
      <c r="A111" t="s">
        <v>140</v>
      </c>
      <c r="B111" t="s">
        <v>169</v>
      </c>
      <c r="C111" s="68" t="s">
        <v>291</v>
      </c>
    </row>
    <row r="112" spans="1:3" hidden="1" x14ac:dyDescent="0.2">
      <c r="A112" t="s">
        <v>100</v>
      </c>
      <c r="B112" t="s">
        <v>169</v>
      </c>
      <c r="C112" s="68" t="s">
        <v>301</v>
      </c>
    </row>
    <row r="113" spans="1:3" hidden="1" x14ac:dyDescent="0.2">
      <c r="A113" t="s">
        <v>108</v>
      </c>
      <c r="B113" t="s">
        <v>161</v>
      </c>
      <c r="C113" s="68" t="s">
        <v>289</v>
      </c>
    </row>
    <row r="114" spans="1:3" hidden="1" x14ac:dyDescent="0.2">
      <c r="A114" s="12" t="s">
        <v>28</v>
      </c>
      <c r="B114" t="s">
        <v>161</v>
      </c>
      <c r="C114" s="68" t="s">
        <v>289</v>
      </c>
    </row>
    <row r="115" spans="1:3" hidden="1" x14ac:dyDescent="0.2">
      <c r="A115" t="s">
        <v>141</v>
      </c>
      <c r="B115" t="s">
        <v>163</v>
      </c>
      <c r="C115" s="68" t="s">
        <v>284</v>
      </c>
    </row>
    <row r="116" spans="1:3" hidden="1" x14ac:dyDescent="0.2">
      <c r="A116" s="54" t="s">
        <v>101</v>
      </c>
      <c r="B116" t="s">
        <v>163</v>
      </c>
      <c r="C116" s="68" t="s">
        <v>288</v>
      </c>
    </row>
    <row r="117" spans="1:3" hidden="1" x14ac:dyDescent="0.2">
      <c r="A117" t="s">
        <v>58</v>
      </c>
      <c r="B117" t="s">
        <v>163</v>
      </c>
      <c r="C117" s="68" t="s">
        <v>302</v>
      </c>
    </row>
    <row r="118" spans="1:3" hidden="1" x14ac:dyDescent="0.2">
      <c r="A118" t="s">
        <v>137</v>
      </c>
      <c r="B118" t="s">
        <v>168</v>
      </c>
      <c r="C118" s="68" t="s">
        <v>299</v>
      </c>
    </row>
    <row r="119" spans="1:3" hidden="1" x14ac:dyDescent="0.2">
      <c r="A119" t="s">
        <v>136</v>
      </c>
      <c r="B119" t="s">
        <v>168</v>
      </c>
      <c r="C119" s="68" t="s">
        <v>299</v>
      </c>
    </row>
    <row r="120" spans="1:3" hidden="1" x14ac:dyDescent="0.2">
      <c r="A120" t="s">
        <v>29</v>
      </c>
      <c r="B120" t="s">
        <v>162</v>
      </c>
      <c r="C120" s="68" t="s">
        <v>284</v>
      </c>
    </row>
    <row r="121" spans="1:3" x14ac:dyDescent="0.2">
      <c r="A121" t="s">
        <v>109</v>
      </c>
      <c r="B121" t="s">
        <v>179</v>
      </c>
      <c r="C121" s="68" t="s">
        <v>285</v>
      </c>
    </row>
    <row r="122" spans="1:3" x14ac:dyDescent="0.2">
      <c r="A122" t="s">
        <v>60</v>
      </c>
      <c r="B122" t="s">
        <v>179</v>
      </c>
      <c r="C122" s="68" t="s">
        <v>285</v>
      </c>
    </row>
    <row r="123" spans="1:3" hidden="1" x14ac:dyDescent="0.2">
      <c r="A123" t="s">
        <v>65</v>
      </c>
      <c r="B123" t="s">
        <v>164</v>
      </c>
      <c r="C123" s="68" t="s">
        <v>284</v>
      </c>
    </row>
    <row r="124" spans="1:3" hidden="1" x14ac:dyDescent="0.2">
      <c r="A124" t="s">
        <v>62</v>
      </c>
      <c r="B124" t="s">
        <v>164</v>
      </c>
      <c r="C124" s="68" t="s">
        <v>289</v>
      </c>
    </row>
    <row r="125" spans="1:3" hidden="1" x14ac:dyDescent="0.2">
      <c r="A125" t="s">
        <v>63</v>
      </c>
      <c r="B125" t="s">
        <v>164</v>
      </c>
      <c r="C125" s="68" t="s">
        <v>289</v>
      </c>
    </row>
    <row r="126" spans="1:3" hidden="1" x14ac:dyDescent="0.2">
      <c r="A126" t="s">
        <v>110</v>
      </c>
      <c r="B126" t="s">
        <v>164</v>
      </c>
      <c r="C126" s="68" t="s">
        <v>289</v>
      </c>
    </row>
    <row r="127" spans="1:3" hidden="1" x14ac:dyDescent="0.2">
      <c r="A127" t="s">
        <v>64</v>
      </c>
      <c r="B127" t="s">
        <v>164</v>
      </c>
      <c r="C127" s="68" t="s">
        <v>289</v>
      </c>
    </row>
    <row r="128" spans="1:3" hidden="1" x14ac:dyDescent="0.2">
      <c r="A128" t="s">
        <v>61</v>
      </c>
      <c r="B128" t="s">
        <v>164</v>
      </c>
      <c r="C128" s="68" t="s">
        <v>296</v>
      </c>
    </row>
    <row r="129" spans="1:16" hidden="1" x14ac:dyDescent="0.2">
      <c r="A129" t="s">
        <v>33</v>
      </c>
      <c r="B129" t="s">
        <v>164</v>
      </c>
      <c r="C129" s="68" t="s">
        <v>284</v>
      </c>
    </row>
    <row r="130" spans="1:16" hidden="1" x14ac:dyDescent="0.2">
      <c r="A130" t="s">
        <v>142</v>
      </c>
      <c r="B130" t="s">
        <v>164</v>
      </c>
      <c r="C130" s="68" t="s">
        <v>296</v>
      </c>
    </row>
    <row r="131" spans="1:16" hidden="1" x14ac:dyDescent="0.2">
      <c r="A131" t="s">
        <v>83</v>
      </c>
      <c r="B131" t="s">
        <v>164</v>
      </c>
      <c r="C131" s="68" t="s">
        <v>284</v>
      </c>
    </row>
    <row r="132" spans="1:16" hidden="1" x14ac:dyDescent="0.2">
      <c r="A132" t="s">
        <v>32</v>
      </c>
      <c r="B132" t="s">
        <v>164</v>
      </c>
      <c r="C132" s="68" t="s">
        <v>284</v>
      </c>
    </row>
    <row r="133" spans="1:16" hidden="1" x14ac:dyDescent="0.2">
      <c r="A133" s="54" t="s">
        <v>31</v>
      </c>
      <c r="B133" t="s">
        <v>164</v>
      </c>
      <c r="C133" s="68" t="s">
        <v>296</v>
      </c>
    </row>
    <row r="134" spans="1:16" hidden="1" x14ac:dyDescent="0.2">
      <c r="A134" s="54" t="s">
        <v>34</v>
      </c>
      <c r="B134" t="s">
        <v>165</v>
      </c>
      <c r="C134" s="68" t="s">
        <v>284</v>
      </c>
    </row>
    <row r="135" spans="1:16" hidden="1" x14ac:dyDescent="0.2">
      <c r="A135" t="s">
        <v>82</v>
      </c>
      <c r="B135" t="s">
        <v>175</v>
      </c>
      <c r="C135" s="68" t="s">
        <v>262</v>
      </c>
    </row>
    <row r="136" spans="1:16" hidden="1" x14ac:dyDescent="0.2">
      <c r="A136" s="54" t="s">
        <v>66</v>
      </c>
      <c r="B136" t="s">
        <v>175</v>
      </c>
      <c r="C136" s="68" t="s">
        <v>262</v>
      </c>
    </row>
    <row r="140" spans="1:16" x14ac:dyDescent="0.2">
      <c r="F140" s="147" t="s">
        <v>309</v>
      </c>
      <c r="G140" s="147"/>
      <c r="H140" s="147"/>
      <c r="J140" s="147" t="s">
        <v>317</v>
      </c>
      <c r="K140" s="147"/>
      <c r="L140" s="147"/>
      <c r="M140" s="147"/>
      <c r="O140" s="147" t="s">
        <v>318</v>
      </c>
      <c r="P140" s="147"/>
    </row>
    <row r="141" spans="1:16" x14ac:dyDescent="0.2">
      <c r="F141" s="3" t="s">
        <v>311</v>
      </c>
      <c r="G141" s="3" t="s">
        <v>310</v>
      </c>
      <c r="H141" s="3" t="s">
        <v>312</v>
      </c>
      <c r="I141" s="3"/>
      <c r="J141" s="3" t="s">
        <v>313</v>
      </c>
      <c r="K141" s="3" t="s">
        <v>314</v>
      </c>
      <c r="L141" s="3" t="s">
        <v>315</v>
      </c>
      <c r="M141" s="3" t="s">
        <v>316</v>
      </c>
      <c r="N141" s="3"/>
      <c r="O141" s="3" t="s">
        <v>319</v>
      </c>
      <c r="P141" s="3" t="s">
        <v>320</v>
      </c>
    </row>
    <row r="143" spans="1:16" x14ac:dyDescent="0.2">
      <c r="F143" s="54" t="s">
        <v>18</v>
      </c>
      <c r="G143" t="s">
        <v>69</v>
      </c>
      <c r="H143" s="54" t="s">
        <v>16</v>
      </c>
      <c r="J143" t="s">
        <v>73</v>
      </c>
      <c r="K143" s="54" t="s">
        <v>71</v>
      </c>
      <c r="L143" t="s">
        <v>77</v>
      </c>
      <c r="M143" t="s">
        <v>114</v>
      </c>
      <c r="O143" t="s">
        <v>107</v>
      </c>
      <c r="P143" s="13" t="s">
        <v>3</v>
      </c>
    </row>
    <row r="144" spans="1:16" x14ac:dyDescent="0.2">
      <c r="F144" t="s">
        <v>70</v>
      </c>
      <c r="G144" t="s">
        <v>5</v>
      </c>
      <c r="H144" t="s">
        <v>88</v>
      </c>
      <c r="J144" t="s">
        <v>134</v>
      </c>
      <c r="K144" t="s">
        <v>85</v>
      </c>
      <c r="L144" t="s">
        <v>61</v>
      </c>
      <c r="M144" t="s">
        <v>74</v>
      </c>
      <c r="O144" t="s">
        <v>67</v>
      </c>
      <c r="P144" t="s">
        <v>112</v>
      </c>
    </row>
    <row r="145" spans="6:16" x14ac:dyDescent="0.2">
      <c r="F145" s="54" t="s">
        <v>84</v>
      </c>
      <c r="G145" s="54" t="s">
        <v>21</v>
      </c>
      <c r="H145" t="s">
        <v>90</v>
      </c>
      <c r="J145" t="s">
        <v>108</v>
      </c>
      <c r="K145" s="54" t="s">
        <v>20</v>
      </c>
      <c r="L145" t="s">
        <v>142</v>
      </c>
      <c r="M145" t="s">
        <v>91</v>
      </c>
      <c r="P145" t="s">
        <v>87</v>
      </c>
    </row>
    <row r="146" spans="6:16" x14ac:dyDescent="0.2">
      <c r="F146" t="s">
        <v>102</v>
      </c>
      <c r="G146" t="s">
        <v>43</v>
      </c>
      <c r="H146" t="s">
        <v>39</v>
      </c>
      <c r="J146" s="12" t="s">
        <v>28</v>
      </c>
      <c r="K146" s="54" t="s">
        <v>41</v>
      </c>
      <c r="L146" s="54" t="s">
        <v>31</v>
      </c>
      <c r="M146" t="s">
        <v>44</v>
      </c>
      <c r="P146" s="54" t="s">
        <v>75</v>
      </c>
    </row>
    <row r="147" spans="6:16" x14ac:dyDescent="0.2">
      <c r="F147" t="s">
        <v>89</v>
      </c>
      <c r="G147" t="s">
        <v>111</v>
      </c>
      <c r="H147" t="s">
        <v>42</v>
      </c>
      <c r="J147" t="s">
        <v>62</v>
      </c>
      <c r="K147" t="s">
        <v>72</v>
      </c>
      <c r="M147" t="s">
        <v>118</v>
      </c>
      <c r="P147" t="s">
        <v>45</v>
      </c>
    </row>
    <row r="148" spans="6:16" x14ac:dyDescent="0.2">
      <c r="F148" t="s">
        <v>8</v>
      </c>
      <c r="G148" s="54" t="s">
        <v>19</v>
      </c>
      <c r="H148" s="12" t="s">
        <v>36</v>
      </c>
      <c r="J148" t="s">
        <v>63</v>
      </c>
      <c r="K148" t="s">
        <v>22</v>
      </c>
      <c r="M148" t="s">
        <v>51</v>
      </c>
      <c r="P148" t="s">
        <v>121</v>
      </c>
    </row>
    <row r="149" spans="6:16" x14ac:dyDescent="0.2">
      <c r="F149" t="s">
        <v>113</v>
      </c>
      <c r="G149" t="s">
        <v>86</v>
      </c>
      <c r="H149" t="s">
        <v>35</v>
      </c>
      <c r="J149" t="s">
        <v>110</v>
      </c>
      <c r="K149" t="s">
        <v>92</v>
      </c>
      <c r="M149" s="54" t="s">
        <v>76</v>
      </c>
      <c r="P149" t="s">
        <v>124</v>
      </c>
    </row>
    <row r="150" spans="6:16" x14ac:dyDescent="0.2">
      <c r="F150" t="s">
        <v>7</v>
      </c>
      <c r="G150" s="54" t="s">
        <v>12</v>
      </c>
      <c r="H150" t="s">
        <v>116</v>
      </c>
      <c r="J150" t="s">
        <v>64</v>
      </c>
      <c r="K150" t="s">
        <v>119</v>
      </c>
      <c r="M150" t="s">
        <v>120</v>
      </c>
      <c r="P150" t="s">
        <v>68</v>
      </c>
    </row>
    <row r="151" spans="6:16" x14ac:dyDescent="0.2">
      <c r="F151" t="s">
        <v>96</v>
      </c>
      <c r="G151" t="s">
        <v>79</v>
      </c>
      <c r="H151" t="s">
        <v>117</v>
      </c>
      <c r="K151" t="s">
        <v>48</v>
      </c>
      <c r="M151" t="s">
        <v>122</v>
      </c>
      <c r="P151" s="54" t="s">
        <v>10</v>
      </c>
    </row>
    <row r="152" spans="6:16" x14ac:dyDescent="0.2">
      <c r="F152" t="s">
        <v>81</v>
      </c>
      <c r="G152" t="s">
        <v>135</v>
      </c>
      <c r="H152" t="s">
        <v>9</v>
      </c>
      <c r="K152" t="s">
        <v>78</v>
      </c>
      <c r="M152" s="54" t="s">
        <v>11</v>
      </c>
      <c r="P152" t="s">
        <v>126</v>
      </c>
    </row>
    <row r="153" spans="6:16" x14ac:dyDescent="0.2">
      <c r="F153" t="s">
        <v>57</v>
      </c>
      <c r="G153" s="54" t="s">
        <v>15</v>
      </c>
      <c r="H153" t="s">
        <v>104</v>
      </c>
      <c r="K153" t="s">
        <v>52</v>
      </c>
      <c r="M153" t="s">
        <v>49</v>
      </c>
      <c r="P153" s="54" t="s">
        <v>24</v>
      </c>
    </row>
    <row r="154" spans="6:16" x14ac:dyDescent="0.2">
      <c r="F154" s="12" t="s">
        <v>38</v>
      </c>
      <c r="G154" t="s">
        <v>137</v>
      </c>
      <c r="H154" t="s">
        <v>115</v>
      </c>
      <c r="K154" t="s">
        <v>132</v>
      </c>
      <c r="M154" t="s">
        <v>129</v>
      </c>
      <c r="P154" t="s">
        <v>127</v>
      </c>
    </row>
    <row r="155" spans="6:16" x14ac:dyDescent="0.2">
      <c r="F155" t="s">
        <v>139</v>
      </c>
      <c r="G155" t="s">
        <v>136</v>
      </c>
      <c r="H155" s="54" t="s">
        <v>23</v>
      </c>
      <c r="K155" t="s">
        <v>54</v>
      </c>
      <c r="M155" t="s">
        <v>50</v>
      </c>
      <c r="P155" t="s">
        <v>128</v>
      </c>
    </row>
    <row r="156" spans="6:16" x14ac:dyDescent="0.2">
      <c r="F156" t="s">
        <v>98</v>
      </c>
      <c r="G156" t="s">
        <v>138</v>
      </c>
      <c r="H156" t="s">
        <v>46</v>
      </c>
      <c r="K156" t="s">
        <v>27</v>
      </c>
      <c r="M156" s="54" t="s">
        <v>25</v>
      </c>
      <c r="P156" t="s">
        <v>105</v>
      </c>
    </row>
    <row r="157" spans="6:16" x14ac:dyDescent="0.2">
      <c r="F157" t="s">
        <v>140</v>
      </c>
      <c r="G157" t="s">
        <v>59</v>
      </c>
      <c r="H157" t="s">
        <v>47</v>
      </c>
      <c r="K157" s="54" t="s">
        <v>80</v>
      </c>
      <c r="M157" s="54" t="s">
        <v>53</v>
      </c>
      <c r="P157" t="s">
        <v>106</v>
      </c>
    </row>
    <row r="158" spans="6:16" x14ac:dyDescent="0.2">
      <c r="F158" t="s">
        <v>100</v>
      </c>
      <c r="G158" t="s">
        <v>30</v>
      </c>
      <c r="H158" t="s">
        <v>123</v>
      </c>
      <c r="K158" t="s">
        <v>94</v>
      </c>
      <c r="M158" t="s">
        <v>130</v>
      </c>
      <c r="P158" s="54" t="s">
        <v>13</v>
      </c>
    </row>
    <row r="159" spans="6:16" x14ac:dyDescent="0.2">
      <c r="H159" t="s">
        <v>125</v>
      </c>
      <c r="K159" t="s">
        <v>95</v>
      </c>
      <c r="M159" t="s">
        <v>131</v>
      </c>
      <c r="P159" t="s">
        <v>109</v>
      </c>
    </row>
    <row r="160" spans="6:16" x14ac:dyDescent="0.2">
      <c r="H160" t="s">
        <v>55</v>
      </c>
      <c r="K160" t="s">
        <v>97</v>
      </c>
      <c r="M160" s="54" t="s">
        <v>26</v>
      </c>
      <c r="P160" t="s">
        <v>60</v>
      </c>
    </row>
    <row r="161" spans="8:13" x14ac:dyDescent="0.2">
      <c r="H161" s="54" t="s">
        <v>14</v>
      </c>
      <c r="K161" t="s">
        <v>141</v>
      </c>
      <c r="M161" t="s">
        <v>133</v>
      </c>
    </row>
    <row r="162" spans="8:13" x14ac:dyDescent="0.2">
      <c r="H162" t="s">
        <v>93</v>
      </c>
      <c r="K162" t="s">
        <v>29</v>
      </c>
      <c r="M162" s="54" t="s">
        <v>101</v>
      </c>
    </row>
    <row r="163" spans="8:13" x14ac:dyDescent="0.2">
      <c r="H163" t="s">
        <v>56</v>
      </c>
      <c r="K163" t="s">
        <v>65</v>
      </c>
      <c r="M163" t="s">
        <v>58</v>
      </c>
    </row>
    <row r="164" spans="8:13" x14ac:dyDescent="0.2">
      <c r="H164" s="54" t="s">
        <v>37</v>
      </c>
      <c r="K164" t="s">
        <v>33</v>
      </c>
    </row>
    <row r="165" spans="8:13" x14ac:dyDescent="0.2">
      <c r="H165" t="s">
        <v>99</v>
      </c>
      <c r="K165" t="s">
        <v>83</v>
      </c>
    </row>
    <row r="166" spans="8:13" x14ac:dyDescent="0.2">
      <c r="H166" t="s">
        <v>82</v>
      </c>
      <c r="K166" t="s">
        <v>32</v>
      </c>
    </row>
    <row r="167" spans="8:13" x14ac:dyDescent="0.2">
      <c r="H167" s="54" t="s">
        <v>66</v>
      </c>
      <c r="K167" s="54" t="s">
        <v>34</v>
      </c>
    </row>
  </sheetData>
  <autoFilter ref="A1:C136">
    <filterColumn colId="2">
      <filters>
        <filter val="Templado subhúmedo con lluvias en verano"/>
      </filters>
    </filterColumn>
    <sortState ref="A3:C119">
      <sortCondition descending="1" ref="C1:C136"/>
    </sortState>
  </autoFilter>
  <mergeCells count="3">
    <mergeCell ref="F140:H140"/>
    <mergeCell ref="J140:M140"/>
    <mergeCell ref="O140:P14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85" zoomScaleNormal="85" workbookViewId="0">
      <selection activeCell="B19" sqref="B19"/>
    </sheetView>
  </sheetViews>
  <sheetFormatPr baseColWidth="10" defaultColWidth="11.42578125" defaultRowHeight="12.75" x14ac:dyDescent="0.2"/>
  <cols>
    <col min="1" max="1" width="27.140625" style="7" customWidth="1"/>
    <col min="2" max="2" width="28.7109375" bestFit="1" customWidth="1"/>
    <col min="3" max="3" width="17.5703125" customWidth="1"/>
    <col min="4" max="4" width="50.42578125" bestFit="1" customWidth="1"/>
  </cols>
  <sheetData>
    <row r="1" spans="1:4" ht="33.75" customHeight="1" x14ac:dyDescent="0.2">
      <c r="A1" s="6" t="s">
        <v>143</v>
      </c>
      <c r="B1" s="6" t="s">
        <v>0</v>
      </c>
      <c r="C1" s="7" t="s">
        <v>246</v>
      </c>
      <c r="D1" s="7" t="s">
        <v>187</v>
      </c>
    </row>
    <row r="2" spans="1:4" x14ac:dyDescent="0.2">
      <c r="A2" s="148" t="s">
        <v>146</v>
      </c>
      <c r="B2" t="s">
        <v>5</v>
      </c>
      <c r="C2" s="24">
        <v>1</v>
      </c>
      <c r="D2" s="44" t="s">
        <v>241</v>
      </c>
    </row>
    <row r="3" spans="1:4" x14ac:dyDescent="0.2">
      <c r="A3" s="148"/>
      <c r="B3" t="s">
        <v>69</v>
      </c>
      <c r="C3" s="24">
        <v>1</v>
      </c>
      <c r="D3" s="45" t="s">
        <v>242</v>
      </c>
    </row>
    <row r="4" spans="1:4" x14ac:dyDescent="0.2">
      <c r="A4" s="148" t="s">
        <v>177</v>
      </c>
      <c r="B4" t="s">
        <v>70</v>
      </c>
      <c r="C4" s="24">
        <v>1</v>
      </c>
      <c r="D4" s="46" t="s">
        <v>243</v>
      </c>
    </row>
    <row r="5" spans="1:4" x14ac:dyDescent="0.2">
      <c r="A5" s="148"/>
      <c r="B5" s="12" t="s">
        <v>84</v>
      </c>
      <c r="C5" s="24">
        <v>1</v>
      </c>
      <c r="D5" s="47" t="s">
        <v>244</v>
      </c>
    </row>
    <row r="6" spans="1:4" x14ac:dyDescent="0.2">
      <c r="A6" s="148"/>
      <c r="B6" t="s">
        <v>102</v>
      </c>
      <c r="C6" s="24">
        <v>1</v>
      </c>
      <c r="D6" s="44" t="s">
        <v>241</v>
      </c>
    </row>
    <row r="7" spans="1:4" x14ac:dyDescent="0.2">
      <c r="A7" s="148" t="s">
        <v>71</v>
      </c>
      <c r="B7" s="12" t="s">
        <v>71</v>
      </c>
      <c r="C7" s="24">
        <v>1</v>
      </c>
      <c r="D7" s="47" t="s">
        <v>244</v>
      </c>
    </row>
    <row r="8" spans="1:4" x14ac:dyDescent="0.2">
      <c r="A8" s="148"/>
      <c r="B8" t="s">
        <v>85</v>
      </c>
      <c r="C8" s="24">
        <v>1</v>
      </c>
      <c r="D8" s="47" t="s">
        <v>244</v>
      </c>
    </row>
    <row r="9" spans="1:4" x14ac:dyDescent="0.2">
      <c r="A9" s="7" t="s">
        <v>154</v>
      </c>
      <c r="B9" t="s">
        <v>73</v>
      </c>
      <c r="C9" s="19">
        <v>0.5</v>
      </c>
      <c r="D9" s="43" t="s">
        <v>199</v>
      </c>
    </row>
    <row r="10" spans="1:4" x14ac:dyDescent="0.2">
      <c r="A10" s="148" t="s">
        <v>170</v>
      </c>
      <c r="B10" s="12" t="s">
        <v>41</v>
      </c>
      <c r="C10" s="19">
        <v>0.5</v>
      </c>
      <c r="D10" s="43" t="s">
        <v>199</v>
      </c>
    </row>
    <row r="11" spans="1:4" x14ac:dyDescent="0.2">
      <c r="A11" s="148"/>
      <c r="B11" t="s">
        <v>42</v>
      </c>
      <c r="C11" s="19">
        <v>0.5</v>
      </c>
      <c r="D11" s="43" t="s">
        <v>199</v>
      </c>
    </row>
    <row r="12" spans="1:4" x14ac:dyDescent="0.2">
      <c r="A12" s="148"/>
      <c r="B12" t="s">
        <v>72</v>
      </c>
      <c r="C12" s="24">
        <v>1</v>
      </c>
      <c r="D12" s="45" t="s">
        <v>242</v>
      </c>
    </row>
    <row r="13" spans="1:4" x14ac:dyDescent="0.2">
      <c r="A13" s="148" t="s">
        <v>155</v>
      </c>
      <c r="B13" t="s">
        <v>22</v>
      </c>
      <c r="C13" s="24">
        <v>1</v>
      </c>
      <c r="D13" s="19" t="s">
        <v>245</v>
      </c>
    </row>
    <row r="14" spans="1:4" x14ac:dyDescent="0.2">
      <c r="A14" s="148"/>
      <c r="B14" t="s">
        <v>119</v>
      </c>
      <c r="C14" s="24">
        <v>1</v>
      </c>
      <c r="D14" s="46" t="s">
        <v>243</v>
      </c>
    </row>
    <row r="15" spans="1:4" x14ac:dyDescent="0.2">
      <c r="A15" s="7" t="s">
        <v>171</v>
      </c>
      <c r="B15" t="s">
        <v>48</v>
      </c>
      <c r="C15" s="24">
        <v>1</v>
      </c>
      <c r="D15" s="45" t="s">
        <v>242</v>
      </c>
    </row>
    <row r="16" spans="1:4" x14ac:dyDescent="0.2">
      <c r="A16" s="7" t="s">
        <v>158</v>
      </c>
      <c r="B16" t="s">
        <v>78</v>
      </c>
      <c r="C16" s="24">
        <v>1</v>
      </c>
      <c r="D16" s="45" t="s">
        <v>242</v>
      </c>
    </row>
    <row r="17" spans="1:4" x14ac:dyDescent="0.2">
      <c r="A17" s="7" t="s">
        <v>26</v>
      </c>
      <c r="B17" t="s">
        <v>54</v>
      </c>
      <c r="C17" s="19">
        <v>0.5</v>
      </c>
      <c r="D17" s="43" t="s">
        <v>199</v>
      </c>
    </row>
    <row r="18" spans="1:4" x14ac:dyDescent="0.2">
      <c r="A18" s="148" t="s">
        <v>160</v>
      </c>
      <c r="B18" t="s">
        <v>27</v>
      </c>
      <c r="C18" s="24">
        <v>1</v>
      </c>
      <c r="D18" s="44" t="s">
        <v>241</v>
      </c>
    </row>
    <row r="19" spans="1:4" x14ac:dyDescent="0.2">
      <c r="A19" s="148"/>
      <c r="B19" s="12" t="s">
        <v>80</v>
      </c>
      <c r="C19" s="24">
        <v>1</v>
      </c>
      <c r="D19" s="47" t="s">
        <v>244</v>
      </c>
    </row>
    <row r="20" spans="1:4" x14ac:dyDescent="0.2">
      <c r="A20" s="148"/>
      <c r="B20" t="s">
        <v>94</v>
      </c>
      <c r="C20" s="24">
        <v>1</v>
      </c>
      <c r="D20" s="47" t="s">
        <v>244</v>
      </c>
    </row>
    <row r="21" spans="1:4" x14ac:dyDescent="0.2">
      <c r="A21" s="148"/>
      <c r="B21" t="s">
        <v>134</v>
      </c>
      <c r="C21" s="24">
        <v>1</v>
      </c>
      <c r="D21" s="47" t="s">
        <v>244</v>
      </c>
    </row>
    <row r="22" spans="1:4" x14ac:dyDescent="0.2">
      <c r="A22" s="148" t="s">
        <v>168</v>
      </c>
      <c r="B22" s="12" t="s">
        <v>37</v>
      </c>
      <c r="C22" s="19">
        <v>0.5</v>
      </c>
      <c r="D22" s="43" t="s">
        <v>199</v>
      </c>
    </row>
    <row r="23" spans="1:4" x14ac:dyDescent="0.2">
      <c r="A23" s="148"/>
      <c r="B23" t="s">
        <v>96</v>
      </c>
      <c r="C23" s="19">
        <v>0.5</v>
      </c>
      <c r="D23" s="43" t="s">
        <v>199</v>
      </c>
    </row>
    <row r="24" spans="1:4" x14ac:dyDescent="0.2">
      <c r="A24" s="148"/>
      <c r="B24" t="s">
        <v>97</v>
      </c>
      <c r="C24" s="24">
        <v>1</v>
      </c>
      <c r="D24" s="45" t="s">
        <v>242</v>
      </c>
    </row>
    <row r="25" spans="1:4" x14ac:dyDescent="0.2">
      <c r="A25" s="148"/>
      <c r="B25" t="s">
        <v>136</v>
      </c>
      <c r="C25" s="19">
        <v>0.5</v>
      </c>
      <c r="D25" s="43" t="s">
        <v>199</v>
      </c>
    </row>
    <row r="26" spans="1:4" x14ac:dyDescent="0.2">
      <c r="A26" s="148"/>
      <c r="B26" t="s">
        <v>137</v>
      </c>
      <c r="C26" s="19">
        <v>0.5</v>
      </c>
      <c r="D26" s="43" t="s">
        <v>199</v>
      </c>
    </row>
    <row r="27" spans="1:4" x14ac:dyDescent="0.2">
      <c r="A27" s="148" t="s">
        <v>169</v>
      </c>
      <c r="B27" t="s">
        <v>57</v>
      </c>
      <c r="C27" s="24">
        <v>1</v>
      </c>
      <c r="D27" s="45" t="s">
        <v>242</v>
      </c>
    </row>
    <row r="28" spans="1:4" x14ac:dyDescent="0.2">
      <c r="A28" s="148"/>
      <c r="B28" t="s">
        <v>81</v>
      </c>
      <c r="C28" s="19">
        <v>0.5</v>
      </c>
      <c r="D28" s="43" t="s">
        <v>199</v>
      </c>
    </row>
    <row r="29" spans="1:4" x14ac:dyDescent="0.2">
      <c r="A29" s="148"/>
      <c r="B29" t="s">
        <v>98</v>
      </c>
      <c r="C29" s="19">
        <v>0.5</v>
      </c>
      <c r="D29" s="43" t="s">
        <v>199</v>
      </c>
    </row>
    <row r="30" spans="1:4" x14ac:dyDescent="0.2">
      <c r="A30" s="148"/>
      <c r="B30" t="s">
        <v>140</v>
      </c>
      <c r="C30" s="24">
        <v>1</v>
      </c>
      <c r="D30" s="44" t="s">
        <v>241</v>
      </c>
    </row>
    <row r="31" spans="1:4" x14ac:dyDescent="0.2">
      <c r="A31" s="7" t="s">
        <v>161</v>
      </c>
      <c r="B31" t="s">
        <v>28</v>
      </c>
      <c r="C31" s="49" t="s">
        <v>199</v>
      </c>
      <c r="D31" s="44" t="s">
        <v>241</v>
      </c>
    </row>
    <row r="32" spans="1:4" x14ac:dyDescent="0.2">
      <c r="A32" s="7" t="s">
        <v>163</v>
      </c>
      <c r="B32" t="s">
        <v>58</v>
      </c>
      <c r="C32" s="19">
        <v>0.5</v>
      </c>
      <c r="D32" s="47" t="s">
        <v>244</v>
      </c>
    </row>
    <row r="33" spans="1:4" ht="25.5" x14ac:dyDescent="0.2">
      <c r="A33" s="7" t="s">
        <v>162</v>
      </c>
      <c r="B33" t="s">
        <v>29</v>
      </c>
      <c r="C33" s="24">
        <v>1</v>
      </c>
      <c r="D33" s="45" t="s">
        <v>242</v>
      </c>
    </row>
    <row r="34" spans="1:4" x14ac:dyDescent="0.2">
      <c r="A34" s="148" t="s">
        <v>164</v>
      </c>
      <c r="B34" t="s">
        <v>32</v>
      </c>
      <c r="C34" s="24">
        <v>1</v>
      </c>
      <c r="D34" s="45" t="s">
        <v>242</v>
      </c>
    </row>
    <row r="35" spans="1:4" x14ac:dyDescent="0.2">
      <c r="A35" s="148"/>
      <c r="B35" t="s">
        <v>64</v>
      </c>
      <c r="C35" s="19">
        <v>0.5</v>
      </c>
      <c r="D35" s="43" t="s">
        <v>199</v>
      </c>
    </row>
    <row r="36" spans="1:4" x14ac:dyDescent="0.2">
      <c r="A36" s="148"/>
      <c r="B36" t="s">
        <v>62</v>
      </c>
      <c r="C36" s="24">
        <v>1</v>
      </c>
      <c r="D36" s="45" t="s">
        <v>242</v>
      </c>
    </row>
    <row r="37" spans="1:4" x14ac:dyDescent="0.2">
      <c r="A37" s="148"/>
      <c r="B37" t="s">
        <v>83</v>
      </c>
      <c r="C37" s="24">
        <v>1</v>
      </c>
      <c r="D37" s="45" t="s">
        <v>242</v>
      </c>
    </row>
    <row r="38" spans="1:4" x14ac:dyDescent="0.2">
      <c r="A38" s="7" t="s">
        <v>165</v>
      </c>
      <c r="B38" s="12" t="s">
        <v>34</v>
      </c>
      <c r="C38" s="19">
        <v>0.5</v>
      </c>
      <c r="D38" s="43" t="s">
        <v>199</v>
      </c>
    </row>
  </sheetData>
  <autoFilter ref="A1:D1"/>
  <mergeCells count="9">
    <mergeCell ref="A27:A30"/>
    <mergeCell ref="A22:A26"/>
    <mergeCell ref="A34:A37"/>
    <mergeCell ref="A18:A21"/>
    <mergeCell ref="A2:A3"/>
    <mergeCell ref="A4:A6"/>
    <mergeCell ref="A7:A8"/>
    <mergeCell ref="A10:A12"/>
    <mergeCell ref="A13:A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8" sqref="G18"/>
    </sheetView>
  </sheetViews>
  <sheetFormatPr baseColWidth="10" defaultColWidth="11.42578125" defaultRowHeight="12.75" x14ac:dyDescent="0.2"/>
  <cols>
    <col min="1" max="1" width="19.5703125" style="4" bestFit="1" customWidth="1"/>
    <col min="2" max="2" width="17.7109375" customWidth="1"/>
    <col min="3" max="3" width="20.7109375" customWidth="1"/>
  </cols>
  <sheetData>
    <row r="1" spans="1:5" s="41" customFormat="1" ht="25.5" x14ac:dyDescent="0.2">
      <c r="A1" s="6" t="s">
        <v>143</v>
      </c>
      <c r="B1" s="6" t="s">
        <v>0</v>
      </c>
      <c r="C1" s="6" t="s">
        <v>152</v>
      </c>
      <c r="D1" s="7" t="s">
        <v>240</v>
      </c>
    </row>
    <row r="2" spans="1:5" x14ac:dyDescent="0.2">
      <c r="A2" s="149" t="s">
        <v>146</v>
      </c>
      <c r="B2" t="s">
        <v>5</v>
      </c>
      <c r="C2" t="s">
        <v>156</v>
      </c>
      <c r="D2" s="16">
        <v>1</v>
      </c>
    </row>
    <row r="3" spans="1:5" x14ac:dyDescent="0.2">
      <c r="A3" s="149"/>
      <c r="B3" s="12" t="s">
        <v>234</v>
      </c>
      <c r="C3" t="s">
        <v>156</v>
      </c>
      <c r="D3" s="16">
        <v>1</v>
      </c>
    </row>
    <row r="4" spans="1:5" x14ac:dyDescent="0.2">
      <c r="A4" s="149"/>
      <c r="B4" t="s">
        <v>69</v>
      </c>
      <c r="C4" t="s">
        <v>176</v>
      </c>
      <c r="D4" s="21">
        <v>0.5</v>
      </c>
    </row>
    <row r="5" spans="1:5" x14ac:dyDescent="0.2">
      <c r="A5" s="149" t="s">
        <v>169</v>
      </c>
      <c r="B5" t="s">
        <v>99</v>
      </c>
      <c r="C5" t="s">
        <v>167</v>
      </c>
      <c r="D5" s="16">
        <v>1</v>
      </c>
    </row>
    <row r="6" spans="1:5" x14ac:dyDescent="0.2">
      <c r="A6" s="149"/>
      <c r="B6" t="s">
        <v>100</v>
      </c>
      <c r="C6" t="s">
        <v>167</v>
      </c>
      <c r="D6" s="16">
        <v>1</v>
      </c>
    </row>
    <row r="7" spans="1:5" x14ac:dyDescent="0.2">
      <c r="A7" s="149"/>
      <c r="B7" t="s">
        <v>138</v>
      </c>
      <c r="C7" t="s">
        <v>167</v>
      </c>
      <c r="D7" s="16">
        <v>1</v>
      </c>
    </row>
    <row r="8" spans="1:5" x14ac:dyDescent="0.2">
      <c r="A8" s="149"/>
      <c r="B8" t="s">
        <v>139</v>
      </c>
      <c r="C8" t="s">
        <v>167</v>
      </c>
      <c r="D8" s="21">
        <v>0.5</v>
      </c>
    </row>
    <row r="9" spans="1:5" x14ac:dyDescent="0.2">
      <c r="A9" s="149"/>
      <c r="B9" t="s">
        <v>140</v>
      </c>
      <c r="C9" t="s">
        <v>167</v>
      </c>
      <c r="D9" s="21">
        <v>0.5</v>
      </c>
    </row>
    <row r="10" spans="1:5" x14ac:dyDescent="0.2">
      <c r="A10" s="149" t="s">
        <v>21</v>
      </c>
      <c r="B10" t="s">
        <v>8</v>
      </c>
      <c r="C10" t="s">
        <v>156</v>
      </c>
      <c r="D10" s="16">
        <v>1</v>
      </c>
      <c r="E10" s="42"/>
    </row>
    <row r="11" spans="1:5" x14ac:dyDescent="0.2">
      <c r="A11" s="149"/>
      <c r="B11" s="12" t="s">
        <v>235</v>
      </c>
      <c r="C11" t="s">
        <v>156</v>
      </c>
      <c r="D11" s="21">
        <v>0.5</v>
      </c>
      <c r="E11" s="42"/>
    </row>
    <row r="12" spans="1:5" x14ac:dyDescent="0.2">
      <c r="A12" s="149"/>
      <c r="B12" t="s">
        <v>88</v>
      </c>
      <c r="C12" t="s">
        <v>167</v>
      </c>
      <c r="D12" s="21">
        <v>0.5</v>
      </c>
      <c r="E12" s="42"/>
    </row>
    <row r="13" spans="1:5" x14ac:dyDescent="0.2">
      <c r="A13" s="149"/>
      <c r="B13" t="s">
        <v>89</v>
      </c>
      <c r="C13" t="s">
        <v>167</v>
      </c>
      <c r="D13" s="21">
        <v>0.5</v>
      </c>
      <c r="E13" s="42"/>
    </row>
    <row r="14" spans="1:5" x14ac:dyDescent="0.2">
      <c r="A14" s="149"/>
      <c r="B14" t="s">
        <v>113</v>
      </c>
      <c r="C14" t="s">
        <v>167</v>
      </c>
      <c r="D14" s="21">
        <v>0.5</v>
      </c>
      <c r="E14" s="42"/>
    </row>
    <row r="15" spans="1:5" x14ac:dyDescent="0.2">
      <c r="A15" s="149" t="s">
        <v>153</v>
      </c>
      <c r="B15" s="12" t="s">
        <v>236</v>
      </c>
      <c r="C15" t="s">
        <v>156</v>
      </c>
      <c r="D15" s="21">
        <v>0.5</v>
      </c>
      <c r="E15" s="42"/>
    </row>
    <row r="16" spans="1:5" x14ac:dyDescent="0.2">
      <c r="A16" s="149"/>
      <c r="B16" t="s">
        <v>39</v>
      </c>
      <c r="C16" t="s">
        <v>156</v>
      </c>
      <c r="D16" s="16">
        <v>1</v>
      </c>
      <c r="E16" s="42"/>
    </row>
    <row r="17" spans="1:5" x14ac:dyDescent="0.2">
      <c r="A17" s="149"/>
      <c r="B17" t="s">
        <v>43</v>
      </c>
      <c r="C17" t="s">
        <v>156</v>
      </c>
      <c r="D17" s="21">
        <v>0.5</v>
      </c>
      <c r="E17" s="42"/>
    </row>
    <row r="18" spans="1:5" x14ac:dyDescent="0.2">
      <c r="A18" s="149"/>
      <c r="B18" t="s">
        <v>111</v>
      </c>
      <c r="C18" t="s">
        <v>167</v>
      </c>
      <c r="D18" s="21">
        <v>0.5</v>
      </c>
      <c r="E18" s="42"/>
    </row>
    <row r="19" spans="1:5" x14ac:dyDescent="0.2">
      <c r="A19" s="149"/>
      <c r="B19" t="s">
        <v>86</v>
      </c>
      <c r="C19" t="s">
        <v>167</v>
      </c>
      <c r="D19" s="16">
        <v>1</v>
      </c>
      <c r="E19" s="42"/>
    </row>
    <row r="20" spans="1:5" x14ac:dyDescent="0.2">
      <c r="A20" s="149" t="s">
        <v>150</v>
      </c>
      <c r="B20" s="12" t="s">
        <v>237</v>
      </c>
      <c r="C20" t="s">
        <v>156</v>
      </c>
      <c r="D20" s="21">
        <v>0.5</v>
      </c>
      <c r="E20" s="42"/>
    </row>
    <row r="21" spans="1:5" x14ac:dyDescent="0.2">
      <c r="A21" s="149"/>
      <c r="B21" t="s">
        <v>130</v>
      </c>
      <c r="C21" t="s">
        <v>167</v>
      </c>
      <c r="D21" s="21">
        <v>0.5</v>
      </c>
      <c r="E21" s="42"/>
    </row>
    <row r="22" spans="1:5" x14ac:dyDescent="0.2">
      <c r="A22" s="149" t="s">
        <v>163</v>
      </c>
      <c r="B22" t="s">
        <v>30</v>
      </c>
      <c r="C22" t="s">
        <v>156</v>
      </c>
      <c r="D22" s="16">
        <v>1</v>
      </c>
      <c r="E22" s="42"/>
    </row>
    <row r="23" spans="1:5" x14ac:dyDescent="0.2">
      <c r="A23" s="149"/>
      <c r="B23" t="s">
        <v>58</v>
      </c>
      <c r="C23" t="s">
        <v>156</v>
      </c>
      <c r="D23" s="16">
        <v>1</v>
      </c>
      <c r="E23" s="42"/>
    </row>
    <row r="24" spans="1:5" x14ac:dyDescent="0.2">
      <c r="A24" s="149"/>
      <c r="B24" t="s">
        <v>59</v>
      </c>
      <c r="C24" t="s">
        <v>156</v>
      </c>
      <c r="D24" s="16">
        <v>1</v>
      </c>
      <c r="E24" s="42"/>
    </row>
    <row r="25" spans="1:5" x14ac:dyDescent="0.2">
      <c r="A25" s="149"/>
      <c r="B25" s="12" t="s">
        <v>238</v>
      </c>
      <c r="C25" t="s">
        <v>167</v>
      </c>
      <c r="D25" s="21">
        <v>0.5</v>
      </c>
      <c r="E25" s="42"/>
    </row>
    <row r="26" spans="1:5" x14ac:dyDescent="0.2">
      <c r="D26" s="23"/>
    </row>
    <row r="27" spans="1:5" x14ac:dyDescent="0.2">
      <c r="A27" s="149" t="s">
        <v>154</v>
      </c>
      <c r="B27" t="s">
        <v>73</v>
      </c>
      <c r="C27" t="s">
        <v>176</v>
      </c>
      <c r="D27" s="16">
        <v>1</v>
      </c>
    </row>
    <row r="28" spans="1:5" x14ac:dyDescent="0.2">
      <c r="A28" s="149"/>
      <c r="B28" t="s">
        <v>87</v>
      </c>
      <c r="C28" t="s">
        <v>167</v>
      </c>
      <c r="D28" s="21">
        <v>0.5</v>
      </c>
    </row>
    <row r="29" spans="1:5" x14ac:dyDescent="0.2">
      <c r="A29" s="149"/>
      <c r="B29" t="s">
        <v>112</v>
      </c>
      <c r="C29" t="s">
        <v>167</v>
      </c>
      <c r="D29" s="21">
        <v>0.5</v>
      </c>
    </row>
    <row r="30" spans="1:5" x14ac:dyDescent="0.2">
      <c r="A30" s="4" t="s">
        <v>160</v>
      </c>
      <c r="B30" s="12" t="s">
        <v>239</v>
      </c>
      <c r="C30" t="s">
        <v>176</v>
      </c>
      <c r="D30" s="16">
        <v>1</v>
      </c>
    </row>
  </sheetData>
  <mergeCells count="7">
    <mergeCell ref="A2:A4"/>
    <mergeCell ref="A27:A29"/>
    <mergeCell ref="A5:A9"/>
    <mergeCell ref="A10:A14"/>
    <mergeCell ref="A15:A19"/>
    <mergeCell ref="A20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SUN Sistema Principal</vt:lpstr>
      <vt:lpstr>Energías Limpias</vt:lpstr>
      <vt:lpstr>Presupuestal</vt:lpstr>
      <vt:lpstr>Tasa crecimiento</vt:lpstr>
      <vt:lpstr>Insegur+Marginación</vt:lpstr>
      <vt:lpstr>Turísticas</vt:lpstr>
      <vt:lpstr>Climas</vt:lpstr>
      <vt:lpstr>Costeras-Portuarias</vt:lpstr>
      <vt:lpstr>Fronterizas</vt:lpstr>
      <vt:lpstr>Electoral</vt:lpstr>
      <vt:lpstr>Tabla Resumen</vt:lpstr>
      <vt:lpstr>Claves SUN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Treviño</dc:creator>
  <cp:lastModifiedBy>Consultor3</cp:lastModifiedBy>
  <cp:revision>1</cp:revision>
  <dcterms:created xsi:type="dcterms:W3CDTF">2016-10-27T16:51:14Z</dcterms:created>
  <dcterms:modified xsi:type="dcterms:W3CDTF">2017-06-26T14:56:19Z</dcterms:modified>
  <dc:language>en-US</dc:language>
</cp:coreProperties>
</file>