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D:\PCCS\01_Dmine\02_Aire\"/>
    </mc:Choice>
  </mc:AlternateContent>
  <bookViews>
    <workbookView xWindow="0" yWindow="0" windowWidth="20490" windowHeight="7680" activeTab="1"/>
  </bookViews>
  <sheets>
    <sheet name="AI" sheetId="1" r:id="rId1"/>
    <sheet name="Base" sheetId="2" r:id="rId2"/>
    <sheet name="Referencias" sheetId="3" r:id="rId3"/>
    <sheet name="VerifVehicular" sheetId="4" r:id="rId4"/>
    <sheet name="NOMs" sheetId="5" r:id="rId5"/>
  </sheets>
  <definedNames>
    <definedName name="_xlnm._FilterDatabase" localSheetId="1" hidden="1">Base!$A$6:$BB$65</definedName>
  </definedNames>
  <calcPr calcId="171027"/>
</workbook>
</file>

<file path=xl/calcChain.xml><?xml version="1.0" encoding="utf-8"?>
<calcChain xmlns="http://schemas.openxmlformats.org/spreadsheetml/2006/main">
  <c r="Z10" i="2" l="1"/>
  <c r="BD65" i="2" l="1"/>
  <c r="BG65" i="2" s="1"/>
  <c r="BC65" i="2"/>
  <c r="AX65" i="2"/>
  <c r="BE65" i="2" s="1"/>
  <c r="AW65" i="2"/>
  <c r="AR65" i="2"/>
  <c r="AQ65" i="2"/>
  <c r="AL65" i="2"/>
  <c r="AK65" i="2"/>
  <c r="AF65" i="2"/>
  <c r="AE65" i="2"/>
  <c r="Z65" i="2"/>
  <c r="Y65" i="2"/>
  <c r="T65" i="2"/>
  <c r="R65" i="2"/>
  <c r="BH65" i="2" s="1"/>
  <c r="O65" i="2"/>
  <c r="M65" i="2"/>
  <c r="BE64" i="2"/>
  <c r="BD64" i="2"/>
  <c r="BG64" i="2" s="1"/>
  <c r="BC64" i="2"/>
  <c r="AX64" i="2"/>
  <c r="AW64" i="2"/>
  <c r="AR64" i="2"/>
  <c r="AQ64" i="2"/>
  <c r="AL64" i="2"/>
  <c r="AK64" i="2"/>
  <c r="AF64" i="2"/>
  <c r="AE64" i="2"/>
  <c r="Y64" i="2"/>
  <c r="T64" i="2"/>
  <c r="R64" i="2"/>
  <c r="O64" i="2"/>
  <c r="M64" i="2"/>
  <c r="BH64" i="2" s="1"/>
  <c r="BD63" i="2"/>
  <c r="BE63" i="2" s="1"/>
  <c r="BC63" i="2"/>
  <c r="AX63" i="2"/>
  <c r="AW63" i="2"/>
  <c r="AR63" i="2"/>
  <c r="AQ63" i="2"/>
  <c r="AL63" i="2"/>
  <c r="BG63" i="2" s="1"/>
  <c r="AK63" i="2"/>
  <c r="AF63" i="2"/>
  <c r="AE63" i="2"/>
  <c r="Z63" i="2"/>
  <c r="Y63" i="2"/>
  <c r="T63" i="2"/>
  <c r="R63" i="2"/>
  <c r="BH63" i="2" s="1"/>
  <c r="O63" i="2"/>
  <c r="M63" i="2"/>
  <c r="BD62" i="2"/>
  <c r="BG62" i="2" s="1"/>
  <c r="BC62" i="2"/>
  <c r="AX62" i="2"/>
  <c r="AW62" i="2"/>
  <c r="AR62" i="2"/>
  <c r="AQ62" i="2"/>
  <c r="AL62" i="2"/>
  <c r="AK62" i="2"/>
  <c r="AF62" i="2"/>
  <c r="AE62" i="2"/>
  <c r="Z62" i="2"/>
  <c r="Y62" i="2"/>
  <c r="T62" i="2"/>
  <c r="R62" i="2"/>
  <c r="BH62" i="2" s="1"/>
  <c r="O62" i="2"/>
  <c r="M62" i="2"/>
  <c r="BD61" i="2"/>
  <c r="BG61" i="2" s="1"/>
  <c r="BC61" i="2"/>
  <c r="AX61" i="2"/>
  <c r="AW61" i="2"/>
  <c r="AR61" i="2"/>
  <c r="AQ61" i="2"/>
  <c r="AL61" i="2"/>
  <c r="AK61" i="2"/>
  <c r="AF61" i="2"/>
  <c r="AE61" i="2"/>
  <c r="Z61" i="2"/>
  <c r="Y61" i="2"/>
  <c r="T61" i="2"/>
  <c r="R61" i="2"/>
  <c r="O61" i="2"/>
  <c r="M61" i="2"/>
  <c r="BE61" i="2" s="1"/>
  <c r="BD60" i="2"/>
  <c r="BC60" i="2"/>
  <c r="AX60" i="2"/>
  <c r="AW60" i="2"/>
  <c r="AR60" i="2"/>
  <c r="BG60" i="2" s="1"/>
  <c r="AQ60" i="2"/>
  <c r="AL60" i="2"/>
  <c r="AK60" i="2"/>
  <c r="AF60" i="2"/>
  <c r="AE60" i="2"/>
  <c r="Z60" i="2"/>
  <c r="Y60" i="2"/>
  <c r="T60" i="2"/>
  <c r="R60" i="2"/>
  <c r="BH60" i="2" s="1"/>
  <c r="O60" i="2"/>
  <c r="M60" i="2"/>
  <c r="BD59" i="2"/>
  <c r="BG59" i="2" s="1"/>
  <c r="BC59" i="2"/>
  <c r="AX59" i="2"/>
  <c r="AW59" i="2"/>
  <c r="AR59" i="2"/>
  <c r="AQ59" i="2"/>
  <c r="AL59" i="2"/>
  <c r="AK59" i="2"/>
  <c r="AF59" i="2"/>
  <c r="AE59" i="2"/>
  <c r="Z59" i="2"/>
  <c r="Y59" i="2"/>
  <c r="T59" i="2"/>
  <c r="R59" i="2"/>
  <c r="O59" i="2"/>
  <c r="M59" i="2"/>
  <c r="BH59" i="2" s="1"/>
  <c r="BD58" i="2"/>
  <c r="BC58" i="2"/>
  <c r="AX58" i="2"/>
  <c r="AW58" i="2"/>
  <c r="AR58" i="2"/>
  <c r="AQ58" i="2"/>
  <c r="AL58" i="2"/>
  <c r="BG58" i="2" s="1"/>
  <c r="AK58" i="2"/>
  <c r="AF58" i="2"/>
  <c r="AE58" i="2"/>
  <c r="Z58" i="2"/>
  <c r="Y58" i="2"/>
  <c r="T58" i="2"/>
  <c r="R58" i="2"/>
  <c r="O58" i="2"/>
  <c r="M58" i="2"/>
  <c r="BH58" i="2" s="1"/>
  <c r="BD57" i="2"/>
  <c r="BE57" i="2" s="1"/>
  <c r="BC57" i="2"/>
  <c r="AX57" i="2"/>
  <c r="AW57" i="2"/>
  <c r="AR57" i="2"/>
  <c r="BG57" i="2" s="1"/>
  <c r="AQ57" i="2"/>
  <c r="AL57" i="2"/>
  <c r="AK57" i="2"/>
  <c r="AF57" i="2"/>
  <c r="AE57" i="2"/>
  <c r="Z57" i="2"/>
  <c r="Y57" i="2"/>
  <c r="T57" i="2"/>
  <c r="R57" i="2"/>
  <c r="O57" i="2"/>
  <c r="BH57" i="2" s="1"/>
  <c r="M57" i="2"/>
  <c r="BD56" i="2"/>
  <c r="BG56" i="2" s="1"/>
  <c r="BC56" i="2"/>
  <c r="AX56" i="2"/>
  <c r="AW56" i="2"/>
  <c r="AR56" i="2"/>
  <c r="AQ56" i="2"/>
  <c r="AL56" i="2"/>
  <c r="AK56" i="2"/>
  <c r="AF56" i="2"/>
  <c r="AE56" i="2"/>
  <c r="Z56" i="2"/>
  <c r="Y56" i="2"/>
  <c r="T56" i="2"/>
  <c r="R56" i="2"/>
  <c r="O56" i="2"/>
  <c r="M56" i="2"/>
  <c r="BH56" i="2" s="1"/>
  <c r="BD55" i="2"/>
  <c r="BE55" i="2" s="1"/>
  <c r="BC55" i="2"/>
  <c r="AX55" i="2"/>
  <c r="AW55" i="2"/>
  <c r="AR55" i="2"/>
  <c r="AQ55" i="2"/>
  <c r="AL55" i="2"/>
  <c r="BG55" i="2" s="1"/>
  <c r="AK55" i="2"/>
  <c r="AF55" i="2"/>
  <c r="AE55" i="2"/>
  <c r="Z55" i="2"/>
  <c r="Y55" i="2"/>
  <c r="T55" i="2"/>
  <c r="R55" i="2"/>
  <c r="BH55" i="2" s="1"/>
  <c r="O55" i="2"/>
  <c r="M55" i="2"/>
  <c r="BD54" i="2"/>
  <c r="BG54" i="2" s="1"/>
  <c r="BC54" i="2"/>
  <c r="AX54" i="2"/>
  <c r="AW54" i="2"/>
  <c r="AR54" i="2"/>
  <c r="AQ54" i="2"/>
  <c r="AL54" i="2"/>
  <c r="AK54" i="2"/>
  <c r="AF54" i="2"/>
  <c r="AE54" i="2"/>
  <c r="Z54" i="2"/>
  <c r="Y54" i="2"/>
  <c r="T54" i="2"/>
  <c r="R54" i="2"/>
  <c r="BH54" i="2" s="1"/>
  <c r="O54" i="2"/>
  <c r="M54" i="2"/>
  <c r="BD53" i="2"/>
  <c r="BG53" i="2" s="1"/>
  <c r="BC53" i="2"/>
  <c r="AX53" i="2"/>
  <c r="AW53" i="2"/>
  <c r="AR53" i="2"/>
  <c r="AQ53" i="2"/>
  <c r="AL53" i="2"/>
  <c r="AK53" i="2"/>
  <c r="AF53" i="2"/>
  <c r="AE53" i="2"/>
  <c r="Z53" i="2"/>
  <c r="Y53" i="2"/>
  <c r="T53" i="2"/>
  <c r="R53" i="2"/>
  <c r="O53" i="2"/>
  <c r="M53" i="2"/>
  <c r="BH53" i="2" s="1"/>
  <c r="BD52" i="2"/>
  <c r="BC52" i="2"/>
  <c r="AX52" i="2"/>
  <c r="AW52" i="2"/>
  <c r="AR52" i="2"/>
  <c r="BG52" i="2" s="1"/>
  <c r="AQ52" i="2"/>
  <c r="AL52" i="2"/>
  <c r="AK52" i="2"/>
  <c r="AF52" i="2"/>
  <c r="AE52" i="2"/>
  <c r="Z52" i="2"/>
  <c r="Y52" i="2"/>
  <c r="T52" i="2"/>
  <c r="R52" i="2"/>
  <c r="BH52" i="2" s="1"/>
  <c r="O52" i="2"/>
  <c r="M52" i="2"/>
  <c r="BD51" i="2"/>
  <c r="BG51" i="2" s="1"/>
  <c r="BC51" i="2"/>
  <c r="AX51" i="2"/>
  <c r="AW51" i="2"/>
  <c r="AR51" i="2"/>
  <c r="AQ51" i="2"/>
  <c r="AL51" i="2"/>
  <c r="AK51" i="2"/>
  <c r="AF51" i="2"/>
  <c r="AE51" i="2"/>
  <c r="Z51" i="2"/>
  <c r="Y51" i="2"/>
  <c r="T51" i="2"/>
  <c r="R51" i="2"/>
  <c r="O51" i="2"/>
  <c r="M51" i="2"/>
  <c r="BH51" i="2" s="1"/>
  <c r="BD50" i="2"/>
  <c r="BC50" i="2"/>
  <c r="AX50" i="2"/>
  <c r="AW50" i="2"/>
  <c r="AR50" i="2"/>
  <c r="AQ50" i="2"/>
  <c r="AL50" i="2"/>
  <c r="BG50" i="2" s="1"/>
  <c r="AK50" i="2"/>
  <c r="AF50" i="2"/>
  <c r="AE50" i="2"/>
  <c r="Z50" i="2"/>
  <c r="Y50" i="2"/>
  <c r="T50" i="2"/>
  <c r="R50" i="2"/>
  <c r="O50" i="2"/>
  <c r="M50" i="2"/>
  <c r="BH50" i="2" s="1"/>
  <c r="BD49" i="2"/>
  <c r="BE49" i="2" s="1"/>
  <c r="BC49" i="2"/>
  <c r="AX49" i="2"/>
  <c r="AW49" i="2"/>
  <c r="AR49" i="2"/>
  <c r="BG49" i="2" s="1"/>
  <c r="AQ49" i="2"/>
  <c r="AL49" i="2"/>
  <c r="AK49" i="2"/>
  <c r="AF49" i="2"/>
  <c r="AE49" i="2"/>
  <c r="Z49" i="2"/>
  <c r="Y49" i="2"/>
  <c r="T49" i="2"/>
  <c r="R49" i="2"/>
  <c r="O49" i="2"/>
  <c r="BH49" i="2" s="1"/>
  <c r="M49" i="2"/>
  <c r="BD48" i="2"/>
  <c r="BG48" i="2" s="1"/>
  <c r="BC48" i="2"/>
  <c r="AX48" i="2"/>
  <c r="AW48" i="2"/>
  <c r="AR48" i="2"/>
  <c r="AQ48" i="2"/>
  <c r="AL48" i="2"/>
  <c r="AK48" i="2"/>
  <c r="AF48" i="2"/>
  <c r="AE48" i="2"/>
  <c r="Z48" i="2"/>
  <c r="Y48" i="2"/>
  <c r="T48" i="2"/>
  <c r="R48" i="2"/>
  <c r="O48" i="2"/>
  <c r="M48" i="2"/>
  <c r="BH48" i="2" s="1"/>
  <c r="BD47" i="2"/>
  <c r="BE47" i="2" s="1"/>
  <c r="BC47" i="2"/>
  <c r="AX47" i="2"/>
  <c r="AW47" i="2"/>
  <c r="AR47" i="2"/>
  <c r="AQ47" i="2"/>
  <c r="AL47" i="2"/>
  <c r="BG47" i="2" s="1"/>
  <c r="AK47" i="2"/>
  <c r="AF47" i="2"/>
  <c r="AE47" i="2"/>
  <c r="Z47" i="2"/>
  <c r="Y47" i="2"/>
  <c r="T47" i="2"/>
  <c r="R47" i="2"/>
  <c r="BH47" i="2" s="1"/>
  <c r="O47" i="2"/>
  <c r="M47" i="2"/>
  <c r="BD46" i="2"/>
  <c r="BG46" i="2" s="1"/>
  <c r="BC46" i="2"/>
  <c r="AX46" i="2"/>
  <c r="AW46" i="2"/>
  <c r="AR46" i="2"/>
  <c r="AQ46" i="2"/>
  <c r="AL46" i="2"/>
  <c r="AK46" i="2"/>
  <c r="AF46" i="2"/>
  <c r="AE46" i="2"/>
  <c r="Z46" i="2"/>
  <c r="Y46" i="2"/>
  <c r="T46" i="2"/>
  <c r="R46" i="2"/>
  <c r="BH46" i="2" s="1"/>
  <c r="O46" i="2"/>
  <c r="M46" i="2"/>
  <c r="BD45" i="2"/>
  <c r="BG45" i="2" s="1"/>
  <c r="BC45" i="2"/>
  <c r="AX45" i="2"/>
  <c r="AW45" i="2"/>
  <c r="AR45" i="2"/>
  <c r="AQ45" i="2"/>
  <c r="AL45" i="2"/>
  <c r="BF45" i="2" s="1"/>
  <c r="AK45" i="2"/>
  <c r="AF45" i="2"/>
  <c r="AE45" i="2"/>
  <c r="Y45" i="2"/>
  <c r="T45" i="2"/>
  <c r="R45" i="2"/>
  <c r="O45" i="2"/>
  <c r="M45" i="2"/>
  <c r="BH45" i="2" s="1"/>
  <c r="BD44" i="2"/>
  <c r="BG44" i="2" s="1"/>
  <c r="BC44" i="2"/>
  <c r="AX44" i="2"/>
  <c r="AW44" i="2"/>
  <c r="AR44" i="2"/>
  <c r="BE44" i="2" s="1"/>
  <c r="AQ44" i="2"/>
  <c r="AL44" i="2"/>
  <c r="AK44" i="2"/>
  <c r="AF44" i="2"/>
  <c r="AE44" i="2"/>
  <c r="Z44" i="2"/>
  <c r="Y44" i="2"/>
  <c r="T44" i="2"/>
  <c r="R44" i="2"/>
  <c r="BH44" i="2" s="1"/>
  <c r="O44" i="2"/>
  <c r="M44" i="2"/>
  <c r="BD43" i="2"/>
  <c r="BG43" i="2" s="1"/>
  <c r="BC43" i="2"/>
  <c r="AX43" i="2"/>
  <c r="AW43" i="2"/>
  <c r="AR43" i="2"/>
  <c r="AQ43" i="2"/>
  <c r="AL43" i="2"/>
  <c r="AK43" i="2"/>
  <c r="AF43" i="2"/>
  <c r="AE43" i="2"/>
  <c r="Z43" i="2"/>
  <c r="Y43" i="2"/>
  <c r="T43" i="2"/>
  <c r="R43" i="2"/>
  <c r="BH43" i="2" s="1"/>
  <c r="O43" i="2"/>
  <c r="M43" i="2"/>
  <c r="BD42" i="2"/>
  <c r="BC42" i="2"/>
  <c r="AX42" i="2"/>
  <c r="AW42" i="2"/>
  <c r="AR42" i="2"/>
  <c r="AQ42" i="2"/>
  <c r="AL42" i="2"/>
  <c r="BG42" i="2" s="1"/>
  <c r="AK42" i="2"/>
  <c r="AF42" i="2"/>
  <c r="AE42" i="2"/>
  <c r="Z42" i="2"/>
  <c r="Y42" i="2"/>
  <c r="T42" i="2"/>
  <c r="R42" i="2"/>
  <c r="O42" i="2"/>
  <c r="M42" i="2"/>
  <c r="BH42" i="2" s="1"/>
  <c r="BD41" i="2"/>
  <c r="BC41" i="2"/>
  <c r="AX41" i="2"/>
  <c r="AW41" i="2"/>
  <c r="AR41" i="2"/>
  <c r="BG41" i="2" s="1"/>
  <c r="AQ41" i="2"/>
  <c r="AL41" i="2"/>
  <c r="AK41" i="2"/>
  <c r="AF41" i="2"/>
  <c r="AE41" i="2"/>
  <c r="Z41" i="2"/>
  <c r="Y41" i="2"/>
  <c r="T41" i="2"/>
  <c r="R41" i="2"/>
  <c r="O41" i="2"/>
  <c r="M41" i="2"/>
  <c r="BH41" i="2" s="1"/>
  <c r="BD40" i="2"/>
  <c r="BG40" i="2" s="1"/>
  <c r="BC40" i="2"/>
  <c r="AX40" i="2"/>
  <c r="AW40" i="2"/>
  <c r="AR40" i="2"/>
  <c r="AQ40" i="2"/>
  <c r="AL40" i="2"/>
  <c r="AK40" i="2"/>
  <c r="AF40" i="2"/>
  <c r="AE40" i="2"/>
  <c r="Z40" i="2"/>
  <c r="Y40" i="2"/>
  <c r="T40" i="2"/>
  <c r="R40" i="2"/>
  <c r="O40" i="2"/>
  <c r="M40" i="2"/>
  <c r="BH40" i="2" s="1"/>
  <c r="BD39" i="2"/>
  <c r="BE39" i="2" s="1"/>
  <c r="BC39" i="2"/>
  <c r="AX39" i="2"/>
  <c r="AW39" i="2"/>
  <c r="AR39" i="2"/>
  <c r="AQ39" i="2"/>
  <c r="AL39" i="2"/>
  <c r="BG39" i="2" s="1"/>
  <c r="AK39" i="2"/>
  <c r="AF39" i="2"/>
  <c r="AE39" i="2"/>
  <c r="Z39" i="2"/>
  <c r="Y39" i="2"/>
  <c r="T39" i="2"/>
  <c r="R39" i="2"/>
  <c r="BH39" i="2" s="1"/>
  <c r="O39" i="2"/>
  <c r="M39" i="2"/>
  <c r="BD38" i="2"/>
  <c r="BE38" i="2" s="1"/>
  <c r="BC38" i="2"/>
  <c r="AX38" i="2"/>
  <c r="BG38" i="2" s="1"/>
  <c r="AW38" i="2"/>
  <c r="AR38" i="2"/>
  <c r="AQ38" i="2"/>
  <c r="AL38" i="2"/>
  <c r="AK38" i="2"/>
  <c r="AF38" i="2"/>
  <c r="AE38" i="2"/>
  <c r="Z38" i="2"/>
  <c r="Y38" i="2"/>
  <c r="T38" i="2"/>
  <c r="R38" i="2"/>
  <c r="BH38" i="2" s="1"/>
  <c r="O38" i="2"/>
  <c r="M38" i="2"/>
  <c r="BE37" i="2"/>
  <c r="BD37" i="2"/>
  <c r="BG37" i="2" s="1"/>
  <c r="BC37" i="2"/>
  <c r="AX37" i="2"/>
  <c r="AW37" i="2"/>
  <c r="AR37" i="2"/>
  <c r="AQ37" i="2"/>
  <c r="AL37" i="2"/>
  <c r="AK37" i="2"/>
  <c r="AF37" i="2"/>
  <c r="AE37" i="2"/>
  <c r="Z37" i="2"/>
  <c r="Y37" i="2"/>
  <c r="T37" i="2"/>
  <c r="R37" i="2"/>
  <c r="O37" i="2"/>
  <c r="M37" i="2"/>
  <c r="BH37" i="2" s="1"/>
  <c r="BD36" i="2"/>
  <c r="BG36" i="2" s="1"/>
  <c r="BC36" i="2"/>
  <c r="AX36" i="2"/>
  <c r="AW36" i="2"/>
  <c r="AR36" i="2"/>
  <c r="BF36" i="2" s="1"/>
  <c r="AQ36" i="2"/>
  <c r="AL36" i="2"/>
  <c r="AK36" i="2"/>
  <c r="AE36" i="2"/>
  <c r="Y36" i="2"/>
  <c r="T36" i="2"/>
  <c r="R36" i="2"/>
  <c r="O36" i="2"/>
  <c r="BH36" i="2" s="1"/>
  <c r="M36" i="2"/>
  <c r="BD35" i="2"/>
  <c r="BG35" i="2" s="1"/>
  <c r="BC35" i="2"/>
  <c r="AX35" i="2"/>
  <c r="BE35" i="2" s="1"/>
  <c r="AW35" i="2"/>
  <c r="AR35" i="2"/>
  <c r="AQ35" i="2"/>
  <c r="AL35" i="2"/>
  <c r="AK35" i="2"/>
  <c r="AF35" i="2"/>
  <c r="AE35" i="2"/>
  <c r="Z35" i="2"/>
  <c r="Y35" i="2"/>
  <c r="T35" i="2"/>
  <c r="R35" i="2"/>
  <c r="O35" i="2"/>
  <c r="M35" i="2"/>
  <c r="BH35" i="2" s="1"/>
  <c r="BE34" i="2"/>
  <c r="BD34" i="2"/>
  <c r="BG34" i="2" s="1"/>
  <c r="BC34" i="2"/>
  <c r="AX34" i="2"/>
  <c r="AW34" i="2"/>
  <c r="AR34" i="2"/>
  <c r="AQ34" i="2"/>
  <c r="AL34" i="2"/>
  <c r="AK34" i="2"/>
  <c r="AF34" i="2"/>
  <c r="AE34" i="2"/>
  <c r="Z34" i="2"/>
  <c r="Y34" i="2"/>
  <c r="T34" i="2"/>
  <c r="R34" i="2"/>
  <c r="O34" i="2"/>
  <c r="M34" i="2"/>
  <c r="BH34" i="2" s="1"/>
  <c r="BD33" i="2"/>
  <c r="BG33" i="2" s="1"/>
  <c r="BC33" i="2"/>
  <c r="AX33" i="2"/>
  <c r="BE33" i="2" s="1"/>
  <c r="AW33" i="2"/>
  <c r="AR33" i="2"/>
  <c r="AQ33" i="2"/>
  <c r="AL33" i="2"/>
  <c r="AK33" i="2"/>
  <c r="AF33" i="2"/>
  <c r="AE33" i="2"/>
  <c r="Z33" i="2"/>
  <c r="Y33" i="2"/>
  <c r="T33" i="2"/>
  <c r="R33" i="2"/>
  <c r="BH33" i="2" s="1"/>
  <c r="O33" i="2"/>
  <c r="M33" i="2"/>
  <c r="BD32" i="2"/>
  <c r="BC32" i="2"/>
  <c r="AX32" i="2"/>
  <c r="BG32" i="2" s="1"/>
  <c r="AW32" i="2"/>
  <c r="AR32" i="2"/>
  <c r="AQ32" i="2"/>
  <c r="AL32" i="2"/>
  <c r="AK32" i="2"/>
  <c r="AF32" i="2"/>
  <c r="AE32" i="2"/>
  <c r="Z32" i="2"/>
  <c r="Y32" i="2"/>
  <c r="T32" i="2"/>
  <c r="R32" i="2"/>
  <c r="O32" i="2"/>
  <c r="M32" i="2"/>
  <c r="BH32" i="2" s="1"/>
  <c r="BD31" i="2"/>
  <c r="BC31" i="2"/>
  <c r="AX31" i="2"/>
  <c r="AW31" i="2"/>
  <c r="AR31" i="2"/>
  <c r="AQ31" i="2"/>
  <c r="AL31" i="2"/>
  <c r="BG31" i="2" s="1"/>
  <c r="AK31" i="2"/>
  <c r="AF31" i="2"/>
  <c r="AE31" i="2"/>
  <c r="Z31" i="2"/>
  <c r="Y31" i="2"/>
  <c r="T31" i="2"/>
  <c r="R31" i="2"/>
  <c r="O31" i="2"/>
  <c r="M31" i="2"/>
  <c r="BH31" i="2" s="1"/>
  <c r="BD30" i="2"/>
  <c r="BG30" i="2" s="1"/>
  <c r="BC30" i="2"/>
  <c r="AX30" i="2"/>
  <c r="AW30" i="2"/>
  <c r="AR30" i="2"/>
  <c r="AQ30" i="2"/>
  <c r="AL30" i="2"/>
  <c r="AK30" i="2"/>
  <c r="AF30" i="2"/>
  <c r="AE30" i="2"/>
  <c r="Z30" i="2"/>
  <c r="Y30" i="2"/>
  <c r="T30" i="2"/>
  <c r="R30" i="2"/>
  <c r="O30" i="2"/>
  <c r="M30" i="2"/>
  <c r="BH30" i="2" s="1"/>
  <c r="BD29" i="2"/>
  <c r="BG29" i="2" s="1"/>
  <c r="BC29" i="2"/>
  <c r="AX29" i="2"/>
  <c r="AW29" i="2"/>
  <c r="AR29" i="2"/>
  <c r="AQ29" i="2"/>
  <c r="AL29" i="2"/>
  <c r="AK29" i="2"/>
  <c r="AF29" i="2"/>
  <c r="AE29" i="2"/>
  <c r="Z29" i="2"/>
  <c r="Y29" i="2"/>
  <c r="T29" i="2"/>
  <c r="R29" i="2"/>
  <c r="BH29" i="2" s="1"/>
  <c r="O29" i="2"/>
  <c r="M29" i="2"/>
  <c r="BD28" i="2"/>
  <c r="BE28" i="2" s="1"/>
  <c r="BC28" i="2"/>
  <c r="AX28" i="2"/>
  <c r="AW28" i="2"/>
  <c r="AR28" i="2"/>
  <c r="AQ28" i="2"/>
  <c r="AL28" i="2"/>
  <c r="BG28" i="2" s="1"/>
  <c r="AK28" i="2"/>
  <c r="AF28" i="2"/>
  <c r="AE28" i="2"/>
  <c r="Z28" i="2"/>
  <c r="Y28" i="2"/>
  <c r="T28" i="2"/>
  <c r="R28" i="2"/>
  <c r="BH28" i="2" s="1"/>
  <c r="O28" i="2"/>
  <c r="M28" i="2"/>
  <c r="BC27" i="2"/>
  <c r="AX27" i="2"/>
  <c r="BG27" i="2" s="1"/>
  <c r="AW27" i="2"/>
  <c r="AR27" i="2"/>
  <c r="AQ27" i="2"/>
  <c r="AK27" i="2"/>
  <c r="AE27" i="2"/>
  <c r="Y27" i="2"/>
  <c r="T27" i="2"/>
  <c r="R27" i="2"/>
  <c r="O27" i="2"/>
  <c r="BH27" i="2" s="1"/>
  <c r="M27" i="2"/>
  <c r="BD26" i="2"/>
  <c r="BG26" i="2" s="1"/>
  <c r="BC26" i="2"/>
  <c r="AX26" i="2"/>
  <c r="BE26" i="2" s="1"/>
  <c r="AW26" i="2"/>
  <c r="AR26" i="2"/>
  <c r="AQ26" i="2"/>
  <c r="AL26" i="2"/>
  <c r="AK26" i="2"/>
  <c r="AF26" i="2"/>
  <c r="AE26" i="2"/>
  <c r="Z26" i="2"/>
  <c r="Y26" i="2"/>
  <c r="T26" i="2"/>
  <c r="R26" i="2"/>
  <c r="O26" i="2"/>
  <c r="M26" i="2"/>
  <c r="BH26" i="2" s="1"/>
  <c r="BD25" i="2"/>
  <c r="BG25" i="2" s="1"/>
  <c r="BC25" i="2"/>
  <c r="AX25" i="2"/>
  <c r="AW25" i="2"/>
  <c r="AR25" i="2"/>
  <c r="AQ25" i="2"/>
  <c r="AL25" i="2"/>
  <c r="AK25" i="2"/>
  <c r="AF25" i="2"/>
  <c r="AE25" i="2"/>
  <c r="Z25" i="2"/>
  <c r="Y25" i="2"/>
  <c r="T25" i="2"/>
  <c r="R25" i="2"/>
  <c r="O25" i="2"/>
  <c r="M25" i="2"/>
  <c r="BE25" i="2" s="1"/>
  <c r="BD24" i="2"/>
  <c r="BG24" i="2" s="1"/>
  <c r="BC24" i="2"/>
  <c r="AX24" i="2"/>
  <c r="AW24" i="2"/>
  <c r="AR24" i="2"/>
  <c r="AQ24" i="2"/>
  <c r="AL24" i="2"/>
  <c r="AK24" i="2"/>
  <c r="AF24" i="2"/>
  <c r="AE24" i="2"/>
  <c r="Z24" i="2"/>
  <c r="Y24" i="2"/>
  <c r="T24" i="2"/>
  <c r="R24" i="2"/>
  <c r="BH24" i="2" s="1"/>
  <c r="O24" i="2"/>
  <c r="M24" i="2"/>
  <c r="BD23" i="2"/>
  <c r="BG23" i="2" s="1"/>
  <c r="BC23" i="2"/>
  <c r="AX23" i="2"/>
  <c r="AW23" i="2"/>
  <c r="AR23" i="2"/>
  <c r="AQ23" i="2"/>
  <c r="AL23" i="2"/>
  <c r="AK23" i="2"/>
  <c r="AF23" i="2"/>
  <c r="AE23" i="2"/>
  <c r="Z23" i="2"/>
  <c r="Y23" i="2"/>
  <c r="T23" i="2"/>
  <c r="R23" i="2"/>
  <c r="O23" i="2"/>
  <c r="M23" i="2"/>
  <c r="BH23" i="2" s="1"/>
  <c r="BD22" i="2"/>
  <c r="BC22" i="2"/>
  <c r="AX22" i="2"/>
  <c r="AW22" i="2"/>
  <c r="AR22" i="2"/>
  <c r="AQ22" i="2"/>
  <c r="AL22" i="2"/>
  <c r="BG22" i="2" s="1"/>
  <c r="AK22" i="2"/>
  <c r="AF22" i="2"/>
  <c r="AE22" i="2"/>
  <c r="Z22" i="2"/>
  <c r="Y22" i="2"/>
  <c r="T22" i="2"/>
  <c r="R22" i="2"/>
  <c r="O22" i="2"/>
  <c r="M22" i="2"/>
  <c r="BH22" i="2" s="1"/>
  <c r="BD21" i="2"/>
  <c r="BG21" i="2" s="1"/>
  <c r="BC21" i="2"/>
  <c r="AX21" i="2"/>
  <c r="AW21" i="2"/>
  <c r="AR21" i="2"/>
  <c r="AQ21" i="2"/>
  <c r="AL21" i="2"/>
  <c r="AK21" i="2"/>
  <c r="AF21" i="2"/>
  <c r="AE21" i="2"/>
  <c r="Z21" i="2"/>
  <c r="Y21" i="2"/>
  <c r="T21" i="2"/>
  <c r="R21" i="2"/>
  <c r="O21" i="2"/>
  <c r="M21" i="2"/>
  <c r="BH21" i="2" s="1"/>
  <c r="BE20" i="2"/>
  <c r="BD20" i="2"/>
  <c r="BG20" i="2" s="1"/>
  <c r="BC20" i="2"/>
  <c r="AX20" i="2"/>
  <c r="AW20" i="2"/>
  <c r="AR20" i="2"/>
  <c r="AQ20" i="2"/>
  <c r="AL20" i="2"/>
  <c r="AK20" i="2"/>
  <c r="AE20" i="2"/>
  <c r="Z20" i="2"/>
  <c r="Y20" i="2"/>
  <c r="T20" i="2"/>
  <c r="R20" i="2"/>
  <c r="O20" i="2"/>
  <c r="M20" i="2"/>
  <c r="BH20" i="2" s="1"/>
  <c r="BD19" i="2"/>
  <c r="BE19" i="2" s="1"/>
  <c r="BC19" i="2"/>
  <c r="AX19" i="2"/>
  <c r="AW19" i="2"/>
  <c r="AR19" i="2"/>
  <c r="AQ19" i="2"/>
  <c r="AL19" i="2"/>
  <c r="BG19" i="2" s="1"/>
  <c r="AK19" i="2"/>
  <c r="AF19" i="2"/>
  <c r="AE19" i="2"/>
  <c r="Z19" i="2"/>
  <c r="Y19" i="2"/>
  <c r="T19" i="2"/>
  <c r="R19" i="2"/>
  <c r="O19" i="2"/>
  <c r="BH19" i="2" s="1"/>
  <c r="M19" i="2"/>
  <c r="BD18" i="2"/>
  <c r="BG18" i="2" s="1"/>
  <c r="BC18" i="2"/>
  <c r="AX18" i="2"/>
  <c r="AW18" i="2"/>
  <c r="AR18" i="2"/>
  <c r="AQ18" i="2"/>
  <c r="AL18" i="2"/>
  <c r="AK18" i="2"/>
  <c r="AE18" i="2"/>
  <c r="Z18" i="2"/>
  <c r="Y18" i="2"/>
  <c r="T18" i="2"/>
  <c r="R18" i="2"/>
  <c r="O18" i="2"/>
  <c r="M18" i="2"/>
  <c r="BH18" i="2" s="1"/>
  <c r="BG17" i="2"/>
  <c r="BF17" i="2"/>
  <c r="BE17" i="2"/>
  <c r="BC17" i="2"/>
  <c r="AW17" i="2"/>
  <c r="AR17" i="2"/>
  <c r="AQ17" i="2"/>
  <c r="AL17" i="2"/>
  <c r="AK17" i="2"/>
  <c r="AE17" i="2"/>
  <c r="Y17" i="2"/>
  <c r="T17" i="2"/>
  <c r="R17" i="2"/>
  <c r="O17" i="2"/>
  <c r="M17" i="2"/>
  <c r="BH17" i="2" s="1"/>
  <c r="BD16" i="2"/>
  <c r="BE16" i="2" s="1"/>
  <c r="BC16" i="2"/>
  <c r="AX16" i="2"/>
  <c r="AW16" i="2"/>
  <c r="AR16" i="2"/>
  <c r="AQ16" i="2"/>
  <c r="AL16" i="2"/>
  <c r="AK16" i="2"/>
  <c r="AF16" i="2"/>
  <c r="AE16" i="2"/>
  <c r="Z16" i="2"/>
  <c r="Y16" i="2"/>
  <c r="T16" i="2"/>
  <c r="R16" i="2"/>
  <c r="O16" i="2"/>
  <c r="M16" i="2"/>
  <c r="BH16" i="2" s="1"/>
  <c r="BD15" i="2"/>
  <c r="BE15" i="2" s="1"/>
  <c r="BC15" i="2"/>
  <c r="AX15" i="2"/>
  <c r="AW15" i="2"/>
  <c r="AR15" i="2"/>
  <c r="BG15" i="2" s="1"/>
  <c r="AQ15" i="2"/>
  <c r="AL15" i="2"/>
  <c r="AK15" i="2"/>
  <c r="AF15" i="2"/>
  <c r="AE15" i="2"/>
  <c r="Z15" i="2"/>
  <c r="Y15" i="2"/>
  <c r="T15" i="2"/>
  <c r="R15" i="2"/>
  <c r="BH15" i="2" s="1"/>
  <c r="O15" i="2"/>
  <c r="M15" i="2"/>
  <c r="BD14" i="2"/>
  <c r="BG14" i="2" s="1"/>
  <c r="BC14" i="2"/>
  <c r="AX14" i="2"/>
  <c r="AW14" i="2"/>
  <c r="AR14" i="2"/>
  <c r="AQ14" i="2"/>
  <c r="AL14" i="2"/>
  <c r="AK14" i="2"/>
  <c r="AF14" i="2"/>
  <c r="AE14" i="2"/>
  <c r="Z14" i="2"/>
  <c r="Y14" i="2"/>
  <c r="T14" i="2"/>
  <c r="R14" i="2"/>
  <c r="O14" i="2"/>
  <c r="M14" i="2"/>
  <c r="BH14" i="2" s="1"/>
  <c r="BD13" i="2"/>
  <c r="BC13" i="2"/>
  <c r="AX13" i="2"/>
  <c r="AW13" i="2"/>
  <c r="AR13" i="2"/>
  <c r="AQ13" i="2"/>
  <c r="AL13" i="2"/>
  <c r="BG13" i="2" s="1"/>
  <c r="AK13" i="2"/>
  <c r="AF13" i="2"/>
  <c r="AE13" i="2"/>
  <c r="Z13" i="2"/>
  <c r="Y13" i="2"/>
  <c r="T13" i="2"/>
  <c r="R13" i="2"/>
  <c r="O13" i="2"/>
  <c r="M13" i="2"/>
  <c r="BH13" i="2" s="1"/>
  <c r="BD12" i="2"/>
  <c r="BG12" i="2" s="1"/>
  <c r="BC12" i="2"/>
  <c r="AX12" i="2"/>
  <c r="AW12" i="2"/>
  <c r="AR12" i="2"/>
  <c r="AQ12" i="2"/>
  <c r="AL12" i="2"/>
  <c r="AK12" i="2"/>
  <c r="AF12" i="2"/>
  <c r="AE12" i="2"/>
  <c r="Z12" i="2"/>
  <c r="Y12" i="2"/>
  <c r="T12" i="2"/>
  <c r="R12" i="2"/>
  <c r="BH12" i="2" s="1"/>
  <c r="O12" i="2"/>
  <c r="M12" i="2"/>
  <c r="BD11" i="2"/>
  <c r="BG11" i="2" s="1"/>
  <c r="BC11" i="2"/>
  <c r="AX11" i="2"/>
  <c r="AW11" i="2"/>
  <c r="AR11" i="2"/>
  <c r="AQ11" i="2"/>
  <c r="AL11" i="2"/>
  <c r="AK11" i="2"/>
  <c r="AF11" i="2"/>
  <c r="AE11" i="2"/>
  <c r="Z11" i="2"/>
  <c r="Y11" i="2"/>
  <c r="T11" i="2"/>
  <c r="R11" i="2"/>
  <c r="O11" i="2"/>
  <c r="M11" i="2"/>
  <c r="BH11" i="2" s="1"/>
  <c r="BD10" i="2"/>
  <c r="BC10" i="2"/>
  <c r="AX10" i="2"/>
  <c r="AW10" i="2"/>
  <c r="AR10" i="2"/>
  <c r="BE10" i="2" s="1"/>
  <c r="AQ10" i="2"/>
  <c r="AL10" i="2"/>
  <c r="BG10" i="2" s="1"/>
  <c r="AK10" i="2"/>
  <c r="AF10" i="2"/>
  <c r="AE10" i="2"/>
  <c r="Y10" i="2"/>
  <c r="T10" i="2"/>
  <c r="R10" i="2"/>
  <c r="O10" i="2"/>
  <c r="BH10" i="2" s="1"/>
  <c r="M10" i="2"/>
  <c r="BD9" i="2"/>
  <c r="BG9" i="2" s="1"/>
  <c r="BC9" i="2"/>
  <c r="AX9" i="2"/>
  <c r="BE9" i="2" s="1"/>
  <c r="AW9" i="2"/>
  <c r="AR9" i="2"/>
  <c r="AQ9" i="2"/>
  <c r="AL9" i="2"/>
  <c r="AK9" i="2"/>
  <c r="AF9" i="2"/>
  <c r="AE9" i="2"/>
  <c r="Z9" i="2"/>
  <c r="Y9" i="2"/>
  <c r="T9" i="2"/>
  <c r="R9" i="2"/>
  <c r="O9" i="2"/>
  <c r="M9" i="2"/>
  <c r="BH9" i="2" s="1"/>
  <c r="BE8" i="2"/>
  <c r="BD8" i="2"/>
  <c r="BC8" i="2"/>
  <c r="AX8" i="2"/>
  <c r="AW8" i="2"/>
  <c r="AR8" i="2"/>
  <c r="AQ8" i="2"/>
  <c r="AL8" i="2"/>
  <c r="BF8" i="2" s="1"/>
  <c r="AK8" i="2"/>
  <c r="AE8" i="2"/>
  <c r="Z8" i="2"/>
  <c r="Y8" i="2"/>
  <c r="T8" i="2"/>
  <c r="R8" i="2"/>
  <c r="O8" i="2"/>
  <c r="M8" i="2"/>
  <c r="BH8" i="2" s="1"/>
  <c r="BD7" i="2"/>
  <c r="BE7" i="2" s="1"/>
  <c r="BC7" i="2"/>
  <c r="AX7" i="2"/>
  <c r="AW7" i="2"/>
  <c r="AR7" i="2"/>
  <c r="BG7" i="2" s="1"/>
  <c r="AQ7" i="2"/>
  <c r="AL7" i="2"/>
  <c r="AK7" i="2"/>
  <c r="AF7" i="2"/>
  <c r="AE7" i="2"/>
  <c r="Z7" i="2"/>
  <c r="Y7" i="2"/>
  <c r="T7" i="2"/>
  <c r="R7" i="2"/>
  <c r="BH7" i="2" s="1"/>
  <c r="O7" i="2"/>
  <c r="M7" i="2"/>
  <c r="G1" i="2"/>
  <c r="H1" i="2" s="1"/>
  <c r="I1" i="2" s="1"/>
  <c r="J1" i="2" s="1"/>
  <c r="K1" i="2" s="1"/>
  <c r="L1" i="2" s="1"/>
  <c r="M1" i="2" s="1"/>
  <c r="N1" i="2" s="1"/>
  <c r="O1" i="2" s="1"/>
  <c r="P1" i="2" s="1"/>
  <c r="Q1" i="2" s="1"/>
  <c r="R1" i="2" s="1"/>
  <c r="S1" i="2" s="1"/>
  <c r="T1" i="2" s="1"/>
  <c r="U1" i="2" s="1"/>
  <c r="V1" i="2" s="1"/>
  <c r="W1" i="2" s="1"/>
  <c r="X1" i="2" s="1"/>
  <c r="Y1" i="2" s="1"/>
  <c r="Z1" i="2" s="1"/>
  <c r="AA1" i="2" s="1"/>
  <c r="AB1" i="2" s="1"/>
  <c r="AC1" i="2" s="1"/>
  <c r="AD1" i="2" s="1"/>
  <c r="AE1" i="2" s="1"/>
  <c r="AF1" i="2" s="1"/>
  <c r="AG1" i="2" s="1"/>
  <c r="AH1" i="2" s="1"/>
  <c r="AI1" i="2" s="1"/>
  <c r="AJ1" i="2" s="1"/>
  <c r="AK1" i="2" s="1"/>
  <c r="AL1" i="2" s="1"/>
  <c r="AM1" i="2" s="1"/>
  <c r="AN1" i="2" s="1"/>
  <c r="AO1" i="2" s="1"/>
  <c r="AP1" i="2" s="1"/>
  <c r="AQ1" i="2" s="1"/>
  <c r="AR1" i="2" s="1"/>
  <c r="AS1" i="2" s="1"/>
  <c r="AT1" i="2" s="1"/>
  <c r="AU1" i="2" s="1"/>
  <c r="AV1" i="2" s="1"/>
  <c r="AW1" i="2" s="1"/>
  <c r="AX1" i="2" s="1"/>
  <c r="AY1" i="2" s="1"/>
  <c r="AZ1" i="2" s="1"/>
  <c r="BA1" i="2" s="1"/>
  <c r="BB1" i="2" s="1"/>
  <c r="BC1" i="2" s="1"/>
  <c r="BD1" i="2" s="1"/>
  <c r="BE13" i="2" l="1"/>
  <c r="BE22" i="2"/>
  <c r="BE31" i="2"/>
  <c r="BE42" i="2"/>
  <c r="BE45" i="2"/>
  <c r="BE50" i="2"/>
  <c r="BE58" i="2"/>
  <c r="BG8" i="2"/>
  <c r="BE11" i="2"/>
  <c r="BG16" i="2"/>
  <c r="BF20" i="2"/>
  <c r="BE29" i="2"/>
  <c r="BE40" i="2"/>
  <c r="BE48" i="2"/>
  <c r="BE56" i="2"/>
  <c r="BF64" i="2"/>
  <c r="BE53" i="2"/>
  <c r="BE14" i="2"/>
  <c r="BE18" i="2"/>
  <c r="BE23" i="2"/>
  <c r="BH25" i="2"/>
  <c r="BE27" i="2"/>
  <c r="BE32" i="2"/>
  <c r="BE43" i="2"/>
  <c r="BE51" i="2"/>
  <c r="BE59" i="2"/>
  <c r="BH61" i="2"/>
  <c r="BF18" i="2"/>
  <c r="BF27" i="2"/>
  <c r="BE46" i="2"/>
  <c r="BE54" i="2"/>
  <c r="BE62" i="2"/>
  <c r="BE12" i="2"/>
  <c r="BE21" i="2"/>
  <c r="BE30" i="2"/>
  <c r="BE36" i="2"/>
  <c r="BE41" i="2"/>
  <c r="BE24" i="2"/>
  <c r="BE52" i="2"/>
  <c r="BE60" i="2"/>
</calcChain>
</file>

<file path=xl/comments1.xml><?xml version="1.0" encoding="utf-8"?>
<comments xmlns="http://schemas.openxmlformats.org/spreadsheetml/2006/main">
  <authors>
    <author/>
  </authors>
  <commentList>
    <comment ref="B5" authorId="0" shapeId="0">
      <text>
        <r>
          <rPr>
            <sz val="11"/>
            <color rgb="FF000000"/>
            <rFont val="Calibri"/>
            <family val="2"/>
          </rPr>
          <t>Agua: AG
Aire: AI
Uso de Suelo: US
Industria: IN
Edificaciones: ED
Movilidad: MO
Energía: EN
Bienes y Servicios Ambientales: BS
Habitabilidad: HA
Residuos Sólidos Urbanos: RE</t>
        </r>
      </text>
    </comment>
    <comment ref="C6" authorId="0" shapeId="0">
      <text>
        <r>
          <rPr>
            <sz val="11"/>
            <color rgb="FF000000"/>
            <rFont val="Calibri"/>
            <family val="2"/>
          </rPr>
          <t>Consultor6:
Agua: AG
Aire: AI
Uso de Suelo: US
Industria: IN
Edificaciones: ED
Movilidad: MO
Energía: EN
Bienes y Servicios Ambientales: BS
Habitabilidad: HA
Residuos Sólidos Urbanos: RE</t>
        </r>
      </text>
    </comment>
    <comment ref="B14" authorId="0" shapeId="0">
      <text>
        <r>
          <rPr>
            <sz val="11"/>
            <color rgb="FF000000"/>
            <rFont val="Calibri"/>
            <family val="2"/>
          </rPr>
          <t>Propiedad que puede ser medida u observada</t>
        </r>
      </text>
    </comment>
    <comment ref="F14" authorId="0" shapeId="0">
      <text>
        <r>
          <rPr>
            <sz val="11"/>
            <color rgb="FF000000"/>
            <rFont val="Calibri"/>
            <family val="2"/>
          </rPr>
          <t>Fuente oficial
Autores
Publicación 
Liga para descarga de datos o consulta</t>
        </r>
      </text>
    </comment>
    <comment ref="K14" authorId="0" shapeId="0">
      <text>
        <r>
          <rPr>
            <sz val="11"/>
            <color rgb="FF000000"/>
            <rFont val="Calibri"/>
            <family val="2"/>
          </rPr>
          <t>__.__
Clave.número consecutivo
Ej. AI.01, AI.02, AI.03, AI.n</t>
        </r>
      </text>
    </comment>
    <comment ref="M14" authorId="0" shapeId="0">
      <text>
        <r>
          <rPr>
            <sz val="11"/>
            <color rgb="FF000000"/>
            <rFont val="Calibri"/>
            <family val="2"/>
          </rPr>
          <t>Consultor6:
Método de cálculo del indicador.</t>
        </r>
      </text>
    </comment>
    <comment ref="N14" authorId="0" shapeId="0">
      <text>
        <r>
          <rPr>
            <sz val="11"/>
            <color rgb="FF000000"/>
            <rFont val="Calibri"/>
            <family val="2"/>
          </rPr>
          <t xml:space="preserve">Incluir fuente de justificación. </t>
        </r>
      </text>
    </comment>
    <comment ref="G15" authorId="0" shapeId="0">
      <text>
        <r>
          <rPr>
            <sz val="11"/>
            <color rgb="FF000000"/>
            <rFont val="Calibri"/>
            <family val="2"/>
          </rPr>
          <t xml:space="preserve">Detalllar si el parámetro se encuentra pro localidad, ciudad, entidad, etc. </t>
        </r>
      </text>
    </comment>
    <comment ref="H15" authorId="0" shapeId="0">
      <text>
        <r>
          <rPr>
            <sz val="11"/>
            <color rgb="FF000000"/>
            <rFont val="Calibri"/>
            <family val="2"/>
          </rPr>
          <t>Incluir periodicidad de actualización de información</t>
        </r>
      </text>
    </comment>
    <comment ref="V15" authorId="0" shapeId="0">
      <text>
        <r>
          <rPr>
            <sz val="11"/>
            <color rgb="FF000000"/>
            <rFont val="Calibri"/>
            <family val="2"/>
          </rPr>
          <t>¿Cómo se asgina la calificación?</t>
        </r>
      </text>
    </comment>
  </commentList>
</comments>
</file>

<file path=xl/sharedStrings.xml><?xml version="1.0" encoding="utf-8"?>
<sst xmlns="http://schemas.openxmlformats.org/spreadsheetml/2006/main" count="917" uniqueCount="596">
  <si>
    <t>Dimensión</t>
  </si>
  <si>
    <t>Clave</t>
  </si>
  <si>
    <t>Nombre</t>
  </si>
  <si>
    <t>Definición</t>
  </si>
  <si>
    <t>AI</t>
  </si>
  <si>
    <t xml:space="preserve">Aire </t>
  </si>
  <si>
    <t>Referencias</t>
  </si>
  <si>
    <t>Distribución de días buenos regulares y malos</t>
  </si>
  <si>
    <t>La calidad del aire en es fundamental para la salud humana y se refiere al estado que guarda el aire en el entorno, tanto el atmosférico como en interiores, en función de sus efectos en la salud humana. De acuerdo con la Organización Mundial de la Salud (OMS), la contaminación de la atmósfera representa un grave riesgo medioambiental, tanto en países en desarrollo como en los desarrollados (OMS, 2015). La contaminación del aire en las ciudades proviene de fuentes móviles (como los escapes de los vehículos o las estacionarias (columnas de humo),  y en gran parte proviene de la quema de combustibles fósiles (OMS, 2017).</t>
  </si>
  <si>
    <t>No.</t>
  </si>
  <si>
    <t>Partículas suspendidas PM10</t>
  </si>
  <si>
    <t>Cita</t>
  </si>
  <si>
    <t>Referencia</t>
  </si>
  <si>
    <t>NOM-156-SEMARNAT-201</t>
  </si>
  <si>
    <r>
      <t xml:space="preserve">DOF. (2012). </t>
    </r>
    <r>
      <rPr>
        <i/>
        <sz val="11"/>
        <color rgb="FF000000"/>
        <rFont val="Calibri"/>
        <family val="2"/>
      </rPr>
      <t>Norma Oficial Mexicana NOM-156-SEMARNAT-2012, Establecimiento y operación de sistemas de monitoreo de la calidad del aire.</t>
    </r>
    <r>
      <rPr>
        <sz val="11"/>
        <color rgb="FF000000"/>
        <rFont val="Calibri"/>
        <family val="2"/>
      </rPr>
      <t>SEMARNAT. México.</t>
    </r>
  </si>
  <si>
    <t>NOM-025-SSA1-2014</t>
  </si>
  <si>
    <r>
      <t xml:space="preserve">DOF. (2014). </t>
    </r>
    <r>
      <rPr>
        <i/>
        <sz val="11"/>
        <color rgb="FF000000"/>
        <rFont val="Calibri"/>
        <family val="2"/>
      </rPr>
      <t>NORMA Oficial Mexicana NOM-025-SSA1-2014, Salud ambiental. Valores límite permisibles para la concentración de partículas suspendidas PM10 y PM2.5 en el aire ambiente y criterios para su evaluación.</t>
    </r>
    <r>
      <rPr>
        <sz val="11"/>
        <color rgb="FF000000"/>
        <rFont val="Calibri"/>
        <family val="2"/>
      </rPr>
      <t xml:space="preserve"> Secretaría de Salud. México. Obtenido de</t>
    </r>
    <r>
      <rPr>
        <i/>
        <sz val="11"/>
        <color rgb="FF000000"/>
        <rFont val="Calibri"/>
        <family val="2"/>
      </rPr>
      <t xml:space="preserve"> http://sinaica.inecc.gob.mx/archivo/noms/NOM-025-SSA1-2014%20PMs.pdf </t>
    </r>
  </si>
  <si>
    <t>NOM-021-SSA1-1993</t>
  </si>
  <si>
    <r>
      <t>DOF. (1994).</t>
    </r>
    <r>
      <rPr>
        <i/>
        <sz val="11"/>
        <color rgb="FF000000"/>
        <rFont val="Calibri"/>
        <family val="2"/>
      </rPr>
      <t xml:space="preserve"> NORMA Oficial Mexicana NOM-021-SSA1-1993, Salud ambiental. Criterio para evaluar la calidad del aire ambiente con respecto al monóxido de carbono (CO). Valor permisible para la concentración de monóxido de carbono (CO) en el aire ambiente como medida de protección a la salud de la población.</t>
    </r>
    <r>
      <rPr>
        <sz val="11"/>
        <color rgb="FF000000"/>
        <rFont val="Calibri"/>
        <family val="2"/>
      </rPr>
      <t xml:space="preserve">Secretaría de Salud. México. Obtenido de http://sinaica.inecc.gob.mx/archivo/noms/NOM%20021%20SSA%201993%20CO.pdf </t>
    </r>
  </si>
  <si>
    <t>NOM-020-SSA1-2014</t>
  </si>
  <si>
    <r>
      <t xml:space="preserve">DOF. (2014). </t>
    </r>
    <r>
      <rPr>
        <i/>
        <sz val="11"/>
        <color rgb="FF000000"/>
        <rFont val="Calibri"/>
        <family val="2"/>
      </rPr>
      <t>NORMA Oficial Mexicana NOM-020-SSA1-2014, Salud ambiental. Valor límite permisible para la concentración de ozono (O3) en el aire ambiente y criterios para su evaluación.</t>
    </r>
    <r>
      <rPr>
        <sz val="11"/>
        <color rgb="FF000000"/>
        <rFont val="Calibri"/>
        <family val="2"/>
      </rPr>
      <t xml:space="preserve">Secretaría de Salud. México. Obtenido de http://sinaica.inecc.gob.mx/archivo/noms/NOM-020-SSA1-2014%20O3.pdf </t>
    </r>
  </si>
  <si>
    <t>Partículas suspendidas PM2.5</t>
  </si>
  <si>
    <t>NOM-023-SSA1-1993</t>
  </si>
  <si>
    <t>CO</t>
  </si>
  <si>
    <r>
      <t xml:space="preserve">DOF. (1994). </t>
    </r>
    <r>
      <rPr>
        <i/>
        <sz val="11"/>
        <color rgb="FF000000"/>
        <rFont val="Calibri"/>
        <family val="2"/>
      </rPr>
      <t>NORMA Oficial Mexicana NOM-023-SSA1-1993, Salud ambiental. Criterio para evaluar la calidad del aire ambiente con respecto al bióxido de nitrógeno (NO2). Valor normado para la concentración de bióxido de nitrógeno (NO2) en el aire ambiente como medida de protección a la salud de la población.</t>
    </r>
    <r>
      <rPr>
        <sz val="11"/>
        <color rgb="FF000000"/>
        <rFont val="Calibri"/>
        <family val="2"/>
      </rPr>
      <t xml:space="preserve">Secretaría de Salud. México. Obtenido de: </t>
    </r>
    <r>
      <rPr>
        <i/>
        <sz val="11"/>
        <color rgb="FF000000"/>
        <rFont val="Calibri"/>
        <family val="2"/>
      </rPr>
      <t>http://sinaica.inecc.gob.mx/archivo/noms/NOM%20023%20SSA%201993%20NO2.pdf</t>
    </r>
  </si>
  <si>
    <t>O3</t>
  </si>
  <si>
    <t>NOM-022-SSA1-2010</t>
  </si>
  <si>
    <r>
      <t xml:space="preserve">DOF. (2010). </t>
    </r>
    <r>
      <rPr>
        <i/>
        <sz val="11"/>
        <color rgb="FF000000"/>
        <rFont val="Calibri"/>
        <family val="2"/>
      </rPr>
      <t xml:space="preserve">NORMA Oficial Mexicana NOM-022-SSA1-2010, Salud ambiental. Criterio para evaluar la calidad del aire ambiente, con respecto al dióxido de azufre (SO2). Valor normado para la concentración de dióxido de azufre (SO2) en el aire ambiente, como medida de protección a la salud de la población. </t>
    </r>
    <r>
      <rPr>
        <sz val="11"/>
        <color rgb="FF000000"/>
        <rFont val="Calibri"/>
        <family val="2"/>
      </rPr>
      <t xml:space="preserve">Secretaría de Salud. México. Obtenido de </t>
    </r>
    <r>
      <rPr>
        <i/>
        <sz val="11"/>
        <color rgb="FF000000"/>
        <rFont val="Calibri"/>
        <family val="2"/>
      </rPr>
      <t>http://sinaica.inecc.gob.mx/archivo/noms/NOM%20022%20SSA%202010%20SO2.pdf</t>
    </r>
  </si>
  <si>
    <t>SO2</t>
  </si>
  <si>
    <t>Gobierno de la República, 2016</t>
  </si>
  <si>
    <t>NO2</t>
  </si>
  <si>
    <r>
      <t xml:space="preserve">Gobierno de la República. (2016). </t>
    </r>
    <r>
      <rPr>
        <i/>
        <sz val="11"/>
        <color rgb="FF000000"/>
        <rFont val="Calibri"/>
        <family val="2"/>
      </rPr>
      <t>Estrategia Nacional de la Calidad del Aire. Visión 2017-2030.</t>
    </r>
    <r>
      <rPr>
        <sz val="11"/>
        <color rgb="FF000000"/>
        <rFont val="Calibri"/>
        <family val="2"/>
      </rPr>
      <t xml:space="preserve"> Obtenido de: </t>
    </r>
    <r>
      <rPr>
        <i/>
        <sz val="11"/>
        <color rgb="FF000000"/>
        <rFont val="Calibri"/>
        <family val="2"/>
      </rPr>
      <t>https://www.gob.mx/cms/uploads/attachment/file/195809/Estrategia_Nacional_Calidad_del_Aire.pdf</t>
    </r>
  </si>
  <si>
    <t>SUN</t>
  </si>
  <si>
    <t>IMCO, 2016</t>
  </si>
  <si>
    <t>Entidad</t>
  </si>
  <si>
    <t>CVE_LOC</t>
  </si>
  <si>
    <t>Ciudad</t>
  </si>
  <si>
    <t>Tipo</t>
  </si>
  <si>
    <t>Existencia de Programa de Gestión para Mejorar la Calidad del Aire (ProAire)</t>
  </si>
  <si>
    <r>
      <t xml:space="preserve">IMCO. (2016). </t>
    </r>
    <r>
      <rPr>
        <i/>
        <sz val="11"/>
        <color rgb="FF000000"/>
        <rFont val="Calibri"/>
        <family val="2"/>
      </rPr>
      <t>Índice de Competitividad Urbana 2016.</t>
    </r>
    <r>
      <rPr>
        <sz val="11"/>
        <color rgb="FF000000"/>
        <rFont val="Calibri"/>
        <family val="2"/>
      </rPr>
      <t xml:space="preserve"> México.</t>
    </r>
  </si>
  <si>
    <t>INECC, 2015</t>
  </si>
  <si>
    <r>
      <t xml:space="preserve">INECC. (2015). </t>
    </r>
    <r>
      <rPr>
        <i/>
        <sz val="11"/>
        <color rgb="FF000000"/>
        <rFont val="Calibri"/>
        <family val="2"/>
      </rPr>
      <t>Informe Nacional de Calidad del Aire 2014</t>
    </r>
    <r>
      <rPr>
        <sz val="11"/>
        <color rgb="FF000000"/>
        <rFont val="Calibri"/>
        <family val="2"/>
      </rPr>
      <t>. Obtenido de http://www.inecc.gob.mx/descargas/calaire/2015_Informe_nacional_calidad_aire_2014_Final.pdf</t>
    </r>
  </si>
  <si>
    <t>SCEEM, 2017</t>
  </si>
  <si>
    <t>Valor</t>
  </si>
  <si>
    <t>Calificación</t>
  </si>
  <si>
    <t>Parámetros</t>
  </si>
  <si>
    <r>
      <t xml:space="preserve">SCEEM. (2017). </t>
    </r>
    <r>
      <rPr>
        <i/>
        <sz val="11"/>
        <color rgb="FF000000"/>
        <rFont val="Calibri"/>
        <family val="2"/>
      </rPr>
      <t>PIB y Cuentas Nacionales de México. Económicas y Ecológicas</t>
    </r>
    <r>
      <rPr>
        <sz val="11"/>
        <color rgb="FF000000"/>
        <rFont val="Calibri"/>
        <family val="2"/>
      </rPr>
      <t xml:space="preserve">. INEGI. Disponible en: </t>
    </r>
    <r>
      <rPr>
        <i/>
        <sz val="11"/>
        <color rgb="FF000000"/>
        <rFont val="Calibri"/>
        <family val="2"/>
      </rPr>
      <t>http://www.inegi.org.mx/est/contenidos/proyectos/cn/ee/</t>
    </r>
  </si>
  <si>
    <t>Programa de verificación vehicular obligatoria 
SI=1 NO=0</t>
  </si>
  <si>
    <t>SEDEMA, 2017</t>
  </si>
  <si>
    <t>¿Cuenta con sistema de monitoreo de la calidad del aire?
SI=1 NO=0</t>
  </si>
  <si>
    <t>¿Valida datos con el INECC?
SI=1 NO=0</t>
  </si>
  <si>
    <t>¿Brinda recomendaciones a la población asociadas a la calidad del aire?
SI=1 NO=0</t>
  </si>
  <si>
    <t>Buenos</t>
  </si>
  <si>
    <t>Regulares</t>
  </si>
  <si>
    <t>Malos</t>
  </si>
  <si>
    <t>Días insuficientes</t>
  </si>
  <si>
    <r>
      <t xml:space="preserve">SEDEMA. (2017). </t>
    </r>
    <r>
      <rPr>
        <i/>
        <sz val="11"/>
        <color rgb="FF000000"/>
        <rFont val="Calibri"/>
        <family val="2"/>
      </rPr>
      <t>Verificación vehicular</t>
    </r>
    <r>
      <rPr>
        <sz val="11"/>
        <color rgb="FF000000"/>
        <rFont val="Calibri"/>
        <family val="2"/>
      </rPr>
      <t>. Obtenido de http://www.sedema.cdmx.gob.mx/programas/programa/verificacion-vehicular</t>
    </r>
  </si>
  <si>
    <t>SEMARNAT, 2013</t>
  </si>
  <si>
    <t>CALIFICACIÓN FINAL</t>
  </si>
  <si>
    <r>
      <t xml:space="preserve">SEMARNAT. (2013). </t>
    </r>
    <r>
      <rPr>
        <i/>
        <sz val="11"/>
        <color rgb="FF000000"/>
        <rFont val="Calibri"/>
        <family val="2"/>
      </rPr>
      <t>Calidad del Aire: Una Práctica de Vida.</t>
    </r>
    <r>
      <rPr>
        <sz val="11"/>
        <color rgb="FF000000"/>
        <rFont val="Calibri"/>
        <family val="2"/>
      </rPr>
      <t xml:space="preserve"> México.</t>
    </r>
  </si>
  <si>
    <t>SEMARNAT, 2017</t>
  </si>
  <si>
    <t>Casos especiales</t>
  </si>
  <si>
    <t>Indicadores</t>
  </si>
  <si>
    <r>
      <t xml:space="preserve">SEMARNAT. (2017). </t>
    </r>
    <r>
      <rPr>
        <i/>
        <sz val="11"/>
        <color rgb="FF000000"/>
        <rFont val="Calibri"/>
        <family val="2"/>
      </rPr>
      <t>Programas de Gestión para Mejorar la Calidad del Aire</t>
    </r>
    <r>
      <rPr>
        <sz val="11"/>
        <color rgb="FF000000"/>
        <rFont val="Calibri"/>
        <family val="2"/>
      </rPr>
      <t>. Obtenido de https://www.gob.mx/semarnat/acciones-y-programas/programas-de-gestion-para-mejorar-la-calidad-del-aire?idiom=es</t>
    </r>
  </si>
  <si>
    <t>Calificación Cuantitativos</t>
  </si>
  <si>
    <t>Calificación Cualitativos</t>
  </si>
  <si>
    <t>SINAICA, 2017</t>
  </si>
  <si>
    <t>Aguascalientes</t>
  </si>
  <si>
    <r>
      <t xml:space="preserve">SINAICA. (2017). </t>
    </r>
    <r>
      <rPr>
        <i/>
        <sz val="11"/>
        <color rgb="FF000000"/>
        <rFont val="Calibri"/>
        <family val="2"/>
      </rPr>
      <t>Sistema Nacional de Información de la Calidad del Aire</t>
    </r>
    <r>
      <rPr>
        <sz val="11"/>
        <color rgb="FF000000"/>
        <rFont val="Calibri"/>
        <family val="2"/>
      </rPr>
      <t>. Obtenido de http://sinaica.inecc.gob.mx/index.php</t>
    </r>
  </si>
  <si>
    <t>Sin ProAire</t>
  </si>
  <si>
    <t>SMAGDF, SMAGEM, SEMARNAT y Secretaría de Salud, 2010</t>
  </si>
  <si>
    <r>
      <t xml:space="preserve">SMAGDF, SMAGEM, SEMARNAT y Secretaría de Salud. (2010). </t>
    </r>
    <r>
      <rPr>
        <i/>
        <sz val="11"/>
        <color rgb="FF000000"/>
        <rFont val="Calibri"/>
        <family val="2"/>
      </rPr>
      <t>Programa para la mejora de la calidad del aire de la Zona Metropolitana del Valle de México 2011-2020.</t>
    </r>
    <r>
      <rPr>
        <sz val="11"/>
        <color rgb="FF000000"/>
        <rFont val="Calibri"/>
        <family val="2"/>
      </rPr>
      <t xml:space="preserve"> México.</t>
    </r>
  </si>
  <si>
    <t xml:space="preserve">Código </t>
  </si>
  <si>
    <t>Parámetro</t>
  </si>
  <si>
    <t>Definición y explicación</t>
  </si>
  <si>
    <t>Fuente</t>
  </si>
  <si>
    <t>Disponibilidad de datos</t>
  </si>
  <si>
    <t>Unidades</t>
  </si>
  <si>
    <t>Indicador</t>
  </si>
  <si>
    <t>Descripción</t>
  </si>
  <si>
    <t>Metodología</t>
  </si>
  <si>
    <t>Justificación</t>
  </si>
  <si>
    <t xml:space="preserve">Tipo </t>
  </si>
  <si>
    <t>Observaciones</t>
  </si>
  <si>
    <t>Espacial</t>
  </si>
  <si>
    <t>Temporal</t>
  </si>
  <si>
    <t xml:space="preserve">Valores de referencia </t>
  </si>
  <si>
    <t>Algoritmo para asignar calificación</t>
  </si>
  <si>
    <t>P0201</t>
  </si>
  <si>
    <t>Programas de Gestión para Mejorar la Calidad del Aire (Proaire)</t>
  </si>
  <si>
    <t xml:space="preserve">Se refiere a la existencia de Proaires.
Este Programa que integra medidas, estrategias y acciones en aras de fortalecer la gestión de la calidad del aire, permitiendo mejorar su condición actual (SMAGDF, SMAGEM, SEMARNAT y Secretaría de Salud, 2010).  </t>
  </si>
  <si>
    <r>
      <rPr>
        <sz val="10"/>
        <rFont val="Calibri"/>
        <family val="2"/>
      </rPr>
      <t xml:space="preserve">SEMARNAT Programas de Gestión para Mejorar la Calidad del Aire. </t>
    </r>
    <r>
      <rPr>
        <u/>
        <sz val="10"/>
        <rFont val="Calibri"/>
        <family val="2"/>
      </rPr>
      <t xml:space="preserve">
https://www.gob.mx/semarnat/acciones-y-programas/programas-de-gestion-para-mejorar-la-calidad-del-aire</t>
    </r>
  </si>
  <si>
    <t>Los programas ProAire pueden comprender una entidad federativa completa, una ciudad o un conjunto de ciudades. Información disponible para todas las ciudades.</t>
  </si>
  <si>
    <t>No existe periodicidad de la publicación, la última actualización se realizó el 22 de julio de 2017.</t>
  </si>
  <si>
    <t>No/Vigente/En elaboración</t>
  </si>
  <si>
    <t>AI01</t>
  </si>
  <si>
    <r>
      <t xml:space="preserve">Verificar si cuenta con Programa de Gestión para Mejorar la Calidad del Aire (ProAire).
</t>
    </r>
    <r>
      <rPr>
        <b/>
        <sz val="10"/>
        <color rgb="FF000000"/>
        <rFont val="Calibri"/>
        <family val="2"/>
      </rPr>
      <t>AI01=P0201
P0201</t>
    </r>
    <r>
      <rPr>
        <sz val="10"/>
        <color rgb="FF000000"/>
        <rFont val="Calibri"/>
        <family val="2"/>
      </rPr>
      <t>= Programa de Gestión para Mejorar la Calidad del Aire (ProAire)</t>
    </r>
  </si>
  <si>
    <t>Estos indicadores nos sirven para valorar los esfuerzos que dedica la administración de cada ciudad a la gestión de la calidad del aire.</t>
  </si>
  <si>
    <t>En 2015 el costo de la degradación del aire representó el 3.2% (577,698  millones de pesos) del Producto Interno Bruto (SCEEM, 2017).  Contar con un programa que integre estratégias y acciones para mejorar la calidad del aire, permite que los gobiernos de las ciudades dirijan de manera más eficiente los recursos destinados a gestionar la calidad del aire.</t>
  </si>
  <si>
    <t>No= 0
En elaboración= 1
Vigente= 2</t>
  </si>
  <si>
    <t>Cualitativo</t>
  </si>
  <si>
    <t>No: A 2017 la ciudad no cuenta con ProAire</t>
  </si>
  <si>
    <t xml:space="preserve">En elaboración: A 2017 la ciudad cuenta con ProAire en proceso de elaboración </t>
  </si>
  <si>
    <t>Vigente: A 2017 cuenta con ProAire vigente</t>
  </si>
  <si>
    <t>Baja California</t>
  </si>
  <si>
    <t>Valor del indicador*10</t>
  </si>
  <si>
    <t>Tijuana</t>
  </si>
  <si>
    <t>Vigente</t>
  </si>
  <si>
    <t>P0202</t>
  </si>
  <si>
    <t xml:space="preserve">Programa de verificación vehicular </t>
  </si>
  <si>
    <t>-</t>
  </si>
  <si>
    <t>Programa que establece el calendario y los lineamientos conforme a los cuales, los vehículos automotores deberán ser verificados en sus emisiones contaminantes, con la finalidad de monitorear el desempeño ambiental de los vehículos (SEDEMA, 2017).</t>
  </si>
  <si>
    <t>ND</t>
  </si>
  <si>
    <t>Secretarías de medio ambiente o afines por entidad federativa</t>
  </si>
  <si>
    <t>Los programas de verificación vehicular se delimitan a nivel entidad federativa.  Información disponible para todas las ciudades.</t>
  </si>
  <si>
    <t>No existe periodicidad, los cambios se pueden realizar cuando surga una nueva legislación en la materia.  La última revisión se realizó el 20 de julio de 2017.</t>
  </si>
  <si>
    <t>Si/No</t>
  </si>
  <si>
    <t>AI02</t>
  </si>
  <si>
    <t>Existencia de Programa de Verificación Vehicular</t>
  </si>
  <si>
    <r>
      <t xml:space="preserve">Verifica la existencia de un Programa de Verificación Vehicular.
</t>
    </r>
    <r>
      <rPr>
        <b/>
        <sz val="10"/>
        <color rgb="FF000000"/>
        <rFont val="Calibri"/>
        <family val="2"/>
      </rPr>
      <t>AI02=P0202
P0202</t>
    </r>
    <r>
      <rPr>
        <sz val="10"/>
        <color rgb="FF000000"/>
        <rFont val="Calibri"/>
        <family val="2"/>
      </rPr>
      <t>= Programa de verificación vehicular</t>
    </r>
  </si>
  <si>
    <t>Los Programas de Verificación Vehicular establecen las medidas de circulación que deben seguir los automóviles, con la finalidad de prevenir, minimizar y controlar la emisión de contaminantes que provienen de los vehículos (SEDEMA, 2017).
Por lo tanto, su existencia muestra el compromiso del gobierno por controlar las emisiones de contaminantes provenientes de los vehículos automotores.</t>
  </si>
  <si>
    <t>No= 0
Si= 1</t>
  </si>
  <si>
    <t>No: A 2017 la verificación en vehículos automotores no es obligatoria</t>
  </si>
  <si>
    <t>Si: A 2017 la verificación en vehículos automotores es obligatoria</t>
  </si>
  <si>
    <t>P0203</t>
  </si>
  <si>
    <t>Sistema de Monitoreo de la Calidad del Aire (SMCA)</t>
  </si>
  <si>
    <t>Conjunto organizado de recursos humanos, técnicos y administrativos empleados para operar una o un conjunto de estaciones de monitoreo y/o muestreo que miden la calidad del aire en una zona o región (INECC, 2015).</t>
  </si>
  <si>
    <r>
      <rPr>
        <sz val="10"/>
        <rFont val="Calibri"/>
        <family val="2"/>
      </rPr>
      <t xml:space="preserve">Sistema Nacional de Información de la Calidad del Aire (SINAICA)
</t>
    </r>
    <r>
      <rPr>
        <u/>
        <sz val="10"/>
        <rFont val="Calibri"/>
        <family val="2"/>
      </rPr>
      <t xml:space="preserve">
http://sinaica.inecc.gob.mx/
</t>
    </r>
    <r>
      <rPr>
        <sz val="10"/>
        <rFont val="Calibri"/>
        <family val="2"/>
      </rPr>
      <t>Redes de monitoreo</t>
    </r>
  </si>
  <si>
    <t>Los sistemas de monitoreo se encuentran a nivel ciudad. De las 59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Información disponible para todas las ciudades.</t>
  </si>
  <si>
    <r>
      <rPr>
        <sz val="10"/>
        <rFont val="Calibri"/>
        <family val="2"/>
      </rPr>
      <t xml:space="preserve">No existe periodicidad. La última revisión se realizó el 20 de julio de 2017.
</t>
    </r>
    <r>
      <rPr>
        <u/>
        <sz val="10"/>
        <rFont val="Calibri"/>
        <family val="2"/>
      </rPr>
      <t xml:space="preserve">
http://sinaica.inecc.gob.mx/</t>
    </r>
  </si>
  <si>
    <t>AI03</t>
  </si>
  <si>
    <t>¿Cuenta con sistema de monitoreo de la calidad del aire?</t>
  </si>
  <si>
    <r>
      <t xml:space="preserve">Verificar si cuenta con sistema de monitoreo de la calidad del aire.
</t>
    </r>
    <r>
      <rPr>
        <b/>
        <sz val="10"/>
        <color rgb="FF000000"/>
        <rFont val="Calibri"/>
        <family val="2"/>
      </rPr>
      <t>AI03=P0203
P0203</t>
    </r>
    <r>
      <rPr>
        <sz val="10"/>
        <color rgb="FF000000"/>
        <rFont val="Calibri"/>
        <family val="2"/>
      </rPr>
      <t>= Sistema de Monitoreo de la Calidad del Aire</t>
    </r>
  </si>
  <si>
    <t>La normatividad mexicana prevé que todas las ciudades que cuentan con más de 500 mil habitantes, o con una determinada carga industrial y automovilística, deben monitorear la concentración de emisiones a la atmósfera y generar informes periódicos  (NOM-156-SEMARNAT-2012). Sin embargo, existen ciudades que no reportan información y otras que nisiquiera cuentan con SMCA.
Por tal razón, la existencia de SMCA y la validación de datos con el INECC, nos permite evaluar el compromiso por parte del gobierno de la ciudad con la gestión de la calidad del aire.</t>
  </si>
  <si>
    <t>No: A 2017 no cuenta con SMCA</t>
  </si>
  <si>
    <t>Si: A 2017 cuenta con SMCA</t>
  </si>
  <si>
    <t>Mexicali</t>
  </si>
  <si>
    <t>[(Valor del indicador AI.03.01)*(5)]+[(Valor del indicador AI.03.02)*(5)]</t>
  </si>
  <si>
    <t>P0204</t>
  </si>
  <si>
    <t>Recomendaciones a la población asociadas a la calidad del aire</t>
  </si>
  <si>
    <t>Recomendaciones a la población sobre la calidad del aire por parte del gobierno de la ciudad.</t>
  </si>
  <si>
    <r>
      <rPr>
        <sz val="10"/>
        <rFont val="Calibri"/>
        <family val="2"/>
      </rPr>
      <t>Índice de Competitividad Urbana. Reelección municipal y rención de cuentas: ¿Cómo lograr el circulo vicioso?</t>
    </r>
    <r>
      <rPr>
        <u/>
        <sz val="10"/>
        <rFont val="Calibri"/>
        <family val="2"/>
      </rPr>
      <t xml:space="preserve">
http://imco.org.mx/indices/#!/reeleccion-municipal-y-rendicion-de-cuentas/introduccion</t>
    </r>
  </si>
  <si>
    <t xml:space="preserve"> Información disponible para todas las ciudades.</t>
  </si>
  <si>
    <t>El informe del IMCO se publica cada dos años. El último informe se publicó en 2016.</t>
  </si>
  <si>
    <t>AI04</t>
  </si>
  <si>
    <t>¿El SMCA valida datos con el INECC de manera constante?</t>
  </si>
  <si>
    <r>
      <t xml:space="preserve">Verificar si la institución encargada de monitorear la calidad del aire por ciudad valida sus datos con el INECC, si los datos son validados se encontrarán publicados en el SINAICA.
</t>
    </r>
    <r>
      <rPr>
        <b/>
        <sz val="10"/>
        <color rgb="FF000000"/>
        <rFont val="Calibri"/>
        <family val="2"/>
      </rPr>
      <t>AI04=P0217
P0217</t>
    </r>
    <r>
      <rPr>
        <sz val="10"/>
        <color rgb="FF000000"/>
        <rFont val="Calibri"/>
        <family val="2"/>
      </rPr>
      <t>= Validación de datos del SMCA con el INECC</t>
    </r>
  </si>
  <si>
    <t>No: Los datos obtenidos mediante el SMCA no son validados por el INECC</t>
  </si>
  <si>
    <t>Si: Los datos obtenidos mediante el SMCA son validados por el INECC</t>
  </si>
  <si>
    <t>P0205</t>
  </si>
  <si>
    <t xml:space="preserve">Concentración de partículas suspendidas PM10 </t>
  </si>
  <si>
    <t>Se refiere a la concentración de partículas suspendidas de diámetro aerodinámico igual o inferior a los 10 µm (PM10) .
Las partículas suspendidas representab el material respirable presente en la atmósfera en forma sólida o líquida (polvo, cenizas, hollín, partículas metálicas, cemento y polen, entre otras). Surgen de fuentes naturales (sal de los océanos o las cenizas volcánicas) y antropogénicas (las industrias o los vehículos)  (SEMARNAT, 2013)</t>
  </si>
  <si>
    <r>
      <rPr>
        <sz val="10"/>
        <rFont val="Calibri"/>
        <family val="2"/>
      </rPr>
      <t xml:space="preserve">Sistema Nacional de Información de la Calidad del Aire (SINAICA) 
</t>
    </r>
    <r>
      <rPr>
        <u/>
        <sz val="10"/>
        <rFont val="Calibri"/>
        <family val="2"/>
      </rPr>
      <t xml:space="preserve">
http://sinaica.inecc.gob.mx/
</t>
    </r>
    <r>
      <rPr>
        <sz val="10"/>
        <rFont val="Calibri"/>
        <family val="2"/>
      </rPr>
      <t xml:space="preserve">
Módulo: Datos validados 
De las 59 ciudades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(SINAICA, 2017), por esta razón, sólo se podrán evaluar estas últimas. Para que los datos fueran comparables se decidió tomar los de 2014, que es el año más reciente con datos validados por el INECC para la mayoría de las ciudades.</t>
    </r>
  </si>
  <si>
    <t>De las 21 ciudades con información disponible, Ciudad Juárez, Cuernavaca, Tula de Allende y Querétaro no entregaron información. Mientras que Mérida no cuenta con la tecnología para monitorear este contaminante.</t>
  </si>
  <si>
    <t>En general se tomó el año de 2014. Para Tijuana y Mexicalli se tomó el dato de 2008; para Pachuca el de 2012; y para Minatitlán el de 2013, en los casos anteriores, se tomó el último dato disponible.</t>
  </si>
  <si>
    <t>Microgramos por metro cúbico (μg/m3)</t>
  </si>
  <si>
    <t>AI05</t>
  </si>
  <si>
    <t>¿El gobierno de la ciudad brinda recomendaciones a la población asociadas a la calidad del aire? 
Parámetro P0204</t>
  </si>
  <si>
    <r>
      <t xml:space="preserve">Verificar si el gobierno de la ciudad brinda información asociada a la calidad del aire a su población.
</t>
    </r>
    <r>
      <rPr>
        <b/>
        <sz val="10"/>
        <color rgb="FF000000"/>
        <rFont val="Calibri"/>
        <family val="2"/>
      </rPr>
      <t>AI05=P0204
P0204</t>
    </r>
    <r>
      <rPr>
        <sz val="10"/>
        <color rgb="FF000000"/>
        <rFont val="Calibri"/>
        <family val="2"/>
      </rPr>
      <t>= Recomendaciones a la población asociadas a la calidad del aire</t>
    </r>
  </si>
  <si>
    <t>Las afectaciones a la salud asociadas a la contaminación atmosférica incrementan el ausentismo y las incapacidades laborales, el gasto en
medicinas y consultas médicas de las familias, entre otros, por lo que su impacto económico es importante (Gobierno de la República, 2016).
Por lo tanto, cuando la población de una ciudad cuenta con información sobre la calidad del aire, le permite tomar desiciones que disminuyan sus costos y sus emisiones de contaminantes.</t>
  </si>
  <si>
    <t>No: Las autoridades de la ciudad no brindan recomendaciones a la población asociadas a la calidad del aire</t>
  </si>
  <si>
    <t>Si: Las autoridades de la ciudad brindan recomendaciones a la población asociadas a la calidad del aire</t>
  </si>
  <si>
    <t>P0206</t>
  </si>
  <si>
    <t>Concentración de partículas suspendidas PM2.5</t>
  </si>
  <si>
    <t>Se refiere a la concentración de partículas suspendidas de diámetro aerodinámico igual o inferior a los 2.5 µm (PM2.5).
Las partículas suspendidas representab el material respirable presente en la atmósfera en forma sólida o líquida (polvo, cenizas, hollín, partículas metálicas, cemento y polen, entre otras). Surgen de fuentes naturales (sal de los océanos o las cenizas volcánicas) y antropogénicas (las industrias o los vehículos)  (SEMARNAT, 2013)</t>
  </si>
  <si>
    <r>
      <rPr>
        <sz val="10"/>
        <rFont val="Calibri"/>
        <family val="2"/>
      </rPr>
      <t xml:space="preserve">Sistema Nacional de Información de la Calidad del Aire (SINAICA) 
</t>
    </r>
    <r>
      <rPr>
        <u/>
        <sz val="10"/>
        <rFont val="Calibri"/>
        <family val="2"/>
      </rPr>
      <t xml:space="preserve">
http://sinaica.inecc.gob.mx/
</t>
    </r>
    <r>
      <rPr>
        <sz val="10"/>
        <rFont val="Calibri"/>
        <family val="2"/>
      </rPr>
      <t xml:space="preserve">
Módulo: Datos validados 
De las 59 ciudades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(SINAICA, 2017), por esta razón, sólo se podrán evaluar estas últimas. Para que los datos fueran comparables se decidió tomar los de 2014, que es el año más reciente con datos validados por el INECC para la mayoría de las ciudades.</t>
    </r>
  </si>
  <si>
    <t>Coahuila de Zaragoza</t>
  </si>
  <si>
    <t>De las 21 ciudades con información disponible, Tijuana y Tula de Allende no entregaron información. Mientras que Ciudad Juárez, Chihuahua, León y Cuernavaca no cuenta con la tecnología para monitorear este contaminante.</t>
  </si>
  <si>
    <t>En general se tomó el año de 2014. Para Pachuca y Minatitlán el de 2013, en los casos anteriores, se tomó el último dato disponible.</t>
  </si>
  <si>
    <t>AI06</t>
  </si>
  <si>
    <t>Distribución de los días buenos, regulares y malos con respecto a la concentración de PM10</t>
  </si>
  <si>
    <t>La Laguna (Torreón)</t>
  </si>
  <si>
    <t>Estos indicadores nos permiten conocer el comportamiento de la contaminación atmosférica con respecto a la normatividad vigente en materia de calidad del aire  en nuestro país.</t>
  </si>
  <si>
    <t>La exposición a los contaminantes atmosféricos como el material particulado, se asocia con diferentes daños a la salud humana y la magnitud de los efectos depende de las concentraciones que se encuentran en el aire, de la dosis que se inhala, del tiempo y la frecuencia de exposición, así como de las características de la población expuesta. 
La mayoría de los estudios apuntan a que el mayor impacto en la salud por partículas, lo originan compuestos altamente tóxicos y carcinogénicos como el carbono elemental, compuestos orgánicos (especialmente los hidrocarburos aromáticos policíclicos), sulfatos, nitratos y determinados metales (arsénico, cadmio, fierro, zinc y níquel) (NOM-025-SSA1-2014).
Por lo tanto, se considera que la distribución de días con calidad del aire buena, regular y mala, en relación a este contaminante, es un buen indicativo para calificar la sustentabilidad de una ciudad bajo la dimensión de Aire.</t>
  </si>
  <si>
    <t>Días</t>
  </si>
  <si>
    <t>Cuantitativo</t>
  </si>
  <si>
    <t xml:space="preserve">DB: (0,37.5] μg/m³ promedio diario </t>
  </si>
  <si>
    <t xml:space="preserve">DR: (37.5,75] μg/m³ promedio diario </t>
  </si>
  <si>
    <t xml:space="preserve">DM: &gt; 75 μg/m³ promedio diario  </t>
  </si>
  <si>
    <t>P0207</t>
  </si>
  <si>
    <t>Concentración de ozono (O3)</t>
  </si>
  <si>
    <t>Se refiere a la concentración de ozono (O3) en la atmósfera.
El ozono es un gas incoloro que se forma a partir de las reacciones en las que participan los óxidos de nitrógeno, los hidrocarburos y la radiación solar. Forma parte de la composición de la atmósfera, sin embargo a baja altura (O3 troposférico) resulta perjudicial por su carácter oxidante, reactivo, corrosivo y tóxico. Algunas fuentes de contaminación son la quema de hidrocarburos en combustibles (la gasolina o el diésel) (SEMARNAT, 2013; SINAICA, 2017)</t>
  </si>
  <si>
    <r>
      <rPr>
        <sz val="10"/>
        <rFont val="Calibri"/>
        <family val="2"/>
      </rPr>
      <t xml:space="preserve">Sistema Nacional de Información de la Calidad del Aire (SINAICA) 
</t>
    </r>
    <r>
      <rPr>
        <u/>
        <sz val="10"/>
        <rFont val="Calibri"/>
        <family val="2"/>
      </rPr>
      <t xml:space="preserve">
http://sinaica.inecc.gob.mx/
</t>
    </r>
    <r>
      <rPr>
        <sz val="10"/>
        <rFont val="Calibri"/>
        <family val="2"/>
      </rPr>
      <t xml:space="preserve">
Módulo: Datos validados 
De las 59 ciudades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(SINAICA, 2017), por esta razón, sólo se podrán evaluar estas últimas. Para que los datos fueran comparables se decidió tomar los de 2014, que es el año más reciente con datos validados por el INECC para la mayoría de las ciudades.</t>
    </r>
  </si>
  <si>
    <t>De las 21 ciudades con información disponible, todas entregaron información.</t>
  </si>
  <si>
    <t>En general se tomó el año de 2014. Para Ciudad Juárez, Chihuahua y Tula de Allende se tomó el dato de 2013, en los casos anteriores, se tomó el último dato disponible.</t>
  </si>
  <si>
    <t>Partes por millón (ppm)</t>
  </si>
  <si>
    <t>AI07</t>
  </si>
  <si>
    <t>Distribución de los días buenos, regulares y malos con respecto a la concentración de PM2.5</t>
  </si>
  <si>
    <r>
      <rPr>
        <b/>
        <sz val="10"/>
        <color rgb="FF000000"/>
        <rFont val="Calibri"/>
        <family val="2"/>
      </rPr>
      <t>AI07=P0212
P0212=</t>
    </r>
    <r>
      <rPr>
        <sz val="10"/>
        <color rgb="FF000000"/>
        <rFont val="Calibri"/>
        <family val="2"/>
      </rPr>
      <t xml:space="preserve"> Distribución de los días buenos, regulares y malos con respecto a la concentración de PM2.6</t>
    </r>
  </si>
  <si>
    <t xml:space="preserve">DB: (0,22.5] μg/m³ promedio diario </t>
  </si>
  <si>
    <t xml:space="preserve">DR: (22.5,45] μg/m³ promedio diario </t>
  </si>
  <si>
    <t>DM: &gt; 45 μg/m³ promedio diario</t>
  </si>
  <si>
    <t>Saltillo</t>
  </si>
  <si>
    <t xml:space="preserve">{[(DB/365)*(1)]+[(DR/365)*(0.5)]+[(DM)/365*(−0.5)]+[(DI/365)*(1/3)]}*10
</t>
  </si>
  <si>
    <t>P0208</t>
  </si>
  <si>
    <t>Concentración de dióxido de azufre (SO2)</t>
  </si>
  <si>
    <t>Se refiere a la concentración de dióxido de azufre (SO2) en la atmósfera.
El dióxido de azufre es un gas incoloro que se forma al quemar azufre y tiende a disolverse fácilmente en agua. Se forma por la combustión del azufre presente en el carbón y el petróleo (SEMARNAT, 2013; SINAICA, 2017)</t>
  </si>
  <si>
    <r>
      <rPr>
        <sz val="10"/>
        <rFont val="Calibri"/>
        <family val="2"/>
      </rPr>
      <t xml:space="preserve">Sistema Nacional de Información de la Calidad del Aire (SINAICA) 
</t>
    </r>
    <r>
      <rPr>
        <u/>
        <sz val="10"/>
        <rFont val="Calibri"/>
        <family val="2"/>
      </rPr>
      <t xml:space="preserve">
http://sinaica.inecc.gob.mx/
</t>
    </r>
    <r>
      <rPr>
        <sz val="10"/>
        <rFont val="Calibri"/>
        <family val="2"/>
      </rPr>
      <t xml:space="preserve">
Módulo: Datos validados 
De las 59 ciudades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(SINAICA, 2017), por esta razón, sólo se podrán evaluar estas últimas. Para que los datos fueran comparables se decidió tomar los de 2014, que es el año más reciente con datos validados por el INECC para la mayoría de las ciudades.</t>
    </r>
  </si>
  <si>
    <t>De las 21 ciudades con información disponible, solo Ciudad Juárez no cuenta con la tecnología para monitorear este contaminante. Todas las demás entregaron información.</t>
  </si>
  <si>
    <t>En general se tomó el año de 2014. Para Mexicalli se tomó el dato de 2010; para Tijuana el de 2012; y para Minatitlán y Mérida el de 2013, en los casos anteriores, se tomó el último dato disponible.</t>
  </si>
  <si>
    <t>AI08</t>
  </si>
  <si>
    <t>Distribución de los días buenos, regulares y malos con respecto a la concentración de O3</t>
  </si>
  <si>
    <t>Monclova-Frontera</t>
  </si>
  <si>
    <r>
      <rPr>
        <b/>
        <sz val="10"/>
        <color rgb="FF000000"/>
        <rFont val="Calibri"/>
        <family val="2"/>
      </rPr>
      <t>AI08=P0213
P0213=</t>
    </r>
    <r>
      <rPr>
        <sz val="10"/>
        <color rgb="FF000000"/>
        <rFont val="Calibri"/>
        <family val="2"/>
      </rPr>
      <t xml:space="preserve"> Distribución de los días buenos, regulares y malos con respecto a la concentración de O3</t>
    </r>
  </si>
  <si>
    <t>La exposición a los contaminantes atmosféricos como el ozono, se asocian con diferentes daños a la salud humana y la magnitud de los efectos depende de las concentraciones que se encuentran en el aire, de la dosis que se inhala, del tiempo y la frecuencia de exposición, así como de las características de la población expuesta (NOM-020-SSA1-2014).
Por lo tanto, se considera que la distribución de días con calidad del aire buena, regular y mala, en relación a este contaminante, es un buen indicativo para calificar la sustentabilidad de una ciudad bajo la dimensión de Aire.</t>
  </si>
  <si>
    <t xml:space="preserve">DB: (0,0.0475] ppm máximo diario </t>
  </si>
  <si>
    <t xml:space="preserve">DR: (0.0475,0.095] ppm máximo diario </t>
  </si>
  <si>
    <t xml:space="preserve">DM: &gt; 0.095 ppm máximo diario </t>
  </si>
  <si>
    <t xml:space="preserve">{[(días buenos)/365*(1)]+[(días regulares)/365*(0.5)]+[(días malos)/365*(−0.5)]+[(días insuficientes)/365*(1/3)]}*10
</t>
  </si>
  <si>
    <t>P0209</t>
  </si>
  <si>
    <t>Concentración de dióxido de nitrógeno (NO2)</t>
  </si>
  <si>
    <t>Se refiere a la concentración de dióxido de nitrógeno (NO2) en la atmosfera.
El dióxido de nitrógeno es un gas color marrón, amarillento y tóxico. Juega un doble papel en materia medio ambiental ya que se le reconoce efecto potencialmente dañino de manera directa, pero también es uno de los precursores del ozono. El NO2 se deriva principalmente de los procesos de combustión (SINAICA, 2017).</t>
  </si>
  <si>
    <t>Piedras Negras</t>
  </si>
  <si>
    <r>
      <rPr>
        <sz val="10"/>
        <rFont val="Calibri"/>
        <family val="2"/>
      </rPr>
      <t xml:space="preserve">Sistema Nacional de Información de la Calidad del Aire (SINAICA) 
</t>
    </r>
    <r>
      <rPr>
        <u/>
        <sz val="10"/>
        <rFont val="Calibri"/>
        <family val="2"/>
      </rPr>
      <t xml:space="preserve">
http://sinaica.inecc.gob.mx/
</t>
    </r>
    <r>
      <rPr>
        <sz val="10"/>
        <rFont val="Calibri"/>
        <family val="2"/>
      </rPr>
      <t xml:space="preserve">
</t>
    </r>
    <r>
      <rPr>
        <b/>
        <sz val="10"/>
        <rFont val="Calibri"/>
        <family val="2"/>
      </rPr>
      <t xml:space="preserve">Módulo: Indicadores
Indicador de cumplimiento: Días buenos, regulares y malos. </t>
    </r>
    <r>
      <rPr>
        <sz val="10"/>
        <rFont val="Calibri"/>
        <family val="2"/>
      </rPr>
      <t xml:space="preserve">
De las 59 ciudades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(SINAICA, 2017), por esta razón, sólo se podrán evaluar estas últimas. Para que los datos fueran comparables se decidió tomar los de 2014, que es el año más reciente con datos validados por el INECC para la mayoría de las ciudades.</t>
    </r>
  </si>
  <si>
    <t>De las 21 ciudades con información disponible, Tula de Allende no entregó información. Mientras que Chihuahua no cuenta con la tecnología para monitorear este contaminante.</t>
  </si>
  <si>
    <t>En general se tomó el año de 2014. Para Tijuana se tomó el dato de 2011; para Mexicalli el de 2012; y para Xalapa y Minatitlán el de 2013, en los casos anteriores, se tomó el último dato disponible.</t>
  </si>
  <si>
    <t>AI09</t>
  </si>
  <si>
    <t>Distribución de los días buenos, regulares y malos con respecto a la concentración de CO</t>
  </si>
  <si>
    <r>
      <rPr>
        <b/>
        <sz val="10"/>
        <color rgb="FF000000"/>
        <rFont val="Calibri"/>
        <family val="2"/>
      </rPr>
      <t>AI09=P0214
P0214=</t>
    </r>
    <r>
      <rPr>
        <sz val="10"/>
        <color rgb="FF000000"/>
        <rFont val="Calibri"/>
        <family val="2"/>
      </rPr>
      <t xml:space="preserve"> Distribución de los días buenos, regulares y malos con respecto a la concentración de CO</t>
    </r>
  </si>
  <si>
    <t>El riesgo de la exposición al CO varía desde el efecto de pequeñas cantidades atmosféricas en individuos que padecen deficiencias circulatorias (siendo particularmente susceptibles los enfermos con angina de pecho, así como aquellos con arterioesclerosis), hasta una intoxicación aguda por inhalación de grandes cantidades del contaminante en espacios cerrados y/o en un lapso de tiempo corto (NOM-021-SSA1-1993).
Por lo tanto, se considera que la distribución de días con calidad del aire buena, regular y mala, en relación a este contaminante, es un buen indicativo para calificar la sustentabilidad de una ciudad bajo la dimensión de Aire.</t>
  </si>
  <si>
    <t>DB: (0,5.5] ppm máximo promedio móvil 8 horas</t>
  </si>
  <si>
    <t>DR: (5.5,11] ppm máximo promedio móvil 8 horas</t>
  </si>
  <si>
    <t>DM: &gt; 11 ppm máximo promedio móvil 8 horas</t>
  </si>
  <si>
    <t>P0210</t>
  </si>
  <si>
    <t>Concentración de monóxido de carbono (CO)</t>
  </si>
  <si>
    <t>Colima</t>
  </si>
  <si>
    <t>Colima-Villa de Álvarez</t>
  </si>
  <si>
    <t>En elaboración</t>
  </si>
  <si>
    <t>Se refiere a la concentración de monóxido de carbono (CO) en la atmósfera. 
Se produce por la combustión incompleta de compuestos de carbono. Es un gas inestable que se oxida generando dióxido de carbono (CO2). Es el contaminante más abundante en la capa inferior de la atmósfera. Alrededor del 70 por ciento del CO provienen de los vehículos que utilizan combustibles fósiles (SEMARNAT, 2013).</t>
  </si>
  <si>
    <r>
      <rPr>
        <sz val="10"/>
        <rFont val="Calibri"/>
        <family val="2"/>
      </rPr>
      <t xml:space="preserve">Sistema Nacional de Información de la Calidad del Aire (SINAICA) 
</t>
    </r>
    <r>
      <rPr>
        <u/>
        <sz val="10"/>
        <rFont val="Calibri"/>
        <family val="2"/>
      </rPr>
      <t xml:space="preserve">
http://sinaica.inecc.gob.mx/
</t>
    </r>
    <r>
      <rPr>
        <sz val="10"/>
        <rFont val="Calibri"/>
        <family val="2"/>
      </rPr>
      <t xml:space="preserve">
Módulo: Datos validados 
De las 59 ciudades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(SINAICA, 2017), por esta razón, sólo se podrán evaluar estas últimas. Para que los datos fueran comparables se decidió tomar los de 2014, que es el año más reciente con datos validados por el INECC para la mayoría de las ciudades.</t>
    </r>
  </si>
  <si>
    <t>De las 21 ciudades con información disponible, Tula de Allende no entregó información.</t>
  </si>
  <si>
    <t>En general se tomó el año de 2014. Para Mexicalli se tomó el dato de 2012; y para Tijuana y Minatitlán el de 2013, en los casos anteriores, se tomó el último dato disponible.</t>
  </si>
  <si>
    <t>AI10</t>
  </si>
  <si>
    <t>Distribución de los días buenos, regulares y malos con respecto a la concentración de NO2</t>
  </si>
  <si>
    <r>
      <rPr>
        <b/>
        <sz val="10"/>
        <color rgb="FF000000"/>
        <rFont val="Calibri"/>
        <family val="2"/>
      </rPr>
      <t>AI10=P0215
P0215=</t>
    </r>
    <r>
      <rPr>
        <sz val="10"/>
        <color rgb="FF000000"/>
        <rFont val="Calibri"/>
        <family val="2"/>
      </rPr>
      <t xml:space="preserve"> Distribución de los días buenos, regulares y malos con respecto a la concentración de NO2</t>
    </r>
  </si>
  <si>
    <t>La acumulación de bióxido de nitrógeno (NO2 ), en el cuerpo humano, constituye un riesgo para las vías respiratorias ya que se ha comprobado que: inicia, reactiva y puede alterar la capacidad de respuesta de las células en el proceso inflamatorio, como sucede con las células polimorfonucleares, macrófagos alveolares y los linfocitos, siendo más frecuente en casos de bronquitis crónica (NOM-023-SSA1-1993).
Por lo tanto, se considera que la distribución de días con calidad del aire buena, regular y mala, en relación a este contaminante, es un buen indicativo para calificar la sustentabilidad de una ciudad bajo la dimensión de Aire.</t>
  </si>
  <si>
    <t>DB: (0,0.105] ppm máximo diario</t>
  </si>
  <si>
    <t>DR: (0.105,0.21] ppm máximo diario</t>
  </si>
  <si>
    <t>DM: &gt; 0.21 ppm máximo diario</t>
  </si>
  <si>
    <t>Tecomán</t>
  </si>
  <si>
    <t>P0211</t>
  </si>
  <si>
    <r>
      <rPr>
        <sz val="10"/>
        <rFont val="Calibri"/>
        <family val="2"/>
      </rPr>
      <t xml:space="preserve">Se determina mediante el promedio diario considerando lo siguiente:
Días con calidad del aire buena (DB): cuando el dato diario obtenido se ubica en el intervalo definido entre cero y la mitad del límite respectivo especificado en las </t>
    </r>
    <r>
      <rPr>
        <sz val="10"/>
        <rFont val="Calibri"/>
        <family val="2"/>
      </rPr>
      <t>NOM de salud</t>
    </r>
    <r>
      <rPr>
        <sz val="10"/>
        <rFont val="Calibri"/>
        <family val="2"/>
      </rPr>
      <t xml:space="preserve">. 
Días con calidad del aire regular (DR): cuando el dato diario obtenido se ubica en el intervalo definido entre la mitad del límite respectivo especificado en la </t>
    </r>
    <r>
      <rPr>
        <sz val="10"/>
        <rFont val="Calibri"/>
        <family val="2"/>
      </rPr>
      <t>NOM de salud</t>
    </r>
    <r>
      <rPr>
        <sz val="10"/>
        <rFont val="Calibri"/>
        <family val="2"/>
      </rPr>
      <t xml:space="preserve"> y el límite mismo. 
Días con mala calidad del aire (DM): cuando el dato diario obtenido rebasa el límite especificado en la </t>
    </r>
    <r>
      <rPr>
        <sz val="10"/>
        <rFont val="Calibri"/>
        <family val="2"/>
      </rPr>
      <t>NOM respectiva</t>
    </r>
    <r>
      <rPr>
        <sz val="10"/>
        <rFont val="Calibri"/>
        <family val="2"/>
      </rPr>
      <t>.
Fuente: Informe Nacional de Calidad del Aire 2014 (INECC, 2015)</t>
    </r>
  </si>
  <si>
    <t>Chiapas</t>
  </si>
  <si>
    <t>Tuxtla Gutiérrez</t>
  </si>
  <si>
    <r>
      <rPr>
        <sz val="10"/>
        <rFont val="Calibri"/>
        <family val="2"/>
      </rPr>
      <t xml:space="preserve">Sistema Nacional de Información de la Calidad del Aire (SINAICA) 
</t>
    </r>
    <r>
      <rPr>
        <u/>
        <sz val="10"/>
        <rFont val="Calibri"/>
        <family val="2"/>
      </rPr>
      <t xml:space="preserve">
http://sinaica.inecc.gob.mx/
</t>
    </r>
    <r>
      <rPr>
        <sz val="10"/>
        <rFont val="Calibri"/>
        <family val="2"/>
      </rPr>
      <t xml:space="preserve">
</t>
    </r>
    <r>
      <rPr>
        <b/>
        <sz val="10"/>
        <rFont val="Calibri"/>
        <family val="2"/>
      </rPr>
      <t xml:space="preserve">Módulo: Indicadores
Indicador de cumplimiento: Días buenos, regulares y malos. </t>
    </r>
    <r>
      <rPr>
        <sz val="10"/>
        <rFont val="Calibri"/>
        <family val="2"/>
      </rPr>
      <t xml:space="preserve">
De las 59 ciudades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(SINAICA, 2017), por esta razón, sólo se podrán evaluar estas últimas. Para que los datos fueran comparables se decidió tomar los de 2014, que es el año más reciente con datos validados por el INECC para la mayoría de las ciudades.</t>
    </r>
  </si>
  <si>
    <t>AI11</t>
  </si>
  <si>
    <t>Distribución de los días buenos, regulares y malos con respecto a la concentración de SO2</t>
  </si>
  <si>
    <r>
      <rPr>
        <b/>
        <sz val="10"/>
        <color rgb="FF000000"/>
        <rFont val="Calibri"/>
        <family val="2"/>
      </rPr>
      <t>AI11=P0216
P0216=</t>
    </r>
    <r>
      <rPr>
        <sz val="10"/>
        <color rgb="FF000000"/>
        <rFont val="Calibri"/>
        <family val="2"/>
      </rPr>
      <t xml:space="preserve"> Distribución de los días buenos, regulares y malos con respecto a la concentración de SO2</t>
    </r>
  </si>
  <si>
    <t>Chihuahua</t>
  </si>
  <si>
    <t>El dióxido de azufre se asocia con la humedad de las mucosas conjuntival y respiratoria; constituye un riesgo en la producción de irritación e inflamación aguda o crónica; suele asociarse también con el material particulado (PST, PM10) y dar lugar a un riesgo superior, puesto que su acción es sinérgica (NOM-022-SSA1-2010).
Por lo tanto, se considera que la distribución de días con calidad del aire buena, regular y mala, en relación a este contaminante, es un buen indicativo para calificar la sustentabilidad de una ciudad bajo la dimensión de Aire.</t>
  </si>
  <si>
    <t>Juárez</t>
  </si>
  <si>
    <t>DB: (0,0.055] ppm promedio diario</t>
  </si>
  <si>
    <t>DR: (0.055,0.11] ppm promedio diario</t>
  </si>
  <si>
    <t>DM: &gt; 0.11 ppm promedio diario</t>
  </si>
  <si>
    <t>P0212</t>
  </si>
  <si>
    <r>
      <rPr>
        <sz val="10"/>
        <rFont val="Calibri"/>
        <family val="2"/>
      </rPr>
      <t xml:space="preserve">Se determina mediante el promedio diario considerando lo siguiente:
Días con calidad del aire buena (DB): cuando el dato diario obtenido se ubica en el intervalo definido entre cero y la mitad del límite respectivo especificado en las </t>
    </r>
    <r>
      <rPr>
        <sz val="10"/>
        <rFont val="Calibri"/>
        <family val="2"/>
      </rPr>
      <t>NOM de salud</t>
    </r>
    <r>
      <rPr>
        <sz val="10"/>
        <rFont val="Calibri"/>
        <family val="2"/>
      </rPr>
      <t xml:space="preserve">. 
Días con calidad del aire regular (DR): cuando el dato diario obtenido se ubica en el intervalo definido entre la mitad del límite respectivo especificado en la </t>
    </r>
    <r>
      <rPr>
        <sz val="10"/>
        <rFont val="Calibri"/>
        <family val="2"/>
      </rPr>
      <t>NOM de salud</t>
    </r>
    <r>
      <rPr>
        <sz val="10"/>
        <rFont val="Calibri"/>
        <family val="2"/>
      </rPr>
      <t xml:space="preserve"> y el límite mismo. 
Días con mala calidad del aire (DM): cuando el dato diario obtenido rebasa el límite especificado en la </t>
    </r>
    <r>
      <rPr>
        <sz val="10"/>
        <rFont val="Calibri"/>
        <family val="2"/>
      </rPr>
      <t>NOM respectiva</t>
    </r>
    <r>
      <rPr>
        <sz val="10"/>
        <rFont val="Calibri"/>
        <family val="2"/>
      </rPr>
      <t>.
 Fuente: Informe Nacional de Calidad del Aire 2014 (INECC, 2015)</t>
    </r>
  </si>
  <si>
    <r>
      <rPr>
        <sz val="10"/>
        <rFont val="Calibri"/>
        <family val="2"/>
      </rPr>
      <t xml:space="preserve">Sistema Nacional de Información de la Calidad del Aire (SINAICA) 
</t>
    </r>
    <r>
      <rPr>
        <u/>
        <sz val="10"/>
        <rFont val="Calibri"/>
        <family val="2"/>
      </rPr>
      <t xml:space="preserve">
http://sinaica.inecc.gob.mx/
</t>
    </r>
    <r>
      <rPr>
        <sz val="10"/>
        <rFont val="Calibri"/>
        <family val="2"/>
      </rPr>
      <t xml:space="preserve">
</t>
    </r>
    <r>
      <rPr>
        <b/>
        <sz val="10"/>
        <rFont val="Calibri"/>
        <family val="2"/>
      </rPr>
      <t>Módulo: Indicadores
Indicador de cumplimiento: Días buenos, regulares y malos.</t>
    </r>
    <r>
      <rPr>
        <sz val="10"/>
        <rFont val="Calibri"/>
        <family val="2"/>
      </rPr>
      <t xml:space="preserve">
De las 59 ciudades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(SINAICA, 2017), por esta razón, sólo se podrán evaluar estas últimas. Para que los datos fueran comparables se decidió tomar los de 2014, que es el año más reciente con datos validados por el INECC para la mayoría de las ciudades.</t>
    </r>
  </si>
  <si>
    <t>P0213</t>
  </si>
  <si>
    <r>
      <rPr>
        <sz val="10"/>
        <rFont val="Calibri"/>
        <family val="2"/>
      </rPr>
      <t xml:space="preserve">Se determina mediante el máximo diario  considerando lo siguiente:
Días con calidad del aire buena (DB): cuando el dato diario obtenido se ubica en el intervalo definido entre cero y la mitad del límite respectivo especificado en las </t>
    </r>
    <r>
      <rPr>
        <sz val="10"/>
        <rFont val="Calibri"/>
        <family val="2"/>
      </rPr>
      <t>NOM de salud</t>
    </r>
    <r>
      <rPr>
        <sz val="10"/>
        <rFont val="Calibri"/>
        <family val="2"/>
      </rPr>
      <t xml:space="preserve">. 
Días con calidad del aire regular (DR): cuando el dato diario obtenido se ubica en el intervalo definido entre la mitad del límite respectivo especificado en la </t>
    </r>
    <r>
      <rPr>
        <sz val="10"/>
        <rFont val="Calibri"/>
        <family val="2"/>
      </rPr>
      <t>NOM de salud</t>
    </r>
    <r>
      <rPr>
        <sz val="10"/>
        <rFont val="Calibri"/>
        <family val="2"/>
      </rPr>
      <t xml:space="preserve"> y el límite mismo. 
Días con mala calidad del aire (DM): cuando el dato diario obtenido rebasa el límite especificado en la </t>
    </r>
    <r>
      <rPr>
        <sz val="10"/>
        <rFont val="Calibri"/>
        <family val="2"/>
      </rPr>
      <t>NOM respectiva</t>
    </r>
    <r>
      <rPr>
        <sz val="10"/>
        <rFont val="Calibri"/>
        <family val="2"/>
      </rPr>
      <t>.
 Fuente: Informe Nacional de Calidad del Aire 2014 (INECC, 2015)</t>
    </r>
  </si>
  <si>
    <r>
      <rPr>
        <sz val="10"/>
        <rFont val="Calibri"/>
        <family val="2"/>
      </rPr>
      <t xml:space="preserve">Sistema Nacional de Información de la Calidad del Aire (SINAICA) 
</t>
    </r>
    <r>
      <rPr>
        <u/>
        <sz val="10"/>
        <rFont val="Calibri"/>
        <family val="2"/>
      </rPr>
      <t xml:space="preserve">
http://sinaica.inecc.gob.mx/
</t>
    </r>
    <r>
      <rPr>
        <sz val="10"/>
        <rFont val="Calibri"/>
        <family val="2"/>
      </rPr>
      <t xml:space="preserve">
</t>
    </r>
    <r>
      <rPr>
        <b/>
        <sz val="10"/>
        <rFont val="Calibri"/>
        <family val="2"/>
      </rPr>
      <t xml:space="preserve">Módulo: Indicadores
Indicador de cumplimiento: Días buenos, regulares y malos. </t>
    </r>
    <r>
      <rPr>
        <sz val="10"/>
        <rFont val="Calibri"/>
        <family val="2"/>
      </rPr>
      <t xml:space="preserve">
De las 59 ciudades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(SINAICA, 2017), por esta razón, sólo se podrán evaluar estas últimas. Para que los datos fueran comparables se decidió tomar los de 2014, que es el año más reciente con datos validados por el INECC para la mayoría de las ciudades.</t>
    </r>
  </si>
  <si>
    <t>P0214</t>
  </si>
  <si>
    <r>
      <rPr>
        <sz val="10"/>
        <rFont val="Calibri"/>
        <family val="2"/>
      </rPr>
      <t xml:space="preserve">Se determina mediante el máximo promedio movil de 8hrs, considerando lo siguiente:
Días con calidad del aire buena (DB): cuando el dato diario obtenido se ubica en el intervalo definido entre cero y la mitad del límite respectivo especificado en las </t>
    </r>
    <r>
      <rPr>
        <sz val="10"/>
        <rFont val="Calibri"/>
        <family val="2"/>
      </rPr>
      <t>NOM de salud</t>
    </r>
    <r>
      <rPr>
        <sz val="10"/>
        <rFont val="Calibri"/>
        <family val="2"/>
      </rPr>
      <t xml:space="preserve">. 
Días con calidad del aire regular (DR): cuando el dato diario obtenido se ubica en el intervalo definido entre la mitad del límite respectivo especificado en la </t>
    </r>
    <r>
      <rPr>
        <sz val="10"/>
        <rFont val="Calibri"/>
        <family val="2"/>
      </rPr>
      <t>NOM de salud</t>
    </r>
    <r>
      <rPr>
        <sz val="10"/>
        <rFont val="Calibri"/>
        <family val="2"/>
      </rPr>
      <t xml:space="preserve"> y el límite mismo. 
Días con mala calidad del aire (DM): cuando el dato diario obtenido rebasa el límite especificado en la </t>
    </r>
    <r>
      <rPr>
        <sz val="10"/>
        <rFont val="Calibri"/>
        <family val="2"/>
      </rPr>
      <t>NOM respectiva</t>
    </r>
    <r>
      <rPr>
        <sz val="10"/>
        <rFont val="Calibri"/>
        <family val="2"/>
      </rPr>
      <t>.
Fuente: Informe Nacional de Calidad del Aire 2014 (INECC, 2015)</t>
    </r>
  </si>
  <si>
    <r>
      <rPr>
        <sz val="10"/>
        <rFont val="Calibri"/>
        <family val="2"/>
      </rPr>
      <t xml:space="preserve">Sistema Nacional de Información de la Calidad del Aire (SINAICA) 
</t>
    </r>
    <r>
      <rPr>
        <u/>
        <sz val="10"/>
        <rFont val="Calibri"/>
        <family val="2"/>
      </rPr>
      <t xml:space="preserve">
http://sinaica.inecc.gob.mx/
</t>
    </r>
    <r>
      <rPr>
        <sz val="10"/>
        <rFont val="Calibri"/>
        <family val="2"/>
      </rPr>
      <t xml:space="preserve">
</t>
    </r>
    <r>
      <rPr>
        <b/>
        <sz val="10"/>
        <rFont val="Calibri"/>
        <family val="2"/>
      </rPr>
      <t>Módulo: Indicadores
Indicador de cumplimiento: Días buenos, regulares y malos.</t>
    </r>
    <r>
      <rPr>
        <sz val="10"/>
        <rFont val="Calibri"/>
        <family val="2"/>
      </rPr>
      <t xml:space="preserve">
De las 59 ciudades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(SINAICA, 2017), por esta razón, sólo se podrán evaluar estas últimas. Para que los datos fueran comparables se decidió tomar los de 2014, que es el año más reciente con datos validados por el INECC para la mayoría de las ciudades.</t>
    </r>
  </si>
  <si>
    <t>P0215</t>
  </si>
  <si>
    <r>
      <rPr>
        <sz val="10"/>
        <rFont val="Calibri"/>
        <family val="2"/>
      </rPr>
      <t xml:space="preserve">Se determina mediante el máximo diario  considerando lo siguiente:
Días con calidad del aire buena (DB): cuando el dato diario obtenido se ubica en el intervalo definido entre cero y la mitad del límite respectivo especificado en las </t>
    </r>
    <r>
      <rPr>
        <sz val="10"/>
        <rFont val="Calibri"/>
        <family val="2"/>
      </rPr>
      <t>NOM de salud</t>
    </r>
    <r>
      <rPr>
        <sz val="10"/>
        <rFont val="Calibri"/>
        <family val="2"/>
      </rPr>
      <t xml:space="preserve">. 
Días con calidad del aire regular (DR): cuando el dato diario obtenido se ubica en el intervalo definido entre la mitad del límite respectivo especificado en la </t>
    </r>
    <r>
      <rPr>
        <sz val="10"/>
        <rFont val="Calibri"/>
        <family val="2"/>
      </rPr>
      <t>NOM de salud</t>
    </r>
    <r>
      <rPr>
        <sz val="10"/>
        <rFont val="Calibri"/>
        <family val="2"/>
      </rPr>
      <t xml:space="preserve"> y el límite mismo. 
Días con mala calidad del aire (DM): cuando el dato diario obtenido rebasa el límite especificado en la </t>
    </r>
    <r>
      <rPr>
        <sz val="10"/>
        <rFont val="Calibri"/>
        <family val="2"/>
      </rPr>
      <t>NOM respectiva</t>
    </r>
    <r>
      <rPr>
        <sz val="10"/>
        <rFont val="Calibri"/>
        <family val="2"/>
      </rPr>
      <t>.
 Fuente: Informe Nacional de Calidad del Aire 2014 (INECC, 2015)</t>
    </r>
  </si>
  <si>
    <r>
      <rPr>
        <sz val="10"/>
        <rFont val="Calibri"/>
        <family val="2"/>
      </rPr>
      <t xml:space="preserve">Sistema Nacional de Información de la Calidad del Aire (SINAICA) 
</t>
    </r>
    <r>
      <rPr>
        <u/>
        <sz val="10"/>
        <rFont val="Calibri"/>
        <family val="2"/>
      </rPr>
      <t xml:space="preserve">
http://sinaica.inecc.gob.mx/
</t>
    </r>
    <r>
      <rPr>
        <sz val="10"/>
        <rFont val="Calibri"/>
        <family val="2"/>
      </rPr>
      <t xml:space="preserve">
</t>
    </r>
    <r>
      <rPr>
        <b/>
        <sz val="10"/>
        <rFont val="Calibri"/>
        <family val="2"/>
      </rPr>
      <t xml:space="preserve">Módulo: Indicadores
Indicador de cumplimiento: Días buenos, regulares y malos. </t>
    </r>
    <r>
      <rPr>
        <sz val="10"/>
        <rFont val="Calibri"/>
        <family val="2"/>
      </rPr>
      <t xml:space="preserve">
De las 59 ciudades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(SINAICA, 2017), por esta razón, sólo se podrán evaluar estas últimas. Para que los datos fueran comparables se decidió tomar los de 2014, que es el año más reciente con datos validados por el INECC para la mayoría de las ciudades.</t>
    </r>
  </si>
  <si>
    <t>P0216</t>
  </si>
  <si>
    <r>
      <rPr>
        <sz val="10"/>
        <rFont val="Calibri"/>
        <family val="2"/>
      </rPr>
      <t xml:space="preserve">Se determina mediante el promedio diario considerando lo siguiente:
Días con calidad del aire buena (DB): cuando el dato diario obtenido se ubica en el intervalo definido entre cero y la mitad del límite respectivo especificado en las </t>
    </r>
    <r>
      <rPr>
        <sz val="10"/>
        <rFont val="Calibri"/>
        <family val="2"/>
      </rPr>
      <t>NOM de salud</t>
    </r>
    <r>
      <rPr>
        <sz val="10"/>
        <rFont val="Calibri"/>
        <family val="2"/>
      </rPr>
      <t xml:space="preserve">. 
Días con calidad del aire regular (DR): cuando el dato diario obtenido se ubica en el intervalo definido entre la mitad del límite respectivo especificado en la </t>
    </r>
    <r>
      <rPr>
        <sz val="10"/>
        <rFont val="Calibri"/>
        <family val="2"/>
      </rPr>
      <t>NOM de salud</t>
    </r>
    <r>
      <rPr>
        <sz val="10"/>
        <rFont val="Calibri"/>
        <family val="2"/>
      </rPr>
      <t xml:space="preserve"> y el límite mismo. 
Días con mala calidad del aire (DM): cuando el dato diario obtenido rebasa el límite especificado en la </t>
    </r>
    <r>
      <rPr>
        <sz val="10"/>
        <rFont val="Calibri"/>
        <family val="2"/>
      </rPr>
      <t>NOM respectiva</t>
    </r>
    <r>
      <rPr>
        <sz val="10"/>
        <rFont val="Calibri"/>
        <family val="2"/>
      </rPr>
      <t>.
 Fuente: Informe Nacional de Calidad del Aire 2014 (INECC, 2015)</t>
    </r>
  </si>
  <si>
    <r>
      <rPr>
        <sz val="10"/>
        <rFont val="Calibri"/>
        <family val="2"/>
      </rPr>
      <t xml:space="preserve">Sistema Nacional de Información de la Calidad del Aire (SINAICA) 
</t>
    </r>
    <r>
      <rPr>
        <u/>
        <sz val="10"/>
        <rFont val="Calibri"/>
        <family val="2"/>
      </rPr>
      <t xml:space="preserve">
http://sinaica.inecc.gob.mx/
</t>
    </r>
    <r>
      <rPr>
        <sz val="10"/>
        <rFont val="Calibri"/>
        <family val="2"/>
      </rPr>
      <t xml:space="preserve">
</t>
    </r>
    <r>
      <rPr>
        <b/>
        <sz val="10"/>
        <rFont val="Calibri"/>
        <family val="2"/>
      </rPr>
      <t>Módulo: Indicadores
Indicador de cumplimiento: Días buenos, regulares y malos.</t>
    </r>
    <r>
      <rPr>
        <sz val="10"/>
        <rFont val="Calibri"/>
        <family val="2"/>
      </rPr>
      <t xml:space="preserve">
De las 59 ciudades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(SINAICA, 2017), por esta razón, sólo se podrán evaluar estas últimas. Para que los datos fueran comparables se decidió tomar los de 2014, que es el año más reciente con datos validados por el INECC para la mayoría de las ciudades.</t>
    </r>
  </si>
  <si>
    <t>P0217</t>
  </si>
  <si>
    <t>Validación de datos del SMCA con el INECC</t>
  </si>
  <si>
    <t>Ciudad de México</t>
  </si>
  <si>
    <t>Valle de México</t>
  </si>
  <si>
    <t>Verificar si la institución encargada de monitorear la calidad del aire por ciudad valida sus datos con el INECC, si los datos son validados se encontrarán publicados en el SINAICA.</t>
  </si>
  <si>
    <r>
      <rPr>
        <sz val="10"/>
        <rFont val="Calibri"/>
        <family val="2"/>
      </rPr>
      <t xml:space="preserve">Sistema Nacional de Información de la Calidad del Aire (SINAICA) 
</t>
    </r>
    <r>
      <rPr>
        <u/>
        <sz val="10"/>
        <rFont val="Calibri"/>
        <family val="2"/>
      </rPr>
      <t xml:space="preserve">
http://sinaica.inecc.gob.mx/
</t>
    </r>
    <r>
      <rPr>
        <sz val="10"/>
        <rFont val="Calibri"/>
        <family val="2"/>
      </rPr>
      <t xml:space="preserve">
</t>
    </r>
    <r>
      <rPr>
        <b/>
        <sz val="10"/>
        <rFont val="Calibri"/>
        <family val="2"/>
      </rPr>
      <t>Módulo: Datos validados</t>
    </r>
    <r>
      <rPr>
        <sz val="10"/>
        <rFont val="Calibri"/>
        <family val="2"/>
      </rPr>
      <t xml:space="preserve">
Los sistemas de monitoreo se encuentran a nivel ciudad. De las 59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Información disponible para todas las ciudades.</t>
    </r>
  </si>
  <si>
    <r>
      <rPr>
        <sz val="10"/>
        <rFont val="Calibri"/>
        <family val="2"/>
      </rPr>
      <t xml:space="preserve">No existe periodicidad. La última revisión se realizó el 20 de julio de 2017.
</t>
    </r>
    <r>
      <rPr>
        <u/>
        <sz val="10"/>
        <rFont val="Calibri"/>
        <family val="2"/>
      </rPr>
      <t xml:space="preserve">
http://sinaica.inecc.gob.mx/</t>
    </r>
  </si>
  <si>
    <t>Guanajuato</t>
  </si>
  <si>
    <t>León</t>
  </si>
  <si>
    <t>San Francisco del Rincón</t>
  </si>
  <si>
    <t>Moroleón-Uriangato</t>
  </si>
  <si>
    <t>Celaya</t>
  </si>
  <si>
    <t>Guerrero</t>
  </si>
  <si>
    <t>Acapulco</t>
  </si>
  <si>
    <t>Hidalgo</t>
  </si>
  <si>
    <t>Pachuca</t>
  </si>
  <si>
    <t>Tulancingo</t>
  </si>
  <si>
    <t>Tula de Allende</t>
  </si>
  <si>
    <t>Jalisco</t>
  </si>
  <si>
    <t>Guadalajara</t>
  </si>
  <si>
    <t>Puerto Vallarta</t>
  </si>
  <si>
    <t>Ocotlán</t>
  </si>
  <si>
    <t>Estado de México</t>
  </si>
  <si>
    <t>Toluca</t>
  </si>
  <si>
    <t>Tianguistenco</t>
  </si>
  <si>
    <t>Michoacán de Ocampo</t>
  </si>
  <si>
    <t>Morelia</t>
  </si>
  <si>
    <t>Zamora-Jacona</t>
  </si>
  <si>
    <t>La Piedad-Pénjamo</t>
  </si>
  <si>
    <t>Morelos</t>
  </si>
  <si>
    <t>Cuernavaca</t>
  </si>
  <si>
    <t>Cuautla</t>
  </si>
  <si>
    <t>Nayarit</t>
  </si>
  <si>
    <t>Tepic</t>
  </si>
  <si>
    <t>Nuevo León</t>
  </si>
  <si>
    <t>Monterrey</t>
  </si>
  <si>
    <t>Oaxaca</t>
  </si>
  <si>
    <t>Tehuantepec</t>
  </si>
  <si>
    <t>Puebla</t>
  </si>
  <si>
    <t>Puebla-Tlaxcala</t>
  </si>
  <si>
    <t>Tehuacán</t>
  </si>
  <si>
    <t>Teziutlán</t>
  </si>
  <si>
    <t>Querétaro</t>
  </si>
  <si>
    <t>Quintana Roo</t>
  </si>
  <si>
    <t>Cancún</t>
  </si>
  <si>
    <t>San Luis Potosí</t>
  </si>
  <si>
    <t>San Luis Potosí-Soledad de Graciano Sánchez</t>
  </si>
  <si>
    <t>Ríoverde-Ciudad Fernández</t>
  </si>
  <si>
    <t>Sonora</t>
  </si>
  <si>
    <t>Guaymas</t>
  </si>
  <si>
    <t>Tabasco</t>
  </si>
  <si>
    <t>Villahermosa</t>
  </si>
  <si>
    <t>Tamaulipas</t>
  </si>
  <si>
    <t>Tampico</t>
  </si>
  <si>
    <t>Reynosa-Río Bravo</t>
  </si>
  <si>
    <t>Matamoros</t>
  </si>
  <si>
    <t>Nuevo Laredo</t>
  </si>
  <si>
    <t>Tlaxcala</t>
  </si>
  <si>
    <t>Tlaxcala-Apizaco</t>
  </si>
  <si>
    <t>Veracruz de Ignacio de la Llave</t>
  </si>
  <si>
    <t>Veracruz</t>
  </si>
  <si>
    <t>Xalapa</t>
  </si>
  <si>
    <t>Poza Rica</t>
  </si>
  <si>
    <t>Orizaba</t>
  </si>
  <si>
    <t>Minatitlán</t>
  </si>
  <si>
    <t>Coatzacoalcos</t>
  </si>
  <si>
    <t>Córdoba</t>
  </si>
  <si>
    <t>Acayucan</t>
  </si>
  <si>
    <t>Yucatán</t>
  </si>
  <si>
    <t>Mérida</t>
  </si>
  <si>
    <t>Zacatecas</t>
  </si>
  <si>
    <t>Zacatecas-Guadalupe</t>
  </si>
  <si>
    <t>Información sobre verificación vehicular</t>
  </si>
  <si>
    <t>Enlace</t>
  </si>
  <si>
    <t>Procuraduría Estatal de Protección al Ambiente</t>
  </si>
  <si>
    <t xml:space="preserve">http://www.aguascalientes.gob.mx/proespa/verificacion_particular.aspx </t>
  </si>
  <si>
    <t xml:space="preserve">Gobierno del Estado de Baja California </t>
  </si>
  <si>
    <t>http://www.bajacalifornia.gob.mx/portal/tramitesyservicios/temas.jsp</t>
  </si>
  <si>
    <t>Gobierno de Coahuila</t>
  </si>
  <si>
    <t xml:space="preserve">http://www.tramitescoahuila.gob.mx/tr%C3%A1mites-de-aytos.-municipales/saltillo/verificaci%C3%B3n-vehicular.html </t>
  </si>
  <si>
    <t>Secretaría de Movilidad (SEMOV)</t>
  </si>
  <si>
    <t xml:space="preserve">http://semov.col.gob.mx/ </t>
  </si>
  <si>
    <t>Secretaría de Transporte</t>
  </si>
  <si>
    <t xml:space="preserve">http://www.st.chiapas.gob.mx/ </t>
  </si>
  <si>
    <t>Periódico Oficial del Estado de Chihuahua</t>
  </si>
  <si>
    <t xml:space="preserve">http://www.congresochihuahua.gob.mx/biblioteca/reglamentos/archivosReglamentos/159.pdf </t>
  </si>
  <si>
    <t>Secretaría del Medio Ambiente  (SEDEMA)</t>
  </si>
  <si>
    <t xml:space="preserve">http://www.sedema.cdmx.gob.mx/programas/programa/verificacion-vehicular </t>
  </si>
  <si>
    <t>Instituto de Ecología del Estado de Guanajuato</t>
  </si>
  <si>
    <t xml:space="preserve">http://ecologia.guanajuato.gob.mx/sitio/verificacion-vehicular </t>
  </si>
  <si>
    <t>Gobierno del Estado de Guerrero</t>
  </si>
  <si>
    <t xml:space="preserve">http://guerrero.gob.mx/gobierno/servicios-en-linea/ </t>
  </si>
  <si>
    <t>Secretaría de Medio Ambiente y Recursos Naturales (SEMARNATH)</t>
  </si>
  <si>
    <t xml:space="preserve">http://s-medioambiente.hidalgo.gob.mx/?p=1624 </t>
  </si>
  <si>
    <t>Secretaría de Medio Ambiente y Desarrollo Territorial (SEMADET)</t>
  </si>
  <si>
    <t xml:space="preserve">http://semadet.jalisco.gob.mx/ </t>
  </si>
  <si>
    <t>Secretaría del Medio Ambiente (SMA)</t>
  </si>
  <si>
    <t xml:space="preserve">http://sma.edomex.gob.mx/verificacion_vehicular </t>
  </si>
  <si>
    <t>SEDEMA</t>
  </si>
  <si>
    <t>http://www.sedema.cdmx.gob.mx/comunicacion/nota/firma-sedema-convenio-de-colaboracion-con-la-secretaria-de-medio-ambiente-de-michoacan</t>
  </si>
  <si>
    <t xml:space="preserve">Secretaría de Desarrollo Sustentable </t>
  </si>
  <si>
    <t xml:space="preserve">http://sustentable.morelos.gob.mx/ca/verificacion-vehicular </t>
  </si>
  <si>
    <t>Gobierno del Estado de Nayarit</t>
  </si>
  <si>
    <t>http://tramites.nayarit.gob.mx/</t>
  </si>
  <si>
    <t xml:space="preserve">http://www.nl.gob.mx/mitos-y-realidades-de-la-verificacion-vehicular </t>
  </si>
  <si>
    <t>Periódico Oficial del Estado de Oaxaca</t>
  </si>
  <si>
    <t xml:space="preserve">http://www.verificentrosoaxaca.com.mx/docs/programavv.pdf </t>
  </si>
  <si>
    <t>Gobierno de Puebla</t>
  </si>
  <si>
    <t>http://www.puebla.gob.mx/prensa-y-comunicacion/item/350-puebla-reafirma-su-compromiso-con-la-mejora-de-la-calidad-del-aire</t>
  </si>
  <si>
    <t>Gobierno del Estado de Querétaro</t>
  </si>
  <si>
    <t xml:space="preserve">http://www.queretaro.gob.mx/sedesu/contenido.aspx?q=7Pj9zGxNoTYvdhLIjQ5TEa0oDrjaXaga </t>
  </si>
  <si>
    <t>Gobierno de Quintana Roo</t>
  </si>
  <si>
    <t>http://www.quintanaroo.gob.mx/</t>
  </si>
  <si>
    <t>Registro Único de Tramites del Poder Ejecutivo de San Luis Potosí</t>
  </si>
  <si>
    <t xml:space="preserve">http://rutys.slp.gob.mx/ </t>
  </si>
  <si>
    <t>Registro Estatal de Tramites y Servicios</t>
  </si>
  <si>
    <t xml:space="preserve">http://servicios.sonora.gob.mx/rets/retsOpcionAvanzada.aspx </t>
  </si>
  <si>
    <t>Secretaría de Planeación y Finanzas</t>
  </si>
  <si>
    <t xml:space="preserve">http://spf.tabasco.gob.mx/content/tramites-servicios </t>
  </si>
  <si>
    <t>Congreso del Estado de Tamaulipas</t>
  </si>
  <si>
    <t xml:space="preserve">http://www.tamaulipas.gob.mx/seduma/wp-content/uploads/sites/8/2017/03/reglamento-del-sistema-estatal-de-verificacion-vehicular-nuevo-reglamento-anexo-al-p.o-no.-40-del-6-de-abril-de-2010.pdf </t>
  </si>
  <si>
    <t>Coordinación General de Ecología</t>
  </si>
  <si>
    <t xml:space="preserve">http://cge-tlaxcala.gob.mx/verif.html </t>
  </si>
  <si>
    <t xml:space="preserve">Veracruz </t>
  </si>
  <si>
    <t>Gobierno del Estado de Veracruz</t>
  </si>
  <si>
    <t xml:space="preserve">http://www.veracruz.gob.mx/blog/2017/07/03/gobierno-del-estado-de-veracruz-da-prorroga-para-realizar-verificacion-vehicular/ </t>
  </si>
  <si>
    <t>Gobierno del Estado de Yucatán</t>
  </si>
  <si>
    <t xml:space="preserve">http://www.yucatan.gob.mx/servicios/ver_tramite.php?id=17 </t>
  </si>
  <si>
    <t>Secretaría de Finanzas</t>
  </si>
  <si>
    <t xml:space="preserve">http://www.finanzas.gob.mx/index.php?option=com_content&amp;view=article&amp;id=93 </t>
  </si>
  <si>
    <t xml:space="preserve">Normas oficiales de salud ambiental </t>
  </si>
  <si>
    <t>Contaminante</t>
  </si>
  <si>
    <t>Norma</t>
  </si>
  <si>
    <t>Partículas suspendidas PM10 y PM2.5</t>
  </si>
  <si>
    <t>http://sinaica.inecc.gob.mx/archivo/noms/NOM-025-SSA1-2014%20PMs.pdf</t>
  </si>
  <si>
    <t>Monóxido de Carbono (CO)</t>
  </si>
  <si>
    <t xml:space="preserve">http://sinaica.inecc.gob.mx/archivo/noms/NOM%20021%20SSA%201993%20CO.pdf </t>
  </si>
  <si>
    <t>Ozono (O3)</t>
  </si>
  <si>
    <t xml:space="preserve">http://sinaica.inecc.gob.mx/archivo/noms/NOM-020-SSA1-2014%20O3.pdf </t>
  </si>
  <si>
    <t>Dióxido de Nitrógeno (NO2)</t>
  </si>
  <si>
    <t xml:space="preserve">http://sinaica.inecc.gob.mx/archivo/noms/NOM%20023%20SSA%201993%20NO2.pdf </t>
  </si>
  <si>
    <t>Dióxido de Azufre (SO2)</t>
  </si>
  <si>
    <t xml:space="preserve">http://sinaica.inecc.gob.mx/archivo/noms/NOM%20022%20SSA%202010%20SO2.pdf </t>
  </si>
  <si>
    <t>CVE_MUN</t>
  </si>
  <si>
    <t>CVE_SUN</t>
  </si>
  <si>
    <t>CAM</t>
  </si>
  <si>
    <t>CANTMUN</t>
  </si>
  <si>
    <t>CANTDF</t>
  </si>
  <si>
    <t>010010001</t>
  </si>
  <si>
    <t>01001</t>
  </si>
  <si>
    <t>001</t>
  </si>
  <si>
    <t>020040001</t>
  </si>
  <si>
    <t>02004</t>
  </si>
  <si>
    <t>002</t>
  </si>
  <si>
    <t>020020001</t>
  </si>
  <si>
    <t>02002</t>
  </si>
  <si>
    <t>003</t>
  </si>
  <si>
    <t>050350001</t>
  </si>
  <si>
    <t>05035</t>
  </si>
  <si>
    <t>004</t>
  </si>
  <si>
    <t>050300001</t>
  </si>
  <si>
    <t>05030</t>
  </si>
  <si>
    <t>005</t>
  </si>
  <si>
    <t>050180001</t>
  </si>
  <si>
    <t>05018</t>
  </si>
  <si>
    <t>006</t>
  </si>
  <si>
    <t>050250001</t>
  </si>
  <si>
    <t>05025</t>
  </si>
  <si>
    <t>007</t>
  </si>
  <si>
    <t>060020001</t>
  </si>
  <si>
    <t>06002</t>
  </si>
  <si>
    <t>008</t>
  </si>
  <si>
    <t>060090001</t>
  </si>
  <si>
    <t>06009</t>
  </si>
  <si>
    <t>009</t>
  </si>
  <si>
    <t>071010001</t>
  </si>
  <si>
    <t>07101</t>
  </si>
  <si>
    <t>010</t>
  </si>
  <si>
    <t>080370001</t>
  </si>
  <si>
    <t>08037</t>
  </si>
  <si>
    <t>011</t>
  </si>
  <si>
    <t>080190001</t>
  </si>
  <si>
    <t>08019</t>
  </si>
  <si>
    <t>012</t>
  </si>
  <si>
    <t>090150001</t>
  </si>
  <si>
    <t>09015</t>
  </si>
  <si>
    <t>013</t>
  </si>
  <si>
    <t>110200001</t>
  </si>
  <si>
    <t>11020</t>
  </si>
  <si>
    <t>014</t>
  </si>
  <si>
    <t>110310001</t>
  </si>
  <si>
    <t>11031</t>
  </si>
  <si>
    <t>015</t>
  </si>
  <si>
    <t>110410001</t>
  </si>
  <si>
    <t>11041</t>
  </si>
  <si>
    <t>016</t>
  </si>
  <si>
    <t>110070001</t>
  </si>
  <si>
    <t>11007</t>
  </si>
  <si>
    <t>057</t>
  </si>
  <si>
    <t>120010001</t>
  </si>
  <si>
    <t>12001</t>
  </si>
  <si>
    <t>017</t>
  </si>
  <si>
    <t>130480001</t>
  </si>
  <si>
    <t>13048</t>
  </si>
  <si>
    <t>018</t>
  </si>
  <si>
    <t>130770001</t>
  </si>
  <si>
    <t>13077</t>
  </si>
  <si>
    <t>019</t>
  </si>
  <si>
    <t>130760001</t>
  </si>
  <si>
    <t>13076</t>
  </si>
  <si>
    <t>020</t>
  </si>
  <si>
    <t>140390001</t>
  </si>
  <si>
    <t>14039</t>
  </si>
  <si>
    <t>021</t>
  </si>
  <si>
    <t>140670001</t>
  </si>
  <si>
    <t>14067</t>
  </si>
  <si>
    <t>022</t>
  </si>
  <si>
    <t>140630001</t>
  </si>
  <si>
    <t>14063</t>
  </si>
  <si>
    <t>023</t>
  </si>
  <si>
    <t>151060001</t>
  </si>
  <si>
    <t>15106</t>
  </si>
  <si>
    <t>024</t>
  </si>
  <si>
    <t>151010001</t>
  </si>
  <si>
    <t>15101</t>
  </si>
  <si>
    <t>058</t>
  </si>
  <si>
    <t>160530001</t>
  </si>
  <si>
    <t>16053</t>
  </si>
  <si>
    <t>025</t>
  </si>
  <si>
    <t>161080001</t>
  </si>
  <si>
    <t>16108</t>
  </si>
  <si>
    <t>026</t>
  </si>
  <si>
    <t>160690001</t>
  </si>
  <si>
    <t>16069</t>
  </si>
  <si>
    <t>027</t>
  </si>
  <si>
    <t>170070001</t>
  </si>
  <si>
    <t>17007</t>
  </si>
  <si>
    <t>028</t>
  </si>
  <si>
    <t>170060001</t>
  </si>
  <si>
    <t>17006</t>
  </si>
  <si>
    <t>029</t>
  </si>
  <si>
    <t>180170001</t>
  </si>
  <si>
    <t>18017</t>
  </si>
  <si>
    <t>030</t>
  </si>
  <si>
    <t>190390001</t>
  </si>
  <si>
    <t>19039</t>
  </si>
  <si>
    <t>031</t>
  </si>
  <si>
    <t>200670001</t>
  </si>
  <si>
    <t>20067</t>
  </si>
  <si>
    <t>032</t>
  </si>
  <si>
    <t>205150001</t>
  </si>
  <si>
    <t>20515</t>
  </si>
  <si>
    <t>033</t>
  </si>
  <si>
    <t>211140001</t>
  </si>
  <si>
    <t>21114</t>
  </si>
  <si>
    <t>034</t>
  </si>
  <si>
    <t>211560001</t>
  </si>
  <si>
    <t>21156</t>
  </si>
  <si>
    <t>035</t>
  </si>
  <si>
    <t>211740001</t>
  </si>
  <si>
    <t>21174</t>
  </si>
  <si>
    <t>059</t>
  </si>
  <si>
    <t>220140001</t>
  </si>
  <si>
    <t>22014</t>
  </si>
  <si>
    <t>036</t>
  </si>
  <si>
    <t>230050001</t>
  </si>
  <si>
    <t>23005</t>
  </si>
  <si>
    <t>037</t>
  </si>
  <si>
    <t>240280001</t>
  </si>
  <si>
    <t>24028</t>
  </si>
  <si>
    <t>038</t>
  </si>
  <si>
    <t>240240001</t>
  </si>
  <si>
    <t>24024</t>
  </si>
  <si>
    <t>039</t>
  </si>
  <si>
    <t>260290001</t>
  </si>
  <si>
    <t>26029</t>
  </si>
  <si>
    <t>040</t>
  </si>
  <si>
    <t>270040001</t>
  </si>
  <si>
    <t>27004</t>
  </si>
  <si>
    <t>041</t>
  </si>
  <si>
    <t>280380001</t>
  </si>
  <si>
    <t>28038</t>
  </si>
  <si>
    <t>042</t>
  </si>
  <si>
    <t>280320001</t>
  </si>
  <si>
    <t>28032</t>
  </si>
  <si>
    <t>043</t>
  </si>
  <si>
    <t>280220001</t>
  </si>
  <si>
    <t>28022</t>
  </si>
  <si>
    <t>044</t>
  </si>
  <si>
    <t>280270001</t>
  </si>
  <si>
    <t>28027</t>
  </si>
  <si>
    <t>045</t>
  </si>
  <si>
    <t>290330001</t>
  </si>
  <si>
    <t>29033</t>
  </si>
  <si>
    <t>046</t>
  </si>
  <si>
    <t>301930001</t>
  </si>
  <si>
    <t>30193</t>
  </si>
  <si>
    <t>047</t>
  </si>
  <si>
    <t>300870001</t>
  </si>
  <si>
    <t>30087</t>
  </si>
  <si>
    <t>048</t>
  </si>
  <si>
    <t>301310001</t>
  </si>
  <si>
    <t>30131</t>
  </si>
  <si>
    <t>049</t>
  </si>
  <si>
    <t>301180001</t>
  </si>
  <si>
    <t>30118</t>
  </si>
  <si>
    <t>050</t>
  </si>
  <si>
    <t>301080001</t>
  </si>
  <si>
    <t>30108</t>
  </si>
  <si>
    <t>051</t>
  </si>
  <si>
    <t>300390001</t>
  </si>
  <si>
    <t>30039</t>
  </si>
  <si>
    <t>052</t>
  </si>
  <si>
    <t>300440001</t>
  </si>
  <si>
    <t>30044</t>
  </si>
  <si>
    <t>053</t>
  </si>
  <si>
    <t>300030001</t>
  </si>
  <si>
    <t>30003</t>
  </si>
  <si>
    <t>054</t>
  </si>
  <si>
    <t>310500001</t>
  </si>
  <si>
    <t>31050</t>
  </si>
  <si>
    <t>055</t>
  </si>
  <si>
    <t>320560001</t>
  </si>
  <si>
    <t>32056</t>
  </si>
  <si>
    <t>056</t>
  </si>
  <si>
    <t>CVE_LOC STD 9 DIGITOS</t>
  </si>
  <si>
    <r>
      <rPr>
        <b/>
        <sz val="10"/>
        <color rgb="FF000000"/>
        <rFont val="Calibri"/>
        <family val="2"/>
      </rPr>
      <t>AI06=P0211
P0211=</t>
    </r>
    <r>
      <rPr>
        <sz val="10"/>
        <color rgb="FF000000"/>
        <rFont val="Calibri"/>
        <family val="2"/>
      </rPr>
      <t xml:space="preserve"> Distribución de los días buenos, regulares y malos con respecto a la concentración de PM10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</si>
</sst>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32" x14ac:knownFonts="1">
    <font>
      <sz val="11"/>
      <color rgb="FF000000"/>
      <name val="Calibri"/>
    </font>
    <font>
      <sz val="10"/>
      <color rgb="FF000000"/>
      <name val="Calibri"/>
      <family val="2"/>
    </font>
    <font>
      <b/>
      <sz val="10"/>
      <color rgb="FF70AD47"/>
      <name val="Soberana Sans"/>
      <family val="3"/>
    </font>
    <font>
      <b/>
      <sz val="14"/>
      <color rgb="FF000000"/>
      <name val="Calibri"/>
      <family val="2"/>
    </font>
    <font>
      <sz val="11"/>
      <name val="Calibri"/>
      <family val="2"/>
    </font>
    <font>
      <b/>
      <sz val="10"/>
      <color rgb="FFFFFFFF"/>
      <name val="Calibri"/>
      <family val="2"/>
    </font>
    <font>
      <b/>
      <sz val="10"/>
      <color rgb="FF000000"/>
      <name val="Calibri"/>
      <family val="2"/>
    </font>
    <font>
      <b/>
      <sz val="11"/>
      <color rgb="FFFFFFFF"/>
      <name val="Calibri"/>
      <family val="2"/>
    </font>
    <font>
      <b/>
      <sz val="18"/>
      <color rgb="FFFFFFFF"/>
      <name val="Calibri"/>
      <family val="2"/>
    </font>
    <font>
      <b/>
      <u/>
      <sz val="11"/>
      <color rgb="FFFFFFFF"/>
      <name val="Calibri"/>
      <family val="2"/>
    </font>
    <font>
      <b/>
      <sz val="11"/>
      <color rgb="FF000000"/>
      <name val="Calibri"/>
      <family val="2"/>
    </font>
    <font>
      <u/>
      <sz val="10"/>
      <color rgb="FF000000"/>
      <name val="Calibri"/>
      <family val="2"/>
    </font>
    <font>
      <sz val="10"/>
      <name val="Calibri"/>
      <family val="2"/>
    </font>
    <font>
      <sz val="11"/>
      <color rgb="FFFFFFFF"/>
      <name val="Calibri"/>
      <family val="2"/>
    </font>
    <font>
      <u/>
      <sz val="10"/>
      <color rgb="FF000000"/>
      <name val="Calibri"/>
      <family val="2"/>
    </font>
    <font>
      <u/>
      <sz val="10"/>
      <color rgb="FF000000"/>
      <name val="Calibri"/>
      <family val="2"/>
    </font>
    <font>
      <sz val="11"/>
      <color rgb="FFFF0000"/>
      <name val="Calibri"/>
      <family val="2"/>
    </font>
    <font>
      <u/>
      <sz val="10"/>
      <color rgb="FF000000"/>
      <name val="Calibri"/>
      <family val="2"/>
    </font>
    <font>
      <u/>
      <sz val="11"/>
      <color rgb="FF0563C1"/>
      <name val="Calibri"/>
      <family val="2"/>
    </font>
    <font>
      <u/>
      <sz val="11"/>
      <color rgb="FF0563C1"/>
      <name val="Calibri"/>
      <family val="2"/>
    </font>
    <font>
      <u/>
      <sz val="11"/>
      <color rgb="FF0563C1"/>
      <name val="Calibri"/>
      <family val="2"/>
    </font>
    <font>
      <b/>
      <sz val="14"/>
      <color rgb="FFFFFFFF"/>
      <name val="Times New Roman"/>
      <family val="1"/>
    </font>
    <font>
      <b/>
      <sz val="12"/>
      <color rgb="FFFFFFFF"/>
      <name val="Times New Roman"/>
      <family val="1"/>
    </font>
    <font>
      <b/>
      <sz val="11"/>
      <color rgb="FF000000"/>
      <name val="Times New Roman"/>
      <family val="1"/>
    </font>
    <font>
      <sz val="10"/>
      <color rgb="FF000000"/>
      <name val="Times New Roman"/>
      <family val="1"/>
    </font>
    <font>
      <u/>
      <sz val="11"/>
      <color rgb="FF0563C1"/>
      <name val="Calibri"/>
      <family val="2"/>
    </font>
    <font>
      <u/>
      <sz val="11"/>
      <color rgb="FF0563C1"/>
      <name val="Calibri"/>
      <family val="2"/>
    </font>
    <font>
      <i/>
      <sz val="11"/>
      <color rgb="FF000000"/>
      <name val="Calibri"/>
      <family val="2"/>
    </font>
    <font>
      <sz val="11"/>
      <color rgb="FF000000"/>
      <name val="Calibri"/>
      <family val="2"/>
    </font>
    <font>
      <u/>
      <sz val="10"/>
      <name val="Calibri"/>
      <family val="2"/>
    </font>
    <font>
      <b/>
      <sz val="10"/>
      <name val="Calibri"/>
      <family val="2"/>
    </font>
    <font>
      <sz val="11"/>
      <color rgb="FF000000"/>
      <name val="Calibri"/>
      <family val="2"/>
    </font>
  </fonts>
  <fills count="17">
    <fill>
      <patternFill patternType="none"/>
    </fill>
    <fill>
      <patternFill patternType="gray125"/>
    </fill>
    <fill>
      <patternFill patternType="solid">
        <fgColor rgb="FFFFFFFF"/>
        <bgColor rgb="FFFFFFFF"/>
      </patternFill>
    </fill>
    <fill>
      <patternFill patternType="solid">
        <fgColor rgb="FFC55A11"/>
        <bgColor rgb="FFC55A11"/>
      </patternFill>
    </fill>
    <fill>
      <patternFill patternType="solid">
        <fgColor rgb="FF70AD47"/>
        <bgColor rgb="FF70AD47"/>
      </patternFill>
    </fill>
    <fill>
      <patternFill patternType="solid">
        <fgColor rgb="FFC5E0B3"/>
        <bgColor rgb="FFC5E0B3"/>
      </patternFill>
    </fill>
    <fill>
      <patternFill patternType="solid">
        <fgColor rgb="FFF4B083"/>
        <bgColor rgb="FFF4B083"/>
      </patternFill>
    </fill>
    <fill>
      <patternFill patternType="solid">
        <fgColor rgb="FF44546A"/>
        <bgColor rgb="FF44546A"/>
      </patternFill>
    </fill>
    <fill>
      <patternFill patternType="solid">
        <fgColor rgb="FF333F4F"/>
        <bgColor rgb="FF333F4F"/>
      </patternFill>
    </fill>
    <fill>
      <patternFill patternType="solid">
        <fgColor rgb="FF548135"/>
        <bgColor rgb="FF548135"/>
      </patternFill>
    </fill>
    <fill>
      <patternFill patternType="solid">
        <fgColor rgb="FFD6DCE4"/>
        <bgColor rgb="FFD6DCE4"/>
      </patternFill>
    </fill>
    <fill>
      <patternFill patternType="solid">
        <fgColor rgb="FFDEEAF6"/>
        <bgColor rgb="FFDEEAF6"/>
      </patternFill>
    </fill>
    <fill>
      <patternFill patternType="solid">
        <fgColor rgb="FFA8D08D"/>
        <bgColor rgb="FFA8D08D"/>
      </patternFill>
    </fill>
    <fill>
      <patternFill patternType="solid">
        <fgColor rgb="FFFFA7A7"/>
        <bgColor rgb="FFFFA7A7"/>
      </patternFill>
    </fill>
    <fill>
      <patternFill patternType="solid">
        <fgColor rgb="FFE2EFD9"/>
        <bgColor rgb="FFE2EFD9"/>
      </patternFill>
    </fill>
    <fill>
      <patternFill patternType="solid">
        <fgColor rgb="FF7F6000"/>
        <bgColor rgb="FF7F6000"/>
      </patternFill>
    </fill>
    <fill>
      <patternFill patternType="solid">
        <fgColor theme="9" tint="0.79998168889431442"/>
        <bgColor rgb="FFFFFFFF"/>
      </patternFill>
    </fill>
  </fills>
  <borders count="28">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top/>
      <bottom/>
      <diagonal/>
    </border>
    <border>
      <left/>
      <right/>
      <top/>
      <bottom/>
      <diagonal/>
    </border>
    <border>
      <left/>
      <right/>
      <top/>
      <bottom/>
      <diagonal/>
    </border>
    <border>
      <left/>
      <right/>
      <top/>
      <bottom style="thin">
        <color rgb="FF000000"/>
      </bottom>
      <diagonal/>
    </border>
    <border>
      <left/>
      <right/>
      <top/>
      <bottom style="thin">
        <color rgb="FF000000"/>
      </bottom>
      <diagonal/>
    </border>
  </borders>
  <cellStyleXfs count="2">
    <xf numFmtId="0" fontId="0" fillId="0" borderId="0"/>
    <xf numFmtId="43" fontId="31" fillId="0" borderId="0" applyFont="0" applyFill="0" applyBorder="0" applyAlignment="0" applyProtection="0"/>
  </cellStyleXfs>
  <cellXfs count="120">
    <xf numFmtId="0" fontId="0" fillId="0" borderId="0" xfId="0" applyFont="1" applyAlignment="1"/>
    <xf numFmtId="0" fontId="0" fillId="2" borderId="1" xfId="0" applyFont="1" applyFill="1" applyBorder="1"/>
    <xf numFmtId="0" fontId="1" fillId="0" borderId="0" xfId="0" applyFont="1"/>
    <xf numFmtId="0" fontId="2" fillId="0" borderId="0" xfId="0" applyFont="1" applyAlignment="1">
      <alignment vertical="center"/>
    </xf>
    <xf numFmtId="0" fontId="6" fillId="5" borderId="5" xfId="0" applyFont="1" applyFill="1" applyBorder="1" applyAlignment="1">
      <alignment horizontal="center" vertical="center"/>
    </xf>
    <xf numFmtId="0" fontId="3" fillId="5" borderId="5" xfId="0" applyFont="1" applyFill="1" applyBorder="1" applyAlignment="1">
      <alignment horizontal="center" vertical="center"/>
    </xf>
    <xf numFmtId="0" fontId="0" fillId="0" borderId="5" xfId="0" applyFont="1" applyBorder="1" applyAlignment="1">
      <alignment horizontal="center" vertical="center"/>
    </xf>
    <xf numFmtId="0" fontId="0" fillId="0" borderId="5" xfId="0" applyFont="1" applyBorder="1" applyAlignment="1">
      <alignment vertical="center" wrapText="1"/>
    </xf>
    <xf numFmtId="0" fontId="0" fillId="0" borderId="5" xfId="0" applyFont="1" applyBorder="1" applyAlignment="1">
      <alignment horizontal="left" vertical="center" wrapText="1"/>
    </xf>
    <xf numFmtId="0" fontId="7" fillId="7" borderId="5" xfId="0" applyFont="1" applyFill="1" applyBorder="1" applyAlignment="1">
      <alignment horizontal="center" vertical="center"/>
    </xf>
    <xf numFmtId="0" fontId="7" fillId="8" borderId="5" xfId="0" applyFont="1" applyFill="1" applyBorder="1" applyAlignment="1">
      <alignment horizontal="center" vertical="center" wrapText="1"/>
    </xf>
    <xf numFmtId="0" fontId="7" fillId="8" borderId="5" xfId="0" applyFont="1" applyFill="1" applyBorder="1" applyAlignment="1">
      <alignment horizontal="center" vertical="center"/>
    </xf>
    <xf numFmtId="0" fontId="7" fillId="7" borderId="5" xfId="0" applyFont="1" applyFill="1" applyBorder="1" applyAlignment="1">
      <alignment horizontal="center" vertical="center" wrapText="1"/>
    </xf>
    <xf numFmtId="0" fontId="9" fillId="9" borderId="5" xfId="0" applyFont="1" applyFill="1" applyBorder="1" applyAlignment="1">
      <alignment horizontal="center" vertical="center" wrapText="1"/>
    </xf>
    <xf numFmtId="0" fontId="7" fillId="7" borderId="18" xfId="0" applyFont="1" applyFill="1" applyBorder="1" applyAlignment="1">
      <alignment horizontal="center" vertical="center" wrapText="1"/>
    </xf>
    <xf numFmtId="0" fontId="0" fillId="10" borderId="19" xfId="0" applyFont="1" applyFill="1" applyBorder="1"/>
    <xf numFmtId="0" fontId="0" fillId="10" borderId="19" xfId="0" applyFont="1" applyFill="1" applyBorder="1" applyAlignment="1">
      <alignment horizontal="center"/>
    </xf>
    <xf numFmtId="0" fontId="0" fillId="2" borderId="19" xfId="0" applyFont="1" applyFill="1" applyBorder="1" applyAlignment="1">
      <alignment horizontal="center"/>
    </xf>
    <xf numFmtId="0" fontId="10" fillId="10" borderId="19" xfId="0" applyFont="1" applyFill="1" applyBorder="1" applyAlignment="1">
      <alignment horizontal="center"/>
    </xf>
    <xf numFmtId="0" fontId="1" fillId="0" borderId="0" xfId="0" applyFont="1" applyAlignment="1">
      <alignment horizontal="center"/>
    </xf>
    <xf numFmtId="0" fontId="10" fillId="11" borderId="19" xfId="0" applyFont="1" applyFill="1" applyBorder="1" applyAlignment="1">
      <alignment horizontal="center"/>
    </xf>
    <xf numFmtId="0" fontId="10" fillId="2" borderId="19" xfId="0" applyFont="1" applyFill="1" applyBorder="1" applyAlignment="1">
      <alignment horizontal="center"/>
    </xf>
    <xf numFmtId="0" fontId="0" fillId="13" borderId="19" xfId="0" applyFont="1" applyFill="1" applyBorder="1" applyAlignment="1">
      <alignment horizontal="center"/>
    </xf>
    <xf numFmtId="0" fontId="6" fillId="5" borderId="5" xfId="0" applyFont="1" applyFill="1" applyBorder="1" applyAlignment="1">
      <alignment horizontal="center"/>
    </xf>
    <xf numFmtId="1" fontId="0" fillId="0" borderId="5" xfId="0" applyNumberFormat="1" applyFont="1" applyBorder="1" applyAlignment="1">
      <alignment horizontal="center"/>
    </xf>
    <xf numFmtId="0" fontId="6" fillId="0" borderId="5" xfId="0" applyFont="1" applyBorder="1" applyAlignment="1">
      <alignment vertical="center"/>
    </xf>
    <xf numFmtId="0" fontId="11" fillId="2" borderId="5" xfId="0" applyFont="1" applyFill="1" applyBorder="1" applyAlignment="1">
      <alignment horizontal="left" vertical="center" wrapText="1"/>
    </xf>
    <xf numFmtId="0" fontId="1" fillId="2" borderId="5" xfId="0" applyFont="1" applyFill="1" applyBorder="1" applyAlignment="1">
      <alignment horizontal="left" vertical="center" wrapText="1"/>
    </xf>
    <xf numFmtId="0" fontId="1" fillId="2" borderId="5" xfId="0" applyFont="1" applyFill="1" applyBorder="1" applyAlignment="1">
      <alignment horizontal="center" vertical="center" wrapText="1"/>
    </xf>
    <xf numFmtId="0" fontId="1" fillId="0" borderId="0" xfId="0" applyFont="1" applyAlignment="1">
      <alignment wrapText="1"/>
    </xf>
    <xf numFmtId="0" fontId="6" fillId="2" borderId="5" xfId="0" applyFont="1" applyFill="1" applyBorder="1" applyAlignment="1">
      <alignment horizontal="center" vertical="center"/>
    </xf>
    <xf numFmtId="0" fontId="0" fillId="0" borderId="5" xfId="0" applyFont="1" applyBorder="1"/>
    <xf numFmtId="0" fontId="1" fillId="2" borderId="5" xfId="0" applyFont="1" applyFill="1" applyBorder="1" applyAlignment="1">
      <alignment vertical="center" wrapText="1"/>
    </xf>
    <xf numFmtId="0" fontId="12" fillId="2" borderId="5" xfId="0" applyFont="1" applyFill="1" applyBorder="1" applyAlignment="1">
      <alignment horizontal="left" vertical="center" wrapText="1"/>
    </xf>
    <xf numFmtId="0" fontId="0" fillId="0" borderId="5" xfId="0" applyFont="1" applyBorder="1" applyAlignment="1">
      <alignment horizontal="center"/>
    </xf>
    <xf numFmtId="0" fontId="1" fillId="2" borderId="21" xfId="0" applyFont="1" applyFill="1" applyBorder="1" applyAlignment="1">
      <alignment horizontal="center" vertical="center" wrapText="1"/>
    </xf>
    <xf numFmtId="0" fontId="1" fillId="0" borderId="5" xfId="0" applyFont="1" applyBorder="1" applyAlignment="1">
      <alignment horizontal="center" vertical="center"/>
    </xf>
    <xf numFmtId="0" fontId="0" fillId="2" borderId="5" xfId="0" applyFont="1" applyFill="1" applyBorder="1" applyAlignment="1">
      <alignment horizontal="center"/>
    </xf>
    <xf numFmtId="1" fontId="13" fillId="3" borderId="5" xfId="0" applyNumberFormat="1" applyFont="1" applyFill="1" applyBorder="1" applyAlignment="1">
      <alignment horizontal="center"/>
    </xf>
    <xf numFmtId="0" fontId="14" fillId="14" borderId="5" xfId="0" applyFont="1" applyFill="1" applyBorder="1" applyAlignment="1">
      <alignment horizontal="left" vertical="center" wrapText="1"/>
    </xf>
    <xf numFmtId="0" fontId="1" fillId="14" borderId="5" xfId="0" applyFont="1" applyFill="1" applyBorder="1" applyAlignment="1">
      <alignment horizontal="left" vertical="center" wrapText="1"/>
    </xf>
    <xf numFmtId="0" fontId="1" fillId="14" borderId="5" xfId="0" applyFont="1" applyFill="1" applyBorder="1" applyAlignment="1">
      <alignment horizontal="center" vertical="center" wrapText="1"/>
    </xf>
    <xf numFmtId="1" fontId="13" fillId="15" borderId="5" xfId="0" applyNumberFormat="1" applyFont="1" applyFill="1" applyBorder="1" applyAlignment="1">
      <alignment horizontal="center"/>
    </xf>
    <xf numFmtId="0" fontId="15" fillId="0" borderId="5" xfId="0" applyFont="1" applyBorder="1" applyAlignment="1">
      <alignment vertical="center" wrapText="1"/>
    </xf>
    <xf numFmtId="1" fontId="16" fillId="14" borderId="5" xfId="0" applyNumberFormat="1" applyFont="1" applyFill="1" applyBorder="1" applyAlignment="1">
      <alignment horizontal="center"/>
    </xf>
    <xf numFmtId="0" fontId="0" fillId="10" borderId="5" xfId="0" applyFont="1" applyFill="1" applyBorder="1"/>
    <xf numFmtId="0" fontId="17" fillId="14" borderId="5" xfId="0" applyFont="1" applyFill="1" applyBorder="1" applyAlignment="1">
      <alignment vertical="center" wrapText="1"/>
    </xf>
    <xf numFmtId="0" fontId="0" fillId="10" borderId="5" xfId="0" applyFont="1" applyFill="1" applyBorder="1" applyAlignment="1">
      <alignment horizontal="center"/>
    </xf>
    <xf numFmtId="0" fontId="0" fillId="13" borderId="5" xfId="0" applyFont="1" applyFill="1" applyBorder="1" applyAlignment="1">
      <alignment horizontal="center"/>
    </xf>
    <xf numFmtId="1" fontId="16" fillId="14" borderId="22" xfId="0" applyNumberFormat="1" applyFont="1" applyFill="1" applyBorder="1" applyAlignment="1">
      <alignment horizontal="center"/>
    </xf>
    <xf numFmtId="0" fontId="0" fillId="2" borderId="5" xfId="0" applyFont="1" applyFill="1" applyBorder="1"/>
    <xf numFmtId="1" fontId="13" fillId="3" borderId="22" xfId="0" applyNumberFormat="1" applyFont="1" applyFill="1" applyBorder="1" applyAlignment="1">
      <alignment horizontal="center"/>
    </xf>
    <xf numFmtId="0" fontId="13" fillId="7" borderId="5" xfId="0" applyFont="1" applyFill="1" applyBorder="1" applyAlignment="1">
      <alignment horizontal="center" vertical="center"/>
    </xf>
    <xf numFmtId="0" fontId="0" fillId="10" borderId="19" xfId="0" applyFont="1" applyFill="1" applyBorder="1" applyAlignment="1">
      <alignment vertical="center"/>
    </xf>
    <xf numFmtId="0" fontId="18" fillId="10" borderId="19" xfId="0" applyFont="1" applyFill="1" applyBorder="1" applyAlignment="1">
      <alignment vertical="center"/>
    </xf>
    <xf numFmtId="0" fontId="0" fillId="0" borderId="5" xfId="0" applyFont="1" applyBorder="1" applyAlignment="1">
      <alignment vertical="center"/>
    </xf>
    <xf numFmtId="0" fontId="19" fillId="0" borderId="5" xfId="0" applyFont="1" applyBorder="1" applyAlignment="1">
      <alignment vertical="center"/>
    </xf>
    <xf numFmtId="0" fontId="0" fillId="10" borderId="5" xfId="0" applyFont="1" applyFill="1" applyBorder="1" applyAlignment="1">
      <alignment vertical="center"/>
    </xf>
    <xf numFmtId="0" fontId="20" fillId="10" borderId="5" xfId="0" applyFont="1" applyFill="1" applyBorder="1" applyAlignment="1">
      <alignment vertical="center"/>
    </xf>
    <xf numFmtId="0" fontId="22" fillId="9" borderId="5" xfId="0" applyFont="1" applyFill="1" applyBorder="1" applyAlignment="1">
      <alignment horizontal="center" vertical="center" wrapText="1"/>
    </xf>
    <xf numFmtId="0" fontId="23" fillId="14" borderId="5" xfId="0" applyFont="1" applyFill="1" applyBorder="1" applyAlignment="1">
      <alignment horizontal="left" vertical="center" wrapText="1"/>
    </xf>
    <xf numFmtId="0" fontId="24" fillId="14" borderId="5" xfId="0" applyFont="1" applyFill="1" applyBorder="1" applyAlignment="1">
      <alignment horizontal="center" vertical="center" wrapText="1"/>
    </xf>
    <xf numFmtId="0" fontId="25" fillId="14" borderId="5" xfId="0" applyFont="1" applyFill="1" applyBorder="1" applyAlignment="1">
      <alignment horizontal="left" vertical="center" wrapText="1"/>
    </xf>
    <xf numFmtId="0" fontId="23" fillId="0" borderId="5" xfId="0" applyFont="1" applyBorder="1" applyAlignment="1">
      <alignment horizontal="left" vertical="center" wrapText="1"/>
    </xf>
    <xf numFmtId="0" fontId="24" fillId="0" borderId="5" xfId="0" applyFont="1" applyBorder="1" applyAlignment="1">
      <alignment horizontal="center" vertical="center" wrapText="1"/>
    </xf>
    <xf numFmtId="0" fontId="26" fillId="0" borderId="5" xfId="0" applyFont="1" applyBorder="1" applyAlignment="1">
      <alignment horizontal="left" vertical="center" wrapText="1"/>
    </xf>
    <xf numFmtId="0" fontId="0" fillId="2" borderId="25" xfId="0" applyFont="1" applyFill="1" applyBorder="1"/>
    <xf numFmtId="0" fontId="28" fillId="2" borderId="25" xfId="0" applyFont="1" applyFill="1" applyBorder="1"/>
    <xf numFmtId="0" fontId="28" fillId="16" borderId="25" xfId="0" applyFont="1" applyFill="1" applyBorder="1" applyAlignment="1">
      <alignment horizontal="center"/>
    </xf>
    <xf numFmtId="43" fontId="0" fillId="13" borderId="19" xfId="1" applyFont="1" applyFill="1" applyBorder="1" applyAlignment="1">
      <alignment horizontal="center"/>
    </xf>
    <xf numFmtId="0" fontId="4" fillId="2" borderId="22" xfId="0" applyFont="1" applyFill="1" applyBorder="1" applyAlignment="1">
      <alignment horizontal="center"/>
    </xf>
    <xf numFmtId="1" fontId="0" fillId="0" borderId="22" xfId="0" applyNumberFormat="1" applyFont="1" applyBorder="1" applyAlignment="1">
      <alignment horizontal="center"/>
    </xf>
    <xf numFmtId="0" fontId="4" fillId="2" borderId="5" xfId="0" applyFont="1" applyFill="1" applyBorder="1" applyAlignment="1">
      <alignment horizontal="center"/>
    </xf>
    <xf numFmtId="0" fontId="0" fillId="2" borderId="22" xfId="0" applyFont="1" applyFill="1" applyBorder="1" applyAlignment="1">
      <alignment horizontal="center"/>
    </xf>
    <xf numFmtId="0" fontId="0" fillId="13" borderId="15" xfId="0" applyFont="1" applyFill="1" applyBorder="1" applyAlignment="1">
      <alignment horizontal="center"/>
    </xf>
    <xf numFmtId="1" fontId="4" fillId="14" borderId="5" xfId="0" applyNumberFormat="1" applyFont="1" applyFill="1" applyBorder="1" applyAlignment="1">
      <alignment horizontal="center"/>
    </xf>
    <xf numFmtId="0" fontId="0" fillId="0" borderId="22" xfId="0" applyFont="1" applyBorder="1" applyAlignment="1">
      <alignment horizontal="center"/>
    </xf>
    <xf numFmtId="0" fontId="1" fillId="2" borderId="2" xfId="0" applyFont="1" applyFill="1" applyBorder="1" applyAlignment="1">
      <alignment horizontal="left" vertical="center" wrapText="1"/>
    </xf>
    <xf numFmtId="0" fontId="4" fillId="0" borderId="4" xfId="0" applyFont="1" applyBorder="1"/>
    <xf numFmtId="0" fontId="1" fillId="14" borderId="2" xfId="0" applyFont="1" applyFill="1" applyBorder="1" applyAlignment="1">
      <alignment horizontal="left" vertical="center" wrapText="1"/>
    </xf>
    <xf numFmtId="0" fontId="1" fillId="14" borderId="2" xfId="0" applyFont="1" applyFill="1" applyBorder="1" applyAlignment="1">
      <alignment horizontal="center" vertical="center" wrapText="1"/>
    </xf>
    <xf numFmtId="0" fontId="1" fillId="0" borderId="2" xfId="0" applyFont="1" applyBorder="1" applyAlignment="1">
      <alignment horizontal="center" vertical="center" wrapText="1"/>
    </xf>
    <xf numFmtId="0" fontId="6" fillId="5" borderId="2" xfId="0" applyFont="1" applyFill="1" applyBorder="1" applyAlignment="1">
      <alignment horizontal="center" vertical="center"/>
    </xf>
    <xf numFmtId="0" fontId="4" fillId="0" borderId="3" xfId="0" applyFont="1" applyBorder="1"/>
    <xf numFmtId="0" fontId="5" fillId="4" borderId="2" xfId="0" applyFont="1" applyFill="1" applyBorder="1" applyAlignment="1">
      <alignment horizontal="center"/>
    </xf>
    <xf numFmtId="0" fontId="4" fillId="0" borderId="20" xfId="0" applyFont="1" applyBorder="1"/>
    <xf numFmtId="0" fontId="6" fillId="5" borderId="6" xfId="0" applyFont="1" applyFill="1" applyBorder="1" applyAlignment="1">
      <alignment horizontal="center" vertical="center"/>
    </xf>
    <xf numFmtId="0" fontId="4" fillId="0" borderId="14" xfId="0" applyFont="1" applyBorder="1"/>
    <xf numFmtId="0" fontId="6" fillId="5" borderId="6" xfId="0" applyFont="1" applyFill="1" applyBorder="1" applyAlignment="1">
      <alignment horizontal="center" vertical="center" wrapText="1"/>
    </xf>
    <xf numFmtId="0" fontId="6" fillId="12" borderId="2" xfId="0" applyFont="1" applyFill="1" applyBorder="1" applyAlignment="1">
      <alignment horizontal="center" vertical="center"/>
    </xf>
    <xf numFmtId="0" fontId="6" fillId="5" borderId="7" xfId="0" applyFont="1" applyFill="1" applyBorder="1" applyAlignment="1">
      <alignment horizontal="center" vertical="center"/>
    </xf>
    <xf numFmtId="0" fontId="4" fillId="0" borderId="9" xfId="0" applyFont="1" applyBorder="1"/>
    <xf numFmtId="0" fontId="4" fillId="0" borderId="15" xfId="0" applyFont="1" applyBorder="1"/>
    <xf numFmtId="0" fontId="4" fillId="0" borderId="17" xfId="0" applyFont="1" applyBorder="1"/>
    <xf numFmtId="0" fontId="6" fillId="5" borderId="2" xfId="0" applyFont="1" applyFill="1" applyBorder="1" applyAlignment="1">
      <alignment horizontal="center"/>
    </xf>
    <xf numFmtId="0" fontId="6" fillId="4" borderId="2" xfId="0" applyFont="1" applyFill="1" applyBorder="1" applyAlignment="1">
      <alignment horizontal="center" wrapText="1"/>
    </xf>
    <xf numFmtId="0" fontId="1" fillId="14" borderId="2" xfId="0" applyFont="1" applyFill="1" applyBorder="1" applyAlignment="1">
      <alignment vertical="center" wrapText="1"/>
    </xf>
    <xf numFmtId="0" fontId="1" fillId="2" borderId="2" xfId="0" applyFont="1" applyFill="1" applyBorder="1" applyAlignment="1">
      <alignment vertical="center" wrapText="1"/>
    </xf>
    <xf numFmtId="0" fontId="1" fillId="0" borderId="2" xfId="0" applyFont="1" applyBorder="1" applyAlignment="1">
      <alignment vertical="center" wrapText="1"/>
    </xf>
    <xf numFmtId="0" fontId="1" fillId="0" borderId="6" xfId="0" applyFont="1" applyBorder="1" applyAlignment="1">
      <alignment horizontal="center" vertical="center"/>
    </xf>
    <xf numFmtId="0" fontId="4" fillId="0" borderId="10" xfId="0" applyFont="1" applyBorder="1"/>
    <xf numFmtId="0" fontId="1" fillId="2" borderId="7" xfId="0" applyFont="1" applyFill="1" applyBorder="1" applyAlignment="1">
      <alignment horizontal="center" vertical="center" wrapText="1"/>
    </xf>
    <xf numFmtId="0" fontId="4" fillId="0" borderId="8" xfId="0" applyFont="1" applyBorder="1"/>
    <xf numFmtId="0" fontId="4" fillId="0" borderId="11" xfId="0" applyFont="1" applyBorder="1"/>
    <xf numFmtId="0" fontId="0" fillId="0" borderId="0" xfId="0" applyFont="1" applyAlignment="1"/>
    <xf numFmtId="0" fontId="4" fillId="0" borderId="12" xfId="0" applyFont="1" applyBorder="1"/>
    <xf numFmtId="0" fontId="4" fillId="0" borderId="16" xfId="0" applyFont="1" applyBorder="1"/>
    <xf numFmtId="0" fontId="7" fillId="7" borderId="22" xfId="0" applyFont="1" applyFill="1" applyBorder="1" applyAlignment="1">
      <alignment horizontal="center" wrapText="1"/>
    </xf>
    <xf numFmtId="0" fontId="3" fillId="6" borderId="22" xfId="0" applyFont="1" applyFill="1" applyBorder="1" applyAlignment="1">
      <alignment horizontal="center"/>
    </xf>
    <xf numFmtId="0" fontId="7" fillId="7" borderId="27" xfId="0" applyFont="1" applyFill="1" applyBorder="1" applyAlignment="1">
      <alignment horizontal="center"/>
    </xf>
    <xf numFmtId="0" fontId="4" fillId="0" borderId="27" xfId="0" applyFont="1" applyBorder="1"/>
    <xf numFmtId="0" fontId="3" fillId="3" borderId="22" xfId="0" applyFont="1" applyFill="1" applyBorder="1" applyAlignment="1">
      <alignment horizontal="center"/>
    </xf>
    <xf numFmtId="0" fontId="7" fillId="7" borderId="21" xfId="0" applyFont="1" applyFill="1" applyBorder="1" applyAlignment="1">
      <alignment horizontal="center" wrapText="1"/>
    </xf>
    <xf numFmtId="0" fontId="4" fillId="0" borderId="13" xfId="0" applyFont="1" applyBorder="1"/>
    <xf numFmtId="0" fontId="8" fillId="4" borderId="2" xfId="0" applyFont="1" applyFill="1" applyBorder="1" applyAlignment="1">
      <alignment horizontal="center" wrapText="1"/>
    </xf>
    <xf numFmtId="0" fontId="7" fillId="8" borderId="23" xfId="0" applyFont="1" applyFill="1" applyBorder="1" applyAlignment="1">
      <alignment horizontal="center" vertical="center"/>
    </xf>
    <xf numFmtId="0" fontId="4" fillId="0" borderId="24" xfId="0" applyFont="1" applyBorder="1"/>
    <xf numFmtId="0" fontId="4" fillId="0" borderId="25" xfId="0" applyFont="1" applyBorder="1"/>
    <xf numFmtId="0" fontId="4" fillId="0" borderId="26" xfId="0" applyFont="1" applyBorder="1"/>
    <xf numFmtId="0" fontId="21" fillId="9" borderId="2" xfId="0" applyFont="1" applyFill="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20</xdr:col>
      <xdr:colOff>838200</xdr:colOff>
      <xdr:row>20</xdr:row>
      <xdr:rowOff>152400</xdr:rowOff>
    </xdr:from>
    <xdr:to>
      <xdr:col>23</xdr:col>
      <xdr:colOff>114300</xdr:colOff>
      <xdr:row>20</xdr:row>
      <xdr:rowOff>533400</xdr:rowOff>
    </xdr:to>
    <xdr:sp macro="" textlink="">
      <xdr:nvSpPr>
        <xdr:cNvPr id="3" name="Shape 3">
          <a:extLst>
            <a:ext uri="{FF2B5EF4-FFF2-40B4-BE49-F238E27FC236}">
              <a16:creationId xmlns:a16="http://schemas.microsoft.com/office/drawing/2014/main" id="{00000000-0008-0000-0000-000003000000}"/>
            </a:ext>
          </a:extLst>
        </xdr:cNvPr>
        <xdr:cNvSpPr txBox="1"/>
      </xdr:nvSpPr>
      <xdr:spPr>
        <a:xfrm>
          <a:off x="1806272" y="3589820"/>
          <a:ext cx="7079456" cy="380361"/>
        </a:xfrm>
        <a:prstGeom prst="rect">
          <a:avLst/>
        </a:prstGeom>
        <a:noFill/>
        <a:ln>
          <a:noFill/>
        </a:ln>
      </xdr:spPr>
      <xdr:txBody>
        <a:bodyPr wrap="square" lIns="0" tIns="0" rIns="0" bIns="0" anchor="t" anchorCtr="0">
          <a:noAutofit/>
        </a:bodyPr>
        <a:lstStyle/>
        <a:p>
          <a:pPr lvl="0" indent="0">
            <a:spcBef>
              <a:spcPts val="0"/>
            </a:spcBef>
            <a:buSzPct val="25000"/>
            <a:buNone/>
          </a:pPr>
          <a:endParaRPr sz="1100"/>
        </a:p>
      </xdr:txBody>
    </xdr:sp>
    <xdr:clientData fLocksWithSheet="0"/>
  </xdr:twoCellAnchor>
  <xdr:twoCellAnchor>
    <xdr:from>
      <xdr:col>0</xdr:col>
      <xdr:colOff>0</xdr:colOff>
      <xdr:row>0</xdr:row>
      <xdr:rowOff>0</xdr:rowOff>
    </xdr:from>
    <xdr:to>
      <xdr:col>6</xdr:col>
      <xdr:colOff>2686050</xdr:colOff>
      <xdr:row>23</xdr:row>
      <xdr:rowOff>685800</xdr:rowOff>
    </xdr:to>
    <xdr:sp macro="" textlink="">
      <xdr:nvSpPr>
        <xdr:cNvPr id="1035" name="Text Box 11" hidden="1">
          <a:extLst>
            <a:ext uri="{FF2B5EF4-FFF2-40B4-BE49-F238E27FC236}">
              <a16:creationId xmlns:a16="http://schemas.microsoft.com/office/drawing/2014/main" id="{00000000-0008-0000-0000-00000B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2686050</xdr:colOff>
      <xdr:row>23</xdr:row>
      <xdr:rowOff>685800</xdr:rowOff>
    </xdr:to>
    <xdr:sp macro="" textlink="">
      <xdr:nvSpPr>
        <xdr:cNvPr id="2" name="AutoShape 11">
          <a:extLst>
            <a:ext uri="{FF2B5EF4-FFF2-40B4-BE49-F238E27FC236}">
              <a16:creationId xmlns:a16="http://schemas.microsoft.com/office/drawing/2014/main" id="{52BED488-5B95-4B7D-8095-28C3E6591957}"/>
            </a:ext>
          </a:extLst>
        </xdr:cNvPr>
        <xdr:cNvSpPr>
          <a:spLocks noChangeArrowheads="1"/>
        </xdr:cNvSpPr>
      </xdr:nvSpPr>
      <xdr:spPr bwMode="auto">
        <a:xfrm>
          <a:off x="0" y="0"/>
          <a:ext cx="9525000" cy="26050875"/>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inaica.inecc.gob.mx/" TargetMode="External"/><Relationship Id="rId7" Type="http://schemas.openxmlformats.org/officeDocument/2006/relationships/vmlDrawing" Target="../drawings/vmlDrawing1.vml"/><Relationship Id="rId2" Type="http://schemas.openxmlformats.org/officeDocument/2006/relationships/hyperlink" Target="http://sinaica.inecc.gob.mx/" TargetMode="External"/><Relationship Id="rId1" Type="http://schemas.openxmlformats.org/officeDocument/2006/relationships/hyperlink" Target="https://www.gob.mx/semarnat/acciones-y-programas/programas-de-gestion-para-mejorar-la-calidad-del-aire" TargetMode="External"/><Relationship Id="rId6" Type="http://schemas.openxmlformats.org/officeDocument/2006/relationships/drawing" Target="../drawings/drawing1.xml"/><Relationship Id="rId5" Type="http://schemas.openxmlformats.org/officeDocument/2006/relationships/hyperlink" Target="http://sinaica.inecc.gob.mx/" TargetMode="External"/><Relationship Id="rId4" Type="http://schemas.openxmlformats.org/officeDocument/2006/relationships/hyperlink" Target="http://imco.org.mx/indices/"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ecologia.guanajuato.gob.mx/sitio/verificacion-vehicular" TargetMode="External"/><Relationship Id="rId13" Type="http://schemas.openxmlformats.org/officeDocument/2006/relationships/hyperlink" Target="http://sustentable.morelos.gob.mx/ca/verificacion-vehicular" TargetMode="External"/><Relationship Id="rId18" Type="http://schemas.openxmlformats.org/officeDocument/2006/relationships/hyperlink" Target="http://www.quintanaroo.gob.mx/" TargetMode="External"/><Relationship Id="rId26" Type="http://schemas.openxmlformats.org/officeDocument/2006/relationships/hyperlink" Target="http://www.finanzas.gob.mx/index.php?option=com_content&amp;view=article&amp;id=93" TargetMode="External"/><Relationship Id="rId3" Type="http://schemas.openxmlformats.org/officeDocument/2006/relationships/hyperlink" Target="http://www.tramitescoahuila.gob.mx/tr%C3%A1mites-de-aytos.-municipales/saltillo/verificaci%C3%B3n-vehicular.html" TargetMode="External"/><Relationship Id="rId21" Type="http://schemas.openxmlformats.org/officeDocument/2006/relationships/hyperlink" Target="http://spf.tabasco.gob.mx/content/tramites-servicios" TargetMode="External"/><Relationship Id="rId7" Type="http://schemas.openxmlformats.org/officeDocument/2006/relationships/hyperlink" Target="http://www.sedema.cdmx.gob.mx/programas/programa/verificacion-vehicular" TargetMode="External"/><Relationship Id="rId12" Type="http://schemas.openxmlformats.org/officeDocument/2006/relationships/hyperlink" Target="http://sma.edomex.gob.mx/verificacion_vehicular" TargetMode="External"/><Relationship Id="rId17" Type="http://schemas.openxmlformats.org/officeDocument/2006/relationships/hyperlink" Target="http://www.queretaro.gob.mx/sedesu/contenido.aspx?q=7Pj9zGxNoTYvdhLIjQ5TEa0oDrjaXaga" TargetMode="External"/><Relationship Id="rId25" Type="http://schemas.openxmlformats.org/officeDocument/2006/relationships/hyperlink" Target="http://www.yucatan.gob.mx/servicios/ver_tramite.php?id=17" TargetMode="External"/><Relationship Id="rId2" Type="http://schemas.openxmlformats.org/officeDocument/2006/relationships/hyperlink" Target="http://www.bajacalifornia.gob.mx/portal/tramitesyservicios/temas.jsp" TargetMode="External"/><Relationship Id="rId16" Type="http://schemas.openxmlformats.org/officeDocument/2006/relationships/hyperlink" Target="http://www.verificentrosoaxaca.com.mx/docs/programavv.pdf" TargetMode="External"/><Relationship Id="rId20" Type="http://schemas.openxmlformats.org/officeDocument/2006/relationships/hyperlink" Target="http://servicios.sonora.gob.mx/rets/retsOpcionAvanzada.aspx" TargetMode="External"/><Relationship Id="rId1" Type="http://schemas.openxmlformats.org/officeDocument/2006/relationships/hyperlink" Target="http://www.aguascalientes.gob.mx/proespa/verificacion_particular.aspx" TargetMode="External"/><Relationship Id="rId6" Type="http://schemas.openxmlformats.org/officeDocument/2006/relationships/hyperlink" Target="http://www.congresochihuahua.gob.mx/biblioteca/reglamentos/archivosReglamentos/159.pdf" TargetMode="External"/><Relationship Id="rId11" Type="http://schemas.openxmlformats.org/officeDocument/2006/relationships/hyperlink" Target="http://semadet.jalisco.gob.mx/" TargetMode="External"/><Relationship Id="rId24" Type="http://schemas.openxmlformats.org/officeDocument/2006/relationships/hyperlink" Target="http://www.veracruz.gob.mx/blog/2017/07/03/gobierno-del-estado-de-veracruz-da-prorroga-para-realizar-verificacion-vehicular/" TargetMode="External"/><Relationship Id="rId5" Type="http://schemas.openxmlformats.org/officeDocument/2006/relationships/hyperlink" Target="http://www.st.chiapas.gob.mx/" TargetMode="External"/><Relationship Id="rId15" Type="http://schemas.openxmlformats.org/officeDocument/2006/relationships/hyperlink" Target="http://www.nl.gob.mx/mitos-y-realidades-de-la-verificacion-vehicular" TargetMode="External"/><Relationship Id="rId23" Type="http://schemas.openxmlformats.org/officeDocument/2006/relationships/hyperlink" Target="http://cge-tlaxcala.gob.mx/verif.html" TargetMode="External"/><Relationship Id="rId10" Type="http://schemas.openxmlformats.org/officeDocument/2006/relationships/hyperlink" Target="http://s-medioambiente.hidalgo.gob.mx/?p=1624" TargetMode="External"/><Relationship Id="rId19" Type="http://schemas.openxmlformats.org/officeDocument/2006/relationships/hyperlink" Target="http://rutys.slp.gob.mx/" TargetMode="External"/><Relationship Id="rId4" Type="http://schemas.openxmlformats.org/officeDocument/2006/relationships/hyperlink" Target="http://semov.col.gob.mx/" TargetMode="External"/><Relationship Id="rId9" Type="http://schemas.openxmlformats.org/officeDocument/2006/relationships/hyperlink" Target="http://guerrero.gob.mx/gobierno/servicios-en-linea/" TargetMode="External"/><Relationship Id="rId14" Type="http://schemas.openxmlformats.org/officeDocument/2006/relationships/hyperlink" Target="http://tramites.nayarit.gob.mx/" TargetMode="External"/><Relationship Id="rId22" Type="http://schemas.openxmlformats.org/officeDocument/2006/relationships/hyperlink" Target="http://www.tamaulipas.gob.mx/seduma/wp-content/uploads/sites/8/2017/03/reglamento-del-sistema-estatal-de-verificacion-vehicular-nuevo-reglamento-anexo-al-p.o-no.-40-del-6-de-abril-de-2010.pdf"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inaica.inecc.gob.mx/archivo/noms/NOM-020-SSA1-2014%20O3.pdf" TargetMode="External"/><Relationship Id="rId2" Type="http://schemas.openxmlformats.org/officeDocument/2006/relationships/hyperlink" Target="http://sinaica.inecc.gob.mx/archivo/noms/NOM%20021%20SSA%201993%20CO.pdf" TargetMode="External"/><Relationship Id="rId1" Type="http://schemas.openxmlformats.org/officeDocument/2006/relationships/hyperlink" Target="http://sinaica.inecc.gob.mx/archivo/noms/NOM-025-SSA1-2014%20PMs.pdf" TargetMode="External"/><Relationship Id="rId5" Type="http://schemas.openxmlformats.org/officeDocument/2006/relationships/hyperlink" Target="http://sinaica.inecc.gob.mx/archivo/noms/NOM%20022%20SSA%202010%20SO2.pdf" TargetMode="External"/><Relationship Id="rId4" Type="http://schemas.openxmlformats.org/officeDocument/2006/relationships/hyperlink" Target="http://sinaica.inecc.gob.mx/archivo/noms/NOM%20023%20SSA%201993%20NO2.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showGridLines="0" topLeftCell="A20" zoomScale="85" zoomScaleNormal="85" workbookViewId="0">
      <selection activeCell="B20" sqref="B20:C20"/>
    </sheetView>
  </sheetViews>
  <sheetFormatPr defaultColWidth="14.42578125" defaultRowHeight="15" x14ac:dyDescent="0.25"/>
  <cols>
    <col min="1" max="1" width="9.140625" customWidth="1"/>
    <col min="2" max="2" width="8.7109375" customWidth="1"/>
    <col min="3" max="3" width="12.7109375" customWidth="1"/>
    <col min="4" max="5" width="20.7109375" customWidth="1"/>
    <col min="6" max="6" width="30.5703125" customWidth="1"/>
    <col min="7" max="8" width="40.7109375" customWidth="1"/>
    <col min="9" max="9" width="20.7109375" customWidth="1"/>
    <col min="10" max="10" width="6.7109375" customWidth="1"/>
    <col min="11" max="11" width="15.7109375" customWidth="1"/>
    <col min="12" max="12" width="20.7109375" customWidth="1"/>
    <col min="13" max="14" width="40.7109375" customWidth="1"/>
    <col min="15" max="15" width="47.28515625" customWidth="1"/>
    <col min="16" max="16" width="18" customWidth="1"/>
    <col min="17" max="17" width="15.7109375" customWidth="1"/>
    <col min="18" max="19" width="17.5703125" customWidth="1"/>
    <col min="20" max="21" width="15.7109375" customWidth="1"/>
    <col min="22" max="22" width="60.7109375" customWidth="1"/>
    <col min="23" max="23" width="40.7109375" customWidth="1"/>
    <col min="24" max="26" width="10.7109375" customWidth="1"/>
  </cols>
  <sheetData>
    <row r="1" spans="1:26" x14ac:dyDescent="0.25">
      <c r="A1" s="2"/>
      <c r="B1" s="3"/>
      <c r="C1" s="3"/>
      <c r="D1" s="2"/>
      <c r="E1" s="2"/>
      <c r="F1" s="2"/>
      <c r="G1" s="2"/>
      <c r="H1" s="2"/>
      <c r="I1" s="2"/>
      <c r="J1" s="2"/>
      <c r="K1" s="2"/>
      <c r="L1" s="2"/>
      <c r="M1" s="2"/>
      <c r="N1" s="2"/>
      <c r="O1" s="2"/>
      <c r="P1" s="2"/>
      <c r="Q1" s="2"/>
      <c r="R1" s="2"/>
      <c r="S1" s="2"/>
      <c r="T1" s="2"/>
      <c r="U1" s="2"/>
      <c r="V1" s="2"/>
      <c r="W1" s="2"/>
      <c r="X1" s="2"/>
      <c r="Y1" s="2"/>
      <c r="Z1" s="2"/>
    </row>
    <row r="2" spans="1:26" x14ac:dyDescent="0.25">
      <c r="A2" s="2"/>
      <c r="B2" s="2"/>
      <c r="C2" s="2"/>
      <c r="D2" s="2"/>
      <c r="E2" s="2"/>
      <c r="F2" s="2"/>
      <c r="G2" s="2"/>
      <c r="H2" s="2"/>
      <c r="I2" s="2"/>
      <c r="J2" s="2"/>
      <c r="K2" s="2"/>
      <c r="L2" s="2"/>
      <c r="M2" s="2"/>
      <c r="N2" s="2"/>
      <c r="O2" s="2"/>
      <c r="P2" s="2"/>
      <c r="Q2" s="2"/>
      <c r="R2" s="2"/>
      <c r="S2" s="2"/>
      <c r="T2" s="2"/>
      <c r="U2" s="2"/>
      <c r="V2" s="2"/>
      <c r="W2" s="2"/>
      <c r="X2" s="2"/>
      <c r="Y2" s="2"/>
      <c r="Z2" s="2"/>
    </row>
    <row r="3" spans="1:26" x14ac:dyDescent="0.25">
      <c r="A3" s="2"/>
      <c r="B3" s="2"/>
      <c r="C3" s="2"/>
      <c r="D3" s="2"/>
      <c r="E3" s="2"/>
      <c r="F3" s="2"/>
      <c r="G3" s="2"/>
      <c r="H3" s="2"/>
      <c r="I3" s="2"/>
      <c r="J3" s="2"/>
      <c r="K3" s="2"/>
      <c r="L3" s="2"/>
      <c r="M3" s="2"/>
      <c r="N3" s="2"/>
      <c r="O3" s="2"/>
      <c r="P3" s="2"/>
      <c r="Q3" s="2"/>
      <c r="R3" s="2"/>
      <c r="S3" s="2"/>
      <c r="T3" s="2"/>
      <c r="U3" s="2"/>
      <c r="V3" s="2"/>
      <c r="W3" s="2"/>
      <c r="X3" s="2"/>
      <c r="Y3" s="2"/>
      <c r="Z3" s="2"/>
    </row>
    <row r="4" spans="1:26" x14ac:dyDescent="0.25">
      <c r="A4" s="2"/>
      <c r="B4" s="84" t="s">
        <v>0</v>
      </c>
      <c r="C4" s="83"/>
      <c r="D4" s="83"/>
      <c r="E4" s="83"/>
      <c r="F4" s="83"/>
      <c r="G4" s="83"/>
      <c r="H4" s="78"/>
      <c r="I4" s="2"/>
      <c r="J4" s="2"/>
      <c r="K4" s="2"/>
      <c r="L4" s="2"/>
      <c r="M4" s="2"/>
      <c r="N4" s="2"/>
      <c r="O4" s="2"/>
      <c r="P4" s="2"/>
      <c r="Q4" s="2"/>
      <c r="R4" s="2"/>
      <c r="S4" s="2"/>
      <c r="T4" s="2"/>
      <c r="U4" s="2"/>
      <c r="V4" s="2"/>
      <c r="W4" s="2"/>
      <c r="X4" s="2"/>
      <c r="Y4" s="2"/>
      <c r="Z4" s="2"/>
    </row>
    <row r="5" spans="1:26" x14ac:dyDescent="0.25">
      <c r="A5" s="2"/>
      <c r="B5" s="4" t="s">
        <v>1</v>
      </c>
      <c r="C5" s="4" t="s">
        <v>2</v>
      </c>
      <c r="D5" s="82" t="s">
        <v>3</v>
      </c>
      <c r="E5" s="83"/>
      <c r="F5" s="83"/>
      <c r="G5" s="83"/>
      <c r="H5" s="78"/>
      <c r="I5" s="2"/>
      <c r="J5" s="2"/>
      <c r="K5" s="2"/>
      <c r="L5" s="2"/>
      <c r="M5" s="2"/>
      <c r="N5" s="2"/>
      <c r="O5" s="2"/>
      <c r="P5" s="2"/>
      <c r="Q5" s="2"/>
      <c r="R5" s="2"/>
      <c r="S5" s="2"/>
      <c r="T5" s="2"/>
      <c r="U5" s="2"/>
      <c r="V5" s="2"/>
      <c r="W5" s="2"/>
      <c r="X5" s="2"/>
      <c r="Y5" s="2"/>
      <c r="Z5" s="2"/>
    </row>
    <row r="6" spans="1:26" x14ac:dyDescent="0.25">
      <c r="A6" s="2"/>
      <c r="B6" s="99" t="s">
        <v>4</v>
      </c>
      <c r="C6" s="99" t="s">
        <v>5</v>
      </c>
      <c r="D6" s="101" t="s">
        <v>8</v>
      </c>
      <c r="E6" s="102"/>
      <c r="F6" s="102"/>
      <c r="G6" s="102"/>
      <c r="H6" s="91"/>
      <c r="I6" s="2"/>
      <c r="J6" s="2"/>
      <c r="K6" s="2"/>
      <c r="L6" s="2"/>
      <c r="M6" s="2"/>
      <c r="N6" s="2"/>
      <c r="O6" s="2"/>
      <c r="P6" s="2"/>
      <c r="Q6" s="2"/>
      <c r="R6" s="2"/>
      <c r="S6" s="2"/>
      <c r="T6" s="2"/>
      <c r="U6" s="2"/>
      <c r="V6" s="2"/>
      <c r="W6" s="2"/>
      <c r="X6" s="2"/>
      <c r="Y6" s="2"/>
      <c r="Z6" s="2"/>
    </row>
    <row r="7" spans="1:26" x14ac:dyDescent="0.25">
      <c r="A7" s="2"/>
      <c r="B7" s="100"/>
      <c r="C7" s="100"/>
      <c r="D7" s="103"/>
      <c r="E7" s="104"/>
      <c r="F7" s="104"/>
      <c r="G7" s="104"/>
      <c r="H7" s="105"/>
      <c r="I7" s="2"/>
      <c r="J7" s="2"/>
      <c r="K7" s="2"/>
      <c r="L7" s="2"/>
      <c r="M7" s="2"/>
      <c r="N7" s="2"/>
      <c r="O7" s="2"/>
      <c r="P7" s="2"/>
      <c r="Q7" s="2"/>
      <c r="R7" s="2"/>
      <c r="S7" s="2"/>
      <c r="T7" s="2"/>
      <c r="U7" s="2"/>
      <c r="V7" s="2"/>
      <c r="W7" s="2"/>
      <c r="X7" s="2"/>
      <c r="Y7" s="2"/>
      <c r="Z7" s="2"/>
    </row>
    <row r="8" spans="1:26" x14ac:dyDescent="0.25">
      <c r="A8" s="2"/>
      <c r="B8" s="100"/>
      <c r="C8" s="100"/>
      <c r="D8" s="103"/>
      <c r="E8" s="104"/>
      <c r="F8" s="104"/>
      <c r="G8" s="104"/>
      <c r="H8" s="105"/>
      <c r="I8" s="2"/>
      <c r="J8" s="2"/>
      <c r="K8" s="2"/>
      <c r="L8" s="2"/>
      <c r="M8" s="2"/>
      <c r="N8" s="2"/>
      <c r="O8" s="2"/>
      <c r="P8" s="2"/>
      <c r="Q8" s="2"/>
      <c r="R8" s="2"/>
      <c r="S8" s="2"/>
      <c r="T8" s="2"/>
      <c r="U8" s="2"/>
      <c r="V8" s="2"/>
      <c r="W8" s="2"/>
      <c r="X8" s="2"/>
      <c r="Y8" s="2"/>
      <c r="Z8" s="2"/>
    </row>
    <row r="9" spans="1:26" x14ac:dyDescent="0.25">
      <c r="A9" s="2"/>
      <c r="B9" s="100"/>
      <c r="C9" s="100"/>
      <c r="D9" s="103"/>
      <c r="E9" s="104"/>
      <c r="F9" s="104"/>
      <c r="G9" s="104"/>
      <c r="H9" s="105"/>
      <c r="I9" s="2"/>
      <c r="J9" s="2"/>
      <c r="K9" s="2"/>
      <c r="L9" s="2"/>
      <c r="M9" s="2"/>
      <c r="N9" s="2"/>
      <c r="O9" s="2"/>
      <c r="P9" s="2"/>
      <c r="Q9" s="2"/>
      <c r="R9" s="2"/>
      <c r="S9" s="2"/>
      <c r="T9" s="2"/>
      <c r="U9" s="2"/>
      <c r="V9" s="2"/>
      <c r="W9" s="2"/>
      <c r="X9" s="2"/>
      <c r="Y9" s="2"/>
      <c r="Z9" s="2"/>
    </row>
    <row r="10" spans="1:26" x14ac:dyDescent="0.25">
      <c r="A10" s="2"/>
      <c r="B10" s="87"/>
      <c r="C10" s="87"/>
      <c r="D10" s="92"/>
      <c r="E10" s="106"/>
      <c r="F10" s="106"/>
      <c r="G10" s="106"/>
      <c r="H10" s="93"/>
      <c r="I10" s="2"/>
      <c r="J10" s="2"/>
      <c r="K10" s="2"/>
      <c r="L10" s="2"/>
      <c r="M10" s="2"/>
      <c r="N10" s="2"/>
      <c r="O10" s="2"/>
      <c r="P10" s="2"/>
      <c r="Q10" s="2"/>
      <c r="R10" s="2"/>
      <c r="S10" s="2"/>
      <c r="T10" s="2"/>
      <c r="U10" s="2"/>
      <c r="V10" s="2"/>
      <c r="W10" s="2"/>
      <c r="X10" s="2"/>
      <c r="Y10" s="2"/>
      <c r="Z10" s="2"/>
    </row>
    <row r="11" spans="1:26" x14ac:dyDescent="0.25">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x14ac:dyDescent="0.25">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x14ac:dyDescent="0.25">
      <c r="A13" s="95" t="s">
        <v>45</v>
      </c>
      <c r="B13" s="83"/>
      <c r="C13" s="83"/>
      <c r="D13" s="83"/>
      <c r="E13" s="83"/>
      <c r="F13" s="83"/>
      <c r="G13" s="83"/>
      <c r="H13" s="83"/>
      <c r="I13" s="78"/>
      <c r="J13" s="2"/>
      <c r="K13" s="84" t="s">
        <v>62</v>
      </c>
      <c r="L13" s="83"/>
      <c r="M13" s="83"/>
      <c r="N13" s="83"/>
      <c r="O13" s="83"/>
      <c r="P13" s="83"/>
      <c r="Q13" s="83"/>
      <c r="R13" s="83"/>
      <c r="S13" s="83"/>
      <c r="T13" s="83"/>
      <c r="U13" s="83"/>
      <c r="V13" s="83"/>
      <c r="W13" s="85"/>
      <c r="X13" s="2"/>
      <c r="Y13" s="2"/>
      <c r="Z13" s="2"/>
    </row>
    <row r="14" spans="1:26" x14ac:dyDescent="0.25">
      <c r="A14" s="86" t="s">
        <v>72</v>
      </c>
      <c r="B14" s="90" t="s">
        <v>73</v>
      </c>
      <c r="C14" s="91"/>
      <c r="D14" s="90" t="s">
        <v>74</v>
      </c>
      <c r="E14" s="91"/>
      <c r="F14" s="86" t="s">
        <v>75</v>
      </c>
      <c r="G14" s="94" t="s">
        <v>76</v>
      </c>
      <c r="H14" s="78"/>
      <c r="I14" s="86" t="s">
        <v>77</v>
      </c>
      <c r="J14" s="19"/>
      <c r="K14" s="86" t="s">
        <v>78</v>
      </c>
      <c r="L14" s="86" t="s">
        <v>79</v>
      </c>
      <c r="M14" s="86" t="s">
        <v>80</v>
      </c>
      <c r="N14" s="90" t="s">
        <v>81</v>
      </c>
      <c r="O14" s="91"/>
      <c r="P14" s="88" t="s">
        <v>77</v>
      </c>
      <c r="Q14" s="88" t="s">
        <v>82</v>
      </c>
      <c r="R14" s="89" t="s">
        <v>44</v>
      </c>
      <c r="S14" s="83"/>
      <c r="T14" s="83"/>
      <c r="U14" s="83"/>
      <c r="V14" s="78"/>
      <c r="W14" s="86" t="s">
        <v>83</v>
      </c>
      <c r="X14" s="2"/>
      <c r="Y14" s="2"/>
      <c r="Z14" s="2"/>
    </row>
    <row r="15" spans="1:26" x14ac:dyDescent="0.25">
      <c r="A15" s="87"/>
      <c r="B15" s="92"/>
      <c r="C15" s="93"/>
      <c r="D15" s="92"/>
      <c r="E15" s="93"/>
      <c r="F15" s="87"/>
      <c r="G15" s="23" t="s">
        <v>84</v>
      </c>
      <c r="H15" s="23" t="s">
        <v>85</v>
      </c>
      <c r="I15" s="87"/>
      <c r="J15" s="19"/>
      <c r="K15" s="87"/>
      <c r="L15" s="87"/>
      <c r="M15" s="87"/>
      <c r="N15" s="92"/>
      <c r="O15" s="93"/>
      <c r="P15" s="87"/>
      <c r="Q15" s="87"/>
      <c r="R15" s="82" t="s">
        <v>86</v>
      </c>
      <c r="S15" s="83"/>
      <c r="T15" s="83"/>
      <c r="U15" s="78"/>
      <c r="V15" s="4" t="s">
        <v>87</v>
      </c>
      <c r="W15" s="87"/>
      <c r="X15" s="2"/>
      <c r="Y15" s="2"/>
      <c r="Z15" s="2"/>
    </row>
    <row r="16" spans="1:26" ht="89.25" x14ac:dyDescent="0.25">
      <c r="A16" s="25" t="s">
        <v>88</v>
      </c>
      <c r="B16" s="81" t="s">
        <v>89</v>
      </c>
      <c r="C16" s="78"/>
      <c r="D16" s="77" t="s">
        <v>90</v>
      </c>
      <c r="E16" s="78"/>
      <c r="F16" s="26" t="s">
        <v>91</v>
      </c>
      <c r="G16" s="27" t="s">
        <v>92</v>
      </c>
      <c r="H16" s="27" t="s">
        <v>93</v>
      </c>
      <c r="I16" s="28" t="s">
        <v>94</v>
      </c>
      <c r="J16" s="29"/>
      <c r="K16" s="30" t="s">
        <v>95</v>
      </c>
      <c r="L16" s="27" t="s">
        <v>38</v>
      </c>
      <c r="M16" s="27" t="s">
        <v>96</v>
      </c>
      <c r="N16" s="32" t="s">
        <v>97</v>
      </c>
      <c r="O16" s="33" t="s">
        <v>98</v>
      </c>
      <c r="P16" s="28" t="s">
        <v>99</v>
      </c>
      <c r="Q16" s="27" t="s">
        <v>100</v>
      </c>
      <c r="R16" s="32" t="s">
        <v>101</v>
      </c>
      <c r="S16" s="32" t="s">
        <v>102</v>
      </c>
      <c r="T16" s="77" t="s">
        <v>103</v>
      </c>
      <c r="U16" s="78"/>
      <c r="V16" s="35" t="s">
        <v>105</v>
      </c>
      <c r="W16" s="36"/>
      <c r="X16" s="2"/>
      <c r="Y16" s="2"/>
      <c r="Z16" s="2"/>
    </row>
    <row r="17" spans="1:26" ht="114.75" x14ac:dyDescent="0.25">
      <c r="A17" s="25" t="s">
        <v>108</v>
      </c>
      <c r="B17" s="80" t="s">
        <v>109</v>
      </c>
      <c r="C17" s="78"/>
      <c r="D17" s="79" t="s">
        <v>111</v>
      </c>
      <c r="E17" s="78"/>
      <c r="F17" s="39" t="s">
        <v>113</v>
      </c>
      <c r="G17" s="40" t="s">
        <v>114</v>
      </c>
      <c r="H17" s="40" t="s">
        <v>115</v>
      </c>
      <c r="I17" s="41" t="s">
        <v>116</v>
      </c>
      <c r="J17" s="2"/>
      <c r="K17" s="30" t="s">
        <v>117</v>
      </c>
      <c r="L17" s="27" t="s">
        <v>118</v>
      </c>
      <c r="M17" s="27" t="s">
        <v>119</v>
      </c>
      <c r="N17" s="32" t="s">
        <v>97</v>
      </c>
      <c r="O17" s="33" t="s">
        <v>120</v>
      </c>
      <c r="P17" s="28" t="s">
        <v>121</v>
      </c>
      <c r="Q17" s="27" t="s">
        <v>100</v>
      </c>
      <c r="R17" s="32" t="s">
        <v>122</v>
      </c>
      <c r="S17" s="32"/>
      <c r="T17" s="77" t="s">
        <v>123</v>
      </c>
      <c r="U17" s="78"/>
      <c r="V17" s="35" t="s">
        <v>105</v>
      </c>
      <c r="W17" s="36"/>
      <c r="X17" s="2"/>
      <c r="Y17" s="2"/>
      <c r="Z17" s="2"/>
    </row>
    <row r="18" spans="1:26" ht="165.75" x14ac:dyDescent="0.25">
      <c r="A18" s="25" t="s">
        <v>124</v>
      </c>
      <c r="B18" s="81" t="s">
        <v>125</v>
      </c>
      <c r="C18" s="78"/>
      <c r="D18" s="77" t="s">
        <v>126</v>
      </c>
      <c r="E18" s="78"/>
      <c r="F18" s="26" t="s">
        <v>127</v>
      </c>
      <c r="G18" s="27" t="s">
        <v>128</v>
      </c>
      <c r="H18" s="26" t="s">
        <v>129</v>
      </c>
      <c r="I18" s="28" t="s">
        <v>116</v>
      </c>
      <c r="J18" s="2"/>
      <c r="K18" s="30" t="s">
        <v>130</v>
      </c>
      <c r="L18" s="27" t="s">
        <v>131</v>
      </c>
      <c r="M18" s="27" t="s">
        <v>132</v>
      </c>
      <c r="N18" s="32" t="s">
        <v>97</v>
      </c>
      <c r="O18" s="33" t="s">
        <v>133</v>
      </c>
      <c r="P18" s="28" t="s">
        <v>121</v>
      </c>
      <c r="Q18" s="27" t="s">
        <v>100</v>
      </c>
      <c r="R18" s="32" t="s">
        <v>134</v>
      </c>
      <c r="S18" s="32"/>
      <c r="T18" s="77" t="s">
        <v>135</v>
      </c>
      <c r="U18" s="78"/>
      <c r="V18" s="35" t="s">
        <v>137</v>
      </c>
      <c r="W18" s="36"/>
      <c r="X18" s="2"/>
      <c r="Y18" s="2"/>
      <c r="Z18" s="2"/>
    </row>
    <row r="19" spans="1:26" ht="127.5" x14ac:dyDescent="0.25">
      <c r="A19" s="25" t="s">
        <v>138</v>
      </c>
      <c r="B19" s="80" t="s">
        <v>139</v>
      </c>
      <c r="C19" s="78"/>
      <c r="D19" s="79" t="s">
        <v>140</v>
      </c>
      <c r="E19" s="78"/>
      <c r="F19" s="39" t="s">
        <v>141</v>
      </c>
      <c r="G19" s="41" t="s">
        <v>142</v>
      </c>
      <c r="H19" s="41" t="s">
        <v>143</v>
      </c>
      <c r="I19" s="41" t="s">
        <v>116</v>
      </c>
      <c r="J19" s="2"/>
      <c r="K19" s="30" t="s">
        <v>144</v>
      </c>
      <c r="L19" s="27" t="s">
        <v>145</v>
      </c>
      <c r="M19" s="27" t="s">
        <v>146</v>
      </c>
      <c r="N19" s="32" t="s">
        <v>97</v>
      </c>
      <c r="O19" s="33"/>
      <c r="P19" s="28" t="s">
        <v>121</v>
      </c>
      <c r="Q19" s="27" t="s">
        <v>100</v>
      </c>
      <c r="R19" s="32" t="s">
        <v>147</v>
      </c>
      <c r="S19" s="32"/>
      <c r="T19" s="77" t="s">
        <v>148</v>
      </c>
      <c r="U19" s="78"/>
      <c r="V19" s="35"/>
      <c r="W19" s="36"/>
      <c r="X19" s="2"/>
      <c r="Y19" s="2"/>
      <c r="Z19" s="2"/>
    </row>
    <row r="20" spans="1:26" ht="318.75" x14ac:dyDescent="0.25">
      <c r="A20" s="25" t="s">
        <v>149</v>
      </c>
      <c r="B20" s="81" t="s">
        <v>150</v>
      </c>
      <c r="C20" s="78"/>
      <c r="D20" s="77" t="s">
        <v>151</v>
      </c>
      <c r="E20" s="78"/>
      <c r="F20" s="43" t="s">
        <v>152</v>
      </c>
      <c r="G20" s="27" t="s">
        <v>153</v>
      </c>
      <c r="H20" s="27" t="s">
        <v>154</v>
      </c>
      <c r="I20" s="28" t="s">
        <v>155</v>
      </c>
      <c r="J20" s="2"/>
      <c r="K20" s="30" t="s">
        <v>156</v>
      </c>
      <c r="L20" s="27" t="s">
        <v>157</v>
      </c>
      <c r="M20" s="27" t="s">
        <v>158</v>
      </c>
      <c r="N20" s="32" t="s">
        <v>97</v>
      </c>
      <c r="O20" s="33" t="s">
        <v>159</v>
      </c>
      <c r="P20" s="28" t="s">
        <v>121</v>
      </c>
      <c r="Q20" s="27" t="s">
        <v>100</v>
      </c>
      <c r="R20" s="32" t="s">
        <v>160</v>
      </c>
      <c r="S20" s="32"/>
      <c r="T20" s="77" t="s">
        <v>161</v>
      </c>
      <c r="U20" s="78"/>
      <c r="V20" s="35" t="s">
        <v>105</v>
      </c>
      <c r="W20" s="36"/>
      <c r="X20" s="2"/>
      <c r="Y20" s="2"/>
      <c r="Z20" s="2"/>
    </row>
    <row r="21" spans="1:26" ht="318.75" x14ac:dyDescent="0.25">
      <c r="A21" s="25" t="s">
        <v>162</v>
      </c>
      <c r="B21" s="80" t="s">
        <v>163</v>
      </c>
      <c r="C21" s="78"/>
      <c r="D21" s="79" t="s">
        <v>164</v>
      </c>
      <c r="E21" s="78"/>
      <c r="F21" s="46" t="s">
        <v>165</v>
      </c>
      <c r="G21" s="40" t="s">
        <v>167</v>
      </c>
      <c r="H21" s="40" t="s">
        <v>168</v>
      </c>
      <c r="I21" s="41" t="s">
        <v>155</v>
      </c>
      <c r="J21" s="2"/>
      <c r="K21" s="30" t="s">
        <v>169</v>
      </c>
      <c r="L21" s="27" t="s">
        <v>170</v>
      </c>
      <c r="M21" s="27" t="s">
        <v>595</v>
      </c>
      <c r="N21" s="32" t="s">
        <v>172</v>
      </c>
      <c r="O21" s="33" t="s">
        <v>173</v>
      </c>
      <c r="P21" s="28" t="s">
        <v>174</v>
      </c>
      <c r="Q21" s="27" t="s">
        <v>175</v>
      </c>
      <c r="R21" s="32" t="s">
        <v>176</v>
      </c>
      <c r="S21" s="32" t="s">
        <v>177</v>
      </c>
      <c r="T21" s="77" t="s">
        <v>178</v>
      </c>
      <c r="U21" s="78"/>
      <c r="V21" s="35"/>
      <c r="W21" s="36"/>
      <c r="X21" s="2"/>
      <c r="Y21" s="2"/>
      <c r="Z21" s="2"/>
    </row>
    <row r="22" spans="1:26" ht="318.75" x14ac:dyDescent="0.25">
      <c r="A22" s="25" t="s">
        <v>179</v>
      </c>
      <c r="B22" s="81" t="s">
        <v>180</v>
      </c>
      <c r="C22" s="78"/>
      <c r="D22" s="77" t="s">
        <v>181</v>
      </c>
      <c r="E22" s="78"/>
      <c r="F22" s="43" t="s">
        <v>182</v>
      </c>
      <c r="G22" s="27" t="s">
        <v>183</v>
      </c>
      <c r="H22" s="27" t="s">
        <v>184</v>
      </c>
      <c r="I22" s="28" t="s">
        <v>185</v>
      </c>
      <c r="J22" s="2"/>
      <c r="K22" s="30" t="s">
        <v>186</v>
      </c>
      <c r="L22" s="27" t="s">
        <v>187</v>
      </c>
      <c r="M22" s="27" t="s">
        <v>188</v>
      </c>
      <c r="N22" s="32" t="s">
        <v>172</v>
      </c>
      <c r="O22" s="33"/>
      <c r="P22" s="28" t="s">
        <v>174</v>
      </c>
      <c r="Q22" s="27" t="s">
        <v>175</v>
      </c>
      <c r="R22" s="32" t="s">
        <v>189</v>
      </c>
      <c r="S22" s="32" t="s">
        <v>190</v>
      </c>
      <c r="T22" s="77" t="s">
        <v>191</v>
      </c>
      <c r="U22" s="78"/>
      <c r="V22" s="35" t="s">
        <v>193</v>
      </c>
      <c r="W22" s="36"/>
      <c r="X22" s="2"/>
      <c r="Y22" s="2"/>
      <c r="Z22" s="2"/>
    </row>
    <row r="23" spans="1:26" ht="318.75" x14ac:dyDescent="0.25">
      <c r="A23" s="25" t="s">
        <v>194</v>
      </c>
      <c r="B23" s="80" t="s">
        <v>195</v>
      </c>
      <c r="C23" s="78"/>
      <c r="D23" s="79" t="s">
        <v>196</v>
      </c>
      <c r="E23" s="78"/>
      <c r="F23" s="46" t="s">
        <v>197</v>
      </c>
      <c r="G23" s="40" t="s">
        <v>198</v>
      </c>
      <c r="H23" s="40" t="s">
        <v>199</v>
      </c>
      <c r="I23" s="41" t="s">
        <v>185</v>
      </c>
      <c r="J23" s="2"/>
      <c r="K23" s="30" t="s">
        <v>200</v>
      </c>
      <c r="L23" s="27" t="s">
        <v>201</v>
      </c>
      <c r="M23" s="27" t="s">
        <v>203</v>
      </c>
      <c r="N23" s="32" t="s">
        <v>172</v>
      </c>
      <c r="O23" s="33" t="s">
        <v>204</v>
      </c>
      <c r="P23" s="28" t="s">
        <v>174</v>
      </c>
      <c r="Q23" s="27" t="s">
        <v>175</v>
      </c>
      <c r="R23" s="32" t="s">
        <v>205</v>
      </c>
      <c r="S23" s="32" t="s">
        <v>206</v>
      </c>
      <c r="T23" s="77" t="s">
        <v>207</v>
      </c>
      <c r="U23" s="78"/>
      <c r="V23" s="35" t="s">
        <v>208</v>
      </c>
      <c r="W23" s="36"/>
      <c r="X23" s="2"/>
      <c r="Y23" s="2"/>
      <c r="Z23" s="2"/>
    </row>
    <row r="24" spans="1:26" ht="318.75" x14ac:dyDescent="0.25">
      <c r="A24" s="25" t="s">
        <v>209</v>
      </c>
      <c r="B24" s="81" t="s">
        <v>210</v>
      </c>
      <c r="C24" s="78"/>
      <c r="D24" s="77" t="s">
        <v>211</v>
      </c>
      <c r="E24" s="78"/>
      <c r="F24" s="43" t="s">
        <v>213</v>
      </c>
      <c r="G24" s="27" t="s">
        <v>214</v>
      </c>
      <c r="H24" s="27" t="s">
        <v>215</v>
      </c>
      <c r="I24" s="28" t="s">
        <v>185</v>
      </c>
      <c r="J24" s="2"/>
      <c r="K24" s="30" t="s">
        <v>216</v>
      </c>
      <c r="L24" s="27" t="s">
        <v>217</v>
      </c>
      <c r="M24" s="27" t="s">
        <v>218</v>
      </c>
      <c r="N24" s="32" t="s">
        <v>172</v>
      </c>
      <c r="O24" s="33" t="s">
        <v>219</v>
      </c>
      <c r="P24" s="28" t="s">
        <v>174</v>
      </c>
      <c r="Q24" s="27" t="s">
        <v>175</v>
      </c>
      <c r="R24" s="32" t="s">
        <v>220</v>
      </c>
      <c r="S24" s="32" t="s">
        <v>221</v>
      </c>
      <c r="T24" s="77" t="s">
        <v>222</v>
      </c>
      <c r="U24" s="78"/>
      <c r="V24" s="35" t="s">
        <v>208</v>
      </c>
      <c r="W24" s="36"/>
      <c r="X24" s="2"/>
      <c r="Y24" s="2"/>
      <c r="Z24" s="2"/>
    </row>
    <row r="25" spans="1:26" ht="318.75" x14ac:dyDescent="0.25">
      <c r="A25" s="25" t="s">
        <v>223</v>
      </c>
      <c r="B25" s="80" t="s">
        <v>224</v>
      </c>
      <c r="C25" s="78"/>
      <c r="D25" s="79" t="s">
        <v>228</v>
      </c>
      <c r="E25" s="78"/>
      <c r="F25" s="46" t="s">
        <v>229</v>
      </c>
      <c r="G25" s="40" t="s">
        <v>230</v>
      </c>
      <c r="H25" s="40" t="s">
        <v>231</v>
      </c>
      <c r="I25" s="41" t="s">
        <v>185</v>
      </c>
      <c r="J25" s="2"/>
      <c r="K25" s="30" t="s">
        <v>232</v>
      </c>
      <c r="L25" s="27" t="s">
        <v>233</v>
      </c>
      <c r="M25" s="27" t="s">
        <v>234</v>
      </c>
      <c r="N25" s="32" t="s">
        <v>172</v>
      </c>
      <c r="O25" s="33" t="s">
        <v>235</v>
      </c>
      <c r="P25" s="28" t="s">
        <v>174</v>
      </c>
      <c r="Q25" s="27" t="s">
        <v>175</v>
      </c>
      <c r="R25" s="32" t="s">
        <v>236</v>
      </c>
      <c r="S25" s="32" t="s">
        <v>237</v>
      </c>
      <c r="T25" s="77" t="s">
        <v>238</v>
      </c>
      <c r="U25" s="78"/>
      <c r="V25" s="35" t="s">
        <v>208</v>
      </c>
      <c r="W25" s="36"/>
      <c r="X25" s="2"/>
      <c r="Y25" s="2"/>
      <c r="Z25" s="2"/>
    </row>
    <row r="26" spans="1:26" ht="318.75" x14ac:dyDescent="0.25">
      <c r="A26" s="25" t="s">
        <v>240</v>
      </c>
      <c r="B26" s="98" t="s">
        <v>170</v>
      </c>
      <c r="C26" s="78"/>
      <c r="D26" s="97" t="s">
        <v>241</v>
      </c>
      <c r="E26" s="78"/>
      <c r="F26" s="43" t="s">
        <v>244</v>
      </c>
      <c r="G26" s="27" t="s">
        <v>153</v>
      </c>
      <c r="H26" s="27" t="s">
        <v>154</v>
      </c>
      <c r="I26" s="28" t="s">
        <v>174</v>
      </c>
      <c r="J26" s="2"/>
      <c r="K26" s="30" t="s">
        <v>245</v>
      </c>
      <c r="L26" s="27" t="s">
        <v>246</v>
      </c>
      <c r="M26" s="27" t="s">
        <v>247</v>
      </c>
      <c r="N26" s="32" t="s">
        <v>172</v>
      </c>
      <c r="O26" s="33" t="s">
        <v>249</v>
      </c>
      <c r="P26" s="28" t="s">
        <v>174</v>
      </c>
      <c r="Q26" s="27" t="s">
        <v>175</v>
      </c>
      <c r="R26" s="32" t="s">
        <v>251</v>
      </c>
      <c r="S26" s="32" t="s">
        <v>252</v>
      </c>
      <c r="T26" s="77" t="s">
        <v>253</v>
      </c>
      <c r="U26" s="78"/>
      <c r="V26" s="28" t="s">
        <v>208</v>
      </c>
      <c r="W26" s="36"/>
      <c r="X26" s="2"/>
      <c r="Y26" s="2"/>
      <c r="Z26" s="2"/>
    </row>
    <row r="27" spans="1:26" ht="318.75" x14ac:dyDescent="0.25">
      <c r="A27" s="25" t="s">
        <v>254</v>
      </c>
      <c r="B27" s="96" t="s">
        <v>187</v>
      </c>
      <c r="C27" s="78"/>
      <c r="D27" s="96" t="s">
        <v>255</v>
      </c>
      <c r="E27" s="78"/>
      <c r="F27" s="46" t="s">
        <v>256</v>
      </c>
      <c r="G27" s="40" t="s">
        <v>167</v>
      </c>
      <c r="H27" s="40" t="s">
        <v>168</v>
      </c>
      <c r="I27" s="41" t="s">
        <v>174</v>
      </c>
      <c r="X27" s="2"/>
      <c r="Y27" s="2"/>
      <c r="Z27" s="2"/>
    </row>
    <row r="28" spans="1:26" ht="318.75" x14ac:dyDescent="0.25">
      <c r="A28" s="25" t="s">
        <v>257</v>
      </c>
      <c r="B28" s="98" t="s">
        <v>201</v>
      </c>
      <c r="C28" s="78"/>
      <c r="D28" s="97" t="s">
        <v>258</v>
      </c>
      <c r="E28" s="78"/>
      <c r="F28" s="43" t="s">
        <v>259</v>
      </c>
      <c r="G28" s="27" t="s">
        <v>183</v>
      </c>
      <c r="H28" s="27" t="s">
        <v>184</v>
      </c>
      <c r="I28" s="28" t="s">
        <v>174</v>
      </c>
      <c r="X28" s="2"/>
      <c r="Y28" s="2"/>
      <c r="Z28" s="2"/>
    </row>
    <row r="29" spans="1:26" ht="318.75" x14ac:dyDescent="0.25">
      <c r="A29" s="25" t="s">
        <v>260</v>
      </c>
      <c r="B29" s="96" t="s">
        <v>217</v>
      </c>
      <c r="C29" s="78"/>
      <c r="D29" s="96" t="s">
        <v>261</v>
      </c>
      <c r="E29" s="78"/>
      <c r="F29" s="46" t="s">
        <v>262</v>
      </c>
      <c r="G29" s="40" t="s">
        <v>230</v>
      </c>
      <c r="H29" s="40" t="s">
        <v>231</v>
      </c>
      <c r="I29" s="41" t="s">
        <v>174</v>
      </c>
      <c r="X29" s="2"/>
      <c r="Y29" s="2"/>
      <c r="Z29" s="2"/>
    </row>
    <row r="30" spans="1:26" ht="318.75" x14ac:dyDescent="0.25">
      <c r="A30" s="25" t="s">
        <v>263</v>
      </c>
      <c r="B30" s="98" t="s">
        <v>233</v>
      </c>
      <c r="C30" s="78"/>
      <c r="D30" s="97" t="s">
        <v>264</v>
      </c>
      <c r="E30" s="78"/>
      <c r="F30" s="43" t="s">
        <v>265</v>
      </c>
      <c r="G30" s="27" t="s">
        <v>214</v>
      </c>
      <c r="H30" s="27" t="s">
        <v>215</v>
      </c>
      <c r="I30" s="28" t="s">
        <v>174</v>
      </c>
      <c r="X30" s="2"/>
      <c r="Y30" s="2"/>
      <c r="Z30" s="2"/>
    </row>
    <row r="31" spans="1:26" ht="318.75" x14ac:dyDescent="0.25">
      <c r="A31" s="25" t="s">
        <v>266</v>
      </c>
      <c r="B31" s="96" t="s">
        <v>246</v>
      </c>
      <c r="C31" s="78"/>
      <c r="D31" s="96" t="s">
        <v>267</v>
      </c>
      <c r="E31" s="78"/>
      <c r="F31" s="46" t="s">
        <v>268</v>
      </c>
      <c r="G31" s="40" t="s">
        <v>198</v>
      </c>
      <c r="H31" s="40" t="s">
        <v>199</v>
      </c>
      <c r="I31" s="41" t="s">
        <v>174</v>
      </c>
      <c r="X31" s="2"/>
      <c r="Y31" s="2"/>
      <c r="Z31" s="2"/>
    </row>
    <row r="32" spans="1:26" ht="255" x14ac:dyDescent="0.25">
      <c r="A32" s="25" t="s">
        <v>269</v>
      </c>
      <c r="B32" s="98" t="s">
        <v>270</v>
      </c>
      <c r="C32" s="78"/>
      <c r="D32" s="97" t="s">
        <v>273</v>
      </c>
      <c r="E32" s="78"/>
      <c r="F32" s="43" t="s">
        <v>274</v>
      </c>
      <c r="G32" s="27" t="s">
        <v>128</v>
      </c>
      <c r="H32" s="26" t="s">
        <v>275</v>
      </c>
      <c r="I32" s="28" t="s">
        <v>116</v>
      </c>
      <c r="X32" s="2"/>
      <c r="Y32" s="2"/>
      <c r="Z32" s="2"/>
    </row>
    <row r="33" spans="1:26" x14ac:dyDescent="0.25">
      <c r="A33" s="2"/>
      <c r="B33" s="2"/>
      <c r="C33" s="2"/>
      <c r="D33" s="2"/>
      <c r="E33" s="2"/>
      <c r="F33" s="2"/>
      <c r="G33" s="2"/>
      <c r="H33" s="2"/>
      <c r="I33" s="2"/>
      <c r="X33" s="2"/>
      <c r="Y33" s="2"/>
      <c r="Z33" s="2"/>
    </row>
    <row r="34" spans="1:26"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67">
    <mergeCell ref="B24:C24"/>
    <mergeCell ref="D24:E24"/>
    <mergeCell ref="B4:H4"/>
    <mergeCell ref="D5:H5"/>
    <mergeCell ref="B6:B10"/>
    <mergeCell ref="C6:C10"/>
    <mergeCell ref="D6:H10"/>
    <mergeCell ref="D23:E23"/>
    <mergeCell ref="B23:C23"/>
    <mergeCell ref="D14:E15"/>
    <mergeCell ref="D22:E22"/>
    <mergeCell ref="B22:C22"/>
    <mergeCell ref="B16:C16"/>
    <mergeCell ref="D29:E29"/>
    <mergeCell ref="D25:E25"/>
    <mergeCell ref="D32:E32"/>
    <mergeCell ref="B28:C28"/>
    <mergeCell ref="D28:E28"/>
    <mergeCell ref="B32:C32"/>
    <mergeCell ref="B31:C31"/>
    <mergeCell ref="D27:E27"/>
    <mergeCell ref="D26:E26"/>
    <mergeCell ref="B29:C29"/>
    <mergeCell ref="B30:C30"/>
    <mergeCell ref="D31:E31"/>
    <mergeCell ref="D30:E30"/>
    <mergeCell ref="B25:C25"/>
    <mergeCell ref="B27:C27"/>
    <mergeCell ref="B26:C26"/>
    <mergeCell ref="I14:I15"/>
    <mergeCell ref="B14:C15"/>
    <mergeCell ref="A14:A15"/>
    <mergeCell ref="G14:H14"/>
    <mergeCell ref="A13:I13"/>
    <mergeCell ref="F14:F15"/>
    <mergeCell ref="R15:U15"/>
    <mergeCell ref="K13:W13"/>
    <mergeCell ref="W14:W15"/>
    <mergeCell ref="Q14:Q15"/>
    <mergeCell ref="R14:V14"/>
    <mergeCell ref="P14:P15"/>
    <mergeCell ref="K14:K15"/>
    <mergeCell ref="L14:L15"/>
    <mergeCell ref="M14:M15"/>
    <mergeCell ref="N14:O15"/>
    <mergeCell ref="B21:C21"/>
    <mergeCell ref="D17:E17"/>
    <mergeCell ref="D18:E18"/>
    <mergeCell ref="D19:E19"/>
    <mergeCell ref="D20:E20"/>
    <mergeCell ref="B20:C20"/>
    <mergeCell ref="B17:C17"/>
    <mergeCell ref="B18:C18"/>
    <mergeCell ref="B19:C19"/>
    <mergeCell ref="T16:U16"/>
    <mergeCell ref="T17:U17"/>
    <mergeCell ref="T21:U21"/>
    <mergeCell ref="T20:U20"/>
    <mergeCell ref="D16:E16"/>
    <mergeCell ref="T18:U18"/>
    <mergeCell ref="T19:U19"/>
    <mergeCell ref="D21:E21"/>
    <mergeCell ref="T22:U22"/>
    <mergeCell ref="T23:U23"/>
    <mergeCell ref="T24:U24"/>
    <mergeCell ref="T25:U25"/>
    <mergeCell ref="T26:U26"/>
  </mergeCells>
  <hyperlinks>
    <hyperlink ref="F16" r:id="rId1"/>
    <hyperlink ref="F18" r:id="rId2"/>
    <hyperlink ref="H18" r:id="rId3"/>
    <hyperlink ref="F19" r:id="rId4" location="!/reeleccion-municipal-y-rendicion-de-cuentas/introduccion"/>
    <hyperlink ref="H32" r:id="rId5"/>
  </hyperlinks>
  <pageMargins left="0.7" right="0.7" top="0.75" bottom="0.75" header="0.3" footer="0.3"/>
  <drawing r:id="rId6"/>
  <legacy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002"/>
  <sheetViews>
    <sheetView tabSelected="1" topLeftCell="P1" workbookViewId="0">
      <selection activeCell="U10" sqref="U10:X10"/>
    </sheetView>
  </sheetViews>
  <sheetFormatPr defaultColWidth="14.42578125" defaultRowHeight="15" customHeight="1" x14ac:dyDescent="0.25"/>
  <cols>
    <col min="1" max="1" width="4.85546875" customWidth="1"/>
    <col min="2" max="2" width="32" customWidth="1"/>
    <col min="3" max="3" width="17.42578125" customWidth="1"/>
    <col min="4" max="4" width="10" bestFit="1" customWidth="1"/>
    <col min="5" max="6" width="17.42578125" customWidth="1"/>
    <col min="7" max="7" width="15.140625" bestFit="1" customWidth="1"/>
    <col min="8" max="8" width="9.42578125" customWidth="1"/>
    <col min="9" max="9" width="21.85546875" customWidth="1"/>
    <col min="10" max="10" width="13" customWidth="1"/>
    <col min="11" max="11" width="27.7109375" customWidth="1"/>
    <col min="12" max="12" width="11.42578125" customWidth="1"/>
    <col min="13" max="13" width="18.28515625" customWidth="1"/>
    <col min="14" max="14" width="27.42578125" customWidth="1"/>
    <col min="15" max="15" width="11.140625" customWidth="1"/>
    <col min="16" max="17" width="30.140625" customWidth="1"/>
    <col min="18" max="18" width="11.140625" customWidth="1"/>
    <col min="19" max="19" width="29.5703125" customWidth="1"/>
    <col min="20" max="20" width="11.140625" customWidth="1"/>
    <col min="21" max="23" width="11.42578125" customWidth="1"/>
    <col min="24" max="24" width="13.140625" customWidth="1"/>
    <col min="25" max="25" width="11.140625" customWidth="1"/>
    <col min="26" max="28" width="11.42578125" customWidth="1"/>
    <col min="29" max="29" width="13.140625" customWidth="1"/>
    <col min="30" max="30" width="11.140625" customWidth="1"/>
    <col min="31" max="33" width="11.42578125" customWidth="1"/>
    <col min="34" max="34" width="13.28515625" customWidth="1"/>
    <col min="35" max="35" width="11.140625" customWidth="1"/>
    <col min="36" max="38" width="11.42578125" customWidth="1"/>
    <col min="39" max="39" width="13.140625" customWidth="1"/>
    <col min="40" max="40" width="11.140625" customWidth="1"/>
    <col min="41" max="43" width="11.42578125" customWidth="1"/>
    <col min="44" max="44" width="12.5703125" customWidth="1"/>
    <col min="45" max="45" width="11.140625" customWidth="1"/>
    <col min="46" max="48" width="11.42578125" customWidth="1"/>
    <col min="49" max="49" width="12.42578125" customWidth="1"/>
    <col min="50" max="50" width="11.140625" customWidth="1"/>
    <col min="51" max="51" width="21.42578125" customWidth="1"/>
    <col min="52" max="52" width="16" customWidth="1"/>
    <col min="53" max="53" width="18" customWidth="1"/>
    <col min="54" max="54" width="13.28515625" customWidth="1"/>
    <col min="55" max="55" width="7.28515625" customWidth="1"/>
    <col min="56" max="56" width="11.42578125" customWidth="1"/>
    <col min="57" max="57" width="75.7109375" customWidth="1"/>
  </cols>
  <sheetData>
    <row r="1" spans="1:60" ht="15" customHeight="1" x14ac:dyDescent="0.25">
      <c r="F1" s="66">
        <v>1</v>
      </c>
      <c r="G1" s="66">
        <f>+F1+1</f>
        <v>2</v>
      </c>
      <c r="H1">
        <f>+G1+1</f>
        <v>3</v>
      </c>
      <c r="I1">
        <f t="shared" ref="I1:BD1" si="0">+H1+1</f>
        <v>4</v>
      </c>
      <c r="J1">
        <f t="shared" si="0"/>
        <v>5</v>
      </c>
      <c r="K1">
        <f t="shared" si="0"/>
        <v>6</v>
      </c>
      <c r="L1">
        <f t="shared" si="0"/>
        <v>7</v>
      </c>
      <c r="M1">
        <f t="shared" si="0"/>
        <v>8</v>
      </c>
      <c r="N1">
        <f t="shared" si="0"/>
        <v>9</v>
      </c>
      <c r="O1">
        <f t="shared" si="0"/>
        <v>10</v>
      </c>
      <c r="P1">
        <f t="shared" si="0"/>
        <v>11</v>
      </c>
      <c r="Q1">
        <f t="shared" si="0"/>
        <v>12</v>
      </c>
      <c r="R1">
        <f t="shared" si="0"/>
        <v>13</v>
      </c>
      <c r="S1">
        <f t="shared" si="0"/>
        <v>14</v>
      </c>
      <c r="T1">
        <f t="shared" si="0"/>
        <v>15</v>
      </c>
      <c r="U1">
        <f t="shared" si="0"/>
        <v>16</v>
      </c>
      <c r="V1">
        <f t="shared" si="0"/>
        <v>17</v>
      </c>
      <c r="W1">
        <f t="shared" si="0"/>
        <v>18</v>
      </c>
      <c r="X1">
        <f t="shared" si="0"/>
        <v>19</v>
      </c>
      <c r="Y1">
        <f t="shared" si="0"/>
        <v>20</v>
      </c>
      <c r="Z1">
        <f t="shared" si="0"/>
        <v>21</v>
      </c>
      <c r="AA1">
        <f t="shared" si="0"/>
        <v>22</v>
      </c>
      <c r="AB1">
        <f t="shared" si="0"/>
        <v>23</v>
      </c>
      <c r="AC1">
        <f t="shared" si="0"/>
        <v>24</v>
      </c>
      <c r="AD1">
        <f t="shared" si="0"/>
        <v>25</v>
      </c>
      <c r="AE1">
        <f t="shared" si="0"/>
        <v>26</v>
      </c>
      <c r="AF1">
        <f t="shared" si="0"/>
        <v>27</v>
      </c>
      <c r="AG1">
        <f t="shared" si="0"/>
        <v>28</v>
      </c>
      <c r="AH1">
        <f t="shared" si="0"/>
        <v>29</v>
      </c>
      <c r="AI1">
        <f t="shared" si="0"/>
        <v>30</v>
      </c>
      <c r="AJ1">
        <f t="shared" si="0"/>
        <v>31</v>
      </c>
      <c r="AK1">
        <f t="shared" si="0"/>
        <v>32</v>
      </c>
      <c r="AL1">
        <f t="shared" si="0"/>
        <v>33</v>
      </c>
      <c r="AM1">
        <f t="shared" si="0"/>
        <v>34</v>
      </c>
      <c r="AN1">
        <f t="shared" si="0"/>
        <v>35</v>
      </c>
      <c r="AO1">
        <f t="shared" si="0"/>
        <v>36</v>
      </c>
      <c r="AP1">
        <f t="shared" si="0"/>
        <v>37</v>
      </c>
      <c r="AQ1">
        <f t="shared" si="0"/>
        <v>38</v>
      </c>
      <c r="AR1">
        <f t="shared" si="0"/>
        <v>39</v>
      </c>
      <c r="AS1">
        <f t="shared" si="0"/>
        <v>40</v>
      </c>
      <c r="AT1">
        <f t="shared" si="0"/>
        <v>41</v>
      </c>
      <c r="AU1">
        <f t="shared" si="0"/>
        <v>42</v>
      </c>
      <c r="AV1">
        <f t="shared" si="0"/>
        <v>43</v>
      </c>
      <c r="AW1">
        <f t="shared" si="0"/>
        <v>44</v>
      </c>
      <c r="AX1">
        <f t="shared" si="0"/>
        <v>45</v>
      </c>
      <c r="AY1">
        <f t="shared" si="0"/>
        <v>46</v>
      </c>
      <c r="AZ1">
        <f t="shared" si="0"/>
        <v>47</v>
      </c>
      <c r="BA1">
        <f t="shared" si="0"/>
        <v>48</v>
      </c>
      <c r="BB1">
        <f t="shared" si="0"/>
        <v>49</v>
      </c>
      <c r="BC1">
        <f t="shared" si="0"/>
        <v>50</v>
      </c>
      <c r="BD1">
        <f t="shared" si="0"/>
        <v>51</v>
      </c>
    </row>
    <row r="2" spans="1:60" ht="15" customHeight="1" x14ac:dyDescent="0.25">
      <c r="F2" s="66"/>
      <c r="G2" s="66"/>
      <c r="Y2" t="s">
        <v>149</v>
      </c>
      <c r="Z2" t="s">
        <v>240</v>
      </c>
      <c r="AE2" t="s">
        <v>162</v>
      </c>
      <c r="AF2" t="s">
        <v>254</v>
      </c>
      <c r="AK2" t="s">
        <v>223</v>
      </c>
      <c r="AL2" t="s">
        <v>260</v>
      </c>
      <c r="AQ2" t="s">
        <v>179</v>
      </c>
      <c r="AR2" t="s">
        <v>257</v>
      </c>
      <c r="AW2" t="s">
        <v>194</v>
      </c>
      <c r="AX2" t="s">
        <v>266</v>
      </c>
      <c r="BC2" t="s">
        <v>209</v>
      </c>
      <c r="BD2" t="s">
        <v>263</v>
      </c>
    </row>
    <row r="3" spans="1:60" ht="18.75" x14ac:dyDescent="0.3">
      <c r="A3" s="66"/>
      <c r="B3" s="66"/>
      <c r="C3" s="66"/>
      <c r="D3" s="66"/>
      <c r="E3" s="66"/>
      <c r="F3" s="66"/>
      <c r="G3" s="66"/>
      <c r="H3" s="66"/>
      <c r="I3" s="66"/>
      <c r="J3" s="66"/>
      <c r="K3" s="66"/>
      <c r="L3" s="66"/>
      <c r="M3" s="66"/>
      <c r="N3" s="66"/>
      <c r="O3" s="66"/>
      <c r="P3" s="66"/>
      <c r="Q3" s="66"/>
      <c r="R3" s="66"/>
      <c r="S3" s="66"/>
      <c r="T3" s="66"/>
      <c r="U3" s="111">
        <v>5</v>
      </c>
      <c r="V3" s="85"/>
      <c r="W3" s="85"/>
      <c r="X3" s="85"/>
      <c r="Y3" s="85"/>
      <c r="Z3" s="78"/>
      <c r="AA3" s="108">
        <v>6</v>
      </c>
      <c r="AB3" s="85"/>
      <c r="AC3" s="85"/>
      <c r="AD3" s="85"/>
      <c r="AE3" s="85"/>
      <c r="AF3" s="78"/>
      <c r="AG3" s="111">
        <v>7</v>
      </c>
      <c r="AH3" s="85"/>
      <c r="AI3" s="85"/>
      <c r="AJ3" s="85"/>
      <c r="AK3" s="85"/>
      <c r="AL3" s="78"/>
      <c r="AM3" s="108">
        <v>8</v>
      </c>
      <c r="AN3" s="85"/>
      <c r="AO3" s="85"/>
      <c r="AP3" s="85"/>
      <c r="AQ3" s="85"/>
      <c r="AR3" s="78"/>
      <c r="AS3" s="111">
        <v>9</v>
      </c>
      <c r="AT3" s="85"/>
      <c r="AU3" s="85"/>
      <c r="AV3" s="85"/>
      <c r="AW3" s="85"/>
      <c r="AX3" s="78"/>
      <c r="AY3" s="108">
        <v>10</v>
      </c>
      <c r="AZ3" s="85"/>
      <c r="BA3" s="85"/>
      <c r="BB3" s="85"/>
      <c r="BC3" s="85"/>
      <c r="BD3" s="78"/>
      <c r="BE3" s="66"/>
      <c r="BF3" s="66"/>
      <c r="BG3" s="66"/>
      <c r="BH3" s="66"/>
    </row>
    <row r="4" spans="1:60" x14ac:dyDescent="0.25">
      <c r="A4" s="66"/>
      <c r="B4" s="66"/>
      <c r="C4" s="66"/>
      <c r="D4" s="66"/>
      <c r="E4" s="66"/>
      <c r="F4" s="66"/>
      <c r="G4" s="66"/>
      <c r="H4" s="66"/>
      <c r="I4" s="66"/>
      <c r="J4" s="66"/>
      <c r="K4" s="67"/>
      <c r="L4" s="66"/>
      <c r="M4" s="67" t="s">
        <v>88</v>
      </c>
      <c r="N4" s="67"/>
      <c r="O4" s="67" t="s">
        <v>108</v>
      </c>
      <c r="P4" s="66" t="s">
        <v>124</v>
      </c>
      <c r="Q4" s="66" t="s">
        <v>269</v>
      </c>
      <c r="R4" s="67"/>
      <c r="S4" s="66" t="s">
        <v>138</v>
      </c>
      <c r="T4" s="67"/>
      <c r="U4" s="109" t="s">
        <v>7</v>
      </c>
      <c r="V4" s="110"/>
      <c r="W4" s="110"/>
      <c r="X4" s="110"/>
      <c r="Y4" s="110"/>
      <c r="Z4" s="110"/>
      <c r="AA4" s="109" t="s">
        <v>7</v>
      </c>
      <c r="AB4" s="110"/>
      <c r="AC4" s="110"/>
      <c r="AD4" s="110"/>
      <c r="AE4" s="110"/>
      <c r="AF4" s="110"/>
      <c r="AG4" s="109" t="s">
        <v>7</v>
      </c>
      <c r="AH4" s="110"/>
      <c r="AI4" s="110"/>
      <c r="AJ4" s="110"/>
      <c r="AK4" s="110"/>
      <c r="AL4" s="110"/>
      <c r="AM4" s="109" t="s">
        <v>7</v>
      </c>
      <c r="AN4" s="110"/>
      <c r="AO4" s="110"/>
      <c r="AP4" s="110"/>
      <c r="AQ4" s="110"/>
      <c r="AR4" s="110"/>
      <c r="AS4" s="109" t="s">
        <v>7</v>
      </c>
      <c r="AT4" s="110"/>
      <c r="AU4" s="110"/>
      <c r="AV4" s="110"/>
      <c r="AW4" s="110"/>
      <c r="AX4" s="110"/>
      <c r="AY4" s="109" t="s">
        <v>7</v>
      </c>
      <c r="AZ4" s="110"/>
      <c r="BA4" s="110"/>
      <c r="BB4" s="110"/>
      <c r="BC4" s="110"/>
      <c r="BD4" s="110"/>
      <c r="BE4" s="66"/>
      <c r="BF4" s="66"/>
      <c r="BG4" s="66"/>
      <c r="BH4" s="66"/>
    </row>
    <row r="5" spans="1:60" ht="18.75" customHeight="1" x14ac:dyDescent="0.3">
      <c r="A5" s="66"/>
      <c r="B5" s="66"/>
      <c r="C5" s="66"/>
      <c r="D5" s="68" t="s">
        <v>414</v>
      </c>
      <c r="E5" s="68" t="s">
        <v>414</v>
      </c>
      <c r="F5" s="68" t="s">
        <v>414</v>
      </c>
      <c r="G5" s="68" t="s">
        <v>414</v>
      </c>
      <c r="H5" s="68" t="s">
        <v>414</v>
      </c>
      <c r="I5" s="66"/>
      <c r="J5" s="66"/>
      <c r="K5" s="111">
        <v>1</v>
      </c>
      <c r="L5" s="85"/>
      <c r="M5" s="78"/>
      <c r="N5" s="108">
        <v>2</v>
      </c>
      <c r="O5" s="78"/>
      <c r="P5" s="111">
        <v>3</v>
      </c>
      <c r="Q5" s="85"/>
      <c r="R5" s="78"/>
      <c r="S5" s="108">
        <v>4</v>
      </c>
      <c r="T5" s="78"/>
      <c r="U5" s="112" t="s">
        <v>10</v>
      </c>
      <c r="V5" s="102"/>
      <c r="W5" s="102"/>
      <c r="X5" s="102"/>
      <c r="Y5" s="102"/>
      <c r="Z5" s="113"/>
      <c r="AA5" s="112" t="s">
        <v>21</v>
      </c>
      <c r="AB5" s="102"/>
      <c r="AC5" s="102"/>
      <c r="AD5" s="102"/>
      <c r="AE5" s="102"/>
      <c r="AF5" s="113"/>
      <c r="AG5" s="112" t="s">
        <v>23</v>
      </c>
      <c r="AH5" s="102"/>
      <c r="AI5" s="102"/>
      <c r="AJ5" s="102"/>
      <c r="AK5" s="102"/>
      <c r="AL5" s="113"/>
      <c r="AM5" s="107" t="s">
        <v>25</v>
      </c>
      <c r="AN5" s="85"/>
      <c r="AO5" s="85"/>
      <c r="AP5" s="85"/>
      <c r="AQ5" s="85"/>
      <c r="AR5" s="78"/>
      <c r="AS5" s="107" t="s">
        <v>28</v>
      </c>
      <c r="AT5" s="85"/>
      <c r="AU5" s="85"/>
      <c r="AV5" s="85"/>
      <c r="AW5" s="85"/>
      <c r="AX5" s="78"/>
      <c r="AY5" s="107" t="s">
        <v>30</v>
      </c>
      <c r="AZ5" s="85"/>
      <c r="BA5" s="85"/>
      <c r="BB5" s="85"/>
      <c r="BC5" s="85"/>
      <c r="BD5" s="78"/>
      <c r="BE5" s="66"/>
      <c r="BF5" s="66"/>
      <c r="BG5" s="66"/>
      <c r="BH5" s="66"/>
    </row>
    <row r="6" spans="1:60" ht="60" x14ac:dyDescent="0.25">
      <c r="A6" s="9" t="s">
        <v>32</v>
      </c>
      <c r="B6" s="9" t="s">
        <v>34</v>
      </c>
      <c r="C6" s="9" t="s">
        <v>35</v>
      </c>
      <c r="D6" s="12" t="s">
        <v>594</v>
      </c>
      <c r="E6" s="9" t="s">
        <v>412</v>
      </c>
      <c r="F6" s="9" t="s">
        <v>413</v>
      </c>
      <c r="G6" s="9" t="s">
        <v>415</v>
      </c>
      <c r="H6" s="9" t="s">
        <v>416</v>
      </c>
      <c r="I6" s="9" t="s">
        <v>36</v>
      </c>
      <c r="J6" s="9" t="s">
        <v>37</v>
      </c>
      <c r="K6" s="10" t="s">
        <v>38</v>
      </c>
      <c r="L6" s="10" t="s">
        <v>43</v>
      </c>
      <c r="M6" s="11" t="s">
        <v>44</v>
      </c>
      <c r="N6" s="12" t="s">
        <v>47</v>
      </c>
      <c r="O6" s="9" t="s">
        <v>44</v>
      </c>
      <c r="P6" s="10" t="s">
        <v>49</v>
      </c>
      <c r="Q6" s="10" t="s">
        <v>50</v>
      </c>
      <c r="R6" s="10" t="s">
        <v>44</v>
      </c>
      <c r="S6" s="10" t="s">
        <v>51</v>
      </c>
      <c r="T6" s="10" t="s">
        <v>44</v>
      </c>
      <c r="U6" s="12" t="s">
        <v>52</v>
      </c>
      <c r="V6" s="12" t="s">
        <v>53</v>
      </c>
      <c r="W6" s="12" t="s">
        <v>54</v>
      </c>
      <c r="X6" s="12" t="s">
        <v>55</v>
      </c>
      <c r="Y6" s="12"/>
      <c r="Z6" s="12" t="s">
        <v>44</v>
      </c>
      <c r="AA6" s="12" t="s">
        <v>52</v>
      </c>
      <c r="AB6" s="12" t="s">
        <v>53</v>
      </c>
      <c r="AC6" s="12" t="s">
        <v>54</v>
      </c>
      <c r="AD6" s="12" t="s">
        <v>55</v>
      </c>
      <c r="AE6" s="12"/>
      <c r="AF6" s="12" t="s">
        <v>44</v>
      </c>
      <c r="AG6" s="12" t="s">
        <v>52</v>
      </c>
      <c r="AH6" s="12" t="s">
        <v>53</v>
      </c>
      <c r="AI6" s="12" t="s">
        <v>54</v>
      </c>
      <c r="AJ6" s="12" t="s">
        <v>55</v>
      </c>
      <c r="AK6" s="12"/>
      <c r="AL6" s="12" t="s">
        <v>44</v>
      </c>
      <c r="AM6" s="12" t="s">
        <v>52</v>
      </c>
      <c r="AN6" s="12" t="s">
        <v>53</v>
      </c>
      <c r="AO6" s="12" t="s">
        <v>54</v>
      </c>
      <c r="AP6" s="12" t="s">
        <v>55</v>
      </c>
      <c r="AQ6" s="12"/>
      <c r="AR6" s="12" t="s">
        <v>44</v>
      </c>
      <c r="AS6" s="12" t="s">
        <v>52</v>
      </c>
      <c r="AT6" s="12" t="s">
        <v>53</v>
      </c>
      <c r="AU6" s="12" t="s">
        <v>54</v>
      </c>
      <c r="AV6" s="12" t="s">
        <v>55</v>
      </c>
      <c r="AW6" s="12"/>
      <c r="AX6" s="12" t="s">
        <v>44</v>
      </c>
      <c r="AY6" s="12" t="s">
        <v>52</v>
      </c>
      <c r="AZ6" s="12" t="s">
        <v>53</v>
      </c>
      <c r="BA6" s="12" t="s">
        <v>54</v>
      </c>
      <c r="BB6" s="12" t="s">
        <v>55</v>
      </c>
      <c r="BC6" s="12"/>
      <c r="BD6" s="12" t="s">
        <v>44</v>
      </c>
      <c r="BE6" s="13" t="s">
        <v>58</v>
      </c>
      <c r="BF6" s="14" t="s">
        <v>61</v>
      </c>
      <c r="BG6" s="14" t="s">
        <v>64</v>
      </c>
      <c r="BH6" s="14" t="s">
        <v>65</v>
      </c>
    </row>
    <row r="7" spans="1:60" x14ac:dyDescent="0.25">
      <c r="A7" s="15">
        <v>1</v>
      </c>
      <c r="B7" s="15" t="s">
        <v>67</v>
      </c>
      <c r="C7" s="16">
        <v>10010001</v>
      </c>
      <c r="D7" s="16" t="s">
        <v>417</v>
      </c>
      <c r="E7" s="16" t="s">
        <v>418</v>
      </c>
      <c r="F7" s="16" t="s">
        <v>419</v>
      </c>
      <c r="G7" s="16">
        <v>3</v>
      </c>
      <c r="H7" s="16">
        <v>1</v>
      </c>
      <c r="I7" s="15" t="s">
        <v>67</v>
      </c>
      <c r="J7" s="16">
        <v>1</v>
      </c>
      <c r="K7" s="17" t="s">
        <v>69</v>
      </c>
      <c r="L7" s="17">
        <v>0</v>
      </c>
      <c r="M7" s="18">
        <f t="shared" ref="M7:M65" si="1">L7*5</f>
        <v>0</v>
      </c>
      <c r="N7" s="17">
        <v>1</v>
      </c>
      <c r="O7" s="20">
        <f t="shared" ref="O7:O65" si="2">N7*10</f>
        <v>10</v>
      </c>
      <c r="P7" s="17">
        <v>0</v>
      </c>
      <c r="Q7" s="17">
        <v>0</v>
      </c>
      <c r="R7" s="18">
        <f t="shared" ref="R7:R65" si="3">(P7*5)+(Q7*5)</f>
        <v>0</v>
      </c>
      <c r="S7" s="21">
        <v>0</v>
      </c>
      <c r="T7" s="18">
        <f t="shared" ref="T7:T65" si="4">S7*10</f>
        <v>0</v>
      </c>
      <c r="U7" s="22">
        <v>0</v>
      </c>
      <c r="V7" s="22">
        <v>0</v>
      </c>
      <c r="W7" s="22">
        <v>0</v>
      </c>
      <c r="X7" s="22">
        <v>0</v>
      </c>
      <c r="Y7" s="69">
        <f t="shared" ref="Y7:Y38" si="5">((U7/365)+((V7/365)*0.5)+((W7/365)*(-0.5))+((X7/365)*(1/3)))</f>
        <v>0</v>
      </c>
      <c r="Z7" s="24">
        <f t="shared" ref="Z7:Z16" si="6">((U7/365)+((V7/365)*0.5)+((W7/365)*(-0.5))+((X7/365)*(1/3)))*10</f>
        <v>0</v>
      </c>
      <c r="AA7" s="22">
        <v>0</v>
      </c>
      <c r="AB7" s="22">
        <v>0</v>
      </c>
      <c r="AC7" s="22">
        <v>0</v>
      </c>
      <c r="AD7" s="22">
        <v>0</v>
      </c>
      <c r="AE7" s="70">
        <f>((AA7/365)+((AB7/365)*0.5)+((AC7/365)*(-0.5))+((AD7/365)*(1/3)))</f>
        <v>0</v>
      </c>
      <c r="AF7" s="71">
        <f>((AA7/365)+((AB7/365)*0.5)+((AC7/365)*(-0.5))+((AD7/365)*(1/3)))*10</f>
        <v>0</v>
      </c>
      <c r="AG7" s="22">
        <v>0</v>
      </c>
      <c r="AH7" s="22">
        <v>0</v>
      </c>
      <c r="AI7" s="22">
        <v>0</v>
      </c>
      <c r="AJ7" s="22">
        <v>0</v>
      </c>
      <c r="AK7" s="22">
        <f>((AG7/365)+((AH7/365)*0.5)+((AI7/365)*(-0.5))+((AJ7/365)*(1/3)))</f>
        <v>0</v>
      </c>
      <c r="AL7" s="24">
        <f t="shared" ref="AL7:AL26" si="7">((AG7/365)+((AH7/365)*0.5)+((AI7/365)*(-0.5))+((AJ7/365)*(1/3)))*10</f>
        <v>0</v>
      </c>
      <c r="AM7" s="22">
        <v>0</v>
      </c>
      <c r="AN7" s="22">
        <v>0</v>
      </c>
      <c r="AO7" s="22">
        <v>0</v>
      </c>
      <c r="AP7" s="22">
        <v>0</v>
      </c>
      <c r="AQ7" s="22">
        <f>((AM7/365)+((AN7/365)*0.5)+((AO7/365)*(-0.5))+((AP7/365)*(1/3)))</f>
        <v>0</v>
      </c>
      <c r="AR7" s="24">
        <f t="shared" ref="AR7:AR65" si="8">((AM7/365)+((AN7/365)*0.5)+((AO7/365)*(-0.5))+((AP7/365)*(1/3)))*10</f>
        <v>0</v>
      </c>
      <c r="AS7" s="22">
        <v>0</v>
      </c>
      <c r="AT7" s="22">
        <v>0</v>
      </c>
      <c r="AU7" s="22">
        <v>0</v>
      </c>
      <c r="AV7" s="22">
        <v>0</v>
      </c>
      <c r="AW7" s="22">
        <f>((AS7/365)+((AT7/365)*0.5)+((AU7/365)*(-0.5))+((AV7/365)*(1/3)))</f>
        <v>0</v>
      </c>
      <c r="AX7" s="24">
        <f t="shared" ref="AX7:AX16" si="9">((AS7/365)+((AT7/365)*0.5)+((AU7/365)*(-0.5))+((AV7/365)*(1/3)))*10</f>
        <v>0</v>
      </c>
      <c r="AY7" s="22">
        <v>0</v>
      </c>
      <c r="AZ7" s="22">
        <v>0</v>
      </c>
      <c r="BA7" s="22">
        <v>0</v>
      </c>
      <c r="BB7" s="22">
        <v>0</v>
      </c>
      <c r="BC7" s="22">
        <f>((AY7/365)+((AZ7/365)*0.5)+((BA7/365)*(-0.5))+((BB7/365)*(1/3)))</f>
        <v>0</v>
      </c>
      <c r="BD7" s="24">
        <f t="shared" ref="BD7:BD16" si="10">((AY7/365)+((AZ7/365)*0.5)+((BA7/365)*(-0.5))+((BB7/365)*(1/3)))*10</f>
        <v>0</v>
      </c>
      <c r="BE7" s="24">
        <f>(BD7+AX7+AR7+AL7+AF7+Z7+R7+O7+M7+T7)/10</f>
        <v>1</v>
      </c>
      <c r="BF7" s="31"/>
      <c r="BG7" s="24">
        <f>(BD7+AX7+AR7+AL7+AF7+Z7)/6</f>
        <v>0</v>
      </c>
      <c r="BH7" s="24">
        <f t="shared" ref="BH7:BH38" si="11">(M7+O7+R7+T7)/4</f>
        <v>2.5</v>
      </c>
    </row>
    <row r="8" spans="1:60" x14ac:dyDescent="0.25">
      <c r="A8" s="31">
        <v>2</v>
      </c>
      <c r="B8" s="31" t="s">
        <v>104</v>
      </c>
      <c r="C8" s="34">
        <v>20040001</v>
      </c>
      <c r="D8" s="34" t="s">
        <v>420</v>
      </c>
      <c r="E8" s="34" t="s">
        <v>421</v>
      </c>
      <c r="F8" s="34" t="s">
        <v>422</v>
      </c>
      <c r="G8" s="34">
        <v>3</v>
      </c>
      <c r="H8" s="34">
        <v>1</v>
      </c>
      <c r="I8" s="31" t="s">
        <v>106</v>
      </c>
      <c r="J8" s="34">
        <v>1</v>
      </c>
      <c r="K8" s="37" t="s">
        <v>107</v>
      </c>
      <c r="L8" s="37">
        <v>2</v>
      </c>
      <c r="M8" s="18">
        <f t="shared" si="1"/>
        <v>10</v>
      </c>
      <c r="N8" s="37">
        <v>1</v>
      </c>
      <c r="O8" s="20">
        <f t="shared" si="2"/>
        <v>10</v>
      </c>
      <c r="P8" s="37">
        <v>1</v>
      </c>
      <c r="Q8" s="37">
        <v>1</v>
      </c>
      <c r="R8" s="18">
        <f t="shared" si="3"/>
        <v>10</v>
      </c>
      <c r="S8" s="21">
        <v>0</v>
      </c>
      <c r="T8" s="18">
        <f t="shared" si="4"/>
        <v>0</v>
      </c>
      <c r="U8" s="34">
        <v>169</v>
      </c>
      <c r="V8" s="34">
        <v>100</v>
      </c>
      <c r="W8" s="34">
        <v>15</v>
      </c>
      <c r="X8" s="34">
        <v>82</v>
      </c>
      <c r="Y8" s="69">
        <f t="shared" si="5"/>
        <v>0.65433789954337895</v>
      </c>
      <c r="Z8" s="24">
        <f t="shared" si="6"/>
        <v>6.5433789954337893</v>
      </c>
      <c r="AA8" s="72" t="s">
        <v>110</v>
      </c>
      <c r="AB8" s="72" t="s">
        <v>110</v>
      </c>
      <c r="AC8" s="72" t="s">
        <v>110</v>
      </c>
      <c r="AD8" s="72" t="s">
        <v>110</v>
      </c>
      <c r="AE8" s="70" t="e">
        <f>((AA8/365)+((AB8/365)*0.5)+((AC8/365)*(-0.5))+((AD8/365)*(1/3)))</f>
        <v>#VALUE!</v>
      </c>
      <c r="AF8" s="38" t="s">
        <v>112</v>
      </c>
      <c r="AG8" s="37">
        <v>365</v>
      </c>
      <c r="AH8" s="37">
        <v>0</v>
      </c>
      <c r="AI8" s="37">
        <v>0</v>
      </c>
      <c r="AJ8" s="37">
        <v>0</v>
      </c>
      <c r="AK8" s="37">
        <f>((AG8/365)+((AH8/365)*0.5)+((AI8/365)*(-0.5))+((AJ8/365)*(1/3)))</f>
        <v>1</v>
      </c>
      <c r="AL8" s="24">
        <f t="shared" si="7"/>
        <v>10</v>
      </c>
      <c r="AM8" s="34">
        <v>174</v>
      </c>
      <c r="AN8" s="34">
        <v>0</v>
      </c>
      <c r="AO8" s="34">
        <v>0</v>
      </c>
      <c r="AP8" s="34">
        <v>191</v>
      </c>
      <c r="AQ8" s="34">
        <f t="shared" ref="AQ8:AQ65" si="12">((AM8/365)+((AN8/365)*0.5)+((AO8/365)*(-0.5))+((AP8/365)*(1/3)))</f>
        <v>0.65114155251141548</v>
      </c>
      <c r="AR8" s="24">
        <f t="shared" si="8"/>
        <v>6.5114155251141543</v>
      </c>
      <c r="AS8" s="34">
        <v>356</v>
      </c>
      <c r="AT8" s="34">
        <v>0</v>
      </c>
      <c r="AU8" s="34">
        <v>0</v>
      </c>
      <c r="AV8" s="34">
        <v>10</v>
      </c>
      <c r="AW8" s="34">
        <f t="shared" ref="AW8:AW65" si="13">((AS8/365)+((AT8/365)*0.5)+((AU8/365)*(-0.5))+((AV8/365)*(1/3)))</f>
        <v>0.98447488584474885</v>
      </c>
      <c r="AX8" s="24">
        <f t="shared" si="9"/>
        <v>9.8447488584474883</v>
      </c>
      <c r="AY8" s="34">
        <v>277</v>
      </c>
      <c r="AZ8" s="34">
        <v>8</v>
      </c>
      <c r="BA8" s="34">
        <v>0</v>
      </c>
      <c r="BB8" s="34">
        <v>80</v>
      </c>
      <c r="BC8" s="34">
        <f t="shared" ref="BC8:BC65" si="14">((AY8/365)+((AZ8/365)*0.5)+((BA8/365)*(-0.5))+((BB8/365)*(1/3)))</f>
        <v>0.84292237442922369</v>
      </c>
      <c r="BD8" s="24">
        <f t="shared" si="10"/>
        <v>8.4292237442922371</v>
      </c>
      <c r="BE8" s="24">
        <f>(BD8+AX8+AR8+AL8+Z8+R8+O8+M8+T8)/10</f>
        <v>7.1328767123287662</v>
      </c>
      <c r="BF8" s="42">
        <f>(BD8+AX8+AR8+AL8+R8+M8+O8+T8+Z8)/9</f>
        <v>7.9254185692541848</v>
      </c>
      <c r="BG8" s="24">
        <f>(BD8+AX8+AR8+AL8+Z8)/7</f>
        <v>5.904109589041096</v>
      </c>
      <c r="BH8" s="24">
        <f t="shared" si="11"/>
        <v>7.5</v>
      </c>
    </row>
    <row r="9" spans="1:60" x14ac:dyDescent="0.25">
      <c r="A9" s="31">
        <v>3</v>
      </c>
      <c r="B9" s="31" t="s">
        <v>104</v>
      </c>
      <c r="C9" s="34">
        <v>20020001</v>
      </c>
      <c r="D9" s="34" t="s">
        <v>423</v>
      </c>
      <c r="E9" s="34" t="s">
        <v>424</v>
      </c>
      <c r="F9" s="34" t="s">
        <v>425</v>
      </c>
      <c r="G9" s="34">
        <v>1</v>
      </c>
      <c r="H9" s="34">
        <v>1</v>
      </c>
      <c r="I9" s="31" t="s">
        <v>136</v>
      </c>
      <c r="J9" s="34">
        <v>1</v>
      </c>
      <c r="K9" s="37" t="s">
        <v>107</v>
      </c>
      <c r="L9" s="37">
        <v>2</v>
      </c>
      <c r="M9" s="18">
        <f t="shared" si="1"/>
        <v>10</v>
      </c>
      <c r="N9" s="37">
        <v>1</v>
      </c>
      <c r="O9" s="20">
        <f t="shared" si="2"/>
        <v>10</v>
      </c>
      <c r="P9" s="37">
        <v>1</v>
      </c>
      <c r="Q9" s="37">
        <v>1</v>
      </c>
      <c r="R9" s="18">
        <f t="shared" si="3"/>
        <v>10</v>
      </c>
      <c r="S9" s="21">
        <v>0</v>
      </c>
      <c r="T9" s="18">
        <f t="shared" si="4"/>
        <v>0</v>
      </c>
      <c r="U9" s="37">
        <v>54</v>
      </c>
      <c r="V9" s="37">
        <v>96</v>
      </c>
      <c r="W9" s="37">
        <v>167</v>
      </c>
      <c r="X9" s="37">
        <v>49</v>
      </c>
      <c r="Y9" s="69">
        <f t="shared" si="5"/>
        <v>9.543378995433785E-2</v>
      </c>
      <c r="Z9" s="24">
        <f t="shared" si="6"/>
        <v>0.95433789954337844</v>
      </c>
      <c r="AA9" s="72">
        <v>226</v>
      </c>
      <c r="AB9" s="72">
        <v>106</v>
      </c>
      <c r="AC9" s="72">
        <v>22</v>
      </c>
      <c r="AD9" s="72">
        <v>11</v>
      </c>
      <c r="AE9" s="70">
        <f>((AA9/365)+((AB9/365)*0.5)+((AC9/365)*(-0.5))+((AD9/365)*(1/3)))</f>
        <v>0.74429223744292239</v>
      </c>
      <c r="AF9" s="71">
        <f t="shared" ref="AF9:AF16" si="15">((AA9/365)+((AB9/365)*0.5)+((AC9/365)*(-0.5))+((AD9/365)*(1/3)))*10</f>
        <v>7.4429223744292239</v>
      </c>
      <c r="AG9" s="72">
        <v>284</v>
      </c>
      <c r="AH9" s="37">
        <v>46</v>
      </c>
      <c r="AI9" s="37">
        <v>14</v>
      </c>
      <c r="AJ9" s="37">
        <v>22</v>
      </c>
      <c r="AK9" s="37">
        <f t="shared" ref="AK9:AK65" si="16">((AG9/365)+((AH9/365)*0.5)+((AI9/365)*(-0.5))+((AJ9/365)*(1/3)))</f>
        <v>0.84200913242009123</v>
      </c>
      <c r="AL9" s="24">
        <f t="shared" si="7"/>
        <v>8.4200913242009126</v>
      </c>
      <c r="AM9" s="34">
        <v>130</v>
      </c>
      <c r="AN9" s="34">
        <v>170</v>
      </c>
      <c r="AO9" s="34">
        <v>0</v>
      </c>
      <c r="AP9" s="34">
        <v>65</v>
      </c>
      <c r="AQ9" s="34">
        <f t="shared" si="12"/>
        <v>0.64840182648401812</v>
      </c>
      <c r="AR9" s="24">
        <f t="shared" si="8"/>
        <v>6.4840182648401807</v>
      </c>
      <c r="AS9" s="34">
        <v>218</v>
      </c>
      <c r="AT9" s="34">
        <v>0</v>
      </c>
      <c r="AU9" s="34">
        <v>0</v>
      </c>
      <c r="AV9" s="34">
        <v>147</v>
      </c>
      <c r="AW9" s="34">
        <f t="shared" si="13"/>
        <v>0.73150684931506849</v>
      </c>
      <c r="AX9" s="24">
        <f t="shared" si="9"/>
        <v>7.3150684931506849</v>
      </c>
      <c r="AY9" s="34">
        <v>198</v>
      </c>
      <c r="AZ9" s="34">
        <v>6</v>
      </c>
      <c r="BA9" s="34">
        <v>2</v>
      </c>
      <c r="BB9" s="34">
        <v>160</v>
      </c>
      <c r="BC9" s="34">
        <f t="shared" si="14"/>
        <v>0.69406392694063923</v>
      </c>
      <c r="BD9" s="24">
        <f t="shared" si="10"/>
        <v>6.9406392694063923</v>
      </c>
      <c r="BE9" s="24">
        <f t="shared" ref="BE9:BE16" si="17">(BD9+AX9+AR9+AL9+AF9+Z9+R9+O9+M9+T9)/10</f>
        <v>6.7557077625570772</v>
      </c>
      <c r="BF9" s="31"/>
      <c r="BG9" s="24">
        <f t="shared" ref="BG9:BG16" si="18">(BD9+AX9+AR9+AL9+AF9+Z9)/6</f>
        <v>6.2595129375951286</v>
      </c>
      <c r="BH9" s="24">
        <f t="shared" si="11"/>
        <v>7.5</v>
      </c>
    </row>
    <row r="10" spans="1:60" x14ac:dyDescent="0.25">
      <c r="A10" s="45">
        <v>4</v>
      </c>
      <c r="B10" s="45" t="s">
        <v>166</v>
      </c>
      <c r="C10" s="47">
        <v>50350001</v>
      </c>
      <c r="D10" s="47" t="s">
        <v>426</v>
      </c>
      <c r="E10" s="47" t="s">
        <v>427</v>
      </c>
      <c r="F10" s="47" t="s">
        <v>428</v>
      </c>
      <c r="G10" s="47">
        <v>4</v>
      </c>
      <c r="H10" s="47">
        <v>1</v>
      </c>
      <c r="I10" s="45" t="s">
        <v>171</v>
      </c>
      <c r="J10" s="47">
        <v>1</v>
      </c>
      <c r="K10" s="37" t="s">
        <v>69</v>
      </c>
      <c r="L10" s="37">
        <v>0</v>
      </c>
      <c r="M10" s="18">
        <f t="shared" si="1"/>
        <v>0</v>
      </c>
      <c r="N10" s="37">
        <v>1</v>
      </c>
      <c r="O10" s="20">
        <f t="shared" si="2"/>
        <v>10</v>
      </c>
      <c r="P10" s="37">
        <v>1</v>
      </c>
      <c r="Q10" s="37">
        <v>1</v>
      </c>
      <c r="R10" s="18">
        <f t="shared" si="3"/>
        <v>10</v>
      </c>
      <c r="S10" s="21">
        <v>0</v>
      </c>
      <c r="T10" s="18">
        <f t="shared" si="4"/>
        <v>0</v>
      </c>
      <c r="U10" s="37">
        <v>166</v>
      </c>
      <c r="V10" s="37">
        <v>132</v>
      </c>
      <c r="W10" s="37">
        <v>9</v>
      </c>
      <c r="X10" s="37">
        <v>58</v>
      </c>
      <c r="Y10" s="69">
        <f t="shared" si="5"/>
        <v>0.67625570776255717</v>
      </c>
      <c r="Z10" s="24">
        <f>((U10/365)+((V10/365)*0.5)+((W10/365)*(-0.5))+((X10/365)*(1/3)))*10</f>
        <v>6.7625570776255719</v>
      </c>
      <c r="AA10" s="37">
        <v>225</v>
      </c>
      <c r="AB10" s="37">
        <v>13</v>
      </c>
      <c r="AC10" s="37">
        <v>0</v>
      </c>
      <c r="AD10" s="37">
        <v>127</v>
      </c>
      <c r="AE10" s="73">
        <f t="shared" ref="AE10:AE65" si="19">((AA10/365)+((AB10/365)*0.5)+((AC10/365)*(-0.5))+((AD10/365)*(1/3)))</f>
        <v>0.75022831050228311</v>
      </c>
      <c r="AF10" s="71">
        <f t="shared" si="15"/>
        <v>7.5022831050228316</v>
      </c>
      <c r="AG10" s="37">
        <v>139</v>
      </c>
      <c r="AH10" s="37">
        <v>34</v>
      </c>
      <c r="AI10" s="37">
        <v>0</v>
      </c>
      <c r="AJ10" s="37">
        <v>192</v>
      </c>
      <c r="AK10" s="37">
        <f t="shared" si="16"/>
        <v>0.60273972602739723</v>
      </c>
      <c r="AL10" s="24">
        <f t="shared" si="7"/>
        <v>6.0273972602739718</v>
      </c>
      <c r="AM10" s="34">
        <v>193</v>
      </c>
      <c r="AN10" s="34">
        <v>58</v>
      </c>
      <c r="AO10" s="34">
        <v>0</v>
      </c>
      <c r="AP10" s="34">
        <v>114</v>
      </c>
      <c r="AQ10" s="34">
        <f t="shared" si="12"/>
        <v>0.71232876712328774</v>
      </c>
      <c r="AR10" s="24">
        <f t="shared" si="8"/>
        <v>7.1232876712328776</v>
      </c>
      <c r="AS10" s="34">
        <v>238</v>
      </c>
      <c r="AT10" s="34">
        <v>0</v>
      </c>
      <c r="AU10" s="34">
        <v>0</v>
      </c>
      <c r="AV10" s="34">
        <v>127</v>
      </c>
      <c r="AW10" s="34">
        <f t="shared" si="13"/>
        <v>0.76803652968036529</v>
      </c>
      <c r="AX10" s="24">
        <f t="shared" si="9"/>
        <v>7.6803652968036529</v>
      </c>
      <c r="AY10" s="34">
        <v>228</v>
      </c>
      <c r="AZ10" s="34">
        <v>1</v>
      </c>
      <c r="BA10" s="34">
        <v>0</v>
      </c>
      <c r="BB10" s="34">
        <v>136</v>
      </c>
      <c r="BC10" s="34">
        <f t="shared" si="14"/>
        <v>0.75022831050228311</v>
      </c>
      <c r="BD10" s="24">
        <f t="shared" si="10"/>
        <v>7.5022831050228316</v>
      </c>
      <c r="BE10" s="24">
        <f t="shared" si="17"/>
        <v>6.2598173515981737</v>
      </c>
      <c r="BF10" s="31"/>
      <c r="BG10" s="24">
        <f t="shared" si="18"/>
        <v>7.0996955859969555</v>
      </c>
      <c r="BH10" s="24">
        <f t="shared" si="11"/>
        <v>5</v>
      </c>
    </row>
    <row r="11" spans="1:60" x14ac:dyDescent="0.25">
      <c r="A11" s="45">
        <v>5</v>
      </c>
      <c r="B11" s="45" t="s">
        <v>166</v>
      </c>
      <c r="C11" s="47">
        <v>50300001</v>
      </c>
      <c r="D11" s="47" t="s">
        <v>429</v>
      </c>
      <c r="E11" s="47" t="s">
        <v>430</v>
      </c>
      <c r="F11" s="47" t="s">
        <v>431</v>
      </c>
      <c r="G11" s="47">
        <v>3</v>
      </c>
      <c r="H11" s="47">
        <v>1</v>
      </c>
      <c r="I11" s="45" t="s">
        <v>192</v>
      </c>
      <c r="J11" s="47">
        <v>1</v>
      </c>
      <c r="K11" s="37" t="s">
        <v>69</v>
      </c>
      <c r="L11" s="37">
        <v>0</v>
      </c>
      <c r="M11" s="18">
        <f t="shared" si="1"/>
        <v>0</v>
      </c>
      <c r="N11" s="37">
        <v>1</v>
      </c>
      <c r="O11" s="20">
        <f t="shared" si="2"/>
        <v>10</v>
      </c>
      <c r="P11" s="37">
        <v>0</v>
      </c>
      <c r="Q11" s="37">
        <v>0</v>
      </c>
      <c r="R11" s="18">
        <f t="shared" si="3"/>
        <v>0</v>
      </c>
      <c r="S11" s="21">
        <v>0</v>
      </c>
      <c r="T11" s="18">
        <f t="shared" si="4"/>
        <v>0</v>
      </c>
      <c r="U11" s="48">
        <v>0</v>
      </c>
      <c r="V11" s="48">
        <v>0</v>
      </c>
      <c r="W11" s="48">
        <v>0</v>
      </c>
      <c r="X11" s="48">
        <v>0</v>
      </c>
      <c r="Y11" s="69">
        <f t="shared" si="5"/>
        <v>0</v>
      </c>
      <c r="Z11" s="24">
        <f t="shared" si="6"/>
        <v>0</v>
      </c>
      <c r="AA11" s="22">
        <v>0</v>
      </c>
      <c r="AB11" s="22">
        <v>0</v>
      </c>
      <c r="AC11" s="22">
        <v>0</v>
      </c>
      <c r="AD11" s="22">
        <v>0</v>
      </c>
      <c r="AE11" s="74">
        <f t="shared" si="19"/>
        <v>0</v>
      </c>
      <c r="AF11" s="71">
        <f t="shared" si="15"/>
        <v>0</v>
      </c>
      <c r="AG11" s="22">
        <v>0</v>
      </c>
      <c r="AH11" s="22">
        <v>0</v>
      </c>
      <c r="AI11" s="22">
        <v>0</v>
      </c>
      <c r="AJ11" s="22">
        <v>0</v>
      </c>
      <c r="AK11" s="22">
        <f t="shared" si="16"/>
        <v>0</v>
      </c>
      <c r="AL11" s="24">
        <f t="shared" si="7"/>
        <v>0</v>
      </c>
      <c r="AM11" s="22">
        <v>0</v>
      </c>
      <c r="AN11" s="22">
        <v>0</v>
      </c>
      <c r="AO11" s="22">
        <v>0</v>
      </c>
      <c r="AP11" s="22">
        <v>0</v>
      </c>
      <c r="AQ11" s="22">
        <f t="shared" si="12"/>
        <v>0</v>
      </c>
      <c r="AR11" s="24">
        <f t="shared" si="8"/>
        <v>0</v>
      </c>
      <c r="AS11" s="48">
        <v>0</v>
      </c>
      <c r="AT11" s="48">
        <v>0</v>
      </c>
      <c r="AU11" s="48">
        <v>0</v>
      </c>
      <c r="AV11" s="48">
        <v>0</v>
      </c>
      <c r="AW11" s="48">
        <f t="shared" si="13"/>
        <v>0</v>
      </c>
      <c r="AX11" s="24">
        <f t="shared" si="9"/>
        <v>0</v>
      </c>
      <c r="AY11" s="48">
        <v>0</v>
      </c>
      <c r="AZ11" s="48">
        <v>0</v>
      </c>
      <c r="BA11" s="48">
        <v>0</v>
      </c>
      <c r="BB11" s="48">
        <v>0</v>
      </c>
      <c r="BC11" s="48">
        <f t="shared" si="14"/>
        <v>0</v>
      </c>
      <c r="BD11" s="24">
        <f t="shared" si="10"/>
        <v>0</v>
      </c>
      <c r="BE11" s="24">
        <f t="shared" si="17"/>
        <v>1</v>
      </c>
      <c r="BF11" s="31"/>
      <c r="BG11" s="24">
        <f t="shared" si="18"/>
        <v>0</v>
      </c>
      <c r="BH11" s="24">
        <f t="shared" si="11"/>
        <v>2.5</v>
      </c>
    </row>
    <row r="12" spans="1:60" x14ac:dyDescent="0.25">
      <c r="A12" s="45">
        <v>6</v>
      </c>
      <c r="B12" s="45" t="s">
        <v>166</v>
      </c>
      <c r="C12" s="47">
        <v>50180001</v>
      </c>
      <c r="D12" s="47" t="s">
        <v>432</v>
      </c>
      <c r="E12" s="47" t="s">
        <v>433</v>
      </c>
      <c r="F12" s="47" t="s">
        <v>434</v>
      </c>
      <c r="G12" s="47">
        <v>3</v>
      </c>
      <c r="H12" s="47">
        <v>1</v>
      </c>
      <c r="I12" s="45" t="s">
        <v>202</v>
      </c>
      <c r="J12" s="47">
        <v>1</v>
      </c>
      <c r="K12" s="37" t="s">
        <v>69</v>
      </c>
      <c r="L12" s="37">
        <v>0</v>
      </c>
      <c r="M12" s="18">
        <f t="shared" si="1"/>
        <v>0</v>
      </c>
      <c r="N12" s="37">
        <v>1</v>
      </c>
      <c r="O12" s="20">
        <f t="shared" si="2"/>
        <v>10</v>
      </c>
      <c r="P12" s="37">
        <v>0</v>
      </c>
      <c r="Q12" s="37">
        <v>0</v>
      </c>
      <c r="R12" s="18">
        <f t="shared" si="3"/>
        <v>0</v>
      </c>
      <c r="S12" s="21">
        <v>0</v>
      </c>
      <c r="T12" s="18">
        <f t="shared" si="4"/>
        <v>0</v>
      </c>
      <c r="U12" s="48">
        <v>0</v>
      </c>
      <c r="V12" s="48">
        <v>0</v>
      </c>
      <c r="W12" s="48">
        <v>0</v>
      </c>
      <c r="X12" s="48">
        <v>0</v>
      </c>
      <c r="Y12" s="69">
        <f t="shared" si="5"/>
        <v>0</v>
      </c>
      <c r="Z12" s="24">
        <f t="shared" si="6"/>
        <v>0</v>
      </c>
      <c r="AA12" s="22">
        <v>0</v>
      </c>
      <c r="AB12" s="22">
        <v>0</v>
      </c>
      <c r="AC12" s="22">
        <v>0</v>
      </c>
      <c r="AD12" s="22">
        <v>0</v>
      </c>
      <c r="AE12" s="74">
        <f t="shared" si="19"/>
        <v>0</v>
      </c>
      <c r="AF12" s="71">
        <f t="shared" si="15"/>
        <v>0</v>
      </c>
      <c r="AG12" s="22">
        <v>0</v>
      </c>
      <c r="AH12" s="22">
        <v>0</v>
      </c>
      <c r="AI12" s="22">
        <v>0</v>
      </c>
      <c r="AJ12" s="22">
        <v>0</v>
      </c>
      <c r="AK12" s="22">
        <f t="shared" si="16"/>
        <v>0</v>
      </c>
      <c r="AL12" s="24">
        <f t="shared" si="7"/>
        <v>0</v>
      </c>
      <c r="AM12" s="22">
        <v>0</v>
      </c>
      <c r="AN12" s="22">
        <v>0</v>
      </c>
      <c r="AO12" s="22">
        <v>0</v>
      </c>
      <c r="AP12" s="22">
        <v>0</v>
      </c>
      <c r="AQ12" s="22">
        <f t="shared" si="12"/>
        <v>0</v>
      </c>
      <c r="AR12" s="24">
        <f t="shared" si="8"/>
        <v>0</v>
      </c>
      <c r="AS12" s="48">
        <v>0</v>
      </c>
      <c r="AT12" s="48">
        <v>0</v>
      </c>
      <c r="AU12" s="48">
        <v>0</v>
      </c>
      <c r="AV12" s="48">
        <v>0</v>
      </c>
      <c r="AW12" s="48">
        <f t="shared" si="13"/>
        <v>0</v>
      </c>
      <c r="AX12" s="24">
        <f t="shared" si="9"/>
        <v>0</v>
      </c>
      <c r="AY12" s="48">
        <v>0</v>
      </c>
      <c r="AZ12" s="48">
        <v>0</v>
      </c>
      <c r="BA12" s="48">
        <v>0</v>
      </c>
      <c r="BB12" s="48">
        <v>0</v>
      </c>
      <c r="BC12" s="48">
        <f t="shared" si="14"/>
        <v>0</v>
      </c>
      <c r="BD12" s="24">
        <f t="shared" si="10"/>
        <v>0</v>
      </c>
      <c r="BE12" s="24">
        <f t="shared" si="17"/>
        <v>1</v>
      </c>
      <c r="BF12" s="31"/>
      <c r="BG12" s="24">
        <f t="shared" si="18"/>
        <v>0</v>
      </c>
      <c r="BH12" s="24">
        <f t="shared" si="11"/>
        <v>2.5</v>
      </c>
    </row>
    <row r="13" spans="1:60" x14ac:dyDescent="0.25">
      <c r="A13" s="45">
        <v>7</v>
      </c>
      <c r="B13" s="45" t="s">
        <v>166</v>
      </c>
      <c r="C13" s="47">
        <v>50250001</v>
      </c>
      <c r="D13" s="47" t="s">
        <v>435</v>
      </c>
      <c r="E13" s="47" t="s">
        <v>436</v>
      </c>
      <c r="F13" s="47" t="s">
        <v>437</v>
      </c>
      <c r="G13" s="47">
        <v>2</v>
      </c>
      <c r="H13" s="47">
        <v>1</v>
      </c>
      <c r="I13" s="45" t="s">
        <v>212</v>
      </c>
      <c r="J13" s="47">
        <v>1</v>
      </c>
      <c r="K13" s="37" t="s">
        <v>69</v>
      </c>
      <c r="L13" s="37">
        <v>0</v>
      </c>
      <c r="M13" s="18">
        <f t="shared" si="1"/>
        <v>0</v>
      </c>
      <c r="N13" s="37">
        <v>1</v>
      </c>
      <c r="O13" s="20">
        <f t="shared" si="2"/>
        <v>10</v>
      </c>
      <c r="P13" s="37">
        <v>0</v>
      </c>
      <c r="Q13" s="37">
        <v>0</v>
      </c>
      <c r="R13" s="18">
        <f t="shared" si="3"/>
        <v>0</v>
      </c>
      <c r="S13" s="21">
        <v>0</v>
      </c>
      <c r="T13" s="18">
        <f t="shared" si="4"/>
        <v>0</v>
      </c>
      <c r="U13" s="48">
        <v>0</v>
      </c>
      <c r="V13" s="48">
        <v>0</v>
      </c>
      <c r="W13" s="48">
        <v>0</v>
      </c>
      <c r="X13" s="48">
        <v>0</v>
      </c>
      <c r="Y13" s="69">
        <f t="shared" si="5"/>
        <v>0</v>
      </c>
      <c r="Z13" s="24">
        <f t="shared" si="6"/>
        <v>0</v>
      </c>
      <c r="AA13" s="22">
        <v>0</v>
      </c>
      <c r="AB13" s="22">
        <v>0</v>
      </c>
      <c r="AC13" s="22">
        <v>0</v>
      </c>
      <c r="AD13" s="22">
        <v>0</v>
      </c>
      <c r="AE13" s="74">
        <f t="shared" si="19"/>
        <v>0</v>
      </c>
      <c r="AF13" s="71">
        <f t="shared" si="15"/>
        <v>0</v>
      </c>
      <c r="AG13" s="22">
        <v>0</v>
      </c>
      <c r="AH13" s="22">
        <v>0</v>
      </c>
      <c r="AI13" s="22">
        <v>0</v>
      </c>
      <c r="AJ13" s="22">
        <v>0</v>
      </c>
      <c r="AK13" s="22">
        <f t="shared" si="16"/>
        <v>0</v>
      </c>
      <c r="AL13" s="24">
        <f t="shared" si="7"/>
        <v>0</v>
      </c>
      <c r="AM13" s="22">
        <v>0</v>
      </c>
      <c r="AN13" s="22">
        <v>0</v>
      </c>
      <c r="AO13" s="22">
        <v>0</v>
      </c>
      <c r="AP13" s="22">
        <v>0</v>
      </c>
      <c r="AQ13" s="22">
        <f t="shared" si="12"/>
        <v>0</v>
      </c>
      <c r="AR13" s="24">
        <f t="shared" si="8"/>
        <v>0</v>
      </c>
      <c r="AS13" s="48">
        <v>0</v>
      </c>
      <c r="AT13" s="48">
        <v>0</v>
      </c>
      <c r="AU13" s="48">
        <v>0</v>
      </c>
      <c r="AV13" s="48">
        <v>0</v>
      </c>
      <c r="AW13" s="48">
        <f t="shared" si="13"/>
        <v>0</v>
      </c>
      <c r="AX13" s="24">
        <f t="shared" si="9"/>
        <v>0</v>
      </c>
      <c r="AY13" s="48">
        <v>0</v>
      </c>
      <c r="AZ13" s="48">
        <v>0</v>
      </c>
      <c r="BA13" s="48">
        <v>0</v>
      </c>
      <c r="BB13" s="48">
        <v>0</v>
      </c>
      <c r="BC13" s="48">
        <f t="shared" si="14"/>
        <v>0</v>
      </c>
      <c r="BD13" s="24">
        <f t="shared" si="10"/>
        <v>0</v>
      </c>
      <c r="BE13" s="24">
        <f t="shared" si="17"/>
        <v>1</v>
      </c>
      <c r="BF13" s="31"/>
      <c r="BG13" s="24">
        <f t="shared" si="18"/>
        <v>0</v>
      </c>
      <c r="BH13" s="24">
        <f t="shared" si="11"/>
        <v>2.5</v>
      </c>
    </row>
    <row r="14" spans="1:60" x14ac:dyDescent="0.25">
      <c r="A14" s="31">
        <v>8</v>
      </c>
      <c r="B14" s="31" t="s">
        <v>225</v>
      </c>
      <c r="C14" s="34">
        <v>60020001</v>
      </c>
      <c r="D14" s="34" t="s">
        <v>438</v>
      </c>
      <c r="E14" s="34" t="s">
        <v>439</v>
      </c>
      <c r="F14" s="34" t="s">
        <v>440</v>
      </c>
      <c r="G14" s="34">
        <v>5</v>
      </c>
      <c r="H14" s="34">
        <v>1</v>
      </c>
      <c r="I14" s="31" t="s">
        <v>226</v>
      </c>
      <c r="J14" s="34">
        <v>1</v>
      </c>
      <c r="K14" s="37" t="s">
        <v>227</v>
      </c>
      <c r="L14" s="37">
        <v>1</v>
      </c>
      <c r="M14" s="18">
        <f t="shared" si="1"/>
        <v>5</v>
      </c>
      <c r="N14" s="37">
        <v>0</v>
      </c>
      <c r="O14" s="20">
        <f t="shared" si="2"/>
        <v>0</v>
      </c>
      <c r="P14" s="37">
        <v>1</v>
      </c>
      <c r="Q14" s="37">
        <v>1</v>
      </c>
      <c r="R14" s="18">
        <f t="shared" si="3"/>
        <v>10</v>
      </c>
      <c r="S14" s="21">
        <v>0</v>
      </c>
      <c r="T14" s="18">
        <f t="shared" si="4"/>
        <v>0</v>
      </c>
      <c r="U14" s="37">
        <v>110</v>
      </c>
      <c r="V14" s="37">
        <v>0</v>
      </c>
      <c r="W14" s="37">
        <v>10</v>
      </c>
      <c r="X14" s="37">
        <v>245</v>
      </c>
      <c r="Y14" s="69">
        <f t="shared" si="5"/>
        <v>0.51141552511415522</v>
      </c>
      <c r="Z14" s="24">
        <f t="shared" si="6"/>
        <v>5.1141552511415522</v>
      </c>
      <c r="AA14" s="37">
        <v>142</v>
      </c>
      <c r="AB14" s="37">
        <v>76</v>
      </c>
      <c r="AC14" s="37">
        <v>0</v>
      </c>
      <c r="AD14" s="37">
        <v>147</v>
      </c>
      <c r="AE14" s="73">
        <f t="shared" si="19"/>
        <v>0.62739726027397258</v>
      </c>
      <c r="AF14" s="71">
        <f t="shared" si="15"/>
        <v>6.2739726027397253</v>
      </c>
      <c r="AG14" s="37">
        <v>344</v>
      </c>
      <c r="AH14" s="37">
        <v>0</v>
      </c>
      <c r="AI14" s="37">
        <v>0</v>
      </c>
      <c r="AJ14" s="37">
        <v>21</v>
      </c>
      <c r="AK14" s="37">
        <f t="shared" si="16"/>
        <v>0.9616438356164384</v>
      </c>
      <c r="AL14" s="24">
        <f t="shared" si="7"/>
        <v>9.6164383561643838</v>
      </c>
      <c r="AM14" s="34">
        <v>315</v>
      </c>
      <c r="AN14" s="34">
        <v>0</v>
      </c>
      <c r="AO14" s="34">
        <v>0</v>
      </c>
      <c r="AP14" s="34">
        <v>50</v>
      </c>
      <c r="AQ14" s="34">
        <f t="shared" si="12"/>
        <v>0.908675799086758</v>
      </c>
      <c r="AR14" s="24">
        <f t="shared" si="8"/>
        <v>9.0867579908675804</v>
      </c>
      <c r="AS14" s="34">
        <v>342</v>
      </c>
      <c r="AT14" s="34">
        <v>0</v>
      </c>
      <c r="AU14" s="34">
        <v>0</v>
      </c>
      <c r="AV14" s="34">
        <v>23</v>
      </c>
      <c r="AW14" s="34">
        <f t="shared" si="13"/>
        <v>0.9579908675799087</v>
      </c>
      <c r="AX14" s="24">
        <f t="shared" si="9"/>
        <v>9.5799086757990874</v>
      </c>
      <c r="AY14" s="34">
        <v>341</v>
      </c>
      <c r="AZ14" s="34">
        <v>1</v>
      </c>
      <c r="BA14" s="34">
        <v>1</v>
      </c>
      <c r="BB14" s="34">
        <v>22</v>
      </c>
      <c r="BC14" s="34">
        <f t="shared" si="14"/>
        <v>0.954337899543379</v>
      </c>
      <c r="BD14" s="24">
        <f t="shared" si="10"/>
        <v>9.5433789954337893</v>
      </c>
      <c r="BE14" s="24">
        <f t="shared" si="17"/>
        <v>6.4214611872146126</v>
      </c>
      <c r="BF14" s="31"/>
      <c r="BG14" s="24">
        <f t="shared" si="18"/>
        <v>8.2024353120243525</v>
      </c>
      <c r="BH14" s="24">
        <f t="shared" si="11"/>
        <v>3.75</v>
      </c>
    </row>
    <row r="15" spans="1:60" x14ac:dyDescent="0.25">
      <c r="A15" s="31">
        <v>9</v>
      </c>
      <c r="B15" s="31" t="s">
        <v>225</v>
      </c>
      <c r="C15" s="34">
        <v>60090001</v>
      </c>
      <c r="D15" s="34" t="s">
        <v>441</v>
      </c>
      <c r="E15" s="34" t="s">
        <v>442</v>
      </c>
      <c r="F15" s="34" t="s">
        <v>443</v>
      </c>
      <c r="G15" s="34">
        <v>2</v>
      </c>
      <c r="H15" s="34">
        <v>1</v>
      </c>
      <c r="I15" s="31" t="s">
        <v>239</v>
      </c>
      <c r="J15" s="34">
        <v>1</v>
      </c>
      <c r="K15" s="37" t="s">
        <v>227</v>
      </c>
      <c r="L15" s="37">
        <v>1</v>
      </c>
      <c r="M15" s="18">
        <f t="shared" si="1"/>
        <v>5</v>
      </c>
      <c r="N15" s="37">
        <v>0</v>
      </c>
      <c r="O15" s="20">
        <f t="shared" si="2"/>
        <v>0</v>
      </c>
      <c r="P15" s="37">
        <v>0</v>
      </c>
      <c r="Q15" s="37">
        <v>0</v>
      </c>
      <c r="R15" s="18">
        <f t="shared" si="3"/>
        <v>0</v>
      </c>
      <c r="S15" s="21">
        <v>0</v>
      </c>
      <c r="T15" s="18">
        <f t="shared" si="4"/>
        <v>0</v>
      </c>
      <c r="U15" s="48">
        <v>0</v>
      </c>
      <c r="V15" s="48">
        <v>0</v>
      </c>
      <c r="W15" s="48">
        <v>0</v>
      </c>
      <c r="X15" s="48">
        <v>0</v>
      </c>
      <c r="Y15" s="69">
        <f t="shared" si="5"/>
        <v>0</v>
      </c>
      <c r="Z15" s="24">
        <f t="shared" si="6"/>
        <v>0</v>
      </c>
      <c r="AA15" s="22">
        <v>0</v>
      </c>
      <c r="AB15" s="22">
        <v>0</v>
      </c>
      <c r="AC15" s="22">
        <v>0</v>
      </c>
      <c r="AD15" s="22">
        <v>0</v>
      </c>
      <c r="AE15" s="74">
        <f t="shared" si="19"/>
        <v>0</v>
      </c>
      <c r="AF15" s="71">
        <f t="shared" si="15"/>
        <v>0</v>
      </c>
      <c r="AG15" s="22">
        <v>0</v>
      </c>
      <c r="AH15" s="22">
        <v>0</v>
      </c>
      <c r="AI15" s="22">
        <v>0</v>
      </c>
      <c r="AJ15" s="22">
        <v>0</v>
      </c>
      <c r="AK15" s="22">
        <f t="shared" si="16"/>
        <v>0</v>
      </c>
      <c r="AL15" s="24">
        <f t="shared" si="7"/>
        <v>0</v>
      </c>
      <c r="AM15" s="22">
        <v>0</v>
      </c>
      <c r="AN15" s="22">
        <v>0</v>
      </c>
      <c r="AO15" s="22">
        <v>0</v>
      </c>
      <c r="AP15" s="22">
        <v>0</v>
      </c>
      <c r="AQ15" s="22">
        <f t="shared" si="12"/>
        <v>0</v>
      </c>
      <c r="AR15" s="24">
        <f t="shared" si="8"/>
        <v>0</v>
      </c>
      <c r="AS15" s="48">
        <v>0</v>
      </c>
      <c r="AT15" s="48">
        <v>0</v>
      </c>
      <c r="AU15" s="48">
        <v>0</v>
      </c>
      <c r="AV15" s="48">
        <v>0</v>
      </c>
      <c r="AW15" s="48">
        <f t="shared" si="13"/>
        <v>0</v>
      </c>
      <c r="AX15" s="24">
        <f t="shared" si="9"/>
        <v>0</v>
      </c>
      <c r="AY15" s="48">
        <v>0</v>
      </c>
      <c r="AZ15" s="48">
        <v>0</v>
      </c>
      <c r="BA15" s="48">
        <v>0</v>
      </c>
      <c r="BB15" s="48">
        <v>0</v>
      </c>
      <c r="BC15" s="48">
        <f t="shared" si="14"/>
        <v>0</v>
      </c>
      <c r="BD15" s="24">
        <f t="shared" si="10"/>
        <v>0</v>
      </c>
      <c r="BE15" s="24">
        <f t="shared" si="17"/>
        <v>0.5</v>
      </c>
      <c r="BF15" s="31"/>
      <c r="BG15" s="24">
        <f t="shared" si="18"/>
        <v>0</v>
      </c>
      <c r="BH15" s="24">
        <f t="shared" si="11"/>
        <v>1.25</v>
      </c>
    </row>
    <row r="16" spans="1:60" x14ac:dyDescent="0.25">
      <c r="A16" s="45">
        <v>10</v>
      </c>
      <c r="B16" s="45" t="s">
        <v>242</v>
      </c>
      <c r="C16" s="47">
        <v>71010001</v>
      </c>
      <c r="D16" s="47" t="s">
        <v>444</v>
      </c>
      <c r="E16" s="47" t="s">
        <v>445</v>
      </c>
      <c r="F16" s="47" t="s">
        <v>446</v>
      </c>
      <c r="G16" s="47">
        <v>3</v>
      </c>
      <c r="H16" s="47">
        <v>1</v>
      </c>
      <c r="I16" s="45" t="s">
        <v>243</v>
      </c>
      <c r="J16" s="47">
        <v>1</v>
      </c>
      <c r="K16" s="37" t="s">
        <v>69</v>
      </c>
      <c r="L16" s="37">
        <v>0</v>
      </c>
      <c r="M16" s="18">
        <f t="shared" si="1"/>
        <v>0</v>
      </c>
      <c r="N16" s="37">
        <v>0</v>
      </c>
      <c r="O16" s="20">
        <f t="shared" si="2"/>
        <v>0</v>
      </c>
      <c r="P16" s="37">
        <v>0</v>
      </c>
      <c r="Q16" s="37">
        <v>0</v>
      </c>
      <c r="R16" s="18">
        <f t="shared" si="3"/>
        <v>0</v>
      </c>
      <c r="S16" s="21">
        <v>0</v>
      </c>
      <c r="T16" s="18">
        <f t="shared" si="4"/>
        <v>0</v>
      </c>
      <c r="U16" s="48">
        <v>0</v>
      </c>
      <c r="V16" s="48">
        <v>0</v>
      </c>
      <c r="W16" s="48">
        <v>0</v>
      </c>
      <c r="X16" s="48">
        <v>0</v>
      </c>
      <c r="Y16" s="69">
        <f t="shared" si="5"/>
        <v>0</v>
      </c>
      <c r="Z16" s="24">
        <f t="shared" si="6"/>
        <v>0</v>
      </c>
      <c r="AA16" s="22">
        <v>0</v>
      </c>
      <c r="AB16" s="22">
        <v>0</v>
      </c>
      <c r="AC16" s="22">
        <v>0</v>
      </c>
      <c r="AD16" s="22">
        <v>0</v>
      </c>
      <c r="AE16" s="74">
        <f t="shared" si="19"/>
        <v>0</v>
      </c>
      <c r="AF16" s="71">
        <f t="shared" si="15"/>
        <v>0</v>
      </c>
      <c r="AG16" s="22">
        <v>0</v>
      </c>
      <c r="AH16" s="22">
        <v>0</v>
      </c>
      <c r="AI16" s="22">
        <v>0</v>
      </c>
      <c r="AJ16" s="22">
        <v>0</v>
      </c>
      <c r="AK16" s="22">
        <f t="shared" si="16"/>
        <v>0</v>
      </c>
      <c r="AL16" s="24">
        <f t="shared" si="7"/>
        <v>0</v>
      </c>
      <c r="AM16" s="22">
        <v>0</v>
      </c>
      <c r="AN16" s="22">
        <v>0</v>
      </c>
      <c r="AO16" s="22">
        <v>0</v>
      </c>
      <c r="AP16" s="22">
        <v>0</v>
      </c>
      <c r="AQ16" s="22">
        <f t="shared" si="12"/>
        <v>0</v>
      </c>
      <c r="AR16" s="24">
        <f t="shared" si="8"/>
        <v>0</v>
      </c>
      <c r="AS16" s="48">
        <v>0</v>
      </c>
      <c r="AT16" s="48">
        <v>0</v>
      </c>
      <c r="AU16" s="48">
        <v>0</v>
      </c>
      <c r="AV16" s="48">
        <v>0</v>
      </c>
      <c r="AW16" s="48">
        <f t="shared" si="13"/>
        <v>0</v>
      </c>
      <c r="AX16" s="24">
        <f t="shared" si="9"/>
        <v>0</v>
      </c>
      <c r="AY16" s="48">
        <v>0</v>
      </c>
      <c r="AZ16" s="48">
        <v>0</v>
      </c>
      <c r="BA16" s="48">
        <v>0</v>
      </c>
      <c r="BB16" s="48">
        <v>0</v>
      </c>
      <c r="BC16" s="48">
        <f t="shared" si="14"/>
        <v>0</v>
      </c>
      <c r="BD16" s="24">
        <f t="shared" si="10"/>
        <v>0</v>
      </c>
      <c r="BE16" s="24">
        <f t="shared" si="17"/>
        <v>0</v>
      </c>
      <c r="BF16" s="31"/>
      <c r="BG16" s="24">
        <f t="shared" si="18"/>
        <v>0</v>
      </c>
      <c r="BH16" s="24">
        <f t="shared" si="11"/>
        <v>0</v>
      </c>
    </row>
    <row r="17" spans="1:60" x14ac:dyDescent="0.25">
      <c r="A17" s="31">
        <v>11</v>
      </c>
      <c r="B17" s="31" t="s">
        <v>248</v>
      </c>
      <c r="C17" s="34">
        <v>80370001</v>
      </c>
      <c r="D17" s="34" t="s">
        <v>447</v>
      </c>
      <c r="E17" s="34" t="s">
        <v>448</v>
      </c>
      <c r="F17" s="34" t="s">
        <v>449</v>
      </c>
      <c r="G17" s="34">
        <v>1</v>
      </c>
      <c r="H17" s="34">
        <v>1</v>
      </c>
      <c r="I17" s="31" t="s">
        <v>250</v>
      </c>
      <c r="J17" s="34">
        <v>1</v>
      </c>
      <c r="K17" s="37" t="s">
        <v>227</v>
      </c>
      <c r="L17" s="37">
        <v>1</v>
      </c>
      <c r="M17" s="18">
        <f t="shared" si="1"/>
        <v>5</v>
      </c>
      <c r="N17" s="37">
        <v>1</v>
      </c>
      <c r="O17" s="20">
        <f t="shared" si="2"/>
        <v>10</v>
      </c>
      <c r="P17" s="37">
        <v>1</v>
      </c>
      <c r="Q17" s="37">
        <v>1</v>
      </c>
      <c r="R17" s="18">
        <f t="shared" si="3"/>
        <v>10</v>
      </c>
      <c r="S17" s="21">
        <v>0</v>
      </c>
      <c r="T17" s="18">
        <f t="shared" si="4"/>
        <v>0</v>
      </c>
      <c r="U17" s="37" t="s">
        <v>110</v>
      </c>
      <c r="V17" s="37" t="s">
        <v>110</v>
      </c>
      <c r="W17" s="37" t="s">
        <v>110</v>
      </c>
      <c r="X17" s="37" t="s">
        <v>110</v>
      </c>
      <c r="Y17" s="69" t="e">
        <f t="shared" si="5"/>
        <v>#VALUE!</v>
      </c>
      <c r="Z17" s="38" t="s">
        <v>112</v>
      </c>
      <c r="AA17" s="37" t="s">
        <v>110</v>
      </c>
      <c r="AB17" s="37" t="s">
        <v>110</v>
      </c>
      <c r="AC17" s="37" t="s">
        <v>110</v>
      </c>
      <c r="AD17" s="37" t="s">
        <v>110</v>
      </c>
      <c r="AE17" s="73" t="e">
        <f t="shared" si="19"/>
        <v>#VALUE!</v>
      </c>
      <c r="AF17" s="49" t="s">
        <v>112</v>
      </c>
      <c r="AG17" s="37">
        <v>309</v>
      </c>
      <c r="AH17" s="37">
        <v>1</v>
      </c>
      <c r="AI17" s="37">
        <v>0</v>
      </c>
      <c r="AJ17" s="37">
        <v>55</v>
      </c>
      <c r="AK17" s="37">
        <f t="shared" si="16"/>
        <v>0.89817351598173523</v>
      </c>
      <c r="AL17" s="24">
        <f t="shared" si="7"/>
        <v>8.9817351598173527</v>
      </c>
      <c r="AM17" s="34">
        <v>326</v>
      </c>
      <c r="AN17" s="34">
        <v>39</v>
      </c>
      <c r="AO17" s="34">
        <v>0</v>
      </c>
      <c r="AP17" s="34">
        <v>0</v>
      </c>
      <c r="AQ17" s="34">
        <f t="shared" si="12"/>
        <v>0.94657534246575348</v>
      </c>
      <c r="AR17" s="24">
        <f t="shared" si="8"/>
        <v>9.4657534246575352</v>
      </c>
      <c r="AS17" s="34" t="s">
        <v>110</v>
      </c>
      <c r="AT17" s="34" t="s">
        <v>110</v>
      </c>
      <c r="AU17" s="34" t="s">
        <v>110</v>
      </c>
      <c r="AV17" s="34" t="s">
        <v>110</v>
      </c>
      <c r="AW17" s="34" t="e">
        <f t="shared" si="13"/>
        <v>#VALUE!</v>
      </c>
      <c r="AX17" s="44" t="s">
        <v>112</v>
      </c>
      <c r="AY17" s="34" t="s">
        <v>110</v>
      </c>
      <c r="AZ17" s="34" t="s">
        <v>110</v>
      </c>
      <c r="BA17" s="34" t="s">
        <v>110</v>
      </c>
      <c r="BB17" s="34" t="s">
        <v>110</v>
      </c>
      <c r="BC17" s="34" t="e">
        <f t="shared" si="14"/>
        <v>#VALUE!</v>
      </c>
      <c r="BD17" s="44" t="s">
        <v>112</v>
      </c>
      <c r="BE17" s="24">
        <f>(AR17+AL17+R17+O17+M17+T17)/10</f>
        <v>4.3447488584474891</v>
      </c>
      <c r="BF17" s="75">
        <f>(AR17+AL17+R17+M17+O17+T17)/7</f>
        <v>6.2067840834964132</v>
      </c>
      <c r="BG17" s="24">
        <f>(AR17+AL17)/3</f>
        <v>6.1491628614916296</v>
      </c>
      <c r="BH17" s="24">
        <f t="shared" si="11"/>
        <v>6.25</v>
      </c>
    </row>
    <row r="18" spans="1:60" x14ac:dyDescent="0.25">
      <c r="A18" s="31">
        <v>12</v>
      </c>
      <c r="B18" s="31" t="s">
        <v>248</v>
      </c>
      <c r="C18" s="34">
        <v>80190001</v>
      </c>
      <c r="D18" s="34" t="s">
        <v>450</v>
      </c>
      <c r="E18" s="34" t="s">
        <v>451</v>
      </c>
      <c r="F18" s="34" t="s">
        <v>452</v>
      </c>
      <c r="G18" s="34">
        <v>3</v>
      </c>
      <c r="H18" s="34">
        <v>1</v>
      </c>
      <c r="I18" s="31" t="s">
        <v>248</v>
      </c>
      <c r="J18" s="34">
        <v>1</v>
      </c>
      <c r="K18" s="37" t="s">
        <v>227</v>
      </c>
      <c r="L18" s="37">
        <v>1</v>
      </c>
      <c r="M18" s="18">
        <f t="shared" si="1"/>
        <v>5</v>
      </c>
      <c r="N18" s="37">
        <v>1</v>
      </c>
      <c r="O18" s="20">
        <f t="shared" si="2"/>
        <v>10</v>
      </c>
      <c r="P18" s="37">
        <v>1</v>
      </c>
      <c r="Q18" s="37">
        <v>1</v>
      </c>
      <c r="R18" s="18">
        <f t="shared" si="3"/>
        <v>10</v>
      </c>
      <c r="S18" s="21">
        <v>1</v>
      </c>
      <c r="T18" s="18">
        <f t="shared" si="4"/>
        <v>10</v>
      </c>
      <c r="U18" s="37">
        <v>216</v>
      </c>
      <c r="V18" s="37">
        <v>78</v>
      </c>
      <c r="W18" s="37">
        <v>3</v>
      </c>
      <c r="X18" s="37">
        <v>68</v>
      </c>
      <c r="Y18" s="69">
        <f t="shared" si="5"/>
        <v>0.75662100456621006</v>
      </c>
      <c r="Z18" s="24">
        <f t="shared" ref="Z18:Z26" si="20">((U18/365)+((V18/365)*0.5)+((W18/365)*(-0.5))+((X18/365)*(1/3)))*10</f>
        <v>7.5662100456621006</v>
      </c>
      <c r="AA18" s="37" t="s">
        <v>110</v>
      </c>
      <c r="AB18" s="37" t="s">
        <v>110</v>
      </c>
      <c r="AC18" s="37" t="s">
        <v>110</v>
      </c>
      <c r="AD18" s="37" t="s">
        <v>110</v>
      </c>
      <c r="AE18" s="73" t="e">
        <f t="shared" si="19"/>
        <v>#VALUE!</v>
      </c>
      <c r="AF18" s="49" t="s">
        <v>112</v>
      </c>
      <c r="AG18" s="37">
        <v>353</v>
      </c>
      <c r="AH18" s="37">
        <v>0</v>
      </c>
      <c r="AI18" s="37">
        <v>0</v>
      </c>
      <c r="AJ18" s="37">
        <v>12</v>
      </c>
      <c r="AK18" s="37">
        <f t="shared" si="16"/>
        <v>0.9780821917808219</v>
      </c>
      <c r="AL18" s="24">
        <f t="shared" si="7"/>
        <v>9.7808219178082183</v>
      </c>
      <c r="AM18" s="34">
        <v>286</v>
      </c>
      <c r="AN18" s="34">
        <v>1</v>
      </c>
      <c r="AO18" s="34">
        <v>0</v>
      </c>
      <c r="AP18" s="34">
        <v>78</v>
      </c>
      <c r="AQ18" s="34">
        <f t="shared" si="12"/>
        <v>0.85616438356164393</v>
      </c>
      <c r="AR18" s="24">
        <f t="shared" si="8"/>
        <v>8.5616438356164402</v>
      </c>
      <c r="AS18" s="34">
        <v>222</v>
      </c>
      <c r="AT18" s="34">
        <v>0</v>
      </c>
      <c r="AU18" s="34">
        <v>0</v>
      </c>
      <c r="AV18" s="34">
        <v>143</v>
      </c>
      <c r="AW18" s="34">
        <f t="shared" si="13"/>
        <v>0.73881278538812789</v>
      </c>
      <c r="AX18" s="24">
        <f t="shared" ref="AX18:AX65" si="21">((AS18/365)+((AT18/365)*0.5)+((AU18/365)*(-0.5))+((AV18/365)*(1/3)))*10</f>
        <v>7.3881278538812793</v>
      </c>
      <c r="AY18" s="34">
        <v>320</v>
      </c>
      <c r="AZ18" s="34">
        <v>0</v>
      </c>
      <c r="BA18" s="34">
        <v>0</v>
      </c>
      <c r="BB18" s="34">
        <v>42</v>
      </c>
      <c r="BC18" s="34">
        <f t="shared" si="14"/>
        <v>0.91506849315068484</v>
      </c>
      <c r="BD18" s="24">
        <f t="shared" ref="BD18:BD26" si="22">((AY18/365)+((AZ18/365)*0.5)+((BA18/365)*(-0.5))+((BB18/365)*(1/3)))*10</f>
        <v>9.1506849315068486</v>
      </c>
      <c r="BE18" s="24">
        <f>(BD18+AX18+AR18+AL18+Z18+R18+O18+M18+T18)/10</f>
        <v>7.7447488584474886</v>
      </c>
      <c r="BF18" s="75">
        <f>(BD18+AX18+AR18+AL18+Z18+R18+M18+O18+T18)/9</f>
        <v>8.6052765093860977</v>
      </c>
      <c r="BG18" s="24">
        <f>(BD18+AX18+AR18+AL18+Z18)/5</f>
        <v>8.4894977168949772</v>
      </c>
      <c r="BH18" s="24">
        <f t="shared" si="11"/>
        <v>8.75</v>
      </c>
    </row>
    <row r="19" spans="1:60" x14ac:dyDescent="0.25">
      <c r="A19" s="45">
        <v>13</v>
      </c>
      <c r="B19" s="45" t="s">
        <v>271</v>
      </c>
      <c r="C19" s="47">
        <v>90150001</v>
      </c>
      <c r="D19" s="47" t="s">
        <v>453</v>
      </c>
      <c r="E19" s="47" t="s">
        <v>454</v>
      </c>
      <c r="F19" s="47" t="s">
        <v>455</v>
      </c>
      <c r="G19" s="47">
        <v>76</v>
      </c>
      <c r="H19" s="47">
        <v>1</v>
      </c>
      <c r="I19" s="45" t="s">
        <v>272</v>
      </c>
      <c r="J19" s="47">
        <v>1</v>
      </c>
      <c r="K19" s="37" t="s">
        <v>107</v>
      </c>
      <c r="L19" s="37">
        <v>2</v>
      </c>
      <c r="M19" s="18">
        <f t="shared" si="1"/>
        <v>10</v>
      </c>
      <c r="N19" s="37">
        <v>1</v>
      </c>
      <c r="O19" s="20">
        <f t="shared" si="2"/>
        <v>10</v>
      </c>
      <c r="P19" s="37">
        <v>1</v>
      </c>
      <c r="Q19" s="37">
        <v>1</v>
      </c>
      <c r="R19" s="18">
        <f t="shared" si="3"/>
        <v>10</v>
      </c>
      <c r="S19" s="21">
        <v>1</v>
      </c>
      <c r="T19" s="18">
        <f t="shared" si="4"/>
        <v>10</v>
      </c>
      <c r="U19" s="37">
        <v>172</v>
      </c>
      <c r="V19" s="37">
        <v>183</v>
      </c>
      <c r="W19" s="37">
        <v>10</v>
      </c>
      <c r="X19" s="37">
        <v>0</v>
      </c>
      <c r="Y19" s="69">
        <f t="shared" si="5"/>
        <v>0.70821917808219181</v>
      </c>
      <c r="Z19" s="24">
        <f t="shared" si="20"/>
        <v>7.0821917808219181</v>
      </c>
      <c r="AA19" s="37">
        <v>214</v>
      </c>
      <c r="AB19" s="37">
        <v>149</v>
      </c>
      <c r="AC19" s="37">
        <v>2</v>
      </c>
      <c r="AD19" s="37">
        <v>0</v>
      </c>
      <c r="AE19" s="73">
        <f t="shared" si="19"/>
        <v>0.78767123287671237</v>
      </c>
      <c r="AF19" s="71">
        <f>((AA19/365)+((AB19/365)*0.5)+((AC19/365)*(-0.5))+((AD19/365)*(1/3)))*10</f>
        <v>7.8767123287671232</v>
      </c>
      <c r="AG19" s="37">
        <v>365</v>
      </c>
      <c r="AH19" s="37">
        <v>0</v>
      </c>
      <c r="AI19" s="37">
        <v>0</v>
      </c>
      <c r="AJ19" s="37">
        <v>0</v>
      </c>
      <c r="AK19" s="37">
        <f t="shared" si="16"/>
        <v>1</v>
      </c>
      <c r="AL19" s="24">
        <f t="shared" si="7"/>
        <v>10</v>
      </c>
      <c r="AM19" s="34">
        <v>31</v>
      </c>
      <c r="AN19" s="34">
        <v>212</v>
      </c>
      <c r="AO19" s="34">
        <v>122</v>
      </c>
      <c r="AP19" s="34">
        <v>0</v>
      </c>
      <c r="AQ19" s="34">
        <f t="shared" si="12"/>
        <v>0.20821917808219173</v>
      </c>
      <c r="AR19" s="24">
        <f t="shared" si="8"/>
        <v>2.0821917808219172</v>
      </c>
      <c r="AS19" s="34">
        <v>364</v>
      </c>
      <c r="AT19" s="34">
        <v>0</v>
      </c>
      <c r="AU19" s="34">
        <v>0</v>
      </c>
      <c r="AV19" s="34">
        <v>0</v>
      </c>
      <c r="AW19" s="34">
        <f t="shared" si="13"/>
        <v>0.99726027397260275</v>
      </c>
      <c r="AX19" s="24">
        <f t="shared" si="21"/>
        <v>9.9726027397260282</v>
      </c>
      <c r="AY19" s="34">
        <v>340</v>
      </c>
      <c r="AZ19" s="34">
        <v>25</v>
      </c>
      <c r="BA19" s="34">
        <v>0</v>
      </c>
      <c r="BB19" s="34">
        <v>0</v>
      </c>
      <c r="BC19" s="34">
        <f t="shared" si="14"/>
        <v>0.96575342465753422</v>
      </c>
      <c r="BD19" s="24">
        <f t="shared" si="22"/>
        <v>9.6575342465753415</v>
      </c>
      <c r="BE19" s="24">
        <f>(BD19+AX19+AR19+AL19+AF19+Z19+R19+O19+M19+T19)/10</f>
        <v>8.6671232876712327</v>
      </c>
      <c r="BF19" s="31"/>
      <c r="BG19" s="24">
        <f>(BD19+AX19+AR19+AL19+AF19+Z19)/6</f>
        <v>7.7785388127853876</v>
      </c>
      <c r="BH19" s="24">
        <f t="shared" si="11"/>
        <v>10</v>
      </c>
    </row>
    <row r="20" spans="1:60" x14ac:dyDescent="0.25">
      <c r="A20" s="31">
        <v>14</v>
      </c>
      <c r="B20" s="31" t="s">
        <v>276</v>
      </c>
      <c r="C20" s="34">
        <v>110200001</v>
      </c>
      <c r="D20" s="34" t="s">
        <v>456</v>
      </c>
      <c r="E20" s="34" t="s">
        <v>457</v>
      </c>
      <c r="F20" s="34" t="s">
        <v>458</v>
      </c>
      <c r="G20" s="34">
        <v>2</v>
      </c>
      <c r="H20" s="34">
        <v>1</v>
      </c>
      <c r="I20" s="31" t="s">
        <v>277</v>
      </c>
      <c r="J20" s="34">
        <v>1</v>
      </c>
      <c r="K20" s="37" t="s">
        <v>107</v>
      </c>
      <c r="L20" s="37">
        <v>2</v>
      </c>
      <c r="M20" s="18">
        <f t="shared" si="1"/>
        <v>10</v>
      </c>
      <c r="N20" s="37">
        <v>1</v>
      </c>
      <c r="O20" s="20">
        <f t="shared" si="2"/>
        <v>10</v>
      </c>
      <c r="P20" s="37">
        <v>1</v>
      </c>
      <c r="Q20" s="37">
        <v>1</v>
      </c>
      <c r="R20" s="18">
        <f t="shared" si="3"/>
        <v>10</v>
      </c>
      <c r="S20" s="21">
        <v>1</v>
      </c>
      <c r="T20" s="18">
        <f t="shared" si="4"/>
        <v>10</v>
      </c>
      <c r="U20" s="37">
        <v>146</v>
      </c>
      <c r="V20" s="37">
        <v>213</v>
      </c>
      <c r="W20" s="37">
        <v>6</v>
      </c>
      <c r="X20" s="37">
        <v>0</v>
      </c>
      <c r="Y20" s="69">
        <f t="shared" si="5"/>
        <v>0.68356164383561657</v>
      </c>
      <c r="Z20" s="24">
        <f t="shared" si="20"/>
        <v>6.8356164383561655</v>
      </c>
      <c r="AA20" s="37" t="s">
        <v>110</v>
      </c>
      <c r="AB20" s="37" t="s">
        <v>110</v>
      </c>
      <c r="AC20" s="37" t="s">
        <v>110</v>
      </c>
      <c r="AD20" s="37" t="s">
        <v>110</v>
      </c>
      <c r="AE20" s="73" t="e">
        <f t="shared" si="19"/>
        <v>#VALUE!</v>
      </c>
      <c r="AF20" s="49" t="s">
        <v>112</v>
      </c>
      <c r="AG20" s="37">
        <v>365</v>
      </c>
      <c r="AH20" s="37">
        <v>0</v>
      </c>
      <c r="AI20" s="37">
        <v>0</v>
      </c>
      <c r="AJ20" s="37">
        <v>0</v>
      </c>
      <c r="AK20" s="37">
        <f t="shared" si="16"/>
        <v>1</v>
      </c>
      <c r="AL20" s="24">
        <f t="shared" si="7"/>
        <v>10</v>
      </c>
      <c r="AM20" s="34">
        <v>179</v>
      </c>
      <c r="AN20" s="34">
        <v>186</v>
      </c>
      <c r="AO20" s="34">
        <v>0</v>
      </c>
      <c r="AP20" s="34">
        <v>0</v>
      </c>
      <c r="AQ20" s="34">
        <f t="shared" si="12"/>
        <v>0.74520547945205484</v>
      </c>
      <c r="AR20" s="24">
        <f t="shared" si="8"/>
        <v>7.4520547945205484</v>
      </c>
      <c r="AS20" s="34">
        <v>365</v>
      </c>
      <c r="AT20" s="34">
        <v>0</v>
      </c>
      <c r="AU20" s="34">
        <v>0</v>
      </c>
      <c r="AV20" s="34">
        <v>0</v>
      </c>
      <c r="AW20" s="34">
        <f t="shared" si="13"/>
        <v>1</v>
      </c>
      <c r="AX20" s="24">
        <f t="shared" si="21"/>
        <v>10</v>
      </c>
      <c r="AY20" s="34">
        <v>363</v>
      </c>
      <c r="AZ20" s="34">
        <v>1</v>
      </c>
      <c r="BA20" s="34">
        <v>0</v>
      </c>
      <c r="BB20" s="34">
        <v>1</v>
      </c>
      <c r="BC20" s="34">
        <f t="shared" si="14"/>
        <v>0.99680365296803664</v>
      </c>
      <c r="BD20" s="24">
        <f t="shared" si="22"/>
        <v>9.9680365296803668</v>
      </c>
      <c r="BE20" s="24">
        <f>(BD20+AX20+AR20+AL20+Z20+R20+O20+M20+T20)/10</f>
        <v>8.4255707762557073</v>
      </c>
      <c r="BF20" s="75">
        <f>(BD20+AX20+AR20+AL20+Z20+R20+M20+O20+T20)/9</f>
        <v>9.3617453069507874</v>
      </c>
      <c r="BG20" s="24">
        <f>(BD20+AX20+AR20+AL20+Z20)/5</f>
        <v>8.8511415525114163</v>
      </c>
      <c r="BH20" s="24">
        <f t="shared" si="11"/>
        <v>10</v>
      </c>
    </row>
    <row r="21" spans="1:60" x14ac:dyDescent="0.25">
      <c r="A21" s="31">
        <v>15</v>
      </c>
      <c r="B21" s="31" t="s">
        <v>276</v>
      </c>
      <c r="C21" s="34">
        <v>110310001</v>
      </c>
      <c r="D21" s="34" t="s">
        <v>459</v>
      </c>
      <c r="E21" s="34" t="s">
        <v>460</v>
      </c>
      <c r="F21" s="34" t="s">
        <v>461</v>
      </c>
      <c r="G21" s="34">
        <v>2</v>
      </c>
      <c r="H21" s="34">
        <v>1</v>
      </c>
      <c r="I21" s="31" t="s">
        <v>278</v>
      </c>
      <c r="J21" s="34">
        <v>1</v>
      </c>
      <c r="K21" s="37" t="s">
        <v>107</v>
      </c>
      <c r="L21" s="37">
        <v>2</v>
      </c>
      <c r="M21" s="18">
        <f t="shared" si="1"/>
        <v>10</v>
      </c>
      <c r="N21" s="37">
        <v>1</v>
      </c>
      <c r="O21" s="20">
        <f t="shared" si="2"/>
        <v>10</v>
      </c>
      <c r="P21" s="37">
        <v>1</v>
      </c>
      <c r="Q21" s="37">
        <v>0</v>
      </c>
      <c r="R21" s="18">
        <f t="shared" si="3"/>
        <v>5</v>
      </c>
      <c r="S21" s="21">
        <v>1</v>
      </c>
      <c r="T21" s="18">
        <f t="shared" si="4"/>
        <v>10</v>
      </c>
      <c r="U21" s="48">
        <v>0</v>
      </c>
      <c r="V21" s="48">
        <v>0</v>
      </c>
      <c r="W21" s="48">
        <v>0</v>
      </c>
      <c r="X21" s="48">
        <v>0</v>
      </c>
      <c r="Y21" s="69">
        <f t="shared" si="5"/>
        <v>0</v>
      </c>
      <c r="Z21" s="24">
        <f t="shared" si="20"/>
        <v>0</v>
      </c>
      <c r="AA21" s="22">
        <v>0</v>
      </c>
      <c r="AB21" s="22">
        <v>0</v>
      </c>
      <c r="AC21" s="22">
        <v>0</v>
      </c>
      <c r="AD21" s="22">
        <v>0</v>
      </c>
      <c r="AE21" s="74">
        <f t="shared" si="19"/>
        <v>0</v>
      </c>
      <c r="AF21" s="71">
        <f t="shared" ref="AF21:AF26" si="23">((AA21/365)+((AB21/365)*0.5)+((AC21/365)*(-0.5))+((AD21/365)*(1/3)))*10</f>
        <v>0</v>
      </c>
      <c r="AG21" s="22">
        <v>0</v>
      </c>
      <c r="AH21" s="22">
        <v>0</v>
      </c>
      <c r="AI21" s="22">
        <v>0</v>
      </c>
      <c r="AJ21" s="22">
        <v>0</v>
      </c>
      <c r="AK21" s="22">
        <f t="shared" si="16"/>
        <v>0</v>
      </c>
      <c r="AL21" s="24">
        <f t="shared" si="7"/>
        <v>0</v>
      </c>
      <c r="AM21" s="22">
        <v>0</v>
      </c>
      <c r="AN21" s="22">
        <v>0</v>
      </c>
      <c r="AO21" s="22">
        <v>0</v>
      </c>
      <c r="AP21" s="22">
        <v>0</v>
      </c>
      <c r="AQ21" s="22">
        <f t="shared" si="12"/>
        <v>0</v>
      </c>
      <c r="AR21" s="24">
        <f t="shared" si="8"/>
        <v>0</v>
      </c>
      <c r="AS21" s="48">
        <v>0</v>
      </c>
      <c r="AT21" s="48">
        <v>0</v>
      </c>
      <c r="AU21" s="48">
        <v>0</v>
      </c>
      <c r="AV21" s="48">
        <v>0</v>
      </c>
      <c r="AW21" s="48">
        <f t="shared" si="13"/>
        <v>0</v>
      </c>
      <c r="AX21" s="24">
        <f t="shared" si="21"/>
        <v>0</v>
      </c>
      <c r="AY21" s="48">
        <v>0</v>
      </c>
      <c r="AZ21" s="48">
        <v>0</v>
      </c>
      <c r="BA21" s="48">
        <v>0</v>
      </c>
      <c r="BB21" s="48">
        <v>0</v>
      </c>
      <c r="BC21" s="48">
        <f t="shared" si="14"/>
        <v>0</v>
      </c>
      <c r="BD21" s="24">
        <f t="shared" si="22"/>
        <v>0</v>
      </c>
      <c r="BE21" s="24">
        <f t="shared" ref="BE21:BE26" si="24">(BD21+AX21+AR21+AL21+AF21+Z21+R21+O21+M21+T21)/10</f>
        <v>3.5</v>
      </c>
      <c r="BF21" s="31"/>
      <c r="BG21" s="24">
        <f t="shared" ref="BG21:BG26" si="25">(BD21+AX21+AR21+AL21+AF21+Z21)/6</f>
        <v>0</v>
      </c>
      <c r="BH21" s="24">
        <f t="shared" si="11"/>
        <v>8.75</v>
      </c>
    </row>
    <row r="22" spans="1:60" x14ac:dyDescent="0.25">
      <c r="A22" s="31">
        <v>16</v>
      </c>
      <c r="B22" s="31" t="s">
        <v>276</v>
      </c>
      <c r="C22" s="34">
        <v>110410001</v>
      </c>
      <c r="D22" s="34" t="s">
        <v>462</v>
      </c>
      <c r="E22" s="34" t="s">
        <v>463</v>
      </c>
      <c r="F22" s="34" t="s">
        <v>464</v>
      </c>
      <c r="G22" s="34">
        <v>2</v>
      </c>
      <c r="H22" s="34">
        <v>1</v>
      </c>
      <c r="I22" s="31" t="s">
        <v>279</v>
      </c>
      <c r="J22" s="34">
        <v>1</v>
      </c>
      <c r="K22" s="37" t="s">
        <v>69</v>
      </c>
      <c r="L22" s="37">
        <v>0</v>
      </c>
      <c r="M22" s="18">
        <f t="shared" si="1"/>
        <v>0</v>
      </c>
      <c r="N22" s="37">
        <v>1</v>
      </c>
      <c r="O22" s="20">
        <f t="shared" si="2"/>
        <v>10</v>
      </c>
      <c r="P22" s="37">
        <v>1</v>
      </c>
      <c r="Q22" s="37">
        <v>0</v>
      </c>
      <c r="R22" s="18">
        <f t="shared" si="3"/>
        <v>5</v>
      </c>
      <c r="S22" s="21">
        <v>1</v>
      </c>
      <c r="T22" s="18">
        <f t="shared" si="4"/>
        <v>10</v>
      </c>
      <c r="U22" s="48">
        <v>0</v>
      </c>
      <c r="V22" s="48">
        <v>0</v>
      </c>
      <c r="W22" s="48">
        <v>0</v>
      </c>
      <c r="X22" s="48">
        <v>0</v>
      </c>
      <c r="Y22" s="69">
        <f t="shared" si="5"/>
        <v>0</v>
      </c>
      <c r="Z22" s="24">
        <f t="shared" si="20"/>
        <v>0</v>
      </c>
      <c r="AA22" s="22">
        <v>0</v>
      </c>
      <c r="AB22" s="22">
        <v>0</v>
      </c>
      <c r="AC22" s="22">
        <v>0</v>
      </c>
      <c r="AD22" s="22">
        <v>0</v>
      </c>
      <c r="AE22" s="74">
        <f t="shared" si="19"/>
        <v>0</v>
      </c>
      <c r="AF22" s="71">
        <f t="shared" si="23"/>
        <v>0</v>
      </c>
      <c r="AG22" s="22">
        <v>0</v>
      </c>
      <c r="AH22" s="22">
        <v>0</v>
      </c>
      <c r="AI22" s="22">
        <v>0</v>
      </c>
      <c r="AJ22" s="22">
        <v>0</v>
      </c>
      <c r="AK22" s="22">
        <f t="shared" si="16"/>
        <v>0</v>
      </c>
      <c r="AL22" s="24">
        <f t="shared" si="7"/>
        <v>0</v>
      </c>
      <c r="AM22" s="22">
        <v>0</v>
      </c>
      <c r="AN22" s="22">
        <v>0</v>
      </c>
      <c r="AO22" s="22">
        <v>0</v>
      </c>
      <c r="AP22" s="22">
        <v>0</v>
      </c>
      <c r="AQ22" s="22">
        <f t="shared" si="12"/>
        <v>0</v>
      </c>
      <c r="AR22" s="24">
        <f t="shared" si="8"/>
        <v>0</v>
      </c>
      <c r="AS22" s="48">
        <v>0</v>
      </c>
      <c r="AT22" s="48">
        <v>0</v>
      </c>
      <c r="AU22" s="48">
        <v>0</v>
      </c>
      <c r="AV22" s="48">
        <v>0</v>
      </c>
      <c r="AW22" s="48">
        <f t="shared" si="13"/>
        <v>0</v>
      </c>
      <c r="AX22" s="24">
        <f t="shared" si="21"/>
        <v>0</v>
      </c>
      <c r="AY22" s="48">
        <v>0</v>
      </c>
      <c r="AZ22" s="48">
        <v>0</v>
      </c>
      <c r="BA22" s="48">
        <v>0</v>
      </c>
      <c r="BB22" s="48">
        <v>0</v>
      </c>
      <c r="BC22" s="48">
        <f t="shared" si="14"/>
        <v>0</v>
      </c>
      <c r="BD22" s="24">
        <f t="shared" si="22"/>
        <v>0</v>
      </c>
      <c r="BE22" s="24">
        <f t="shared" si="24"/>
        <v>2.5</v>
      </c>
      <c r="BF22" s="31"/>
      <c r="BG22" s="24">
        <f t="shared" si="25"/>
        <v>0</v>
      </c>
      <c r="BH22" s="24">
        <f t="shared" si="11"/>
        <v>6.25</v>
      </c>
    </row>
    <row r="23" spans="1:60" x14ac:dyDescent="0.25">
      <c r="A23" s="50">
        <v>17</v>
      </c>
      <c r="B23" s="31" t="s">
        <v>276</v>
      </c>
      <c r="C23" s="34">
        <v>110070001</v>
      </c>
      <c r="D23" s="34" t="s">
        <v>465</v>
      </c>
      <c r="E23" s="34" t="s">
        <v>466</v>
      </c>
      <c r="F23" s="34" t="s">
        <v>467</v>
      </c>
      <c r="G23" s="34">
        <v>3</v>
      </c>
      <c r="H23" s="34">
        <v>1</v>
      </c>
      <c r="I23" s="31" t="s">
        <v>280</v>
      </c>
      <c r="J23" s="34">
        <v>1</v>
      </c>
      <c r="K23" s="37" t="s">
        <v>107</v>
      </c>
      <c r="L23" s="37">
        <v>2</v>
      </c>
      <c r="M23" s="18">
        <f t="shared" si="1"/>
        <v>10</v>
      </c>
      <c r="N23" s="37">
        <v>1</v>
      </c>
      <c r="O23" s="20">
        <f t="shared" si="2"/>
        <v>10</v>
      </c>
      <c r="P23" s="37">
        <v>1</v>
      </c>
      <c r="Q23" s="37">
        <v>1</v>
      </c>
      <c r="R23" s="18">
        <f t="shared" si="3"/>
        <v>10</v>
      </c>
      <c r="S23" s="21">
        <v>1</v>
      </c>
      <c r="T23" s="18">
        <f t="shared" si="4"/>
        <v>10</v>
      </c>
      <c r="U23" s="37">
        <v>121</v>
      </c>
      <c r="V23" s="37">
        <v>197</v>
      </c>
      <c r="W23" s="37">
        <v>47</v>
      </c>
      <c r="X23" s="37">
        <v>0</v>
      </c>
      <c r="Y23" s="69">
        <f t="shared" si="5"/>
        <v>0.53698630136986303</v>
      </c>
      <c r="Z23" s="24">
        <f t="shared" si="20"/>
        <v>5.3698630136986303</v>
      </c>
      <c r="AA23" s="37">
        <v>335</v>
      </c>
      <c r="AB23" s="37">
        <v>29</v>
      </c>
      <c r="AC23" s="37">
        <v>1</v>
      </c>
      <c r="AD23" s="37">
        <v>0</v>
      </c>
      <c r="AE23" s="73">
        <f t="shared" si="19"/>
        <v>0.95616438356164379</v>
      </c>
      <c r="AF23" s="71">
        <f t="shared" si="23"/>
        <v>9.5616438356164384</v>
      </c>
      <c r="AG23" s="37">
        <v>363</v>
      </c>
      <c r="AH23" s="37">
        <v>0</v>
      </c>
      <c r="AI23" s="37">
        <v>0</v>
      </c>
      <c r="AJ23" s="37">
        <v>0</v>
      </c>
      <c r="AK23" s="37">
        <f t="shared" si="16"/>
        <v>0.9945205479452055</v>
      </c>
      <c r="AL23" s="24">
        <f t="shared" si="7"/>
        <v>9.9452054794520546</v>
      </c>
      <c r="AM23" s="34">
        <v>133</v>
      </c>
      <c r="AN23" s="34">
        <v>231</v>
      </c>
      <c r="AO23" s="34">
        <v>1</v>
      </c>
      <c r="AP23" s="34">
        <v>0</v>
      </c>
      <c r="AQ23" s="34">
        <f t="shared" si="12"/>
        <v>0.67945205479452042</v>
      </c>
      <c r="AR23" s="24">
        <f t="shared" si="8"/>
        <v>6.7945205479452042</v>
      </c>
      <c r="AS23" s="34">
        <v>362</v>
      </c>
      <c r="AT23" s="34">
        <v>0</v>
      </c>
      <c r="AU23" s="34">
        <v>0</v>
      </c>
      <c r="AV23" s="34">
        <v>3</v>
      </c>
      <c r="AW23" s="34">
        <f t="shared" si="13"/>
        <v>0.9945205479452055</v>
      </c>
      <c r="AX23" s="24">
        <f t="shared" si="21"/>
        <v>9.9452054794520546</v>
      </c>
      <c r="AY23" s="34">
        <v>363</v>
      </c>
      <c r="AZ23" s="34">
        <v>0</v>
      </c>
      <c r="BA23" s="34">
        <v>0</v>
      </c>
      <c r="BB23" s="34">
        <v>2</v>
      </c>
      <c r="BC23" s="34">
        <f t="shared" si="14"/>
        <v>0.9963470319634703</v>
      </c>
      <c r="BD23" s="24">
        <f t="shared" si="22"/>
        <v>9.9634703196347036</v>
      </c>
      <c r="BE23" s="24">
        <f t="shared" si="24"/>
        <v>9.1579908675799082</v>
      </c>
      <c r="BF23" s="31"/>
      <c r="BG23" s="24">
        <f t="shared" si="25"/>
        <v>8.5966514459665149</v>
      </c>
      <c r="BH23" s="24">
        <f t="shared" si="11"/>
        <v>10</v>
      </c>
    </row>
    <row r="24" spans="1:60" x14ac:dyDescent="0.25">
      <c r="A24" s="45">
        <v>18</v>
      </c>
      <c r="B24" s="45" t="s">
        <v>281</v>
      </c>
      <c r="C24" s="47">
        <v>120010001</v>
      </c>
      <c r="D24" s="47" t="s">
        <v>468</v>
      </c>
      <c r="E24" s="47" t="s">
        <v>469</v>
      </c>
      <c r="F24" s="47" t="s">
        <v>470</v>
      </c>
      <c r="G24" s="47">
        <v>2</v>
      </c>
      <c r="H24" s="47">
        <v>1</v>
      </c>
      <c r="I24" s="45" t="s">
        <v>282</v>
      </c>
      <c r="J24" s="47">
        <v>1</v>
      </c>
      <c r="K24" s="37" t="s">
        <v>69</v>
      </c>
      <c r="L24" s="37">
        <v>0</v>
      </c>
      <c r="M24" s="18">
        <f t="shared" si="1"/>
        <v>0</v>
      </c>
      <c r="N24" s="37">
        <v>0</v>
      </c>
      <c r="O24" s="20">
        <f t="shared" si="2"/>
        <v>0</v>
      </c>
      <c r="P24" s="37">
        <v>0</v>
      </c>
      <c r="Q24" s="37">
        <v>0</v>
      </c>
      <c r="R24" s="18">
        <f t="shared" si="3"/>
        <v>0</v>
      </c>
      <c r="S24" s="21">
        <v>0</v>
      </c>
      <c r="T24" s="18">
        <f t="shared" si="4"/>
        <v>0</v>
      </c>
      <c r="U24" s="48">
        <v>0</v>
      </c>
      <c r="V24" s="48">
        <v>0</v>
      </c>
      <c r="W24" s="48">
        <v>0</v>
      </c>
      <c r="X24" s="48">
        <v>0</v>
      </c>
      <c r="Y24" s="69">
        <f t="shared" si="5"/>
        <v>0</v>
      </c>
      <c r="Z24" s="24">
        <f t="shared" si="20"/>
        <v>0</v>
      </c>
      <c r="AA24" s="22">
        <v>0</v>
      </c>
      <c r="AB24" s="22">
        <v>0</v>
      </c>
      <c r="AC24" s="22">
        <v>0</v>
      </c>
      <c r="AD24" s="22">
        <v>0</v>
      </c>
      <c r="AE24" s="74">
        <f t="shared" si="19"/>
        <v>0</v>
      </c>
      <c r="AF24" s="71">
        <f t="shared" si="23"/>
        <v>0</v>
      </c>
      <c r="AG24" s="22">
        <v>0</v>
      </c>
      <c r="AH24" s="22">
        <v>0</v>
      </c>
      <c r="AI24" s="22">
        <v>0</v>
      </c>
      <c r="AJ24" s="22">
        <v>0</v>
      </c>
      <c r="AK24" s="22">
        <f t="shared" si="16"/>
        <v>0</v>
      </c>
      <c r="AL24" s="24">
        <f t="shared" si="7"/>
        <v>0</v>
      </c>
      <c r="AM24" s="22">
        <v>0</v>
      </c>
      <c r="AN24" s="22">
        <v>0</v>
      </c>
      <c r="AO24" s="22">
        <v>0</v>
      </c>
      <c r="AP24" s="22">
        <v>0</v>
      </c>
      <c r="AQ24" s="22">
        <f t="shared" si="12"/>
        <v>0</v>
      </c>
      <c r="AR24" s="24">
        <f t="shared" si="8"/>
        <v>0</v>
      </c>
      <c r="AS24" s="48">
        <v>0</v>
      </c>
      <c r="AT24" s="48">
        <v>0</v>
      </c>
      <c r="AU24" s="48">
        <v>0</v>
      </c>
      <c r="AV24" s="48">
        <v>0</v>
      </c>
      <c r="AW24" s="48">
        <f t="shared" si="13"/>
        <v>0</v>
      </c>
      <c r="AX24" s="24">
        <f t="shared" si="21"/>
        <v>0</v>
      </c>
      <c r="AY24" s="48">
        <v>0</v>
      </c>
      <c r="AZ24" s="48">
        <v>0</v>
      </c>
      <c r="BA24" s="48">
        <v>0</v>
      </c>
      <c r="BB24" s="48">
        <v>0</v>
      </c>
      <c r="BC24" s="48">
        <f t="shared" si="14"/>
        <v>0</v>
      </c>
      <c r="BD24" s="24">
        <f t="shared" si="22"/>
        <v>0</v>
      </c>
      <c r="BE24" s="24">
        <f t="shared" si="24"/>
        <v>0</v>
      </c>
      <c r="BF24" s="31"/>
      <c r="BG24" s="24">
        <f t="shared" si="25"/>
        <v>0</v>
      </c>
      <c r="BH24" s="24">
        <f t="shared" si="11"/>
        <v>0</v>
      </c>
    </row>
    <row r="25" spans="1:60" x14ac:dyDescent="0.25">
      <c r="A25" s="50">
        <v>19</v>
      </c>
      <c r="B25" s="31" t="s">
        <v>283</v>
      </c>
      <c r="C25" s="34">
        <v>130480001</v>
      </c>
      <c r="D25" s="34" t="s">
        <v>471</v>
      </c>
      <c r="E25" s="34" t="s">
        <v>472</v>
      </c>
      <c r="F25" s="34" t="s">
        <v>473</v>
      </c>
      <c r="G25" s="34">
        <v>7</v>
      </c>
      <c r="H25" s="34">
        <v>1</v>
      </c>
      <c r="I25" s="31" t="s">
        <v>284</v>
      </c>
      <c r="J25" s="34">
        <v>1</v>
      </c>
      <c r="K25" s="37" t="s">
        <v>227</v>
      </c>
      <c r="L25" s="37">
        <v>1</v>
      </c>
      <c r="M25" s="18">
        <f t="shared" si="1"/>
        <v>5</v>
      </c>
      <c r="N25" s="37">
        <v>1</v>
      </c>
      <c r="O25" s="20">
        <f t="shared" si="2"/>
        <v>10</v>
      </c>
      <c r="P25" s="37">
        <v>1</v>
      </c>
      <c r="Q25" s="37">
        <v>1</v>
      </c>
      <c r="R25" s="18">
        <f t="shared" si="3"/>
        <v>10</v>
      </c>
      <c r="S25" s="21">
        <v>0</v>
      </c>
      <c r="T25" s="18">
        <f t="shared" si="4"/>
        <v>0</v>
      </c>
      <c r="U25" s="37">
        <v>95</v>
      </c>
      <c r="V25" s="37">
        <v>0</v>
      </c>
      <c r="W25" s="37">
        <v>0</v>
      </c>
      <c r="X25" s="37">
        <v>271</v>
      </c>
      <c r="Y25" s="69">
        <f t="shared" si="5"/>
        <v>0.50776255707762552</v>
      </c>
      <c r="Z25" s="24">
        <f t="shared" si="20"/>
        <v>5.077625570776255</v>
      </c>
      <c r="AA25" s="37">
        <v>142</v>
      </c>
      <c r="AB25" s="37">
        <v>2</v>
      </c>
      <c r="AC25" s="37">
        <v>2</v>
      </c>
      <c r="AD25" s="37">
        <v>219</v>
      </c>
      <c r="AE25" s="73">
        <f t="shared" si="19"/>
        <v>0.58904109589041098</v>
      </c>
      <c r="AF25" s="71">
        <f t="shared" si="23"/>
        <v>5.89041095890411</v>
      </c>
      <c r="AG25" s="37">
        <v>51</v>
      </c>
      <c r="AH25" s="37">
        <v>2</v>
      </c>
      <c r="AI25" s="37">
        <v>20</v>
      </c>
      <c r="AJ25" s="37">
        <v>293</v>
      </c>
      <c r="AK25" s="37">
        <f t="shared" si="16"/>
        <v>0.38264840182648396</v>
      </c>
      <c r="AL25" s="24">
        <f t="shared" si="7"/>
        <v>3.8264840182648396</v>
      </c>
      <c r="AM25" s="34">
        <v>118</v>
      </c>
      <c r="AN25" s="34">
        <v>125</v>
      </c>
      <c r="AO25" s="34">
        <v>7</v>
      </c>
      <c r="AP25" s="34">
        <v>115</v>
      </c>
      <c r="AQ25" s="34">
        <f t="shared" si="12"/>
        <v>0.58995433789954332</v>
      </c>
      <c r="AR25" s="24">
        <f t="shared" si="8"/>
        <v>5.8995433789954337</v>
      </c>
      <c r="AS25" s="34">
        <v>297</v>
      </c>
      <c r="AT25" s="34">
        <v>0</v>
      </c>
      <c r="AU25" s="34">
        <v>0</v>
      </c>
      <c r="AV25" s="34">
        <v>68</v>
      </c>
      <c r="AW25" s="34">
        <f t="shared" si="13"/>
        <v>0.8757990867579909</v>
      </c>
      <c r="AX25" s="24">
        <f t="shared" si="21"/>
        <v>8.7579908675799096</v>
      </c>
      <c r="AY25" s="34">
        <v>290</v>
      </c>
      <c r="AZ25" s="34">
        <v>0</v>
      </c>
      <c r="BA25" s="34">
        <v>0</v>
      </c>
      <c r="BB25" s="34">
        <v>75</v>
      </c>
      <c r="BC25" s="34">
        <f t="shared" si="14"/>
        <v>0.86301369863013688</v>
      </c>
      <c r="BD25" s="24">
        <f t="shared" si="22"/>
        <v>8.6301369863013697</v>
      </c>
      <c r="BE25" s="24">
        <f t="shared" si="24"/>
        <v>6.3082191780821919</v>
      </c>
      <c r="BF25" s="31"/>
      <c r="BG25" s="24">
        <f t="shared" si="25"/>
        <v>6.3470319634703189</v>
      </c>
      <c r="BH25" s="24">
        <f t="shared" si="11"/>
        <v>6.25</v>
      </c>
    </row>
    <row r="26" spans="1:60" x14ac:dyDescent="0.25">
      <c r="A26" s="50">
        <v>20</v>
      </c>
      <c r="B26" s="31" t="s">
        <v>283</v>
      </c>
      <c r="C26" s="34">
        <v>130770001</v>
      </c>
      <c r="D26" s="34" t="s">
        <v>474</v>
      </c>
      <c r="E26" s="34" t="s">
        <v>475</v>
      </c>
      <c r="F26" s="34" t="s">
        <v>476</v>
      </c>
      <c r="G26" s="34">
        <v>3</v>
      </c>
      <c r="H26" s="34">
        <v>1</v>
      </c>
      <c r="I26" s="31" t="s">
        <v>285</v>
      </c>
      <c r="J26" s="34">
        <v>1</v>
      </c>
      <c r="K26" s="37" t="s">
        <v>227</v>
      </c>
      <c r="L26" s="37">
        <v>1</v>
      </c>
      <c r="M26" s="18">
        <f t="shared" si="1"/>
        <v>5</v>
      </c>
      <c r="N26" s="37">
        <v>1</v>
      </c>
      <c r="O26" s="20">
        <f t="shared" si="2"/>
        <v>10</v>
      </c>
      <c r="P26" s="37">
        <v>0</v>
      </c>
      <c r="Q26" s="37">
        <v>0</v>
      </c>
      <c r="R26" s="18">
        <f t="shared" si="3"/>
        <v>0</v>
      </c>
      <c r="S26" s="21">
        <v>0</v>
      </c>
      <c r="T26" s="18">
        <f t="shared" si="4"/>
        <v>0</v>
      </c>
      <c r="U26" s="48">
        <v>0</v>
      </c>
      <c r="V26" s="48">
        <v>0</v>
      </c>
      <c r="W26" s="48">
        <v>0</v>
      </c>
      <c r="X26" s="48">
        <v>0</v>
      </c>
      <c r="Y26" s="69">
        <f t="shared" si="5"/>
        <v>0</v>
      </c>
      <c r="Z26" s="24">
        <f t="shared" si="20"/>
        <v>0</v>
      </c>
      <c r="AA26" s="22">
        <v>0</v>
      </c>
      <c r="AB26" s="22">
        <v>0</v>
      </c>
      <c r="AC26" s="22">
        <v>0</v>
      </c>
      <c r="AD26" s="22">
        <v>0</v>
      </c>
      <c r="AE26" s="74">
        <f t="shared" si="19"/>
        <v>0</v>
      </c>
      <c r="AF26" s="71">
        <f t="shared" si="23"/>
        <v>0</v>
      </c>
      <c r="AG26" s="22">
        <v>0</v>
      </c>
      <c r="AH26" s="22">
        <v>0</v>
      </c>
      <c r="AI26" s="22">
        <v>0</v>
      </c>
      <c r="AJ26" s="22">
        <v>0</v>
      </c>
      <c r="AK26" s="22">
        <f t="shared" si="16"/>
        <v>0</v>
      </c>
      <c r="AL26" s="24">
        <f t="shared" si="7"/>
        <v>0</v>
      </c>
      <c r="AM26" s="22">
        <v>0</v>
      </c>
      <c r="AN26" s="22">
        <v>0</v>
      </c>
      <c r="AO26" s="22">
        <v>0</v>
      </c>
      <c r="AP26" s="22">
        <v>0</v>
      </c>
      <c r="AQ26" s="22">
        <f t="shared" si="12"/>
        <v>0</v>
      </c>
      <c r="AR26" s="24">
        <f t="shared" si="8"/>
        <v>0</v>
      </c>
      <c r="AS26" s="48">
        <v>0</v>
      </c>
      <c r="AT26" s="48">
        <v>0</v>
      </c>
      <c r="AU26" s="48">
        <v>0</v>
      </c>
      <c r="AV26" s="48">
        <v>0</v>
      </c>
      <c r="AW26" s="48">
        <f t="shared" si="13"/>
        <v>0</v>
      </c>
      <c r="AX26" s="24">
        <f t="shared" si="21"/>
        <v>0</v>
      </c>
      <c r="AY26" s="48">
        <v>0</v>
      </c>
      <c r="AZ26" s="48">
        <v>0</v>
      </c>
      <c r="BA26" s="48">
        <v>0</v>
      </c>
      <c r="BB26" s="48">
        <v>0</v>
      </c>
      <c r="BC26" s="48">
        <f t="shared" si="14"/>
        <v>0</v>
      </c>
      <c r="BD26" s="24">
        <f t="shared" si="22"/>
        <v>0</v>
      </c>
      <c r="BE26" s="24">
        <f t="shared" si="24"/>
        <v>1.5</v>
      </c>
      <c r="BF26" s="31"/>
      <c r="BG26" s="24">
        <f t="shared" si="25"/>
        <v>0</v>
      </c>
      <c r="BH26" s="24">
        <f t="shared" si="11"/>
        <v>3.75</v>
      </c>
    </row>
    <row r="27" spans="1:60" x14ac:dyDescent="0.25">
      <c r="A27" s="50">
        <v>21</v>
      </c>
      <c r="B27" s="31" t="s">
        <v>283</v>
      </c>
      <c r="C27" s="34">
        <v>130760001</v>
      </c>
      <c r="D27" s="34" t="s">
        <v>477</v>
      </c>
      <c r="E27" s="34" t="s">
        <v>478</v>
      </c>
      <c r="F27" s="34" t="s">
        <v>479</v>
      </c>
      <c r="G27" s="34">
        <v>5</v>
      </c>
      <c r="H27" s="34">
        <v>1</v>
      </c>
      <c r="I27" s="31" t="s">
        <v>286</v>
      </c>
      <c r="J27" s="34">
        <v>1</v>
      </c>
      <c r="K27" s="37" t="s">
        <v>227</v>
      </c>
      <c r="L27" s="37">
        <v>1</v>
      </c>
      <c r="M27" s="18">
        <f t="shared" si="1"/>
        <v>5</v>
      </c>
      <c r="N27" s="37">
        <v>1</v>
      </c>
      <c r="O27" s="20">
        <f t="shared" si="2"/>
        <v>10</v>
      </c>
      <c r="P27" s="37">
        <v>1</v>
      </c>
      <c r="Q27" s="37">
        <v>1</v>
      </c>
      <c r="R27" s="18">
        <f t="shared" si="3"/>
        <v>10</v>
      </c>
      <c r="S27" s="21">
        <v>0</v>
      </c>
      <c r="T27" s="18">
        <f t="shared" si="4"/>
        <v>0</v>
      </c>
      <c r="U27" s="37" t="s">
        <v>110</v>
      </c>
      <c r="V27" s="37" t="s">
        <v>110</v>
      </c>
      <c r="W27" s="37" t="s">
        <v>110</v>
      </c>
      <c r="X27" s="37" t="s">
        <v>110</v>
      </c>
      <c r="Y27" s="69" t="e">
        <f t="shared" si="5"/>
        <v>#VALUE!</v>
      </c>
      <c r="Z27" s="38" t="s">
        <v>112</v>
      </c>
      <c r="AA27" s="37" t="s">
        <v>110</v>
      </c>
      <c r="AB27" s="37" t="s">
        <v>110</v>
      </c>
      <c r="AC27" s="37" t="s">
        <v>110</v>
      </c>
      <c r="AD27" s="37" t="s">
        <v>110</v>
      </c>
      <c r="AE27" s="73" t="e">
        <f t="shared" si="19"/>
        <v>#VALUE!</v>
      </c>
      <c r="AF27" s="51" t="s">
        <v>112</v>
      </c>
      <c r="AG27" s="37" t="s">
        <v>110</v>
      </c>
      <c r="AH27" s="37" t="s">
        <v>110</v>
      </c>
      <c r="AI27" s="37" t="s">
        <v>110</v>
      </c>
      <c r="AJ27" s="37" t="s">
        <v>110</v>
      </c>
      <c r="AK27" s="73" t="e">
        <f t="shared" si="16"/>
        <v>#VALUE!</v>
      </c>
      <c r="AL27" s="51" t="s">
        <v>112</v>
      </c>
      <c r="AM27" s="34">
        <v>131</v>
      </c>
      <c r="AN27" s="34">
        <v>25</v>
      </c>
      <c r="AO27" s="34">
        <v>0</v>
      </c>
      <c r="AP27" s="34">
        <v>209</v>
      </c>
      <c r="AQ27" s="34">
        <f t="shared" si="12"/>
        <v>0.5840182648401826</v>
      </c>
      <c r="AR27" s="24">
        <f t="shared" si="8"/>
        <v>5.840182648401826</v>
      </c>
      <c r="AS27" s="34">
        <v>208</v>
      </c>
      <c r="AT27" s="34">
        <v>0</v>
      </c>
      <c r="AU27" s="34">
        <v>0</v>
      </c>
      <c r="AV27" s="34">
        <v>157</v>
      </c>
      <c r="AW27" s="34">
        <f t="shared" si="13"/>
        <v>0.71324200913242009</v>
      </c>
      <c r="AX27" s="24">
        <f t="shared" si="21"/>
        <v>7.1324200913242013</v>
      </c>
      <c r="AY27" s="34" t="s">
        <v>110</v>
      </c>
      <c r="AZ27" s="34" t="s">
        <v>110</v>
      </c>
      <c r="BA27" s="34" t="s">
        <v>110</v>
      </c>
      <c r="BB27" s="34" t="s">
        <v>110</v>
      </c>
      <c r="BC27" s="76" t="e">
        <f t="shared" si="14"/>
        <v>#VALUE!</v>
      </c>
      <c r="BD27" s="51" t="s">
        <v>112</v>
      </c>
      <c r="BE27" s="24">
        <f>(AX27+AR27+R27+O27+M27+T27)/10</f>
        <v>3.7972602739726029</v>
      </c>
      <c r="BF27" s="42">
        <f>(AX27+AR27+R27+M27+O27+T27)/6</f>
        <v>6.3287671232876717</v>
      </c>
      <c r="BG27" s="24">
        <f>(AX27+AR27)/6</f>
        <v>2.1621004566210047</v>
      </c>
      <c r="BH27" s="24">
        <f t="shared" si="11"/>
        <v>6.25</v>
      </c>
    </row>
    <row r="28" spans="1:60" x14ac:dyDescent="0.25">
      <c r="A28" s="45">
        <v>22</v>
      </c>
      <c r="B28" s="45" t="s">
        <v>287</v>
      </c>
      <c r="C28" s="47">
        <v>140390001</v>
      </c>
      <c r="D28" s="47" t="s">
        <v>480</v>
      </c>
      <c r="E28" s="47" t="s">
        <v>481</v>
      </c>
      <c r="F28" s="47" t="s">
        <v>482</v>
      </c>
      <c r="G28" s="47">
        <v>8</v>
      </c>
      <c r="H28" s="47">
        <v>1</v>
      </c>
      <c r="I28" s="45" t="s">
        <v>288</v>
      </c>
      <c r="J28" s="47">
        <v>1</v>
      </c>
      <c r="K28" s="37" t="s">
        <v>107</v>
      </c>
      <c r="L28" s="37">
        <v>2</v>
      </c>
      <c r="M28" s="18">
        <f t="shared" si="1"/>
        <v>10</v>
      </c>
      <c r="N28" s="37">
        <v>1</v>
      </c>
      <c r="O28" s="20">
        <f t="shared" si="2"/>
        <v>10</v>
      </c>
      <c r="P28" s="37">
        <v>1</v>
      </c>
      <c r="Q28" s="37">
        <v>1</v>
      </c>
      <c r="R28" s="18">
        <f t="shared" si="3"/>
        <v>10</v>
      </c>
      <c r="S28" s="21">
        <v>1</v>
      </c>
      <c r="T28" s="18">
        <f t="shared" si="4"/>
        <v>10</v>
      </c>
      <c r="U28" s="37">
        <v>89</v>
      </c>
      <c r="V28" s="37">
        <v>199</v>
      </c>
      <c r="W28" s="37">
        <v>77</v>
      </c>
      <c r="X28" s="37">
        <v>0</v>
      </c>
      <c r="Y28" s="69">
        <f t="shared" si="5"/>
        <v>0.41095890410958896</v>
      </c>
      <c r="Z28" s="24">
        <f t="shared" ref="Z28:Z35" si="26">((U28/365)+((V28/365)*0.5)+((W28/365)*(-0.5))+((X28/365)*(1/3)))*10</f>
        <v>4.10958904109589</v>
      </c>
      <c r="AA28" s="37">
        <v>312</v>
      </c>
      <c r="AB28" s="37">
        <v>16</v>
      </c>
      <c r="AC28" s="37">
        <v>0</v>
      </c>
      <c r="AD28" s="37">
        <v>37</v>
      </c>
      <c r="AE28" s="73">
        <f t="shared" si="19"/>
        <v>0.9105022831050229</v>
      </c>
      <c r="AF28" s="71">
        <f t="shared" ref="AF28:AF35" si="27">((AA28/365)+((AB28/365)*0.5)+((AC28/365)*(-0.5))+((AD28/365)*(1/3)))*10</f>
        <v>9.1050228310502295</v>
      </c>
      <c r="AG28" s="37">
        <v>359</v>
      </c>
      <c r="AH28" s="37">
        <v>6</v>
      </c>
      <c r="AI28" s="37">
        <v>0</v>
      </c>
      <c r="AJ28" s="37">
        <v>0</v>
      </c>
      <c r="AK28" s="37">
        <f t="shared" si="16"/>
        <v>0.99178082191780814</v>
      </c>
      <c r="AL28" s="24">
        <f t="shared" ref="AL28:AL65" si="28">((AG28/365)+((AH28/365)*0.5)+((AI28/365)*(-0.5))+((AJ28/365)*(1/3)))*10</f>
        <v>9.917808219178081</v>
      </c>
      <c r="AM28" s="34">
        <v>144</v>
      </c>
      <c r="AN28" s="34">
        <v>200</v>
      </c>
      <c r="AO28" s="34">
        <v>21</v>
      </c>
      <c r="AP28" s="34">
        <v>0</v>
      </c>
      <c r="AQ28" s="34">
        <f t="shared" si="12"/>
        <v>0.63972602739726014</v>
      </c>
      <c r="AR28" s="24">
        <f t="shared" si="8"/>
        <v>6.3972602739726012</v>
      </c>
      <c r="AS28" s="34">
        <v>365</v>
      </c>
      <c r="AT28" s="34">
        <v>0</v>
      </c>
      <c r="AU28" s="34">
        <v>0</v>
      </c>
      <c r="AV28" s="34">
        <v>0</v>
      </c>
      <c r="AW28" s="34">
        <f t="shared" si="13"/>
        <v>1</v>
      </c>
      <c r="AX28" s="24">
        <f t="shared" si="21"/>
        <v>10</v>
      </c>
      <c r="AY28" s="34">
        <v>354</v>
      </c>
      <c r="AZ28" s="34">
        <v>11</v>
      </c>
      <c r="BA28" s="34">
        <v>0</v>
      </c>
      <c r="BB28" s="34">
        <v>0</v>
      </c>
      <c r="BC28" s="34">
        <f t="shared" si="14"/>
        <v>0.98493150684931507</v>
      </c>
      <c r="BD28" s="24">
        <f t="shared" ref="BD28:BD65" si="29">((AY28/365)+((AZ28/365)*0.5)+((BA28/365)*(-0.5))+((BB28/365)*(1/3)))*10</f>
        <v>9.8493150684931514</v>
      </c>
      <c r="BE28" s="24">
        <f t="shared" ref="BE28:BE35" si="30">(BD28+AX28+AR28+AL28+AF28+Z28+R28+O28+M28+T28)/10</f>
        <v>8.9378995433789949</v>
      </c>
      <c r="BF28" s="31"/>
      <c r="BG28" s="24">
        <f t="shared" ref="BG28:BG35" si="31">(BD28+AX28+AR28+AL28+AF28+Z28)/6</f>
        <v>8.2298325722983243</v>
      </c>
      <c r="BH28" s="24">
        <f t="shared" si="11"/>
        <v>10</v>
      </c>
    </row>
    <row r="29" spans="1:60" x14ac:dyDescent="0.25">
      <c r="A29" s="45">
        <v>23</v>
      </c>
      <c r="B29" s="45" t="s">
        <v>287</v>
      </c>
      <c r="C29" s="47">
        <v>140670001</v>
      </c>
      <c r="D29" s="47" t="s">
        <v>483</v>
      </c>
      <c r="E29" s="47" t="s">
        <v>484</v>
      </c>
      <c r="F29" s="47" t="s">
        <v>485</v>
      </c>
      <c r="G29" s="47">
        <v>2</v>
      </c>
      <c r="H29" s="47">
        <v>1</v>
      </c>
      <c r="I29" s="45" t="s">
        <v>289</v>
      </c>
      <c r="J29" s="47">
        <v>1</v>
      </c>
      <c r="K29" s="37" t="s">
        <v>107</v>
      </c>
      <c r="L29" s="37">
        <v>2</v>
      </c>
      <c r="M29" s="18">
        <f t="shared" si="1"/>
        <v>10</v>
      </c>
      <c r="N29" s="37">
        <v>1</v>
      </c>
      <c r="O29" s="20">
        <f t="shared" si="2"/>
        <v>10</v>
      </c>
      <c r="P29" s="37">
        <v>0</v>
      </c>
      <c r="Q29" s="37">
        <v>0</v>
      </c>
      <c r="R29" s="18">
        <f t="shared" si="3"/>
        <v>0</v>
      </c>
      <c r="S29" s="21">
        <v>0</v>
      </c>
      <c r="T29" s="18">
        <f t="shared" si="4"/>
        <v>0</v>
      </c>
      <c r="U29" s="48">
        <v>0</v>
      </c>
      <c r="V29" s="48">
        <v>0</v>
      </c>
      <c r="W29" s="48">
        <v>0</v>
      </c>
      <c r="X29" s="48">
        <v>0</v>
      </c>
      <c r="Y29" s="69">
        <f t="shared" si="5"/>
        <v>0</v>
      </c>
      <c r="Z29" s="24">
        <f t="shared" si="26"/>
        <v>0</v>
      </c>
      <c r="AA29" s="22">
        <v>0</v>
      </c>
      <c r="AB29" s="22">
        <v>0</v>
      </c>
      <c r="AC29" s="22">
        <v>0</v>
      </c>
      <c r="AD29" s="22">
        <v>0</v>
      </c>
      <c r="AE29" s="74">
        <f t="shared" si="19"/>
        <v>0</v>
      </c>
      <c r="AF29" s="71">
        <f t="shared" si="27"/>
        <v>0</v>
      </c>
      <c r="AG29" s="22">
        <v>0</v>
      </c>
      <c r="AH29" s="22">
        <v>0</v>
      </c>
      <c r="AI29" s="22">
        <v>0</v>
      </c>
      <c r="AJ29" s="22">
        <v>0</v>
      </c>
      <c r="AK29" s="22">
        <f t="shared" si="16"/>
        <v>0</v>
      </c>
      <c r="AL29" s="24">
        <f t="shared" si="28"/>
        <v>0</v>
      </c>
      <c r="AM29" s="22">
        <v>0</v>
      </c>
      <c r="AN29" s="22">
        <v>0</v>
      </c>
      <c r="AO29" s="22">
        <v>0</v>
      </c>
      <c r="AP29" s="22">
        <v>0</v>
      </c>
      <c r="AQ29" s="22">
        <f t="shared" si="12"/>
        <v>0</v>
      </c>
      <c r="AR29" s="24">
        <f t="shared" si="8"/>
        <v>0</v>
      </c>
      <c r="AS29" s="22">
        <v>0</v>
      </c>
      <c r="AT29" s="22">
        <v>0</v>
      </c>
      <c r="AU29" s="22">
        <v>0</v>
      </c>
      <c r="AV29" s="22">
        <v>0</v>
      </c>
      <c r="AW29" s="22">
        <f t="shared" si="13"/>
        <v>0</v>
      </c>
      <c r="AX29" s="24">
        <f t="shared" si="21"/>
        <v>0</v>
      </c>
      <c r="AY29" s="22">
        <v>0</v>
      </c>
      <c r="AZ29" s="22">
        <v>0</v>
      </c>
      <c r="BA29" s="22">
        <v>0</v>
      </c>
      <c r="BB29" s="22">
        <v>0</v>
      </c>
      <c r="BC29" s="22">
        <f t="shared" si="14"/>
        <v>0</v>
      </c>
      <c r="BD29" s="24">
        <f t="shared" si="29"/>
        <v>0</v>
      </c>
      <c r="BE29" s="24">
        <f t="shared" si="30"/>
        <v>2</v>
      </c>
      <c r="BF29" s="31"/>
      <c r="BG29" s="24">
        <f t="shared" si="31"/>
        <v>0</v>
      </c>
      <c r="BH29" s="24">
        <f t="shared" si="11"/>
        <v>5</v>
      </c>
    </row>
    <row r="30" spans="1:60" x14ac:dyDescent="0.25">
      <c r="A30" s="45">
        <v>24</v>
      </c>
      <c r="B30" s="45" t="s">
        <v>287</v>
      </c>
      <c r="C30" s="47">
        <v>140630001</v>
      </c>
      <c r="D30" s="47" t="s">
        <v>486</v>
      </c>
      <c r="E30" s="47" t="s">
        <v>487</v>
      </c>
      <c r="F30" s="47" t="s">
        <v>488</v>
      </c>
      <c r="G30" s="47">
        <v>2</v>
      </c>
      <c r="H30" s="47">
        <v>1</v>
      </c>
      <c r="I30" s="45" t="s">
        <v>290</v>
      </c>
      <c r="J30" s="47">
        <v>1</v>
      </c>
      <c r="K30" s="37" t="s">
        <v>107</v>
      </c>
      <c r="L30" s="37">
        <v>2</v>
      </c>
      <c r="M30" s="18">
        <f t="shared" si="1"/>
        <v>10</v>
      </c>
      <c r="N30" s="37">
        <v>1</v>
      </c>
      <c r="O30" s="20">
        <f t="shared" si="2"/>
        <v>10</v>
      </c>
      <c r="P30" s="37">
        <v>0</v>
      </c>
      <c r="Q30" s="37">
        <v>0</v>
      </c>
      <c r="R30" s="18">
        <f t="shared" si="3"/>
        <v>0</v>
      </c>
      <c r="S30" s="21">
        <v>0</v>
      </c>
      <c r="T30" s="18">
        <f t="shared" si="4"/>
        <v>0</v>
      </c>
      <c r="U30" s="48">
        <v>0</v>
      </c>
      <c r="V30" s="48">
        <v>0</v>
      </c>
      <c r="W30" s="48">
        <v>0</v>
      </c>
      <c r="X30" s="48">
        <v>0</v>
      </c>
      <c r="Y30" s="69">
        <f t="shared" si="5"/>
        <v>0</v>
      </c>
      <c r="Z30" s="24">
        <f t="shared" si="26"/>
        <v>0</v>
      </c>
      <c r="AA30" s="22">
        <v>0</v>
      </c>
      <c r="AB30" s="22">
        <v>0</v>
      </c>
      <c r="AC30" s="22">
        <v>0</v>
      </c>
      <c r="AD30" s="22">
        <v>0</v>
      </c>
      <c r="AE30" s="74">
        <f t="shared" si="19"/>
        <v>0</v>
      </c>
      <c r="AF30" s="71">
        <f t="shared" si="27"/>
        <v>0</v>
      </c>
      <c r="AG30" s="22">
        <v>0</v>
      </c>
      <c r="AH30" s="22">
        <v>0</v>
      </c>
      <c r="AI30" s="22">
        <v>0</v>
      </c>
      <c r="AJ30" s="22">
        <v>0</v>
      </c>
      <c r="AK30" s="22">
        <f t="shared" si="16"/>
        <v>0</v>
      </c>
      <c r="AL30" s="24">
        <f t="shared" si="28"/>
        <v>0</v>
      </c>
      <c r="AM30" s="22">
        <v>0</v>
      </c>
      <c r="AN30" s="22">
        <v>0</v>
      </c>
      <c r="AO30" s="22">
        <v>0</v>
      </c>
      <c r="AP30" s="22">
        <v>0</v>
      </c>
      <c r="AQ30" s="22">
        <f t="shared" si="12"/>
        <v>0</v>
      </c>
      <c r="AR30" s="24">
        <f t="shared" si="8"/>
        <v>0</v>
      </c>
      <c r="AS30" s="22">
        <v>0</v>
      </c>
      <c r="AT30" s="22">
        <v>0</v>
      </c>
      <c r="AU30" s="22">
        <v>0</v>
      </c>
      <c r="AV30" s="22">
        <v>0</v>
      </c>
      <c r="AW30" s="22">
        <f t="shared" si="13"/>
        <v>0</v>
      </c>
      <c r="AX30" s="24">
        <f t="shared" si="21"/>
        <v>0</v>
      </c>
      <c r="AY30" s="22">
        <v>0</v>
      </c>
      <c r="AZ30" s="22">
        <v>0</v>
      </c>
      <c r="BA30" s="22">
        <v>0</v>
      </c>
      <c r="BB30" s="22">
        <v>0</v>
      </c>
      <c r="BC30" s="22">
        <f t="shared" si="14"/>
        <v>0</v>
      </c>
      <c r="BD30" s="24">
        <f t="shared" si="29"/>
        <v>0</v>
      </c>
      <c r="BE30" s="24">
        <f t="shared" si="30"/>
        <v>2</v>
      </c>
      <c r="BF30" s="31"/>
      <c r="BG30" s="24">
        <f t="shared" si="31"/>
        <v>0</v>
      </c>
      <c r="BH30" s="24">
        <f t="shared" si="11"/>
        <v>5</v>
      </c>
    </row>
    <row r="31" spans="1:60" x14ac:dyDescent="0.25">
      <c r="A31" s="50">
        <v>25</v>
      </c>
      <c r="B31" s="31" t="s">
        <v>291</v>
      </c>
      <c r="C31" s="34">
        <v>151060001</v>
      </c>
      <c r="D31" s="34" t="s">
        <v>489</v>
      </c>
      <c r="E31" s="34" t="s">
        <v>490</v>
      </c>
      <c r="F31" s="34" t="s">
        <v>491</v>
      </c>
      <c r="G31" s="34">
        <v>15</v>
      </c>
      <c r="H31" s="34">
        <v>1</v>
      </c>
      <c r="I31" s="31" t="s">
        <v>292</v>
      </c>
      <c r="J31" s="34">
        <v>1</v>
      </c>
      <c r="K31" s="37" t="s">
        <v>107</v>
      </c>
      <c r="L31" s="37">
        <v>2</v>
      </c>
      <c r="M31" s="18">
        <f t="shared" si="1"/>
        <v>10</v>
      </c>
      <c r="N31" s="37">
        <v>1</v>
      </c>
      <c r="O31" s="20">
        <f t="shared" si="2"/>
        <v>10</v>
      </c>
      <c r="P31" s="37">
        <v>1</v>
      </c>
      <c r="Q31" s="37">
        <v>1</v>
      </c>
      <c r="R31" s="18">
        <f t="shared" si="3"/>
        <v>10</v>
      </c>
      <c r="S31" s="21">
        <v>1</v>
      </c>
      <c r="T31" s="18">
        <f t="shared" si="4"/>
        <v>10</v>
      </c>
      <c r="U31" s="37">
        <v>116</v>
      </c>
      <c r="V31" s="37">
        <v>172</v>
      </c>
      <c r="W31" s="37">
        <v>77</v>
      </c>
      <c r="X31" s="37">
        <v>0</v>
      </c>
      <c r="Y31" s="69">
        <f t="shared" si="5"/>
        <v>0.4479452054794521</v>
      </c>
      <c r="Z31" s="24">
        <f t="shared" si="26"/>
        <v>4.4794520547945211</v>
      </c>
      <c r="AA31" s="37">
        <v>127</v>
      </c>
      <c r="AB31" s="37">
        <v>214</v>
      </c>
      <c r="AC31" s="37">
        <v>24</v>
      </c>
      <c r="AD31" s="37">
        <v>0</v>
      </c>
      <c r="AE31" s="73">
        <f t="shared" si="19"/>
        <v>0.60821917808219184</v>
      </c>
      <c r="AF31" s="71">
        <f t="shared" si="27"/>
        <v>6.0821917808219181</v>
      </c>
      <c r="AG31" s="37">
        <v>365</v>
      </c>
      <c r="AH31" s="37">
        <v>0</v>
      </c>
      <c r="AI31" s="37">
        <v>0</v>
      </c>
      <c r="AJ31" s="37">
        <v>0</v>
      </c>
      <c r="AK31" s="37">
        <f t="shared" si="16"/>
        <v>1</v>
      </c>
      <c r="AL31" s="24">
        <f t="shared" si="28"/>
        <v>10</v>
      </c>
      <c r="AM31" s="34">
        <v>118</v>
      </c>
      <c r="AN31" s="34">
        <v>240</v>
      </c>
      <c r="AO31" s="34">
        <v>7</v>
      </c>
      <c r="AP31" s="34">
        <v>0</v>
      </c>
      <c r="AQ31" s="34">
        <f t="shared" si="12"/>
        <v>0.6424657534246575</v>
      </c>
      <c r="AR31" s="24">
        <f t="shared" si="8"/>
        <v>6.4246575342465748</v>
      </c>
      <c r="AS31" s="34">
        <v>365</v>
      </c>
      <c r="AT31" s="34">
        <v>0</v>
      </c>
      <c r="AU31" s="34">
        <v>0</v>
      </c>
      <c r="AV31" s="34">
        <v>0</v>
      </c>
      <c r="AW31" s="34">
        <f t="shared" si="13"/>
        <v>1</v>
      </c>
      <c r="AX31" s="24">
        <f t="shared" si="21"/>
        <v>10</v>
      </c>
      <c r="AY31" s="34">
        <v>356</v>
      </c>
      <c r="AZ31" s="34">
        <v>9</v>
      </c>
      <c r="BA31" s="34">
        <v>0</v>
      </c>
      <c r="BB31" s="34">
        <v>0</v>
      </c>
      <c r="BC31" s="34">
        <f t="shared" si="14"/>
        <v>0.98767123287671232</v>
      </c>
      <c r="BD31" s="24">
        <f t="shared" si="29"/>
        <v>9.8767123287671232</v>
      </c>
      <c r="BE31" s="24">
        <f t="shared" si="30"/>
        <v>8.6863013698630134</v>
      </c>
      <c r="BF31" s="31"/>
      <c r="BG31" s="24">
        <f t="shared" si="31"/>
        <v>7.8105022831050226</v>
      </c>
      <c r="BH31" s="24">
        <f t="shared" si="11"/>
        <v>10</v>
      </c>
    </row>
    <row r="32" spans="1:60" x14ac:dyDescent="0.25">
      <c r="A32" s="50">
        <v>26</v>
      </c>
      <c r="B32" s="31" t="s">
        <v>291</v>
      </c>
      <c r="C32" s="34">
        <v>151010001</v>
      </c>
      <c r="D32" s="34" t="s">
        <v>492</v>
      </c>
      <c r="E32" s="34" t="s">
        <v>493</v>
      </c>
      <c r="F32" s="34" t="s">
        <v>494</v>
      </c>
      <c r="G32" s="34">
        <v>6</v>
      </c>
      <c r="H32" s="34">
        <v>1</v>
      </c>
      <c r="I32" s="31" t="s">
        <v>293</v>
      </c>
      <c r="J32" s="34">
        <v>1</v>
      </c>
      <c r="K32" s="37" t="s">
        <v>69</v>
      </c>
      <c r="L32" s="37">
        <v>0</v>
      </c>
      <c r="M32" s="18">
        <f t="shared" si="1"/>
        <v>0</v>
      </c>
      <c r="N32" s="37">
        <v>1</v>
      </c>
      <c r="O32" s="20">
        <f t="shared" si="2"/>
        <v>10</v>
      </c>
      <c r="P32" s="37">
        <v>0</v>
      </c>
      <c r="Q32" s="37">
        <v>0</v>
      </c>
      <c r="R32" s="18">
        <f t="shared" si="3"/>
        <v>0</v>
      </c>
      <c r="S32" s="21">
        <v>0</v>
      </c>
      <c r="T32" s="18">
        <f t="shared" si="4"/>
        <v>0</v>
      </c>
      <c r="U32" s="48">
        <v>0</v>
      </c>
      <c r="V32" s="48">
        <v>0</v>
      </c>
      <c r="W32" s="48">
        <v>0</v>
      </c>
      <c r="X32" s="48">
        <v>0</v>
      </c>
      <c r="Y32" s="69">
        <f t="shared" si="5"/>
        <v>0</v>
      </c>
      <c r="Z32" s="24">
        <f t="shared" si="26"/>
        <v>0</v>
      </c>
      <c r="AA32" s="22">
        <v>0</v>
      </c>
      <c r="AB32" s="22">
        <v>0</v>
      </c>
      <c r="AC32" s="22">
        <v>0</v>
      </c>
      <c r="AD32" s="22">
        <v>0</v>
      </c>
      <c r="AE32" s="74">
        <f t="shared" si="19"/>
        <v>0</v>
      </c>
      <c r="AF32" s="71">
        <f t="shared" si="27"/>
        <v>0</v>
      </c>
      <c r="AG32" s="22">
        <v>0</v>
      </c>
      <c r="AH32" s="22">
        <v>0</v>
      </c>
      <c r="AI32" s="22">
        <v>0</v>
      </c>
      <c r="AJ32" s="22">
        <v>0</v>
      </c>
      <c r="AK32" s="22">
        <f t="shared" si="16"/>
        <v>0</v>
      </c>
      <c r="AL32" s="24">
        <f t="shared" si="28"/>
        <v>0</v>
      </c>
      <c r="AM32" s="22">
        <v>0</v>
      </c>
      <c r="AN32" s="22">
        <v>0</v>
      </c>
      <c r="AO32" s="22">
        <v>0</v>
      </c>
      <c r="AP32" s="22">
        <v>0</v>
      </c>
      <c r="AQ32" s="22">
        <f t="shared" si="12"/>
        <v>0</v>
      </c>
      <c r="AR32" s="24">
        <f t="shared" si="8"/>
        <v>0</v>
      </c>
      <c r="AS32" s="22">
        <v>0</v>
      </c>
      <c r="AT32" s="22">
        <v>0</v>
      </c>
      <c r="AU32" s="22">
        <v>0</v>
      </c>
      <c r="AV32" s="22">
        <v>0</v>
      </c>
      <c r="AW32" s="22">
        <f t="shared" si="13"/>
        <v>0</v>
      </c>
      <c r="AX32" s="24">
        <f t="shared" si="21"/>
        <v>0</v>
      </c>
      <c r="AY32" s="22">
        <v>0</v>
      </c>
      <c r="AZ32" s="22">
        <v>0</v>
      </c>
      <c r="BA32" s="22">
        <v>0</v>
      </c>
      <c r="BB32" s="22">
        <v>0</v>
      </c>
      <c r="BC32" s="22">
        <f t="shared" si="14"/>
        <v>0</v>
      </c>
      <c r="BD32" s="24">
        <f t="shared" si="29"/>
        <v>0</v>
      </c>
      <c r="BE32" s="24">
        <f t="shared" si="30"/>
        <v>1</v>
      </c>
      <c r="BF32" s="31"/>
      <c r="BG32" s="24">
        <f t="shared" si="31"/>
        <v>0</v>
      </c>
      <c r="BH32" s="24">
        <f t="shared" si="11"/>
        <v>2.5</v>
      </c>
    </row>
    <row r="33" spans="1:60" x14ac:dyDescent="0.25">
      <c r="A33" s="45">
        <v>27</v>
      </c>
      <c r="B33" s="45" t="s">
        <v>294</v>
      </c>
      <c r="C33" s="47">
        <v>160530001</v>
      </c>
      <c r="D33" s="47" t="s">
        <v>495</v>
      </c>
      <c r="E33" s="47" t="s">
        <v>496</v>
      </c>
      <c r="F33" s="47" t="s">
        <v>497</v>
      </c>
      <c r="G33" s="47">
        <v>3</v>
      </c>
      <c r="H33" s="47">
        <v>1</v>
      </c>
      <c r="I33" s="45" t="s">
        <v>295</v>
      </c>
      <c r="J33" s="47">
        <v>1</v>
      </c>
      <c r="K33" s="37" t="s">
        <v>107</v>
      </c>
      <c r="L33" s="37">
        <v>2</v>
      </c>
      <c r="M33" s="18">
        <f t="shared" si="1"/>
        <v>10</v>
      </c>
      <c r="N33" s="37">
        <v>1</v>
      </c>
      <c r="O33" s="20">
        <f t="shared" si="2"/>
        <v>10</v>
      </c>
      <c r="P33" s="37">
        <v>1</v>
      </c>
      <c r="Q33" s="17">
        <v>0</v>
      </c>
      <c r="R33" s="18">
        <f t="shared" si="3"/>
        <v>5</v>
      </c>
      <c r="S33" s="21">
        <v>0</v>
      </c>
      <c r="T33" s="18">
        <f t="shared" si="4"/>
        <v>0</v>
      </c>
      <c r="U33" s="22">
        <v>0</v>
      </c>
      <c r="V33" s="22">
        <v>0</v>
      </c>
      <c r="W33" s="22">
        <v>0</v>
      </c>
      <c r="X33" s="48">
        <v>0</v>
      </c>
      <c r="Y33" s="69">
        <f t="shared" si="5"/>
        <v>0</v>
      </c>
      <c r="Z33" s="24">
        <f t="shared" si="26"/>
        <v>0</v>
      </c>
      <c r="AA33" s="22">
        <v>0</v>
      </c>
      <c r="AB33" s="22">
        <v>0</v>
      </c>
      <c r="AC33" s="22">
        <v>0</v>
      </c>
      <c r="AD33" s="22">
        <v>0</v>
      </c>
      <c r="AE33" s="74">
        <f t="shared" si="19"/>
        <v>0</v>
      </c>
      <c r="AF33" s="71">
        <f t="shared" si="27"/>
        <v>0</v>
      </c>
      <c r="AG33" s="22">
        <v>0</v>
      </c>
      <c r="AH33" s="22">
        <v>0</v>
      </c>
      <c r="AI33" s="22">
        <v>0</v>
      </c>
      <c r="AJ33" s="22">
        <v>0</v>
      </c>
      <c r="AK33" s="22">
        <f t="shared" si="16"/>
        <v>0</v>
      </c>
      <c r="AL33" s="24">
        <f t="shared" si="28"/>
        <v>0</v>
      </c>
      <c r="AM33" s="22">
        <v>0</v>
      </c>
      <c r="AN33" s="22">
        <v>0</v>
      </c>
      <c r="AO33" s="22">
        <v>0</v>
      </c>
      <c r="AP33" s="22">
        <v>0</v>
      </c>
      <c r="AQ33" s="22">
        <f t="shared" si="12"/>
        <v>0</v>
      </c>
      <c r="AR33" s="24">
        <f t="shared" si="8"/>
        <v>0</v>
      </c>
      <c r="AS33" s="22">
        <v>0</v>
      </c>
      <c r="AT33" s="22">
        <v>0</v>
      </c>
      <c r="AU33" s="22">
        <v>0</v>
      </c>
      <c r="AV33" s="22">
        <v>0</v>
      </c>
      <c r="AW33" s="22">
        <f t="shared" si="13"/>
        <v>0</v>
      </c>
      <c r="AX33" s="24">
        <f t="shared" si="21"/>
        <v>0</v>
      </c>
      <c r="AY33" s="22">
        <v>0</v>
      </c>
      <c r="AZ33" s="22">
        <v>0</v>
      </c>
      <c r="BA33" s="22">
        <v>0</v>
      </c>
      <c r="BB33" s="22">
        <v>0</v>
      </c>
      <c r="BC33" s="22">
        <f t="shared" si="14"/>
        <v>0</v>
      </c>
      <c r="BD33" s="24">
        <f t="shared" si="29"/>
        <v>0</v>
      </c>
      <c r="BE33" s="24">
        <f t="shared" si="30"/>
        <v>2.5</v>
      </c>
      <c r="BF33" s="31"/>
      <c r="BG33" s="24">
        <f t="shared" si="31"/>
        <v>0</v>
      </c>
      <c r="BH33" s="24">
        <f t="shared" si="11"/>
        <v>6.25</v>
      </c>
    </row>
    <row r="34" spans="1:60" x14ac:dyDescent="0.25">
      <c r="A34" s="45">
        <v>28</v>
      </c>
      <c r="B34" s="45" t="s">
        <v>294</v>
      </c>
      <c r="C34" s="47">
        <v>161080001</v>
      </c>
      <c r="D34" s="47" t="s">
        <v>498</v>
      </c>
      <c r="E34" s="47" t="s">
        <v>499</v>
      </c>
      <c r="F34" s="47" t="s">
        <v>500</v>
      </c>
      <c r="G34" s="47">
        <v>2</v>
      </c>
      <c r="H34" s="47">
        <v>1</v>
      </c>
      <c r="I34" s="45" t="s">
        <v>296</v>
      </c>
      <c r="J34" s="47">
        <v>1</v>
      </c>
      <c r="K34" s="37" t="s">
        <v>107</v>
      </c>
      <c r="L34" s="37">
        <v>2</v>
      </c>
      <c r="M34" s="18">
        <f t="shared" si="1"/>
        <v>10</v>
      </c>
      <c r="N34" s="37">
        <v>1</v>
      </c>
      <c r="O34" s="20">
        <f t="shared" si="2"/>
        <v>10</v>
      </c>
      <c r="P34" s="37">
        <v>0</v>
      </c>
      <c r="Q34" s="17">
        <v>0</v>
      </c>
      <c r="R34" s="18">
        <f t="shared" si="3"/>
        <v>0</v>
      </c>
      <c r="S34" s="21">
        <v>0</v>
      </c>
      <c r="T34" s="18">
        <f t="shared" si="4"/>
        <v>0</v>
      </c>
      <c r="U34" s="22">
        <v>0</v>
      </c>
      <c r="V34" s="22">
        <v>0</v>
      </c>
      <c r="W34" s="22">
        <v>0</v>
      </c>
      <c r="X34" s="48">
        <v>0</v>
      </c>
      <c r="Y34" s="69">
        <f t="shared" si="5"/>
        <v>0</v>
      </c>
      <c r="Z34" s="24">
        <f t="shared" si="26"/>
        <v>0</v>
      </c>
      <c r="AA34" s="22">
        <v>0</v>
      </c>
      <c r="AB34" s="22">
        <v>0</v>
      </c>
      <c r="AC34" s="22">
        <v>0</v>
      </c>
      <c r="AD34" s="22">
        <v>0</v>
      </c>
      <c r="AE34" s="74">
        <f t="shared" si="19"/>
        <v>0</v>
      </c>
      <c r="AF34" s="71">
        <f t="shared" si="27"/>
        <v>0</v>
      </c>
      <c r="AG34" s="22">
        <v>0</v>
      </c>
      <c r="AH34" s="22">
        <v>0</v>
      </c>
      <c r="AI34" s="22">
        <v>0</v>
      </c>
      <c r="AJ34" s="22">
        <v>0</v>
      </c>
      <c r="AK34" s="22">
        <f t="shared" si="16"/>
        <v>0</v>
      </c>
      <c r="AL34" s="24">
        <f t="shared" si="28"/>
        <v>0</v>
      </c>
      <c r="AM34" s="22">
        <v>0</v>
      </c>
      <c r="AN34" s="22">
        <v>0</v>
      </c>
      <c r="AO34" s="22">
        <v>0</v>
      </c>
      <c r="AP34" s="22">
        <v>0</v>
      </c>
      <c r="AQ34" s="22">
        <f t="shared" si="12"/>
        <v>0</v>
      </c>
      <c r="AR34" s="24">
        <f t="shared" si="8"/>
        <v>0</v>
      </c>
      <c r="AS34" s="22">
        <v>0</v>
      </c>
      <c r="AT34" s="22">
        <v>0</v>
      </c>
      <c r="AU34" s="22">
        <v>0</v>
      </c>
      <c r="AV34" s="22">
        <v>0</v>
      </c>
      <c r="AW34" s="22">
        <f t="shared" si="13"/>
        <v>0</v>
      </c>
      <c r="AX34" s="24">
        <f t="shared" si="21"/>
        <v>0</v>
      </c>
      <c r="AY34" s="22">
        <v>0</v>
      </c>
      <c r="AZ34" s="22">
        <v>0</v>
      </c>
      <c r="BA34" s="22">
        <v>0</v>
      </c>
      <c r="BB34" s="22">
        <v>0</v>
      </c>
      <c r="BC34" s="22">
        <f t="shared" si="14"/>
        <v>0</v>
      </c>
      <c r="BD34" s="24">
        <f t="shared" si="29"/>
        <v>0</v>
      </c>
      <c r="BE34" s="24">
        <f t="shared" si="30"/>
        <v>2</v>
      </c>
      <c r="BF34" s="31"/>
      <c r="BG34" s="24">
        <f t="shared" si="31"/>
        <v>0</v>
      </c>
      <c r="BH34" s="24">
        <f t="shared" si="11"/>
        <v>5</v>
      </c>
    </row>
    <row r="35" spans="1:60" x14ac:dyDescent="0.25">
      <c r="A35" s="45">
        <v>29</v>
      </c>
      <c r="B35" s="45" t="s">
        <v>294</v>
      </c>
      <c r="C35" s="47">
        <v>160690001</v>
      </c>
      <c r="D35" s="47" t="s">
        <v>501</v>
      </c>
      <c r="E35" s="47" t="s">
        <v>502</v>
      </c>
      <c r="F35" s="47" t="s">
        <v>503</v>
      </c>
      <c r="G35" s="47">
        <v>2</v>
      </c>
      <c r="H35" s="47">
        <v>1</v>
      </c>
      <c r="I35" s="45" t="s">
        <v>297</v>
      </c>
      <c r="J35" s="47">
        <v>1</v>
      </c>
      <c r="K35" s="37" t="s">
        <v>107</v>
      </c>
      <c r="L35" s="37">
        <v>2</v>
      </c>
      <c r="M35" s="18">
        <f t="shared" si="1"/>
        <v>10</v>
      </c>
      <c r="N35" s="37">
        <v>1</v>
      </c>
      <c r="O35" s="20">
        <f t="shared" si="2"/>
        <v>10</v>
      </c>
      <c r="P35" s="37">
        <v>0</v>
      </c>
      <c r="Q35" s="37">
        <v>0</v>
      </c>
      <c r="R35" s="18">
        <f t="shared" si="3"/>
        <v>0</v>
      </c>
      <c r="S35" s="21">
        <v>0</v>
      </c>
      <c r="T35" s="18">
        <f t="shared" si="4"/>
        <v>0</v>
      </c>
      <c r="U35" s="48">
        <v>0</v>
      </c>
      <c r="V35" s="48">
        <v>0</v>
      </c>
      <c r="W35" s="48">
        <v>0</v>
      </c>
      <c r="X35" s="48">
        <v>0</v>
      </c>
      <c r="Y35" s="69">
        <f t="shared" si="5"/>
        <v>0</v>
      </c>
      <c r="Z35" s="24">
        <f t="shared" si="26"/>
        <v>0</v>
      </c>
      <c r="AA35" s="22">
        <v>0</v>
      </c>
      <c r="AB35" s="22">
        <v>0</v>
      </c>
      <c r="AC35" s="22">
        <v>0</v>
      </c>
      <c r="AD35" s="22">
        <v>0</v>
      </c>
      <c r="AE35" s="74">
        <f t="shared" si="19"/>
        <v>0</v>
      </c>
      <c r="AF35" s="71">
        <f t="shared" si="27"/>
        <v>0</v>
      </c>
      <c r="AG35" s="22">
        <v>0</v>
      </c>
      <c r="AH35" s="22">
        <v>0</v>
      </c>
      <c r="AI35" s="22">
        <v>0</v>
      </c>
      <c r="AJ35" s="22">
        <v>0</v>
      </c>
      <c r="AK35" s="22">
        <f t="shared" si="16"/>
        <v>0</v>
      </c>
      <c r="AL35" s="24">
        <f t="shared" si="28"/>
        <v>0</v>
      </c>
      <c r="AM35" s="22">
        <v>0</v>
      </c>
      <c r="AN35" s="22">
        <v>0</v>
      </c>
      <c r="AO35" s="22">
        <v>0</v>
      </c>
      <c r="AP35" s="22">
        <v>0</v>
      </c>
      <c r="AQ35" s="22">
        <f t="shared" si="12"/>
        <v>0</v>
      </c>
      <c r="AR35" s="24">
        <f t="shared" si="8"/>
        <v>0</v>
      </c>
      <c r="AS35" s="22">
        <v>0</v>
      </c>
      <c r="AT35" s="22">
        <v>0</v>
      </c>
      <c r="AU35" s="22">
        <v>0</v>
      </c>
      <c r="AV35" s="22">
        <v>0</v>
      </c>
      <c r="AW35" s="22">
        <f t="shared" si="13"/>
        <v>0</v>
      </c>
      <c r="AX35" s="24">
        <f t="shared" si="21"/>
        <v>0</v>
      </c>
      <c r="AY35" s="22">
        <v>0</v>
      </c>
      <c r="AZ35" s="22">
        <v>0</v>
      </c>
      <c r="BA35" s="22">
        <v>0</v>
      </c>
      <c r="BB35" s="22">
        <v>0</v>
      </c>
      <c r="BC35" s="22">
        <f t="shared" si="14"/>
        <v>0</v>
      </c>
      <c r="BD35" s="24">
        <f t="shared" si="29"/>
        <v>0</v>
      </c>
      <c r="BE35" s="24">
        <f t="shared" si="30"/>
        <v>2</v>
      </c>
      <c r="BF35" s="31"/>
      <c r="BG35" s="24">
        <f t="shared" si="31"/>
        <v>0</v>
      </c>
      <c r="BH35" s="24">
        <f t="shared" si="11"/>
        <v>5</v>
      </c>
    </row>
    <row r="36" spans="1:60" x14ac:dyDescent="0.25">
      <c r="A36" s="50">
        <v>30</v>
      </c>
      <c r="B36" s="31" t="s">
        <v>298</v>
      </c>
      <c r="C36" s="34">
        <v>170070001</v>
      </c>
      <c r="D36" s="34" t="s">
        <v>504</v>
      </c>
      <c r="E36" s="34" t="s">
        <v>505</v>
      </c>
      <c r="F36" s="34" t="s">
        <v>506</v>
      </c>
      <c r="G36" s="34">
        <v>8</v>
      </c>
      <c r="H36" s="34">
        <v>1</v>
      </c>
      <c r="I36" s="31" t="s">
        <v>299</v>
      </c>
      <c r="J36" s="34">
        <v>1</v>
      </c>
      <c r="K36" s="37" t="s">
        <v>69</v>
      </c>
      <c r="L36" s="37">
        <v>0</v>
      </c>
      <c r="M36" s="18">
        <f t="shared" si="1"/>
        <v>0</v>
      </c>
      <c r="N36" s="37">
        <v>1</v>
      </c>
      <c r="O36" s="20">
        <f t="shared" si="2"/>
        <v>10</v>
      </c>
      <c r="P36" s="37">
        <v>1</v>
      </c>
      <c r="Q36" s="37">
        <v>1</v>
      </c>
      <c r="R36" s="18">
        <f t="shared" si="3"/>
        <v>10</v>
      </c>
      <c r="S36" s="21">
        <v>0</v>
      </c>
      <c r="T36" s="18">
        <f t="shared" si="4"/>
        <v>0</v>
      </c>
      <c r="U36" s="37" t="s">
        <v>110</v>
      </c>
      <c r="V36" s="37" t="s">
        <v>110</v>
      </c>
      <c r="W36" s="37" t="s">
        <v>110</v>
      </c>
      <c r="X36" s="37" t="s">
        <v>110</v>
      </c>
      <c r="Y36" s="69" t="e">
        <f t="shared" si="5"/>
        <v>#VALUE!</v>
      </c>
      <c r="Z36" s="38" t="s">
        <v>112</v>
      </c>
      <c r="AA36" s="37" t="s">
        <v>110</v>
      </c>
      <c r="AB36" s="37" t="s">
        <v>110</v>
      </c>
      <c r="AC36" s="37" t="s">
        <v>110</v>
      </c>
      <c r="AD36" s="37" t="s">
        <v>110</v>
      </c>
      <c r="AE36" s="73" t="e">
        <f t="shared" si="19"/>
        <v>#VALUE!</v>
      </c>
      <c r="AF36" s="49" t="s">
        <v>112</v>
      </c>
      <c r="AG36" s="37">
        <v>306</v>
      </c>
      <c r="AH36" s="37">
        <v>0</v>
      </c>
      <c r="AI36" s="37">
        <v>0</v>
      </c>
      <c r="AJ36" s="37">
        <v>59</v>
      </c>
      <c r="AK36" s="37">
        <f t="shared" si="16"/>
        <v>0.89223744292237439</v>
      </c>
      <c r="AL36" s="24">
        <f t="shared" si="28"/>
        <v>8.9223744292237441</v>
      </c>
      <c r="AM36" s="34">
        <v>84</v>
      </c>
      <c r="AN36" s="34">
        <v>113</v>
      </c>
      <c r="AO36" s="34">
        <v>9</v>
      </c>
      <c r="AP36" s="34">
        <v>159</v>
      </c>
      <c r="AQ36" s="34">
        <f t="shared" si="12"/>
        <v>0.51780821917808217</v>
      </c>
      <c r="AR36" s="24">
        <f t="shared" si="8"/>
        <v>5.1780821917808222</v>
      </c>
      <c r="AS36" s="34">
        <v>119</v>
      </c>
      <c r="AT36" s="34">
        <v>0</v>
      </c>
      <c r="AU36" s="34">
        <v>0</v>
      </c>
      <c r="AV36" s="34">
        <v>246</v>
      </c>
      <c r="AW36" s="34">
        <f t="shared" si="13"/>
        <v>0.55068493150684927</v>
      </c>
      <c r="AX36" s="24">
        <f t="shared" si="21"/>
        <v>5.506849315068493</v>
      </c>
      <c r="AY36" s="34">
        <v>340</v>
      </c>
      <c r="AZ36" s="34">
        <v>0</v>
      </c>
      <c r="BA36" s="34">
        <v>0</v>
      </c>
      <c r="BB36" s="34">
        <v>25</v>
      </c>
      <c r="BC36" s="34">
        <f t="shared" si="14"/>
        <v>0.95433789954337889</v>
      </c>
      <c r="BD36" s="24">
        <f t="shared" si="29"/>
        <v>9.5433789954337893</v>
      </c>
      <c r="BE36" s="24">
        <f>(BD36+AX36+AR36+AL36+R36+O36+M36+T36)/10</f>
        <v>4.9150684931506845</v>
      </c>
      <c r="BF36" s="75">
        <f>(BD36+AX36+AR36+AL36+R36+M36+O36+T36)/9</f>
        <v>5.4611872146118721</v>
      </c>
      <c r="BG36" s="24">
        <f>(BD36+AX36+AR36+AL36)/5</f>
        <v>5.8301369863013699</v>
      </c>
      <c r="BH36" s="24">
        <f t="shared" si="11"/>
        <v>5</v>
      </c>
    </row>
    <row r="37" spans="1:60" x14ac:dyDescent="0.25">
      <c r="A37" s="50">
        <v>31</v>
      </c>
      <c r="B37" s="31" t="s">
        <v>298</v>
      </c>
      <c r="C37" s="34">
        <v>170060001</v>
      </c>
      <c r="D37" s="34" t="s">
        <v>507</v>
      </c>
      <c r="E37" s="34" t="s">
        <v>508</v>
      </c>
      <c r="F37" s="34" t="s">
        <v>509</v>
      </c>
      <c r="G37" s="34">
        <v>6</v>
      </c>
      <c r="H37" s="34">
        <v>1</v>
      </c>
      <c r="I37" s="31" t="s">
        <v>300</v>
      </c>
      <c r="J37" s="34">
        <v>1</v>
      </c>
      <c r="K37" s="37" t="s">
        <v>69</v>
      </c>
      <c r="L37" s="37">
        <v>0</v>
      </c>
      <c r="M37" s="18">
        <f t="shared" si="1"/>
        <v>0</v>
      </c>
      <c r="N37" s="37">
        <v>1</v>
      </c>
      <c r="O37" s="20">
        <f t="shared" si="2"/>
        <v>10</v>
      </c>
      <c r="P37" s="37">
        <v>1</v>
      </c>
      <c r="Q37" s="37">
        <v>0</v>
      </c>
      <c r="R37" s="18">
        <f t="shared" si="3"/>
        <v>5</v>
      </c>
      <c r="S37" s="21">
        <v>0</v>
      </c>
      <c r="T37" s="18">
        <f t="shared" si="4"/>
        <v>0</v>
      </c>
      <c r="U37" s="48">
        <v>0</v>
      </c>
      <c r="V37" s="48">
        <v>0</v>
      </c>
      <c r="W37" s="48">
        <v>0</v>
      </c>
      <c r="X37" s="48">
        <v>0</v>
      </c>
      <c r="Y37" s="69">
        <f t="shared" si="5"/>
        <v>0</v>
      </c>
      <c r="Z37" s="24">
        <f t="shared" ref="Z37:Z44" si="32">((U37/365)+((V37/365)*0.5)+((W37/365)*(-0.5))+((X37/365)*(1/3)))*10</f>
        <v>0</v>
      </c>
      <c r="AA37" s="22">
        <v>0</v>
      </c>
      <c r="AB37" s="22">
        <v>0</v>
      </c>
      <c r="AC37" s="22">
        <v>0</v>
      </c>
      <c r="AD37" s="22">
        <v>0</v>
      </c>
      <c r="AE37" s="74">
        <f t="shared" si="19"/>
        <v>0</v>
      </c>
      <c r="AF37" s="71">
        <f t="shared" ref="AF37:AF65" si="33">((AA37/365)+((AB37/365)*0.5)+((AC37/365)*(-0.5))+((AD37/365)*(1/3)))*10</f>
        <v>0</v>
      </c>
      <c r="AG37" s="22">
        <v>0</v>
      </c>
      <c r="AH37" s="22">
        <v>0</v>
      </c>
      <c r="AI37" s="22">
        <v>0</v>
      </c>
      <c r="AJ37" s="22">
        <v>0</v>
      </c>
      <c r="AK37" s="22">
        <f t="shared" si="16"/>
        <v>0</v>
      </c>
      <c r="AL37" s="24">
        <f t="shared" si="28"/>
        <v>0</v>
      </c>
      <c r="AM37" s="22">
        <v>0</v>
      </c>
      <c r="AN37" s="22">
        <v>0</v>
      </c>
      <c r="AO37" s="22">
        <v>0</v>
      </c>
      <c r="AP37" s="22">
        <v>0</v>
      </c>
      <c r="AQ37" s="22">
        <f t="shared" si="12"/>
        <v>0</v>
      </c>
      <c r="AR37" s="24">
        <f t="shared" si="8"/>
        <v>0</v>
      </c>
      <c r="AS37" s="22">
        <v>0</v>
      </c>
      <c r="AT37" s="22">
        <v>0</v>
      </c>
      <c r="AU37" s="22">
        <v>0</v>
      </c>
      <c r="AV37" s="22">
        <v>0</v>
      </c>
      <c r="AW37" s="22">
        <f t="shared" si="13"/>
        <v>0</v>
      </c>
      <c r="AX37" s="24">
        <f t="shared" si="21"/>
        <v>0</v>
      </c>
      <c r="AY37" s="22">
        <v>0</v>
      </c>
      <c r="AZ37" s="22">
        <v>0</v>
      </c>
      <c r="BA37" s="22">
        <v>0</v>
      </c>
      <c r="BB37" s="22">
        <v>0</v>
      </c>
      <c r="BC37" s="22">
        <f t="shared" si="14"/>
        <v>0</v>
      </c>
      <c r="BD37" s="24">
        <f t="shared" si="29"/>
        <v>0</v>
      </c>
      <c r="BE37" s="24">
        <f t="shared" ref="BE37:BE44" si="34">(BD37+AX37+AR37+AL37+AF37+Z37+R37+O37+M37+T37)/10</f>
        <v>1.5</v>
      </c>
      <c r="BF37" s="31"/>
      <c r="BG37" s="24">
        <f t="shared" ref="BG37:BG44" si="35">(BD37+AX37+AR37+AL37+AF37+Z37)/6</f>
        <v>0</v>
      </c>
      <c r="BH37" s="24">
        <f t="shared" si="11"/>
        <v>3.75</v>
      </c>
    </row>
    <row r="38" spans="1:60" x14ac:dyDescent="0.25">
      <c r="A38" s="45">
        <v>32</v>
      </c>
      <c r="B38" s="45" t="s">
        <v>301</v>
      </c>
      <c r="C38" s="47">
        <v>180170001</v>
      </c>
      <c r="D38" s="47" t="s">
        <v>510</v>
      </c>
      <c r="E38" s="47" t="s">
        <v>511</v>
      </c>
      <c r="F38" s="47" t="s">
        <v>512</v>
      </c>
      <c r="G38" s="47">
        <v>2</v>
      </c>
      <c r="H38" s="47">
        <v>1</v>
      </c>
      <c r="I38" s="45" t="s">
        <v>302</v>
      </c>
      <c r="J38" s="47">
        <v>1</v>
      </c>
      <c r="K38" s="37" t="s">
        <v>69</v>
      </c>
      <c r="L38" s="37">
        <v>0</v>
      </c>
      <c r="M38" s="18">
        <f t="shared" si="1"/>
        <v>0</v>
      </c>
      <c r="N38" s="37">
        <v>0</v>
      </c>
      <c r="O38" s="20">
        <f t="shared" si="2"/>
        <v>0</v>
      </c>
      <c r="P38" s="37">
        <v>0</v>
      </c>
      <c r="Q38" s="17">
        <v>0</v>
      </c>
      <c r="R38" s="18">
        <f t="shared" si="3"/>
        <v>0</v>
      </c>
      <c r="S38" s="21">
        <v>0</v>
      </c>
      <c r="T38" s="18">
        <f t="shared" si="4"/>
        <v>0</v>
      </c>
      <c r="U38" s="22">
        <v>0</v>
      </c>
      <c r="V38" s="22">
        <v>0</v>
      </c>
      <c r="W38" s="22">
        <v>0</v>
      </c>
      <c r="X38" s="48">
        <v>0</v>
      </c>
      <c r="Y38" s="69">
        <f t="shared" si="5"/>
        <v>0</v>
      </c>
      <c r="Z38" s="24">
        <f t="shared" si="32"/>
        <v>0</v>
      </c>
      <c r="AA38" s="22">
        <v>0</v>
      </c>
      <c r="AB38" s="22">
        <v>0</v>
      </c>
      <c r="AC38" s="22">
        <v>0</v>
      </c>
      <c r="AD38" s="22">
        <v>0</v>
      </c>
      <c r="AE38" s="74">
        <f t="shared" si="19"/>
        <v>0</v>
      </c>
      <c r="AF38" s="71">
        <f t="shared" si="33"/>
        <v>0</v>
      </c>
      <c r="AG38" s="22">
        <v>0</v>
      </c>
      <c r="AH38" s="22">
        <v>0</v>
      </c>
      <c r="AI38" s="22">
        <v>0</v>
      </c>
      <c r="AJ38" s="22">
        <v>0</v>
      </c>
      <c r="AK38" s="22">
        <f t="shared" si="16"/>
        <v>0</v>
      </c>
      <c r="AL38" s="24">
        <f t="shared" si="28"/>
        <v>0</v>
      </c>
      <c r="AM38" s="22">
        <v>0</v>
      </c>
      <c r="AN38" s="22">
        <v>0</v>
      </c>
      <c r="AO38" s="22">
        <v>0</v>
      </c>
      <c r="AP38" s="22">
        <v>0</v>
      </c>
      <c r="AQ38" s="22">
        <f t="shared" si="12"/>
        <v>0</v>
      </c>
      <c r="AR38" s="24">
        <f t="shared" si="8"/>
        <v>0</v>
      </c>
      <c r="AS38" s="22">
        <v>0</v>
      </c>
      <c r="AT38" s="22">
        <v>0</v>
      </c>
      <c r="AU38" s="22">
        <v>0</v>
      </c>
      <c r="AV38" s="22">
        <v>0</v>
      </c>
      <c r="AW38" s="22">
        <f t="shared" si="13"/>
        <v>0</v>
      </c>
      <c r="AX38" s="24">
        <f t="shared" si="21"/>
        <v>0</v>
      </c>
      <c r="AY38" s="22">
        <v>0</v>
      </c>
      <c r="AZ38" s="22">
        <v>0</v>
      </c>
      <c r="BA38" s="22">
        <v>0</v>
      </c>
      <c r="BB38" s="22">
        <v>0</v>
      </c>
      <c r="BC38" s="22">
        <f t="shared" si="14"/>
        <v>0</v>
      </c>
      <c r="BD38" s="24">
        <f t="shared" si="29"/>
        <v>0</v>
      </c>
      <c r="BE38" s="24">
        <f t="shared" si="34"/>
        <v>0</v>
      </c>
      <c r="BF38" s="31"/>
      <c r="BG38" s="24">
        <f t="shared" si="35"/>
        <v>0</v>
      </c>
      <c r="BH38" s="24">
        <f t="shared" si="11"/>
        <v>0</v>
      </c>
    </row>
    <row r="39" spans="1:60" x14ac:dyDescent="0.25">
      <c r="A39" s="50">
        <v>33</v>
      </c>
      <c r="B39" s="31" t="s">
        <v>303</v>
      </c>
      <c r="C39" s="34">
        <v>190390001</v>
      </c>
      <c r="D39" s="34" t="s">
        <v>513</v>
      </c>
      <c r="E39" s="34" t="s">
        <v>514</v>
      </c>
      <c r="F39" s="34" t="s">
        <v>515</v>
      </c>
      <c r="G39" s="34">
        <v>13</v>
      </c>
      <c r="H39" s="34">
        <v>1</v>
      </c>
      <c r="I39" s="31" t="s">
        <v>304</v>
      </c>
      <c r="J39" s="34">
        <v>1</v>
      </c>
      <c r="K39" s="37" t="s">
        <v>227</v>
      </c>
      <c r="L39" s="37">
        <v>1</v>
      </c>
      <c r="M39" s="18">
        <f t="shared" si="1"/>
        <v>5</v>
      </c>
      <c r="N39" s="37">
        <v>0</v>
      </c>
      <c r="O39" s="20">
        <f t="shared" si="2"/>
        <v>0</v>
      </c>
      <c r="P39" s="37">
        <v>1</v>
      </c>
      <c r="Q39" s="37">
        <v>1</v>
      </c>
      <c r="R39" s="18">
        <f t="shared" si="3"/>
        <v>10</v>
      </c>
      <c r="S39" s="21">
        <v>1</v>
      </c>
      <c r="T39" s="18">
        <f t="shared" si="4"/>
        <v>10</v>
      </c>
      <c r="U39" s="37">
        <v>38</v>
      </c>
      <c r="V39" s="37">
        <v>240</v>
      </c>
      <c r="W39" s="37">
        <v>87</v>
      </c>
      <c r="X39" s="37">
        <v>0</v>
      </c>
      <c r="Y39" s="69">
        <f t="shared" ref="Y39:Y70" si="36">((U39/365)+((V39/365)*0.5)+((W39/365)*(-0.5))+((X39/365)*(1/3)))</f>
        <v>0.31369863013698629</v>
      </c>
      <c r="Z39" s="24">
        <f t="shared" si="32"/>
        <v>3.1369863013698627</v>
      </c>
      <c r="AA39" s="37">
        <v>234</v>
      </c>
      <c r="AB39" s="37">
        <v>119</v>
      </c>
      <c r="AC39" s="37">
        <v>4</v>
      </c>
      <c r="AD39" s="37">
        <v>8</v>
      </c>
      <c r="AE39" s="73">
        <f t="shared" si="19"/>
        <v>0.80593607305936077</v>
      </c>
      <c r="AF39" s="71">
        <f t="shared" si="33"/>
        <v>8.0593607305936068</v>
      </c>
      <c r="AG39" s="37">
        <v>364</v>
      </c>
      <c r="AH39" s="37">
        <v>1</v>
      </c>
      <c r="AI39" s="37">
        <v>0</v>
      </c>
      <c r="AJ39" s="37">
        <v>0</v>
      </c>
      <c r="AK39" s="37">
        <f t="shared" si="16"/>
        <v>0.99863013698630143</v>
      </c>
      <c r="AL39" s="24">
        <f t="shared" si="28"/>
        <v>9.9863013698630141</v>
      </c>
      <c r="AM39" s="34">
        <v>134</v>
      </c>
      <c r="AN39" s="34">
        <v>189</v>
      </c>
      <c r="AO39" s="34">
        <v>42</v>
      </c>
      <c r="AP39" s="34">
        <v>0</v>
      </c>
      <c r="AQ39" s="34">
        <f t="shared" si="12"/>
        <v>0.56849315068493145</v>
      </c>
      <c r="AR39" s="24">
        <f t="shared" si="8"/>
        <v>5.6849315068493143</v>
      </c>
      <c r="AS39" s="34">
        <v>365</v>
      </c>
      <c r="AT39" s="34">
        <v>0</v>
      </c>
      <c r="AU39" s="34">
        <v>0</v>
      </c>
      <c r="AV39" s="34">
        <v>0</v>
      </c>
      <c r="AW39" s="34">
        <f t="shared" si="13"/>
        <v>1</v>
      </c>
      <c r="AX39" s="24">
        <f t="shared" si="21"/>
        <v>10</v>
      </c>
      <c r="AY39" s="34">
        <v>364</v>
      </c>
      <c r="AZ39" s="34">
        <v>1</v>
      </c>
      <c r="BA39" s="34">
        <v>0</v>
      </c>
      <c r="BB39" s="34">
        <v>0</v>
      </c>
      <c r="BC39" s="34">
        <f t="shared" si="14"/>
        <v>0.99863013698630143</v>
      </c>
      <c r="BD39" s="24">
        <f t="shared" si="29"/>
        <v>9.9863013698630141</v>
      </c>
      <c r="BE39" s="24">
        <f t="shared" si="34"/>
        <v>7.1853881278538809</v>
      </c>
      <c r="BF39" s="31"/>
      <c r="BG39" s="24">
        <f t="shared" si="35"/>
        <v>7.8089802130898009</v>
      </c>
      <c r="BH39" s="24">
        <f t="shared" ref="BH39:BH65" si="37">(M39+O39+R39+T39)/4</f>
        <v>6.25</v>
      </c>
    </row>
    <row r="40" spans="1:60" x14ac:dyDescent="0.25">
      <c r="A40" s="45">
        <v>34</v>
      </c>
      <c r="B40" s="45" t="s">
        <v>305</v>
      </c>
      <c r="C40" s="47">
        <v>200670001</v>
      </c>
      <c r="D40" s="47" t="s">
        <v>516</v>
      </c>
      <c r="E40" s="47" t="s">
        <v>517</v>
      </c>
      <c r="F40" s="47" t="s">
        <v>518</v>
      </c>
      <c r="G40" s="47">
        <v>22</v>
      </c>
      <c r="H40" s="47">
        <v>1</v>
      </c>
      <c r="I40" s="45" t="s">
        <v>305</v>
      </c>
      <c r="J40" s="47">
        <v>1</v>
      </c>
      <c r="K40" s="37" t="s">
        <v>107</v>
      </c>
      <c r="L40" s="37">
        <v>2</v>
      </c>
      <c r="M40" s="18">
        <f t="shared" si="1"/>
        <v>10</v>
      </c>
      <c r="N40" s="37">
        <v>1</v>
      </c>
      <c r="O40" s="20">
        <f t="shared" si="2"/>
        <v>10</v>
      </c>
      <c r="P40" s="37">
        <v>1</v>
      </c>
      <c r="Q40" s="37">
        <v>1</v>
      </c>
      <c r="R40" s="18">
        <f t="shared" si="3"/>
        <v>10</v>
      </c>
      <c r="S40" s="21">
        <v>0</v>
      </c>
      <c r="T40" s="18">
        <f t="shared" si="4"/>
        <v>0</v>
      </c>
      <c r="U40" s="37">
        <v>302</v>
      </c>
      <c r="V40" s="37">
        <v>15</v>
      </c>
      <c r="W40" s="37">
        <v>0</v>
      </c>
      <c r="X40" s="37">
        <v>48</v>
      </c>
      <c r="Y40" s="69">
        <f t="shared" si="36"/>
        <v>0.89178082191780828</v>
      </c>
      <c r="Z40" s="24">
        <f t="shared" si="32"/>
        <v>8.9178082191780828</v>
      </c>
      <c r="AA40" s="37">
        <v>236</v>
      </c>
      <c r="AB40" s="37">
        <v>1</v>
      </c>
      <c r="AC40" s="37">
        <v>0</v>
      </c>
      <c r="AD40" s="37">
        <v>128</v>
      </c>
      <c r="AE40" s="73">
        <f t="shared" si="19"/>
        <v>0.76484018264840192</v>
      </c>
      <c r="AF40" s="71">
        <f t="shared" si="33"/>
        <v>7.6484018264840188</v>
      </c>
      <c r="AG40" s="37">
        <v>303</v>
      </c>
      <c r="AH40" s="37">
        <v>0</v>
      </c>
      <c r="AI40" s="37">
        <v>0</v>
      </c>
      <c r="AJ40" s="37">
        <v>62</v>
      </c>
      <c r="AK40" s="37">
        <f t="shared" si="16"/>
        <v>0.88675799086757989</v>
      </c>
      <c r="AL40" s="24">
        <f t="shared" si="28"/>
        <v>8.8675799086757987</v>
      </c>
      <c r="AM40" s="34">
        <v>252</v>
      </c>
      <c r="AN40" s="34">
        <v>68</v>
      </c>
      <c r="AO40" s="34">
        <v>0</v>
      </c>
      <c r="AP40" s="34">
        <v>45</v>
      </c>
      <c r="AQ40" s="34">
        <f t="shared" si="12"/>
        <v>0.8246575342465754</v>
      </c>
      <c r="AR40" s="24">
        <f t="shared" si="8"/>
        <v>8.2465753424657535</v>
      </c>
      <c r="AS40" s="34">
        <v>295</v>
      </c>
      <c r="AT40" s="34">
        <v>0</v>
      </c>
      <c r="AU40" s="34">
        <v>0</v>
      </c>
      <c r="AV40" s="34">
        <v>70</v>
      </c>
      <c r="AW40" s="34">
        <f t="shared" si="13"/>
        <v>0.87214611872146119</v>
      </c>
      <c r="AX40" s="24">
        <f t="shared" si="21"/>
        <v>8.7214611872146115</v>
      </c>
      <c r="AY40" s="34">
        <v>201</v>
      </c>
      <c r="AZ40" s="34">
        <v>0</v>
      </c>
      <c r="BA40" s="34">
        <v>0</v>
      </c>
      <c r="BB40" s="34">
        <v>164</v>
      </c>
      <c r="BC40" s="34">
        <f t="shared" si="14"/>
        <v>0.70045662100456618</v>
      </c>
      <c r="BD40" s="24">
        <f t="shared" si="29"/>
        <v>7.0045662100456614</v>
      </c>
      <c r="BE40" s="24">
        <f t="shared" si="34"/>
        <v>7.9406392694063923</v>
      </c>
      <c r="BF40" s="31"/>
      <c r="BG40" s="24">
        <f t="shared" si="35"/>
        <v>8.2343987823439893</v>
      </c>
      <c r="BH40" s="24">
        <f t="shared" si="37"/>
        <v>7.5</v>
      </c>
    </row>
    <row r="41" spans="1:60" x14ac:dyDescent="0.25">
      <c r="A41" s="45">
        <v>35</v>
      </c>
      <c r="B41" s="45" t="s">
        <v>305</v>
      </c>
      <c r="C41" s="47">
        <v>205150001</v>
      </c>
      <c r="D41" s="47" t="s">
        <v>519</v>
      </c>
      <c r="E41" s="47" t="s">
        <v>520</v>
      </c>
      <c r="F41" s="47" t="s">
        <v>521</v>
      </c>
      <c r="G41" s="47">
        <v>3</v>
      </c>
      <c r="H41" s="47">
        <v>1</v>
      </c>
      <c r="I41" s="45" t="s">
        <v>306</v>
      </c>
      <c r="J41" s="47">
        <v>1</v>
      </c>
      <c r="K41" s="37" t="s">
        <v>69</v>
      </c>
      <c r="L41" s="37">
        <v>0</v>
      </c>
      <c r="M41" s="18">
        <f t="shared" si="1"/>
        <v>0</v>
      </c>
      <c r="N41" s="37">
        <v>1</v>
      </c>
      <c r="O41" s="20">
        <f t="shared" si="2"/>
        <v>10</v>
      </c>
      <c r="P41" s="37">
        <v>0</v>
      </c>
      <c r="Q41" s="37">
        <v>0</v>
      </c>
      <c r="R41" s="18">
        <f t="shared" si="3"/>
        <v>0</v>
      </c>
      <c r="S41" s="21">
        <v>0</v>
      </c>
      <c r="T41" s="18">
        <f t="shared" si="4"/>
        <v>0</v>
      </c>
      <c r="U41" s="48">
        <v>0</v>
      </c>
      <c r="V41" s="48">
        <v>0</v>
      </c>
      <c r="W41" s="48">
        <v>0</v>
      </c>
      <c r="X41" s="48">
        <v>0</v>
      </c>
      <c r="Y41" s="69">
        <f t="shared" si="36"/>
        <v>0</v>
      </c>
      <c r="Z41" s="24">
        <f t="shared" si="32"/>
        <v>0</v>
      </c>
      <c r="AA41" s="22">
        <v>0</v>
      </c>
      <c r="AB41" s="22">
        <v>0</v>
      </c>
      <c r="AC41" s="22">
        <v>0</v>
      </c>
      <c r="AD41" s="22">
        <v>0</v>
      </c>
      <c r="AE41" s="74">
        <f t="shared" si="19"/>
        <v>0</v>
      </c>
      <c r="AF41" s="71">
        <f t="shared" si="33"/>
        <v>0</v>
      </c>
      <c r="AG41" s="22">
        <v>0</v>
      </c>
      <c r="AH41" s="22">
        <v>0</v>
      </c>
      <c r="AI41" s="22">
        <v>0</v>
      </c>
      <c r="AJ41" s="22">
        <v>0</v>
      </c>
      <c r="AK41" s="22">
        <f t="shared" si="16"/>
        <v>0</v>
      </c>
      <c r="AL41" s="24">
        <f t="shared" si="28"/>
        <v>0</v>
      </c>
      <c r="AM41" s="22">
        <v>0</v>
      </c>
      <c r="AN41" s="22">
        <v>0</v>
      </c>
      <c r="AO41" s="22">
        <v>0</v>
      </c>
      <c r="AP41" s="22">
        <v>0</v>
      </c>
      <c r="AQ41" s="22">
        <f t="shared" si="12"/>
        <v>0</v>
      </c>
      <c r="AR41" s="24">
        <f t="shared" si="8"/>
        <v>0</v>
      </c>
      <c r="AS41" s="22">
        <v>0</v>
      </c>
      <c r="AT41" s="22">
        <v>0</v>
      </c>
      <c r="AU41" s="22">
        <v>0</v>
      </c>
      <c r="AV41" s="22">
        <v>0</v>
      </c>
      <c r="AW41" s="22">
        <f t="shared" si="13"/>
        <v>0</v>
      </c>
      <c r="AX41" s="24">
        <f t="shared" si="21"/>
        <v>0</v>
      </c>
      <c r="AY41" s="22">
        <v>0</v>
      </c>
      <c r="AZ41" s="22">
        <v>0</v>
      </c>
      <c r="BA41" s="22">
        <v>0</v>
      </c>
      <c r="BB41" s="22">
        <v>0</v>
      </c>
      <c r="BC41" s="22">
        <f t="shared" si="14"/>
        <v>0</v>
      </c>
      <c r="BD41" s="24">
        <f t="shared" si="29"/>
        <v>0</v>
      </c>
      <c r="BE41" s="24">
        <f t="shared" si="34"/>
        <v>1</v>
      </c>
      <c r="BF41" s="31"/>
      <c r="BG41" s="24">
        <f t="shared" si="35"/>
        <v>0</v>
      </c>
      <c r="BH41" s="24">
        <f t="shared" si="37"/>
        <v>2.5</v>
      </c>
    </row>
    <row r="42" spans="1:60" x14ac:dyDescent="0.25">
      <c r="A42" s="50">
        <v>36</v>
      </c>
      <c r="B42" s="31" t="s">
        <v>307</v>
      </c>
      <c r="C42" s="34">
        <v>211140001</v>
      </c>
      <c r="D42" s="34" t="s">
        <v>522</v>
      </c>
      <c r="E42" s="34" t="s">
        <v>523</v>
      </c>
      <c r="F42" s="34" t="s">
        <v>524</v>
      </c>
      <c r="G42" s="34">
        <v>39</v>
      </c>
      <c r="H42" s="34">
        <v>1</v>
      </c>
      <c r="I42" s="31" t="s">
        <v>308</v>
      </c>
      <c r="J42" s="34">
        <v>1</v>
      </c>
      <c r="K42" s="37" t="s">
        <v>107</v>
      </c>
      <c r="L42" s="37">
        <v>2</v>
      </c>
      <c r="M42" s="18">
        <f t="shared" si="1"/>
        <v>10</v>
      </c>
      <c r="N42" s="37">
        <v>1</v>
      </c>
      <c r="O42" s="20">
        <f t="shared" si="2"/>
        <v>10</v>
      </c>
      <c r="P42" s="37">
        <v>1</v>
      </c>
      <c r="Q42" s="37">
        <v>1</v>
      </c>
      <c r="R42" s="18">
        <f t="shared" si="3"/>
        <v>10</v>
      </c>
      <c r="S42" s="21">
        <v>0</v>
      </c>
      <c r="T42" s="18">
        <f t="shared" si="4"/>
        <v>0</v>
      </c>
      <c r="U42" s="37">
        <v>168</v>
      </c>
      <c r="V42" s="37">
        <v>195</v>
      </c>
      <c r="W42" s="37">
        <v>2</v>
      </c>
      <c r="X42" s="37">
        <v>0</v>
      </c>
      <c r="Y42" s="69">
        <f t="shared" si="36"/>
        <v>0.72465753424657542</v>
      </c>
      <c r="Z42" s="24">
        <f t="shared" si="32"/>
        <v>7.2465753424657544</v>
      </c>
      <c r="AA42" s="37">
        <v>233</v>
      </c>
      <c r="AB42" s="37">
        <v>130</v>
      </c>
      <c r="AC42" s="37">
        <v>2</v>
      </c>
      <c r="AD42" s="37">
        <v>0</v>
      </c>
      <c r="AE42" s="73">
        <f t="shared" si="19"/>
        <v>0.81369863013698629</v>
      </c>
      <c r="AF42" s="71">
        <f t="shared" si="33"/>
        <v>8.1369863013698627</v>
      </c>
      <c r="AG42" s="37">
        <v>365</v>
      </c>
      <c r="AH42" s="37">
        <v>0</v>
      </c>
      <c r="AI42" s="37">
        <v>0</v>
      </c>
      <c r="AJ42" s="37">
        <v>0</v>
      </c>
      <c r="AK42" s="37">
        <f t="shared" si="16"/>
        <v>1</v>
      </c>
      <c r="AL42" s="24">
        <f t="shared" si="28"/>
        <v>10</v>
      </c>
      <c r="AM42" s="34">
        <v>200</v>
      </c>
      <c r="AN42" s="34">
        <v>160</v>
      </c>
      <c r="AO42" s="34">
        <v>5</v>
      </c>
      <c r="AP42" s="34">
        <v>0</v>
      </c>
      <c r="AQ42" s="34">
        <f t="shared" si="12"/>
        <v>0.76027397260273966</v>
      </c>
      <c r="AR42" s="24">
        <f t="shared" si="8"/>
        <v>7.6027397260273961</v>
      </c>
      <c r="AS42" s="34">
        <v>361</v>
      </c>
      <c r="AT42" s="34">
        <v>0</v>
      </c>
      <c r="AU42" s="34">
        <v>0</v>
      </c>
      <c r="AV42" s="34">
        <v>4</v>
      </c>
      <c r="AW42" s="34">
        <f t="shared" si="13"/>
        <v>0.99269406392694071</v>
      </c>
      <c r="AX42" s="24">
        <f t="shared" si="21"/>
        <v>9.9269406392694073</v>
      </c>
      <c r="AY42" s="34">
        <v>364</v>
      </c>
      <c r="AZ42" s="34">
        <v>0</v>
      </c>
      <c r="BA42" s="34">
        <v>0</v>
      </c>
      <c r="BB42" s="34">
        <v>1</v>
      </c>
      <c r="BC42" s="34">
        <f t="shared" si="14"/>
        <v>0.9981735159817352</v>
      </c>
      <c r="BD42" s="24">
        <f t="shared" si="29"/>
        <v>9.9817351598173527</v>
      </c>
      <c r="BE42" s="24">
        <f t="shared" si="34"/>
        <v>8.2894977168949762</v>
      </c>
      <c r="BF42" s="31"/>
      <c r="BG42" s="24">
        <f t="shared" si="35"/>
        <v>8.8158295281582948</v>
      </c>
      <c r="BH42" s="24">
        <f t="shared" si="37"/>
        <v>7.5</v>
      </c>
    </row>
    <row r="43" spans="1:60" x14ac:dyDescent="0.25">
      <c r="A43" s="50">
        <v>37</v>
      </c>
      <c r="B43" s="31" t="s">
        <v>307</v>
      </c>
      <c r="C43" s="34">
        <v>211560001</v>
      </c>
      <c r="D43" s="34" t="s">
        <v>525</v>
      </c>
      <c r="E43" s="34" t="s">
        <v>526</v>
      </c>
      <c r="F43" s="34" t="s">
        <v>527</v>
      </c>
      <c r="G43" s="34">
        <v>2</v>
      </c>
      <c r="H43" s="34">
        <v>1</v>
      </c>
      <c r="I43" s="31" t="s">
        <v>309</v>
      </c>
      <c r="J43" s="34">
        <v>1</v>
      </c>
      <c r="K43" s="37" t="s">
        <v>107</v>
      </c>
      <c r="L43" s="37">
        <v>2</v>
      </c>
      <c r="M43" s="18">
        <f t="shared" si="1"/>
        <v>10</v>
      </c>
      <c r="N43" s="37">
        <v>1</v>
      </c>
      <c r="O43" s="20">
        <f t="shared" si="2"/>
        <v>10</v>
      </c>
      <c r="P43" s="37">
        <v>0</v>
      </c>
      <c r="Q43" s="17">
        <v>0</v>
      </c>
      <c r="R43" s="18">
        <f t="shared" si="3"/>
        <v>0</v>
      </c>
      <c r="S43" s="21">
        <v>0</v>
      </c>
      <c r="T43" s="18">
        <f t="shared" si="4"/>
        <v>0</v>
      </c>
      <c r="U43" s="22">
        <v>0</v>
      </c>
      <c r="V43" s="22">
        <v>0</v>
      </c>
      <c r="W43" s="22">
        <v>0</v>
      </c>
      <c r="X43" s="48">
        <v>0</v>
      </c>
      <c r="Y43" s="69">
        <f t="shared" si="36"/>
        <v>0</v>
      </c>
      <c r="Z43" s="24">
        <f t="shared" si="32"/>
        <v>0</v>
      </c>
      <c r="AA43" s="22">
        <v>0</v>
      </c>
      <c r="AB43" s="22">
        <v>0</v>
      </c>
      <c r="AC43" s="22">
        <v>0</v>
      </c>
      <c r="AD43" s="22">
        <v>0</v>
      </c>
      <c r="AE43" s="74">
        <f t="shared" si="19"/>
        <v>0</v>
      </c>
      <c r="AF43" s="71">
        <f t="shared" si="33"/>
        <v>0</v>
      </c>
      <c r="AG43" s="22">
        <v>0</v>
      </c>
      <c r="AH43" s="22">
        <v>0</v>
      </c>
      <c r="AI43" s="22">
        <v>0</v>
      </c>
      <c r="AJ43" s="22">
        <v>0</v>
      </c>
      <c r="AK43" s="22">
        <f t="shared" si="16"/>
        <v>0</v>
      </c>
      <c r="AL43" s="24">
        <f t="shared" si="28"/>
        <v>0</v>
      </c>
      <c r="AM43" s="22">
        <v>0</v>
      </c>
      <c r="AN43" s="22">
        <v>0</v>
      </c>
      <c r="AO43" s="22">
        <v>0</v>
      </c>
      <c r="AP43" s="22">
        <v>0</v>
      </c>
      <c r="AQ43" s="22">
        <f t="shared" si="12"/>
        <v>0</v>
      </c>
      <c r="AR43" s="24">
        <f t="shared" si="8"/>
        <v>0</v>
      </c>
      <c r="AS43" s="22">
        <v>0</v>
      </c>
      <c r="AT43" s="22">
        <v>0</v>
      </c>
      <c r="AU43" s="22">
        <v>0</v>
      </c>
      <c r="AV43" s="22">
        <v>0</v>
      </c>
      <c r="AW43" s="22">
        <f t="shared" si="13"/>
        <v>0</v>
      </c>
      <c r="AX43" s="24">
        <f t="shared" si="21"/>
        <v>0</v>
      </c>
      <c r="AY43" s="22">
        <v>0</v>
      </c>
      <c r="AZ43" s="22">
        <v>0</v>
      </c>
      <c r="BA43" s="22">
        <v>0</v>
      </c>
      <c r="BB43" s="22">
        <v>0</v>
      </c>
      <c r="BC43" s="22">
        <f t="shared" si="14"/>
        <v>0</v>
      </c>
      <c r="BD43" s="24">
        <f t="shared" si="29"/>
        <v>0</v>
      </c>
      <c r="BE43" s="24">
        <f t="shared" si="34"/>
        <v>2</v>
      </c>
      <c r="BF43" s="31"/>
      <c r="BG43" s="24">
        <f t="shared" si="35"/>
        <v>0</v>
      </c>
      <c r="BH43" s="24">
        <f t="shared" si="37"/>
        <v>5</v>
      </c>
    </row>
    <row r="44" spans="1:60" x14ac:dyDescent="0.25">
      <c r="A44" s="50">
        <v>38</v>
      </c>
      <c r="B44" s="31" t="s">
        <v>307</v>
      </c>
      <c r="C44" s="34">
        <v>211740001</v>
      </c>
      <c r="D44" s="34" t="s">
        <v>528</v>
      </c>
      <c r="E44" s="34" t="s">
        <v>529</v>
      </c>
      <c r="F44" s="34" t="s">
        <v>530</v>
      </c>
      <c r="G44" s="34">
        <v>2</v>
      </c>
      <c r="H44" s="34">
        <v>1</v>
      </c>
      <c r="I44" s="31" t="s">
        <v>310</v>
      </c>
      <c r="J44" s="34">
        <v>1</v>
      </c>
      <c r="K44" s="37" t="s">
        <v>107</v>
      </c>
      <c r="L44" s="37">
        <v>2</v>
      </c>
      <c r="M44" s="18">
        <f t="shared" si="1"/>
        <v>10</v>
      </c>
      <c r="N44" s="37">
        <v>1</v>
      </c>
      <c r="O44" s="20">
        <f t="shared" si="2"/>
        <v>10</v>
      </c>
      <c r="P44" s="37">
        <v>0</v>
      </c>
      <c r="Q44" s="17">
        <v>0</v>
      </c>
      <c r="R44" s="18">
        <f t="shared" si="3"/>
        <v>0</v>
      </c>
      <c r="S44" s="21">
        <v>0</v>
      </c>
      <c r="T44" s="18">
        <f t="shared" si="4"/>
        <v>0</v>
      </c>
      <c r="U44" s="22">
        <v>0</v>
      </c>
      <c r="V44" s="22">
        <v>0</v>
      </c>
      <c r="W44" s="22">
        <v>0</v>
      </c>
      <c r="X44" s="48">
        <v>0</v>
      </c>
      <c r="Y44" s="69">
        <f t="shared" si="36"/>
        <v>0</v>
      </c>
      <c r="Z44" s="24">
        <f t="shared" si="32"/>
        <v>0</v>
      </c>
      <c r="AA44" s="22">
        <v>0</v>
      </c>
      <c r="AB44" s="22">
        <v>0</v>
      </c>
      <c r="AC44" s="22">
        <v>0</v>
      </c>
      <c r="AD44" s="22">
        <v>0</v>
      </c>
      <c r="AE44" s="74">
        <f t="shared" si="19"/>
        <v>0</v>
      </c>
      <c r="AF44" s="71">
        <f t="shared" si="33"/>
        <v>0</v>
      </c>
      <c r="AG44" s="22">
        <v>0</v>
      </c>
      <c r="AH44" s="22">
        <v>0</v>
      </c>
      <c r="AI44" s="22">
        <v>0</v>
      </c>
      <c r="AJ44" s="22">
        <v>0</v>
      </c>
      <c r="AK44" s="22">
        <f t="shared" si="16"/>
        <v>0</v>
      </c>
      <c r="AL44" s="24">
        <f t="shared" si="28"/>
        <v>0</v>
      </c>
      <c r="AM44" s="22">
        <v>0</v>
      </c>
      <c r="AN44" s="22">
        <v>0</v>
      </c>
      <c r="AO44" s="22">
        <v>0</v>
      </c>
      <c r="AP44" s="22">
        <v>0</v>
      </c>
      <c r="AQ44" s="22">
        <f t="shared" si="12"/>
        <v>0</v>
      </c>
      <c r="AR44" s="24">
        <f t="shared" si="8"/>
        <v>0</v>
      </c>
      <c r="AS44" s="22">
        <v>0</v>
      </c>
      <c r="AT44" s="22">
        <v>0</v>
      </c>
      <c r="AU44" s="22">
        <v>0</v>
      </c>
      <c r="AV44" s="22">
        <v>0</v>
      </c>
      <c r="AW44" s="22">
        <f t="shared" si="13"/>
        <v>0</v>
      </c>
      <c r="AX44" s="24">
        <f t="shared" si="21"/>
        <v>0</v>
      </c>
      <c r="AY44" s="22">
        <v>0</v>
      </c>
      <c r="AZ44" s="22">
        <v>0</v>
      </c>
      <c r="BA44" s="22">
        <v>0</v>
      </c>
      <c r="BB44" s="22">
        <v>0</v>
      </c>
      <c r="BC44" s="22">
        <f t="shared" si="14"/>
        <v>0</v>
      </c>
      <c r="BD44" s="24">
        <f t="shared" si="29"/>
        <v>0</v>
      </c>
      <c r="BE44" s="24">
        <f t="shared" si="34"/>
        <v>2</v>
      </c>
      <c r="BF44" s="31"/>
      <c r="BG44" s="24">
        <f t="shared" si="35"/>
        <v>0</v>
      </c>
      <c r="BH44" s="24">
        <f t="shared" si="37"/>
        <v>5</v>
      </c>
    </row>
    <row r="45" spans="1:60" x14ac:dyDescent="0.25">
      <c r="A45" s="45">
        <v>39</v>
      </c>
      <c r="B45" s="45" t="s">
        <v>311</v>
      </c>
      <c r="C45" s="47">
        <v>220140001</v>
      </c>
      <c r="D45" s="47" t="s">
        <v>531</v>
      </c>
      <c r="E45" s="47" t="s">
        <v>532</v>
      </c>
      <c r="F45" s="47" t="s">
        <v>533</v>
      </c>
      <c r="G45" s="47">
        <v>4</v>
      </c>
      <c r="H45" s="47">
        <v>1</v>
      </c>
      <c r="I45" s="45" t="s">
        <v>311</v>
      </c>
      <c r="J45" s="47">
        <v>1</v>
      </c>
      <c r="K45" s="37" t="s">
        <v>107</v>
      </c>
      <c r="L45" s="37">
        <v>2</v>
      </c>
      <c r="M45" s="18">
        <f t="shared" si="1"/>
        <v>10</v>
      </c>
      <c r="N45" s="37">
        <v>1</v>
      </c>
      <c r="O45" s="20">
        <f t="shared" si="2"/>
        <v>10</v>
      </c>
      <c r="P45" s="37">
        <v>1</v>
      </c>
      <c r="Q45" s="17">
        <v>1</v>
      </c>
      <c r="R45" s="18">
        <f t="shared" si="3"/>
        <v>10</v>
      </c>
      <c r="S45" s="21">
        <v>0</v>
      </c>
      <c r="T45" s="18">
        <f t="shared" si="4"/>
        <v>0</v>
      </c>
      <c r="U45" s="17" t="s">
        <v>110</v>
      </c>
      <c r="V45" s="17" t="s">
        <v>110</v>
      </c>
      <c r="W45" s="17" t="s">
        <v>110</v>
      </c>
      <c r="X45" s="17" t="s">
        <v>110</v>
      </c>
      <c r="Y45" s="69" t="e">
        <f t="shared" si="36"/>
        <v>#VALUE!</v>
      </c>
      <c r="Z45" s="38" t="s">
        <v>112</v>
      </c>
      <c r="AA45" s="37">
        <v>335</v>
      </c>
      <c r="AB45" s="37">
        <v>0</v>
      </c>
      <c r="AC45" s="37">
        <v>0</v>
      </c>
      <c r="AD45" s="37">
        <v>30</v>
      </c>
      <c r="AE45" s="73">
        <f t="shared" si="19"/>
        <v>0.9452054794520548</v>
      </c>
      <c r="AF45" s="71">
        <f t="shared" si="33"/>
        <v>9.4520547945205475</v>
      </c>
      <c r="AG45" s="37">
        <v>219</v>
      </c>
      <c r="AH45" s="37">
        <v>138</v>
      </c>
      <c r="AI45" s="37">
        <v>1</v>
      </c>
      <c r="AJ45" s="37">
        <v>7</v>
      </c>
      <c r="AK45" s="37">
        <f t="shared" si="16"/>
        <v>0.79406392694063921</v>
      </c>
      <c r="AL45" s="24">
        <f t="shared" si="28"/>
        <v>7.9406392694063923</v>
      </c>
      <c r="AM45" s="34">
        <v>347</v>
      </c>
      <c r="AN45" s="34">
        <v>0</v>
      </c>
      <c r="AO45" s="34">
        <v>0</v>
      </c>
      <c r="AP45" s="34">
        <v>18</v>
      </c>
      <c r="AQ45" s="34">
        <f t="shared" si="12"/>
        <v>0.9671232876712329</v>
      </c>
      <c r="AR45" s="24">
        <f t="shared" si="8"/>
        <v>9.6712328767123292</v>
      </c>
      <c r="AS45" s="34">
        <v>141</v>
      </c>
      <c r="AT45" s="34">
        <v>0</v>
      </c>
      <c r="AU45" s="34">
        <v>0</v>
      </c>
      <c r="AV45" s="34">
        <v>224</v>
      </c>
      <c r="AW45" s="34">
        <f t="shared" si="13"/>
        <v>0.59086757990867578</v>
      </c>
      <c r="AX45" s="24">
        <f t="shared" si="21"/>
        <v>5.9086757990867582</v>
      </c>
      <c r="AY45" s="34">
        <v>320</v>
      </c>
      <c r="AZ45" s="34">
        <v>1</v>
      </c>
      <c r="BA45" s="34">
        <v>0</v>
      </c>
      <c r="BB45" s="34">
        <v>44</v>
      </c>
      <c r="BC45" s="34">
        <f t="shared" si="14"/>
        <v>0.91826484018264842</v>
      </c>
      <c r="BD45" s="24">
        <f t="shared" si="29"/>
        <v>9.1826484018264836</v>
      </c>
      <c r="BE45" s="24">
        <f>(BD45+AX45+AR45+AL45+AF45+R45+O45+M45+T45)/10</f>
        <v>7.215525114155251</v>
      </c>
      <c r="BF45" s="42">
        <f>(BD45+AX45+AR45+AL45+AF45+R45+M45+O45+T45)/9</f>
        <v>8.0172501268391674</v>
      </c>
      <c r="BG45" s="24">
        <f>(BD45+AX45+AR45+AL45+AF45)/6</f>
        <v>7.025875190258752</v>
      </c>
      <c r="BH45" s="24">
        <f t="shared" si="37"/>
        <v>7.5</v>
      </c>
    </row>
    <row r="46" spans="1:60" x14ac:dyDescent="0.25">
      <c r="A46" s="50">
        <v>40</v>
      </c>
      <c r="B46" s="31" t="s">
        <v>312</v>
      </c>
      <c r="C46" s="34">
        <v>230050001</v>
      </c>
      <c r="D46" s="34" t="s">
        <v>534</v>
      </c>
      <c r="E46" s="34" t="s">
        <v>535</v>
      </c>
      <c r="F46" s="34" t="s">
        <v>536</v>
      </c>
      <c r="G46" s="34">
        <v>2</v>
      </c>
      <c r="H46" s="34">
        <v>1</v>
      </c>
      <c r="I46" s="31" t="s">
        <v>313</v>
      </c>
      <c r="J46" s="34">
        <v>1</v>
      </c>
      <c r="K46" s="37" t="s">
        <v>69</v>
      </c>
      <c r="L46" s="37">
        <v>0</v>
      </c>
      <c r="M46" s="18">
        <f t="shared" si="1"/>
        <v>0</v>
      </c>
      <c r="N46" s="37">
        <v>0</v>
      </c>
      <c r="O46" s="20">
        <f t="shared" si="2"/>
        <v>0</v>
      </c>
      <c r="P46" s="37">
        <v>0</v>
      </c>
      <c r="Q46" s="37">
        <v>0</v>
      </c>
      <c r="R46" s="18">
        <f t="shared" si="3"/>
        <v>0</v>
      </c>
      <c r="S46" s="21">
        <v>0</v>
      </c>
      <c r="T46" s="18">
        <f t="shared" si="4"/>
        <v>0</v>
      </c>
      <c r="U46" s="48">
        <v>0</v>
      </c>
      <c r="V46" s="48">
        <v>0</v>
      </c>
      <c r="W46" s="48">
        <v>0</v>
      </c>
      <c r="X46" s="48">
        <v>0</v>
      </c>
      <c r="Y46" s="69">
        <f t="shared" si="36"/>
        <v>0</v>
      </c>
      <c r="Z46" s="24">
        <f t="shared" ref="Z46:Z63" si="38">((U46/365)+((V46/365)*0.5)+((W46/365)*(-0.5))+((X46/365)*(1/3)))*10</f>
        <v>0</v>
      </c>
      <c r="AA46" s="22">
        <v>0</v>
      </c>
      <c r="AB46" s="22">
        <v>0</v>
      </c>
      <c r="AC46" s="22">
        <v>0</v>
      </c>
      <c r="AD46" s="22">
        <v>0</v>
      </c>
      <c r="AE46" s="74">
        <f t="shared" si="19"/>
        <v>0</v>
      </c>
      <c r="AF46" s="71">
        <f t="shared" si="33"/>
        <v>0</v>
      </c>
      <c r="AG46" s="22">
        <v>0</v>
      </c>
      <c r="AH46" s="22">
        <v>0</v>
      </c>
      <c r="AI46" s="22">
        <v>0</v>
      </c>
      <c r="AJ46" s="22">
        <v>0</v>
      </c>
      <c r="AK46" s="22">
        <f t="shared" si="16"/>
        <v>0</v>
      </c>
      <c r="AL46" s="24">
        <f t="shared" si="28"/>
        <v>0</v>
      </c>
      <c r="AM46" s="22">
        <v>0</v>
      </c>
      <c r="AN46" s="22">
        <v>0</v>
      </c>
      <c r="AO46" s="22">
        <v>0</v>
      </c>
      <c r="AP46" s="22">
        <v>0</v>
      </c>
      <c r="AQ46" s="22">
        <f t="shared" si="12"/>
        <v>0</v>
      </c>
      <c r="AR46" s="24">
        <f t="shared" si="8"/>
        <v>0</v>
      </c>
      <c r="AS46" s="22">
        <v>0</v>
      </c>
      <c r="AT46" s="22">
        <v>0</v>
      </c>
      <c r="AU46" s="22">
        <v>0</v>
      </c>
      <c r="AV46" s="22">
        <v>0</v>
      </c>
      <c r="AW46" s="22">
        <f t="shared" si="13"/>
        <v>0</v>
      </c>
      <c r="AX46" s="24">
        <f t="shared" si="21"/>
        <v>0</v>
      </c>
      <c r="AY46" s="22">
        <v>0</v>
      </c>
      <c r="AZ46" s="22">
        <v>0</v>
      </c>
      <c r="BA46" s="22">
        <v>0</v>
      </c>
      <c r="BB46" s="22">
        <v>0</v>
      </c>
      <c r="BC46" s="22">
        <f t="shared" si="14"/>
        <v>0</v>
      </c>
      <c r="BD46" s="24">
        <f t="shared" si="29"/>
        <v>0</v>
      </c>
      <c r="BE46" s="24">
        <f t="shared" ref="BE46:BE63" si="39">(BD46+AX46+AR46+AL46+AF46+Z46+R46+O46+M46+T46)/10</f>
        <v>0</v>
      </c>
      <c r="BF46" s="31"/>
      <c r="BG46" s="24">
        <f t="shared" ref="BG46:BG63" si="40">(BD46+AX46+AR46+AL46+AF46+Z46)/6</f>
        <v>0</v>
      </c>
      <c r="BH46" s="24">
        <f t="shared" si="37"/>
        <v>0</v>
      </c>
    </row>
    <row r="47" spans="1:60" x14ac:dyDescent="0.25">
      <c r="A47" s="45">
        <v>41</v>
      </c>
      <c r="B47" s="45" t="s">
        <v>314</v>
      </c>
      <c r="C47" s="47">
        <v>240280001</v>
      </c>
      <c r="D47" s="47" t="s">
        <v>537</v>
      </c>
      <c r="E47" s="47" t="s">
        <v>538</v>
      </c>
      <c r="F47" s="47" t="s">
        <v>539</v>
      </c>
      <c r="G47" s="47">
        <v>2</v>
      </c>
      <c r="H47" s="47">
        <v>1</v>
      </c>
      <c r="I47" s="45" t="s">
        <v>315</v>
      </c>
      <c r="J47" s="47">
        <v>1</v>
      </c>
      <c r="K47" s="37" t="s">
        <v>107</v>
      </c>
      <c r="L47" s="37">
        <v>2</v>
      </c>
      <c r="M47" s="18">
        <f t="shared" si="1"/>
        <v>10</v>
      </c>
      <c r="N47" s="37">
        <v>0</v>
      </c>
      <c r="O47" s="20">
        <f t="shared" si="2"/>
        <v>0</v>
      </c>
      <c r="P47" s="37">
        <v>0</v>
      </c>
      <c r="Q47" s="17">
        <v>0</v>
      </c>
      <c r="R47" s="18">
        <f t="shared" si="3"/>
        <v>0</v>
      </c>
      <c r="S47" s="21">
        <v>0</v>
      </c>
      <c r="T47" s="18">
        <f t="shared" si="4"/>
        <v>0</v>
      </c>
      <c r="U47" s="22">
        <v>0</v>
      </c>
      <c r="V47" s="22">
        <v>0</v>
      </c>
      <c r="W47" s="22">
        <v>0</v>
      </c>
      <c r="X47" s="48">
        <v>0</v>
      </c>
      <c r="Y47" s="69">
        <f t="shared" si="36"/>
        <v>0</v>
      </c>
      <c r="Z47" s="24">
        <f t="shared" si="38"/>
        <v>0</v>
      </c>
      <c r="AA47" s="22">
        <v>0</v>
      </c>
      <c r="AB47" s="22">
        <v>0</v>
      </c>
      <c r="AC47" s="22">
        <v>0</v>
      </c>
      <c r="AD47" s="22">
        <v>0</v>
      </c>
      <c r="AE47" s="74">
        <f t="shared" si="19"/>
        <v>0</v>
      </c>
      <c r="AF47" s="71">
        <f t="shared" si="33"/>
        <v>0</v>
      </c>
      <c r="AG47" s="22">
        <v>0</v>
      </c>
      <c r="AH47" s="22">
        <v>0</v>
      </c>
      <c r="AI47" s="22">
        <v>0</v>
      </c>
      <c r="AJ47" s="22">
        <v>0</v>
      </c>
      <c r="AK47" s="22">
        <f t="shared" si="16"/>
        <v>0</v>
      </c>
      <c r="AL47" s="24">
        <f t="shared" si="28"/>
        <v>0</v>
      </c>
      <c r="AM47" s="22">
        <v>0</v>
      </c>
      <c r="AN47" s="22">
        <v>0</v>
      </c>
      <c r="AO47" s="22">
        <v>0</v>
      </c>
      <c r="AP47" s="22">
        <v>0</v>
      </c>
      <c r="AQ47" s="22">
        <f t="shared" si="12"/>
        <v>0</v>
      </c>
      <c r="AR47" s="24">
        <f t="shared" si="8"/>
        <v>0</v>
      </c>
      <c r="AS47" s="22">
        <v>0</v>
      </c>
      <c r="AT47" s="22">
        <v>0</v>
      </c>
      <c r="AU47" s="22">
        <v>0</v>
      </c>
      <c r="AV47" s="22">
        <v>0</v>
      </c>
      <c r="AW47" s="22">
        <f t="shared" si="13"/>
        <v>0</v>
      </c>
      <c r="AX47" s="24">
        <f t="shared" si="21"/>
        <v>0</v>
      </c>
      <c r="AY47" s="22">
        <v>0</v>
      </c>
      <c r="AZ47" s="22">
        <v>0</v>
      </c>
      <c r="BA47" s="22">
        <v>0</v>
      </c>
      <c r="BB47" s="22">
        <v>0</v>
      </c>
      <c r="BC47" s="22">
        <f t="shared" si="14"/>
        <v>0</v>
      </c>
      <c r="BD47" s="24">
        <f t="shared" si="29"/>
        <v>0</v>
      </c>
      <c r="BE47" s="24">
        <f t="shared" si="39"/>
        <v>1</v>
      </c>
      <c r="BF47" s="31"/>
      <c r="BG47" s="24">
        <f t="shared" si="40"/>
        <v>0</v>
      </c>
      <c r="BH47" s="24">
        <f t="shared" si="37"/>
        <v>2.5</v>
      </c>
    </row>
    <row r="48" spans="1:60" x14ac:dyDescent="0.25">
      <c r="A48" s="45">
        <v>42</v>
      </c>
      <c r="B48" s="45" t="s">
        <v>314</v>
      </c>
      <c r="C48" s="47">
        <v>240240001</v>
      </c>
      <c r="D48" s="47" t="s">
        <v>540</v>
      </c>
      <c r="E48" s="47" t="s">
        <v>541</v>
      </c>
      <c r="F48" s="47" t="s">
        <v>542</v>
      </c>
      <c r="G48" s="47">
        <v>2</v>
      </c>
      <c r="H48" s="47">
        <v>1</v>
      </c>
      <c r="I48" s="45" t="s">
        <v>316</v>
      </c>
      <c r="J48" s="47">
        <v>1</v>
      </c>
      <c r="K48" s="37" t="s">
        <v>107</v>
      </c>
      <c r="L48" s="37">
        <v>2</v>
      </c>
      <c r="M48" s="18">
        <f t="shared" si="1"/>
        <v>10</v>
      </c>
      <c r="N48" s="37">
        <v>0</v>
      </c>
      <c r="O48" s="20">
        <f t="shared" si="2"/>
        <v>0</v>
      </c>
      <c r="P48" s="37">
        <v>0</v>
      </c>
      <c r="Q48" s="37">
        <v>0</v>
      </c>
      <c r="R48" s="18">
        <f t="shared" si="3"/>
        <v>0</v>
      </c>
      <c r="S48" s="21">
        <v>0</v>
      </c>
      <c r="T48" s="18">
        <f t="shared" si="4"/>
        <v>0</v>
      </c>
      <c r="U48" s="48">
        <v>0</v>
      </c>
      <c r="V48" s="48">
        <v>0</v>
      </c>
      <c r="W48" s="48">
        <v>0</v>
      </c>
      <c r="X48" s="48">
        <v>0</v>
      </c>
      <c r="Y48" s="69">
        <f t="shared" si="36"/>
        <v>0</v>
      </c>
      <c r="Z48" s="24">
        <f t="shared" si="38"/>
        <v>0</v>
      </c>
      <c r="AA48" s="22">
        <v>0</v>
      </c>
      <c r="AB48" s="22">
        <v>0</v>
      </c>
      <c r="AC48" s="22">
        <v>0</v>
      </c>
      <c r="AD48" s="22">
        <v>0</v>
      </c>
      <c r="AE48" s="74">
        <f t="shared" si="19"/>
        <v>0</v>
      </c>
      <c r="AF48" s="71">
        <f t="shared" si="33"/>
        <v>0</v>
      </c>
      <c r="AG48" s="22">
        <v>0</v>
      </c>
      <c r="AH48" s="22">
        <v>0</v>
      </c>
      <c r="AI48" s="22">
        <v>0</v>
      </c>
      <c r="AJ48" s="22">
        <v>0</v>
      </c>
      <c r="AK48" s="22">
        <f t="shared" si="16"/>
        <v>0</v>
      </c>
      <c r="AL48" s="24">
        <f t="shared" si="28"/>
        <v>0</v>
      </c>
      <c r="AM48" s="22">
        <v>0</v>
      </c>
      <c r="AN48" s="22">
        <v>0</v>
      </c>
      <c r="AO48" s="22">
        <v>0</v>
      </c>
      <c r="AP48" s="22">
        <v>0</v>
      </c>
      <c r="AQ48" s="22">
        <f t="shared" si="12"/>
        <v>0</v>
      </c>
      <c r="AR48" s="24">
        <f t="shared" si="8"/>
        <v>0</v>
      </c>
      <c r="AS48" s="22">
        <v>0</v>
      </c>
      <c r="AT48" s="22">
        <v>0</v>
      </c>
      <c r="AU48" s="22">
        <v>0</v>
      </c>
      <c r="AV48" s="22">
        <v>0</v>
      </c>
      <c r="AW48" s="22">
        <f t="shared" si="13"/>
        <v>0</v>
      </c>
      <c r="AX48" s="24">
        <f t="shared" si="21"/>
        <v>0</v>
      </c>
      <c r="AY48" s="22">
        <v>0</v>
      </c>
      <c r="AZ48" s="22">
        <v>0</v>
      </c>
      <c r="BA48" s="22">
        <v>0</v>
      </c>
      <c r="BB48" s="22">
        <v>0</v>
      </c>
      <c r="BC48" s="22">
        <f t="shared" si="14"/>
        <v>0</v>
      </c>
      <c r="BD48" s="24">
        <f t="shared" si="29"/>
        <v>0</v>
      </c>
      <c r="BE48" s="24">
        <f t="shared" si="39"/>
        <v>1</v>
      </c>
      <c r="BF48" s="31"/>
      <c r="BG48" s="24">
        <f t="shared" si="40"/>
        <v>0</v>
      </c>
      <c r="BH48" s="24">
        <f t="shared" si="37"/>
        <v>2.5</v>
      </c>
    </row>
    <row r="49" spans="1:60" x14ac:dyDescent="0.25">
      <c r="A49" s="50">
        <v>43</v>
      </c>
      <c r="B49" s="31" t="s">
        <v>317</v>
      </c>
      <c r="C49" s="34">
        <v>260290001</v>
      </c>
      <c r="D49" s="34" t="s">
        <v>543</v>
      </c>
      <c r="E49" s="34" t="s">
        <v>544</v>
      </c>
      <c r="F49" s="34" t="s">
        <v>545</v>
      </c>
      <c r="G49" s="34">
        <v>2</v>
      </c>
      <c r="H49" s="34">
        <v>1</v>
      </c>
      <c r="I49" s="31" t="s">
        <v>318</v>
      </c>
      <c r="J49" s="34">
        <v>1</v>
      </c>
      <c r="K49" s="37" t="s">
        <v>69</v>
      </c>
      <c r="L49" s="37">
        <v>0</v>
      </c>
      <c r="M49" s="18">
        <f t="shared" si="1"/>
        <v>0</v>
      </c>
      <c r="N49" s="37">
        <v>0</v>
      </c>
      <c r="O49" s="20">
        <f t="shared" si="2"/>
        <v>0</v>
      </c>
      <c r="P49" s="37">
        <v>0</v>
      </c>
      <c r="Q49" s="37">
        <v>0</v>
      </c>
      <c r="R49" s="18">
        <f t="shared" si="3"/>
        <v>0</v>
      </c>
      <c r="S49" s="21">
        <v>0</v>
      </c>
      <c r="T49" s="18">
        <f t="shared" si="4"/>
        <v>0</v>
      </c>
      <c r="U49" s="48">
        <v>0</v>
      </c>
      <c r="V49" s="48">
        <v>0</v>
      </c>
      <c r="W49" s="48">
        <v>0</v>
      </c>
      <c r="X49" s="48">
        <v>0</v>
      </c>
      <c r="Y49" s="69">
        <f t="shared" si="36"/>
        <v>0</v>
      </c>
      <c r="Z49" s="24">
        <f t="shared" si="38"/>
        <v>0</v>
      </c>
      <c r="AA49" s="22">
        <v>0</v>
      </c>
      <c r="AB49" s="22">
        <v>0</v>
      </c>
      <c r="AC49" s="22">
        <v>0</v>
      </c>
      <c r="AD49" s="22">
        <v>0</v>
      </c>
      <c r="AE49" s="74">
        <f t="shared" si="19"/>
        <v>0</v>
      </c>
      <c r="AF49" s="71">
        <f t="shared" si="33"/>
        <v>0</v>
      </c>
      <c r="AG49" s="22">
        <v>0</v>
      </c>
      <c r="AH49" s="22">
        <v>0</v>
      </c>
      <c r="AI49" s="22">
        <v>0</v>
      </c>
      <c r="AJ49" s="22">
        <v>0</v>
      </c>
      <c r="AK49" s="22">
        <f t="shared" si="16"/>
        <v>0</v>
      </c>
      <c r="AL49" s="24">
        <f t="shared" si="28"/>
        <v>0</v>
      </c>
      <c r="AM49" s="22">
        <v>0</v>
      </c>
      <c r="AN49" s="22">
        <v>0</v>
      </c>
      <c r="AO49" s="22">
        <v>0</v>
      </c>
      <c r="AP49" s="22">
        <v>0</v>
      </c>
      <c r="AQ49" s="22">
        <f t="shared" si="12"/>
        <v>0</v>
      </c>
      <c r="AR49" s="24">
        <f t="shared" si="8"/>
        <v>0</v>
      </c>
      <c r="AS49" s="22">
        <v>0</v>
      </c>
      <c r="AT49" s="22">
        <v>0</v>
      </c>
      <c r="AU49" s="22">
        <v>0</v>
      </c>
      <c r="AV49" s="22">
        <v>0</v>
      </c>
      <c r="AW49" s="22">
        <f t="shared" si="13"/>
        <v>0</v>
      </c>
      <c r="AX49" s="24">
        <f t="shared" si="21"/>
        <v>0</v>
      </c>
      <c r="AY49" s="22">
        <v>0</v>
      </c>
      <c r="AZ49" s="22">
        <v>0</v>
      </c>
      <c r="BA49" s="22">
        <v>0</v>
      </c>
      <c r="BB49" s="22">
        <v>0</v>
      </c>
      <c r="BC49" s="22">
        <f t="shared" si="14"/>
        <v>0</v>
      </c>
      <c r="BD49" s="24">
        <f t="shared" si="29"/>
        <v>0</v>
      </c>
      <c r="BE49" s="24">
        <f t="shared" si="39"/>
        <v>0</v>
      </c>
      <c r="BF49" s="31"/>
      <c r="BG49" s="24">
        <f t="shared" si="40"/>
        <v>0</v>
      </c>
      <c r="BH49" s="24">
        <f t="shared" si="37"/>
        <v>0</v>
      </c>
    </row>
    <row r="50" spans="1:60" x14ac:dyDescent="0.25">
      <c r="A50" s="45">
        <v>44</v>
      </c>
      <c r="B50" s="45" t="s">
        <v>319</v>
      </c>
      <c r="C50" s="47">
        <v>270040001</v>
      </c>
      <c r="D50" s="47" t="s">
        <v>546</v>
      </c>
      <c r="E50" s="47" t="s">
        <v>547</v>
      </c>
      <c r="F50" s="47" t="s">
        <v>548</v>
      </c>
      <c r="G50" s="47">
        <v>2</v>
      </c>
      <c r="H50" s="47">
        <v>1</v>
      </c>
      <c r="I50" s="45" t="s">
        <v>320</v>
      </c>
      <c r="J50" s="47">
        <v>1</v>
      </c>
      <c r="K50" s="37" t="s">
        <v>69</v>
      </c>
      <c r="L50" s="37">
        <v>0</v>
      </c>
      <c r="M50" s="18">
        <f t="shared" si="1"/>
        <v>0</v>
      </c>
      <c r="N50" s="37">
        <v>0</v>
      </c>
      <c r="O50" s="20">
        <f t="shared" si="2"/>
        <v>0</v>
      </c>
      <c r="P50" s="37">
        <v>0</v>
      </c>
      <c r="Q50" s="17">
        <v>0</v>
      </c>
      <c r="R50" s="18">
        <f t="shared" si="3"/>
        <v>0</v>
      </c>
      <c r="S50" s="21">
        <v>0</v>
      </c>
      <c r="T50" s="18">
        <f t="shared" si="4"/>
        <v>0</v>
      </c>
      <c r="U50" s="22">
        <v>0</v>
      </c>
      <c r="V50" s="22">
        <v>0</v>
      </c>
      <c r="W50" s="22">
        <v>0</v>
      </c>
      <c r="X50" s="48">
        <v>0</v>
      </c>
      <c r="Y50" s="69">
        <f t="shared" si="36"/>
        <v>0</v>
      </c>
      <c r="Z50" s="24">
        <f t="shared" si="38"/>
        <v>0</v>
      </c>
      <c r="AA50" s="22">
        <v>0</v>
      </c>
      <c r="AB50" s="22">
        <v>0</v>
      </c>
      <c r="AC50" s="22">
        <v>0</v>
      </c>
      <c r="AD50" s="22">
        <v>0</v>
      </c>
      <c r="AE50" s="74">
        <f t="shared" si="19"/>
        <v>0</v>
      </c>
      <c r="AF50" s="71">
        <f t="shared" si="33"/>
        <v>0</v>
      </c>
      <c r="AG50" s="22">
        <v>0</v>
      </c>
      <c r="AH50" s="22">
        <v>0</v>
      </c>
      <c r="AI50" s="22">
        <v>0</v>
      </c>
      <c r="AJ50" s="22">
        <v>0</v>
      </c>
      <c r="AK50" s="22">
        <f t="shared" si="16"/>
        <v>0</v>
      </c>
      <c r="AL50" s="24">
        <f t="shared" si="28"/>
        <v>0</v>
      </c>
      <c r="AM50" s="22">
        <v>0</v>
      </c>
      <c r="AN50" s="22">
        <v>0</v>
      </c>
      <c r="AO50" s="22">
        <v>0</v>
      </c>
      <c r="AP50" s="22">
        <v>0</v>
      </c>
      <c r="AQ50" s="22">
        <f t="shared" si="12"/>
        <v>0</v>
      </c>
      <c r="AR50" s="24">
        <f t="shared" si="8"/>
        <v>0</v>
      </c>
      <c r="AS50" s="22">
        <v>0</v>
      </c>
      <c r="AT50" s="22">
        <v>0</v>
      </c>
      <c r="AU50" s="22">
        <v>0</v>
      </c>
      <c r="AV50" s="22">
        <v>0</v>
      </c>
      <c r="AW50" s="22">
        <f t="shared" si="13"/>
        <v>0</v>
      </c>
      <c r="AX50" s="24">
        <f t="shared" si="21"/>
        <v>0</v>
      </c>
      <c r="AY50" s="22">
        <v>0</v>
      </c>
      <c r="AZ50" s="22">
        <v>0</v>
      </c>
      <c r="BA50" s="22">
        <v>0</v>
      </c>
      <c r="BB50" s="22">
        <v>0</v>
      </c>
      <c r="BC50" s="22">
        <f t="shared" si="14"/>
        <v>0</v>
      </c>
      <c r="BD50" s="24">
        <f t="shared" si="29"/>
        <v>0</v>
      </c>
      <c r="BE50" s="24">
        <f t="shared" si="39"/>
        <v>0</v>
      </c>
      <c r="BF50" s="31"/>
      <c r="BG50" s="24">
        <f t="shared" si="40"/>
        <v>0</v>
      </c>
      <c r="BH50" s="24">
        <f t="shared" si="37"/>
        <v>0</v>
      </c>
    </row>
    <row r="51" spans="1:60" x14ac:dyDescent="0.25">
      <c r="A51" s="50">
        <v>45</v>
      </c>
      <c r="B51" s="31" t="s">
        <v>321</v>
      </c>
      <c r="C51" s="34">
        <v>280380001</v>
      </c>
      <c r="D51" s="34" t="s">
        <v>549</v>
      </c>
      <c r="E51" s="34" t="s">
        <v>550</v>
      </c>
      <c r="F51" s="34" t="s">
        <v>551</v>
      </c>
      <c r="G51" s="34">
        <v>5</v>
      </c>
      <c r="H51" s="34">
        <v>1</v>
      </c>
      <c r="I51" s="31" t="s">
        <v>322</v>
      </c>
      <c r="J51" s="34">
        <v>1</v>
      </c>
      <c r="K51" s="37" t="s">
        <v>69</v>
      </c>
      <c r="L51" s="37">
        <v>0</v>
      </c>
      <c r="M51" s="18">
        <f t="shared" si="1"/>
        <v>0</v>
      </c>
      <c r="N51" s="37">
        <v>1</v>
      </c>
      <c r="O51" s="20">
        <f t="shared" si="2"/>
        <v>10</v>
      </c>
      <c r="P51" s="37">
        <v>1</v>
      </c>
      <c r="Q51" s="37">
        <v>0</v>
      </c>
      <c r="R51" s="18">
        <f t="shared" si="3"/>
        <v>5</v>
      </c>
      <c r="S51" s="21">
        <v>0</v>
      </c>
      <c r="T51" s="18">
        <f t="shared" si="4"/>
        <v>0</v>
      </c>
      <c r="U51" s="48">
        <v>0</v>
      </c>
      <c r="V51" s="48">
        <v>0</v>
      </c>
      <c r="W51" s="48">
        <v>0</v>
      </c>
      <c r="X51" s="48">
        <v>0</v>
      </c>
      <c r="Y51" s="69">
        <f t="shared" si="36"/>
        <v>0</v>
      </c>
      <c r="Z51" s="24">
        <f t="shared" si="38"/>
        <v>0</v>
      </c>
      <c r="AA51" s="22">
        <v>0</v>
      </c>
      <c r="AB51" s="22">
        <v>0</v>
      </c>
      <c r="AC51" s="22">
        <v>0</v>
      </c>
      <c r="AD51" s="22">
        <v>0</v>
      </c>
      <c r="AE51" s="74">
        <f t="shared" si="19"/>
        <v>0</v>
      </c>
      <c r="AF51" s="71">
        <f t="shared" si="33"/>
        <v>0</v>
      </c>
      <c r="AG51" s="22">
        <v>0</v>
      </c>
      <c r="AH51" s="22">
        <v>0</v>
      </c>
      <c r="AI51" s="22">
        <v>0</v>
      </c>
      <c r="AJ51" s="22">
        <v>0</v>
      </c>
      <c r="AK51" s="22">
        <f t="shared" si="16"/>
        <v>0</v>
      </c>
      <c r="AL51" s="24">
        <f t="shared" si="28"/>
        <v>0</v>
      </c>
      <c r="AM51" s="22">
        <v>0</v>
      </c>
      <c r="AN51" s="22">
        <v>0</v>
      </c>
      <c r="AO51" s="22">
        <v>0</v>
      </c>
      <c r="AP51" s="22">
        <v>0</v>
      </c>
      <c r="AQ51" s="22">
        <f t="shared" si="12"/>
        <v>0</v>
      </c>
      <c r="AR51" s="24">
        <f t="shared" si="8"/>
        <v>0</v>
      </c>
      <c r="AS51" s="22">
        <v>0</v>
      </c>
      <c r="AT51" s="22">
        <v>0</v>
      </c>
      <c r="AU51" s="22">
        <v>0</v>
      </c>
      <c r="AV51" s="22">
        <v>0</v>
      </c>
      <c r="AW51" s="22">
        <f t="shared" si="13"/>
        <v>0</v>
      </c>
      <c r="AX51" s="24">
        <f t="shared" si="21"/>
        <v>0</v>
      </c>
      <c r="AY51" s="22">
        <v>0</v>
      </c>
      <c r="AZ51" s="22">
        <v>0</v>
      </c>
      <c r="BA51" s="22">
        <v>0</v>
      </c>
      <c r="BB51" s="22">
        <v>0</v>
      </c>
      <c r="BC51" s="22">
        <f t="shared" si="14"/>
        <v>0</v>
      </c>
      <c r="BD51" s="24">
        <f t="shared" si="29"/>
        <v>0</v>
      </c>
      <c r="BE51" s="24">
        <f t="shared" si="39"/>
        <v>1.5</v>
      </c>
      <c r="BF51" s="31"/>
      <c r="BG51" s="24">
        <f t="shared" si="40"/>
        <v>0</v>
      </c>
      <c r="BH51" s="24">
        <f t="shared" si="37"/>
        <v>3.75</v>
      </c>
    </row>
    <row r="52" spans="1:60" x14ac:dyDescent="0.25">
      <c r="A52" s="50">
        <v>46</v>
      </c>
      <c r="B52" s="31" t="s">
        <v>321</v>
      </c>
      <c r="C52" s="34">
        <v>280320001</v>
      </c>
      <c r="D52" s="34" t="s">
        <v>552</v>
      </c>
      <c r="E52" s="34" t="s">
        <v>553</v>
      </c>
      <c r="F52" s="34" t="s">
        <v>554</v>
      </c>
      <c r="G52" s="34">
        <v>2</v>
      </c>
      <c r="H52" s="34">
        <v>1</v>
      </c>
      <c r="I52" s="31" t="s">
        <v>323</v>
      </c>
      <c r="J52" s="34">
        <v>1</v>
      </c>
      <c r="K52" s="37" t="s">
        <v>69</v>
      </c>
      <c r="L52" s="37">
        <v>0</v>
      </c>
      <c r="M52" s="18">
        <f t="shared" si="1"/>
        <v>0</v>
      </c>
      <c r="N52" s="37">
        <v>1</v>
      </c>
      <c r="O52" s="20">
        <f t="shared" si="2"/>
        <v>10</v>
      </c>
      <c r="P52" s="37">
        <v>1</v>
      </c>
      <c r="Q52" s="37">
        <v>0</v>
      </c>
      <c r="R52" s="18">
        <f t="shared" si="3"/>
        <v>5</v>
      </c>
      <c r="S52" s="21">
        <v>0</v>
      </c>
      <c r="T52" s="18">
        <f t="shared" si="4"/>
        <v>0</v>
      </c>
      <c r="U52" s="48">
        <v>0</v>
      </c>
      <c r="V52" s="48">
        <v>0</v>
      </c>
      <c r="W52" s="48">
        <v>0</v>
      </c>
      <c r="X52" s="48">
        <v>0</v>
      </c>
      <c r="Y52" s="69">
        <f t="shared" si="36"/>
        <v>0</v>
      </c>
      <c r="Z52" s="24">
        <f t="shared" si="38"/>
        <v>0</v>
      </c>
      <c r="AA52" s="22">
        <v>0</v>
      </c>
      <c r="AB52" s="22">
        <v>0</v>
      </c>
      <c r="AC52" s="22">
        <v>0</v>
      </c>
      <c r="AD52" s="22">
        <v>0</v>
      </c>
      <c r="AE52" s="74">
        <f t="shared" si="19"/>
        <v>0</v>
      </c>
      <c r="AF52" s="71">
        <f t="shared" si="33"/>
        <v>0</v>
      </c>
      <c r="AG52" s="22">
        <v>0</v>
      </c>
      <c r="AH52" s="22">
        <v>0</v>
      </c>
      <c r="AI52" s="22">
        <v>0</v>
      </c>
      <c r="AJ52" s="22">
        <v>0</v>
      </c>
      <c r="AK52" s="22">
        <f t="shared" si="16"/>
        <v>0</v>
      </c>
      <c r="AL52" s="24">
        <f t="shared" si="28"/>
        <v>0</v>
      </c>
      <c r="AM52" s="22">
        <v>0</v>
      </c>
      <c r="AN52" s="22">
        <v>0</v>
      </c>
      <c r="AO52" s="22">
        <v>0</v>
      </c>
      <c r="AP52" s="22">
        <v>0</v>
      </c>
      <c r="AQ52" s="22">
        <f t="shared" si="12"/>
        <v>0</v>
      </c>
      <c r="AR52" s="24">
        <f t="shared" si="8"/>
        <v>0</v>
      </c>
      <c r="AS52" s="22">
        <v>0</v>
      </c>
      <c r="AT52" s="22">
        <v>0</v>
      </c>
      <c r="AU52" s="22">
        <v>0</v>
      </c>
      <c r="AV52" s="22">
        <v>0</v>
      </c>
      <c r="AW52" s="22">
        <f t="shared" si="13"/>
        <v>0</v>
      </c>
      <c r="AX52" s="24">
        <f t="shared" si="21"/>
        <v>0</v>
      </c>
      <c r="AY52" s="22">
        <v>0</v>
      </c>
      <c r="AZ52" s="22">
        <v>0</v>
      </c>
      <c r="BA52" s="22">
        <v>0</v>
      </c>
      <c r="BB52" s="22">
        <v>0</v>
      </c>
      <c r="BC52" s="22">
        <f t="shared" si="14"/>
        <v>0</v>
      </c>
      <c r="BD52" s="24">
        <f t="shared" si="29"/>
        <v>0</v>
      </c>
      <c r="BE52" s="24">
        <f t="shared" si="39"/>
        <v>1.5</v>
      </c>
      <c r="BF52" s="31"/>
      <c r="BG52" s="24">
        <f t="shared" si="40"/>
        <v>0</v>
      </c>
      <c r="BH52" s="24">
        <f t="shared" si="37"/>
        <v>3.75</v>
      </c>
    </row>
    <row r="53" spans="1:60" x14ac:dyDescent="0.25">
      <c r="A53" s="50">
        <v>47</v>
      </c>
      <c r="B53" s="31" t="s">
        <v>321</v>
      </c>
      <c r="C53" s="34">
        <v>280220001</v>
      </c>
      <c r="D53" s="34" t="s">
        <v>555</v>
      </c>
      <c r="E53" s="34" t="s">
        <v>556</v>
      </c>
      <c r="F53" s="34" t="s">
        <v>557</v>
      </c>
      <c r="G53" s="34">
        <v>1</v>
      </c>
      <c r="H53" s="34">
        <v>1</v>
      </c>
      <c r="I53" s="31" t="s">
        <v>324</v>
      </c>
      <c r="J53" s="34">
        <v>1</v>
      </c>
      <c r="K53" s="37" t="s">
        <v>69</v>
      </c>
      <c r="L53" s="37">
        <v>0</v>
      </c>
      <c r="M53" s="18">
        <f t="shared" si="1"/>
        <v>0</v>
      </c>
      <c r="N53" s="37">
        <v>1</v>
      </c>
      <c r="O53" s="20">
        <f t="shared" si="2"/>
        <v>10</v>
      </c>
      <c r="P53" s="37">
        <v>1</v>
      </c>
      <c r="Q53" s="37">
        <v>0</v>
      </c>
      <c r="R53" s="18">
        <f t="shared" si="3"/>
        <v>5</v>
      </c>
      <c r="S53" s="21">
        <v>0</v>
      </c>
      <c r="T53" s="18">
        <f t="shared" si="4"/>
        <v>0</v>
      </c>
      <c r="U53" s="48">
        <v>0</v>
      </c>
      <c r="V53" s="48">
        <v>0</v>
      </c>
      <c r="W53" s="48">
        <v>0</v>
      </c>
      <c r="X53" s="48">
        <v>0</v>
      </c>
      <c r="Y53" s="69">
        <f t="shared" si="36"/>
        <v>0</v>
      </c>
      <c r="Z53" s="24">
        <f t="shared" si="38"/>
        <v>0</v>
      </c>
      <c r="AA53" s="22">
        <v>0</v>
      </c>
      <c r="AB53" s="22">
        <v>0</v>
      </c>
      <c r="AC53" s="22">
        <v>0</v>
      </c>
      <c r="AD53" s="22">
        <v>0</v>
      </c>
      <c r="AE53" s="74">
        <f t="shared" si="19"/>
        <v>0</v>
      </c>
      <c r="AF53" s="71">
        <f t="shared" si="33"/>
        <v>0</v>
      </c>
      <c r="AG53" s="22">
        <v>0</v>
      </c>
      <c r="AH53" s="22">
        <v>0</v>
      </c>
      <c r="AI53" s="22">
        <v>0</v>
      </c>
      <c r="AJ53" s="22">
        <v>0</v>
      </c>
      <c r="AK53" s="22">
        <f t="shared" si="16"/>
        <v>0</v>
      </c>
      <c r="AL53" s="24">
        <f t="shared" si="28"/>
        <v>0</v>
      </c>
      <c r="AM53" s="22">
        <v>0</v>
      </c>
      <c r="AN53" s="22">
        <v>0</v>
      </c>
      <c r="AO53" s="22">
        <v>0</v>
      </c>
      <c r="AP53" s="22">
        <v>0</v>
      </c>
      <c r="AQ53" s="22">
        <f t="shared" si="12"/>
        <v>0</v>
      </c>
      <c r="AR53" s="24">
        <f t="shared" si="8"/>
        <v>0</v>
      </c>
      <c r="AS53" s="22">
        <v>0</v>
      </c>
      <c r="AT53" s="22">
        <v>0</v>
      </c>
      <c r="AU53" s="22">
        <v>0</v>
      </c>
      <c r="AV53" s="22">
        <v>0</v>
      </c>
      <c r="AW53" s="22">
        <f t="shared" si="13"/>
        <v>0</v>
      </c>
      <c r="AX53" s="24">
        <f t="shared" si="21"/>
        <v>0</v>
      </c>
      <c r="AY53" s="22">
        <v>0</v>
      </c>
      <c r="AZ53" s="22">
        <v>0</v>
      </c>
      <c r="BA53" s="22">
        <v>0</v>
      </c>
      <c r="BB53" s="22">
        <v>0</v>
      </c>
      <c r="BC53" s="22">
        <f t="shared" si="14"/>
        <v>0</v>
      </c>
      <c r="BD53" s="24">
        <f t="shared" si="29"/>
        <v>0</v>
      </c>
      <c r="BE53" s="24">
        <f t="shared" si="39"/>
        <v>1.5</v>
      </c>
      <c r="BF53" s="31"/>
      <c r="BG53" s="24">
        <f t="shared" si="40"/>
        <v>0</v>
      </c>
      <c r="BH53" s="24">
        <f t="shared" si="37"/>
        <v>3.75</v>
      </c>
    </row>
    <row r="54" spans="1:60" x14ac:dyDescent="0.25">
      <c r="A54" s="50">
        <v>48</v>
      </c>
      <c r="B54" s="31" t="s">
        <v>321</v>
      </c>
      <c r="C54" s="34">
        <v>280270001</v>
      </c>
      <c r="D54" s="34" t="s">
        <v>558</v>
      </c>
      <c r="E54" s="34" t="s">
        <v>559</v>
      </c>
      <c r="F54" s="34" t="s">
        <v>560</v>
      </c>
      <c r="G54" s="34">
        <v>1</v>
      </c>
      <c r="H54" s="34">
        <v>1</v>
      </c>
      <c r="I54" s="31" t="s">
        <v>325</v>
      </c>
      <c r="J54" s="34">
        <v>1</v>
      </c>
      <c r="K54" s="37" t="s">
        <v>69</v>
      </c>
      <c r="L54" s="37">
        <v>0</v>
      </c>
      <c r="M54" s="18">
        <f t="shared" si="1"/>
        <v>0</v>
      </c>
      <c r="N54" s="37">
        <v>1</v>
      </c>
      <c r="O54" s="20">
        <f t="shared" si="2"/>
        <v>10</v>
      </c>
      <c r="P54" s="37">
        <v>1</v>
      </c>
      <c r="Q54" s="37">
        <v>0</v>
      </c>
      <c r="R54" s="18">
        <f t="shared" si="3"/>
        <v>5</v>
      </c>
      <c r="S54" s="21">
        <v>0</v>
      </c>
      <c r="T54" s="18">
        <f t="shared" si="4"/>
        <v>0</v>
      </c>
      <c r="U54" s="48">
        <v>0</v>
      </c>
      <c r="V54" s="48">
        <v>0</v>
      </c>
      <c r="W54" s="48">
        <v>0</v>
      </c>
      <c r="X54" s="48">
        <v>0</v>
      </c>
      <c r="Y54" s="69">
        <f t="shared" si="36"/>
        <v>0</v>
      </c>
      <c r="Z54" s="24">
        <f t="shared" si="38"/>
        <v>0</v>
      </c>
      <c r="AA54" s="22">
        <v>0</v>
      </c>
      <c r="AB54" s="22">
        <v>0</v>
      </c>
      <c r="AC54" s="22">
        <v>0</v>
      </c>
      <c r="AD54" s="22">
        <v>0</v>
      </c>
      <c r="AE54" s="74">
        <f t="shared" si="19"/>
        <v>0</v>
      </c>
      <c r="AF54" s="71">
        <f t="shared" si="33"/>
        <v>0</v>
      </c>
      <c r="AG54" s="22">
        <v>0</v>
      </c>
      <c r="AH54" s="22">
        <v>0</v>
      </c>
      <c r="AI54" s="22">
        <v>0</v>
      </c>
      <c r="AJ54" s="22">
        <v>0</v>
      </c>
      <c r="AK54" s="22">
        <f t="shared" si="16"/>
        <v>0</v>
      </c>
      <c r="AL54" s="24">
        <f t="shared" si="28"/>
        <v>0</v>
      </c>
      <c r="AM54" s="22">
        <v>0</v>
      </c>
      <c r="AN54" s="22">
        <v>0</v>
      </c>
      <c r="AO54" s="22">
        <v>0</v>
      </c>
      <c r="AP54" s="22">
        <v>0</v>
      </c>
      <c r="AQ54" s="22">
        <f t="shared" si="12"/>
        <v>0</v>
      </c>
      <c r="AR54" s="24">
        <f t="shared" si="8"/>
        <v>0</v>
      </c>
      <c r="AS54" s="22">
        <v>0</v>
      </c>
      <c r="AT54" s="22">
        <v>0</v>
      </c>
      <c r="AU54" s="22">
        <v>0</v>
      </c>
      <c r="AV54" s="22">
        <v>0</v>
      </c>
      <c r="AW54" s="22">
        <f t="shared" si="13"/>
        <v>0</v>
      </c>
      <c r="AX54" s="24">
        <f t="shared" si="21"/>
        <v>0</v>
      </c>
      <c r="AY54" s="22">
        <v>0</v>
      </c>
      <c r="AZ54" s="22">
        <v>0</v>
      </c>
      <c r="BA54" s="22">
        <v>0</v>
      </c>
      <c r="BB54" s="22">
        <v>0</v>
      </c>
      <c r="BC54" s="22">
        <f t="shared" si="14"/>
        <v>0</v>
      </c>
      <c r="BD54" s="24">
        <f t="shared" si="29"/>
        <v>0</v>
      </c>
      <c r="BE54" s="24">
        <f t="shared" si="39"/>
        <v>1.5</v>
      </c>
      <c r="BF54" s="31"/>
      <c r="BG54" s="24">
        <f t="shared" si="40"/>
        <v>0</v>
      </c>
      <c r="BH54" s="24">
        <f t="shared" si="37"/>
        <v>3.75</v>
      </c>
    </row>
    <row r="55" spans="1:60" x14ac:dyDescent="0.25">
      <c r="A55" s="45">
        <v>49</v>
      </c>
      <c r="B55" s="45" t="s">
        <v>326</v>
      </c>
      <c r="C55" s="47">
        <v>290330001</v>
      </c>
      <c r="D55" s="47" t="s">
        <v>561</v>
      </c>
      <c r="E55" s="47" t="s">
        <v>562</v>
      </c>
      <c r="F55" s="47" t="s">
        <v>563</v>
      </c>
      <c r="G55" s="47">
        <v>19</v>
      </c>
      <c r="H55" s="47">
        <v>1</v>
      </c>
      <c r="I55" s="45" t="s">
        <v>327</v>
      </c>
      <c r="J55" s="47">
        <v>1</v>
      </c>
      <c r="K55" s="37" t="s">
        <v>107</v>
      </c>
      <c r="L55" s="37">
        <v>2</v>
      </c>
      <c r="M55" s="18">
        <f t="shared" si="1"/>
        <v>10</v>
      </c>
      <c r="N55" s="37">
        <v>1</v>
      </c>
      <c r="O55" s="20">
        <f t="shared" si="2"/>
        <v>10</v>
      </c>
      <c r="P55" s="37">
        <v>0</v>
      </c>
      <c r="Q55" s="17">
        <v>0</v>
      </c>
      <c r="R55" s="18">
        <f t="shared" si="3"/>
        <v>0</v>
      </c>
      <c r="S55" s="21">
        <v>0</v>
      </c>
      <c r="T55" s="18">
        <f t="shared" si="4"/>
        <v>0</v>
      </c>
      <c r="U55" s="22">
        <v>0</v>
      </c>
      <c r="V55" s="22">
        <v>0</v>
      </c>
      <c r="W55" s="22">
        <v>0</v>
      </c>
      <c r="X55" s="48">
        <v>0</v>
      </c>
      <c r="Y55" s="69">
        <f t="shared" si="36"/>
        <v>0</v>
      </c>
      <c r="Z55" s="24">
        <f t="shared" si="38"/>
        <v>0</v>
      </c>
      <c r="AA55" s="22">
        <v>0</v>
      </c>
      <c r="AB55" s="22">
        <v>0</v>
      </c>
      <c r="AC55" s="22">
        <v>0</v>
      </c>
      <c r="AD55" s="22">
        <v>0</v>
      </c>
      <c r="AE55" s="74">
        <f t="shared" si="19"/>
        <v>0</v>
      </c>
      <c r="AF55" s="71">
        <f t="shared" si="33"/>
        <v>0</v>
      </c>
      <c r="AG55" s="22">
        <v>0</v>
      </c>
      <c r="AH55" s="22">
        <v>0</v>
      </c>
      <c r="AI55" s="22">
        <v>0</v>
      </c>
      <c r="AJ55" s="22">
        <v>0</v>
      </c>
      <c r="AK55" s="22">
        <f t="shared" si="16"/>
        <v>0</v>
      </c>
      <c r="AL55" s="24">
        <f t="shared" si="28"/>
        <v>0</v>
      </c>
      <c r="AM55" s="22">
        <v>0</v>
      </c>
      <c r="AN55" s="22">
        <v>0</v>
      </c>
      <c r="AO55" s="22">
        <v>0</v>
      </c>
      <c r="AP55" s="22">
        <v>0</v>
      </c>
      <c r="AQ55" s="22">
        <f t="shared" si="12"/>
        <v>0</v>
      </c>
      <c r="AR55" s="24">
        <f t="shared" si="8"/>
        <v>0</v>
      </c>
      <c r="AS55" s="22">
        <v>0</v>
      </c>
      <c r="AT55" s="22">
        <v>0</v>
      </c>
      <c r="AU55" s="22">
        <v>0</v>
      </c>
      <c r="AV55" s="22">
        <v>0</v>
      </c>
      <c r="AW55" s="22">
        <f t="shared" si="13"/>
        <v>0</v>
      </c>
      <c r="AX55" s="24">
        <f t="shared" si="21"/>
        <v>0</v>
      </c>
      <c r="AY55" s="22">
        <v>0</v>
      </c>
      <c r="AZ55" s="22">
        <v>0</v>
      </c>
      <c r="BA55" s="22">
        <v>0</v>
      </c>
      <c r="BB55" s="22">
        <v>0</v>
      </c>
      <c r="BC55" s="22">
        <f t="shared" si="14"/>
        <v>0</v>
      </c>
      <c r="BD55" s="24">
        <f t="shared" si="29"/>
        <v>0</v>
      </c>
      <c r="BE55" s="24">
        <f t="shared" si="39"/>
        <v>2</v>
      </c>
      <c r="BF55" s="31"/>
      <c r="BG55" s="24">
        <f t="shared" si="40"/>
        <v>0</v>
      </c>
      <c r="BH55" s="24">
        <f t="shared" si="37"/>
        <v>5</v>
      </c>
    </row>
    <row r="56" spans="1:60" x14ac:dyDescent="0.25">
      <c r="A56" s="50">
        <v>50</v>
      </c>
      <c r="B56" s="31" t="s">
        <v>328</v>
      </c>
      <c r="C56" s="34">
        <v>301930001</v>
      </c>
      <c r="D56" s="34" t="s">
        <v>564</v>
      </c>
      <c r="E56" s="34" t="s">
        <v>565</v>
      </c>
      <c r="F56" s="34" t="s">
        <v>566</v>
      </c>
      <c r="G56" s="34">
        <v>5</v>
      </c>
      <c r="H56" s="34">
        <v>1</v>
      </c>
      <c r="I56" s="31" t="s">
        <v>329</v>
      </c>
      <c r="J56" s="34">
        <v>1</v>
      </c>
      <c r="K56" s="37" t="s">
        <v>227</v>
      </c>
      <c r="L56" s="37">
        <v>1</v>
      </c>
      <c r="M56" s="18">
        <f t="shared" si="1"/>
        <v>5</v>
      </c>
      <c r="N56" s="37">
        <v>1</v>
      </c>
      <c r="O56" s="20">
        <f t="shared" si="2"/>
        <v>10</v>
      </c>
      <c r="P56" s="37">
        <v>0</v>
      </c>
      <c r="Q56" s="37">
        <v>0</v>
      </c>
      <c r="R56" s="18">
        <f t="shared" si="3"/>
        <v>0</v>
      </c>
      <c r="S56" s="21">
        <v>0</v>
      </c>
      <c r="T56" s="18">
        <f t="shared" si="4"/>
        <v>0</v>
      </c>
      <c r="U56" s="48">
        <v>0</v>
      </c>
      <c r="V56" s="48">
        <v>0</v>
      </c>
      <c r="W56" s="22">
        <v>0</v>
      </c>
      <c r="X56" s="48">
        <v>0</v>
      </c>
      <c r="Y56" s="69">
        <f t="shared" si="36"/>
        <v>0</v>
      </c>
      <c r="Z56" s="24">
        <f t="shared" si="38"/>
        <v>0</v>
      </c>
      <c r="AA56" s="22">
        <v>0</v>
      </c>
      <c r="AB56" s="22">
        <v>0</v>
      </c>
      <c r="AC56" s="22">
        <v>0</v>
      </c>
      <c r="AD56" s="22">
        <v>0</v>
      </c>
      <c r="AE56" s="74">
        <f t="shared" si="19"/>
        <v>0</v>
      </c>
      <c r="AF56" s="71">
        <f t="shared" si="33"/>
        <v>0</v>
      </c>
      <c r="AG56" s="22">
        <v>0</v>
      </c>
      <c r="AH56" s="22">
        <v>0</v>
      </c>
      <c r="AI56" s="22">
        <v>0</v>
      </c>
      <c r="AJ56" s="22">
        <v>0</v>
      </c>
      <c r="AK56" s="22">
        <f t="shared" si="16"/>
        <v>0</v>
      </c>
      <c r="AL56" s="24">
        <f t="shared" si="28"/>
        <v>0</v>
      </c>
      <c r="AM56" s="22">
        <v>0</v>
      </c>
      <c r="AN56" s="22">
        <v>0</v>
      </c>
      <c r="AO56" s="22">
        <v>0</v>
      </c>
      <c r="AP56" s="22">
        <v>0</v>
      </c>
      <c r="AQ56" s="22">
        <f t="shared" si="12"/>
        <v>0</v>
      </c>
      <c r="AR56" s="24">
        <f t="shared" si="8"/>
        <v>0</v>
      </c>
      <c r="AS56" s="22">
        <v>0</v>
      </c>
      <c r="AT56" s="22">
        <v>0</v>
      </c>
      <c r="AU56" s="22">
        <v>0</v>
      </c>
      <c r="AV56" s="22">
        <v>0</v>
      </c>
      <c r="AW56" s="22">
        <f t="shared" si="13"/>
        <v>0</v>
      </c>
      <c r="AX56" s="24">
        <f t="shared" si="21"/>
        <v>0</v>
      </c>
      <c r="AY56" s="22">
        <v>0</v>
      </c>
      <c r="AZ56" s="22">
        <v>0</v>
      </c>
      <c r="BA56" s="22">
        <v>0</v>
      </c>
      <c r="BB56" s="22">
        <v>0</v>
      </c>
      <c r="BC56" s="22">
        <f t="shared" si="14"/>
        <v>0</v>
      </c>
      <c r="BD56" s="24">
        <f t="shared" si="29"/>
        <v>0</v>
      </c>
      <c r="BE56" s="24">
        <f t="shared" si="39"/>
        <v>1.5</v>
      </c>
      <c r="BF56" s="31"/>
      <c r="BG56" s="24">
        <f t="shared" si="40"/>
        <v>0</v>
      </c>
      <c r="BH56" s="24">
        <f t="shared" si="37"/>
        <v>3.75</v>
      </c>
    </row>
    <row r="57" spans="1:60" x14ac:dyDescent="0.25">
      <c r="A57" s="50">
        <v>51</v>
      </c>
      <c r="B57" s="31" t="s">
        <v>328</v>
      </c>
      <c r="C57" s="34">
        <v>300870001</v>
      </c>
      <c r="D57" s="34" t="s">
        <v>567</v>
      </c>
      <c r="E57" s="34" t="s">
        <v>568</v>
      </c>
      <c r="F57" s="34" t="s">
        <v>569</v>
      </c>
      <c r="G57" s="34">
        <v>7</v>
      </c>
      <c r="H57" s="34">
        <v>1</v>
      </c>
      <c r="I57" s="31" t="s">
        <v>330</v>
      </c>
      <c r="J57" s="34">
        <v>1</v>
      </c>
      <c r="K57" s="37" t="s">
        <v>227</v>
      </c>
      <c r="L57" s="37">
        <v>1</v>
      </c>
      <c r="M57" s="18">
        <f t="shared" si="1"/>
        <v>5</v>
      </c>
      <c r="N57" s="37">
        <v>1</v>
      </c>
      <c r="O57" s="20">
        <f t="shared" si="2"/>
        <v>10</v>
      </c>
      <c r="P57" s="37">
        <v>1</v>
      </c>
      <c r="Q57" s="37">
        <v>1</v>
      </c>
      <c r="R57" s="18">
        <f t="shared" si="3"/>
        <v>10</v>
      </c>
      <c r="S57" s="21">
        <v>0</v>
      </c>
      <c r="T57" s="18">
        <f t="shared" si="4"/>
        <v>0</v>
      </c>
      <c r="U57" s="37">
        <v>285</v>
      </c>
      <c r="V57" s="37">
        <v>33</v>
      </c>
      <c r="W57" s="37">
        <v>0</v>
      </c>
      <c r="X57" s="37">
        <v>47</v>
      </c>
      <c r="Y57" s="69">
        <f t="shared" si="36"/>
        <v>0.86894977168949772</v>
      </c>
      <c r="Z57" s="24">
        <f t="shared" si="38"/>
        <v>8.6894977168949765</v>
      </c>
      <c r="AA57" s="72">
        <v>302</v>
      </c>
      <c r="AB57" s="72">
        <v>15</v>
      </c>
      <c r="AC57" s="72">
        <v>16</v>
      </c>
      <c r="AD57" s="72">
        <v>32</v>
      </c>
      <c r="AE57" s="70">
        <f t="shared" si="19"/>
        <v>0.85525114155251136</v>
      </c>
      <c r="AF57" s="71">
        <f t="shared" si="33"/>
        <v>8.5525114155251138</v>
      </c>
      <c r="AG57" s="37">
        <v>232</v>
      </c>
      <c r="AH57" s="37">
        <v>0</v>
      </c>
      <c r="AI57" s="37">
        <v>0</v>
      </c>
      <c r="AJ57" s="37">
        <v>133</v>
      </c>
      <c r="AK57" s="37">
        <f t="shared" si="16"/>
        <v>0.75707762557077629</v>
      </c>
      <c r="AL57" s="24">
        <f t="shared" si="28"/>
        <v>7.5707762557077629</v>
      </c>
      <c r="AM57" s="34">
        <v>184</v>
      </c>
      <c r="AN57" s="34">
        <v>52</v>
      </c>
      <c r="AO57" s="34">
        <v>1</v>
      </c>
      <c r="AP57" s="34">
        <v>128</v>
      </c>
      <c r="AQ57" s="34">
        <f t="shared" si="12"/>
        <v>0.69086757990867587</v>
      </c>
      <c r="AR57" s="24">
        <f t="shared" si="8"/>
        <v>6.9086757990867582</v>
      </c>
      <c r="AS57" s="34">
        <v>274</v>
      </c>
      <c r="AT57" s="34">
        <v>0</v>
      </c>
      <c r="AU57" s="34">
        <v>0</v>
      </c>
      <c r="AV57" s="34">
        <v>91</v>
      </c>
      <c r="AW57" s="34">
        <f t="shared" si="13"/>
        <v>0.8337899543378996</v>
      </c>
      <c r="AX57" s="24">
        <f t="shared" si="21"/>
        <v>8.3378995433789953</v>
      </c>
      <c r="AY57" s="34">
        <v>290</v>
      </c>
      <c r="AZ57" s="34">
        <v>0</v>
      </c>
      <c r="BA57" s="34">
        <v>0</v>
      </c>
      <c r="BB57" s="34">
        <v>75</v>
      </c>
      <c r="BC57" s="34">
        <f t="shared" si="14"/>
        <v>0.86301369863013688</v>
      </c>
      <c r="BD57" s="24">
        <f t="shared" si="29"/>
        <v>8.6301369863013697</v>
      </c>
      <c r="BE57" s="24">
        <f t="shared" si="39"/>
        <v>7.3689497716894978</v>
      </c>
      <c r="BF57" s="31"/>
      <c r="BG57" s="24">
        <f t="shared" si="40"/>
        <v>8.1149162861491622</v>
      </c>
      <c r="BH57" s="24">
        <f t="shared" si="37"/>
        <v>6.25</v>
      </c>
    </row>
    <row r="58" spans="1:60" x14ac:dyDescent="0.25">
      <c r="A58" s="50">
        <v>52</v>
      </c>
      <c r="B58" s="31" t="s">
        <v>328</v>
      </c>
      <c r="C58" s="34">
        <v>301310001</v>
      </c>
      <c r="D58" s="34" t="s">
        <v>570</v>
      </c>
      <c r="E58" s="34" t="s">
        <v>571</v>
      </c>
      <c r="F58" s="34" t="s">
        <v>572</v>
      </c>
      <c r="G58" s="34">
        <v>5</v>
      </c>
      <c r="H58" s="34">
        <v>1</v>
      </c>
      <c r="I58" s="31" t="s">
        <v>331</v>
      </c>
      <c r="J58" s="34">
        <v>1</v>
      </c>
      <c r="K58" s="37" t="s">
        <v>227</v>
      </c>
      <c r="L58" s="37">
        <v>1</v>
      </c>
      <c r="M58" s="18">
        <f t="shared" si="1"/>
        <v>5</v>
      </c>
      <c r="N58" s="37">
        <v>1</v>
      </c>
      <c r="O58" s="20">
        <f t="shared" si="2"/>
        <v>10</v>
      </c>
      <c r="P58" s="37">
        <v>0</v>
      </c>
      <c r="Q58" s="37">
        <v>0</v>
      </c>
      <c r="R58" s="18">
        <f t="shared" si="3"/>
        <v>0</v>
      </c>
      <c r="S58" s="21">
        <v>0</v>
      </c>
      <c r="T58" s="18">
        <f t="shared" si="4"/>
        <v>0</v>
      </c>
      <c r="U58" s="48">
        <v>0</v>
      </c>
      <c r="V58" s="48">
        <v>0</v>
      </c>
      <c r="W58" s="22">
        <v>0</v>
      </c>
      <c r="X58" s="48">
        <v>0</v>
      </c>
      <c r="Y58" s="69">
        <f t="shared" si="36"/>
        <v>0</v>
      </c>
      <c r="Z58" s="24">
        <f t="shared" si="38"/>
        <v>0</v>
      </c>
      <c r="AA58" s="22">
        <v>0</v>
      </c>
      <c r="AB58" s="22">
        <v>0</v>
      </c>
      <c r="AC58" s="22">
        <v>0</v>
      </c>
      <c r="AD58" s="22">
        <v>0</v>
      </c>
      <c r="AE58" s="74">
        <f t="shared" si="19"/>
        <v>0</v>
      </c>
      <c r="AF58" s="71">
        <f t="shared" si="33"/>
        <v>0</v>
      </c>
      <c r="AG58" s="22">
        <v>0</v>
      </c>
      <c r="AH58" s="22">
        <v>0</v>
      </c>
      <c r="AI58" s="22">
        <v>0</v>
      </c>
      <c r="AJ58" s="22">
        <v>0</v>
      </c>
      <c r="AK58" s="22">
        <f t="shared" si="16"/>
        <v>0</v>
      </c>
      <c r="AL58" s="24">
        <f t="shared" si="28"/>
        <v>0</v>
      </c>
      <c r="AM58" s="22">
        <v>0</v>
      </c>
      <c r="AN58" s="22">
        <v>0</v>
      </c>
      <c r="AO58" s="22">
        <v>0</v>
      </c>
      <c r="AP58" s="22">
        <v>0</v>
      </c>
      <c r="AQ58" s="22">
        <f t="shared" si="12"/>
        <v>0</v>
      </c>
      <c r="AR58" s="24">
        <f t="shared" si="8"/>
        <v>0</v>
      </c>
      <c r="AS58" s="22">
        <v>0</v>
      </c>
      <c r="AT58" s="22">
        <v>0</v>
      </c>
      <c r="AU58" s="22">
        <v>0</v>
      </c>
      <c r="AV58" s="22">
        <v>0</v>
      </c>
      <c r="AW58" s="22">
        <f t="shared" si="13"/>
        <v>0</v>
      </c>
      <c r="AX58" s="24">
        <f t="shared" si="21"/>
        <v>0</v>
      </c>
      <c r="AY58" s="22">
        <v>0</v>
      </c>
      <c r="AZ58" s="22">
        <v>0</v>
      </c>
      <c r="BA58" s="22">
        <v>0</v>
      </c>
      <c r="BB58" s="22">
        <v>0</v>
      </c>
      <c r="BC58" s="22">
        <f t="shared" si="14"/>
        <v>0</v>
      </c>
      <c r="BD58" s="24">
        <f t="shared" si="29"/>
        <v>0</v>
      </c>
      <c r="BE58" s="24">
        <f t="shared" si="39"/>
        <v>1.5</v>
      </c>
      <c r="BF58" s="31"/>
      <c r="BG58" s="24">
        <f t="shared" si="40"/>
        <v>0</v>
      </c>
      <c r="BH58" s="24">
        <f t="shared" si="37"/>
        <v>3.75</v>
      </c>
    </row>
    <row r="59" spans="1:60" x14ac:dyDescent="0.25">
      <c r="A59" s="50">
        <v>53</v>
      </c>
      <c r="B59" s="31" t="s">
        <v>328</v>
      </c>
      <c r="C59" s="34">
        <v>301180001</v>
      </c>
      <c r="D59" s="34" t="s">
        <v>573</v>
      </c>
      <c r="E59" s="34" t="s">
        <v>574</v>
      </c>
      <c r="F59" s="34" t="s">
        <v>575</v>
      </c>
      <c r="G59" s="34">
        <v>12</v>
      </c>
      <c r="H59" s="34">
        <v>1</v>
      </c>
      <c r="I59" s="31" t="s">
        <v>332</v>
      </c>
      <c r="J59" s="34">
        <v>1</v>
      </c>
      <c r="K59" s="37" t="s">
        <v>227</v>
      </c>
      <c r="L59" s="37">
        <v>1</v>
      </c>
      <c r="M59" s="18">
        <f t="shared" si="1"/>
        <v>5</v>
      </c>
      <c r="N59" s="37">
        <v>1</v>
      </c>
      <c r="O59" s="20">
        <f t="shared" si="2"/>
        <v>10</v>
      </c>
      <c r="P59" s="37">
        <v>0</v>
      </c>
      <c r="Q59" s="17">
        <v>0</v>
      </c>
      <c r="R59" s="18">
        <f t="shared" si="3"/>
        <v>0</v>
      </c>
      <c r="S59" s="21">
        <v>0</v>
      </c>
      <c r="T59" s="18">
        <f t="shared" si="4"/>
        <v>0</v>
      </c>
      <c r="U59" s="22">
        <v>0</v>
      </c>
      <c r="V59" s="22">
        <v>0</v>
      </c>
      <c r="W59" s="22">
        <v>0</v>
      </c>
      <c r="X59" s="48">
        <v>0</v>
      </c>
      <c r="Y59" s="69">
        <f t="shared" si="36"/>
        <v>0</v>
      </c>
      <c r="Z59" s="24">
        <f t="shared" si="38"/>
        <v>0</v>
      </c>
      <c r="AA59" s="22">
        <v>0</v>
      </c>
      <c r="AB59" s="22">
        <v>0</v>
      </c>
      <c r="AC59" s="22">
        <v>0</v>
      </c>
      <c r="AD59" s="22">
        <v>0</v>
      </c>
      <c r="AE59" s="74">
        <f t="shared" si="19"/>
        <v>0</v>
      </c>
      <c r="AF59" s="71">
        <f t="shared" si="33"/>
        <v>0</v>
      </c>
      <c r="AG59" s="22">
        <v>0</v>
      </c>
      <c r="AH59" s="22">
        <v>0</v>
      </c>
      <c r="AI59" s="22">
        <v>0</v>
      </c>
      <c r="AJ59" s="22">
        <v>0</v>
      </c>
      <c r="AK59" s="22">
        <f t="shared" si="16"/>
        <v>0</v>
      </c>
      <c r="AL59" s="24">
        <f t="shared" si="28"/>
        <v>0</v>
      </c>
      <c r="AM59" s="22">
        <v>0</v>
      </c>
      <c r="AN59" s="22">
        <v>0</v>
      </c>
      <c r="AO59" s="22">
        <v>0</v>
      </c>
      <c r="AP59" s="22">
        <v>0</v>
      </c>
      <c r="AQ59" s="22">
        <f t="shared" si="12"/>
        <v>0</v>
      </c>
      <c r="AR59" s="24">
        <f t="shared" si="8"/>
        <v>0</v>
      </c>
      <c r="AS59" s="22">
        <v>0</v>
      </c>
      <c r="AT59" s="22">
        <v>0</v>
      </c>
      <c r="AU59" s="22">
        <v>0</v>
      </c>
      <c r="AV59" s="22">
        <v>0</v>
      </c>
      <c r="AW59" s="22">
        <f t="shared" si="13"/>
        <v>0</v>
      </c>
      <c r="AX59" s="24">
        <f t="shared" si="21"/>
        <v>0</v>
      </c>
      <c r="AY59" s="22">
        <v>0</v>
      </c>
      <c r="AZ59" s="22">
        <v>0</v>
      </c>
      <c r="BA59" s="22">
        <v>0</v>
      </c>
      <c r="BB59" s="22">
        <v>0</v>
      </c>
      <c r="BC59" s="22">
        <f t="shared" si="14"/>
        <v>0</v>
      </c>
      <c r="BD59" s="24">
        <f t="shared" si="29"/>
        <v>0</v>
      </c>
      <c r="BE59" s="24">
        <f t="shared" si="39"/>
        <v>1.5</v>
      </c>
      <c r="BF59" s="31"/>
      <c r="BG59" s="24">
        <f t="shared" si="40"/>
        <v>0</v>
      </c>
      <c r="BH59" s="24">
        <f t="shared" si="37"/>
        <v>3.75</v>
      </c>
    </row>
    <row r="60" spans="1:60" x14ac:dyDescent="0.25">
      <c r="A60" s="50">
        <v>54</v>
      </c>
      <c r="B60" s="31" t="s">
        <v>328</v>
      </c>
      <c r="C60" s="34">
        <v>301080001</v>
      </c>
      <c r="D60" s="34" t="s">
        <v>576</v>
      </c>
      <c r="E60" s="34" t="s">
        <v>577</v>
      </c>
      <c r="F60" s="34" t="s">
        <v>578</v>
      </c>
      <c r="G60" s="34">
        <v>6</v>
      </c>
      <c r="H60" s="34">
        <v>1</v>
      </c>
      <c r="I60" s="31" t="s">
        <v>333</v>
      </c>
      <c r="J60" s="34">
        <v>1</v>
      </c>
      <c r="K60" s="37" t="s">
        <v>227</v>
      </c>
      <c r="L60" s="37">
        <v>1</v>
      </c>
      <c r="M60" s="18">
        <f t="shared" si="1"/>
        <v>5</v>
      </c>
      <c r="N60" s="37">
        <v>1</v>
      </c>
      <c r="O60" s="20">
        <f t="shared" si="2"/>
        <v>10</v>
      </c>
      <c r="P60" s="37">
        <v>1</v>
      </c>
      <c r="Q60" s="37">
        <v>1</v>
      </c>
      <c r="R60" s="18">
        <f t="shared" si="3"/>
        <v>10</v>
      </c>
      <c r="S60" s="21">
        <v>0</v>
      </c>
      <c r="T60" s="18">
        <f t="shared" si="4"/>
        <v>0</v>
      </c>
      <c r="U60" s="37">
        <v>95</v>
      </c>
      <c r="V60" s="37">
        <v>55</v>
      </c>
      <c r="W60" s="37">
        <v>1</v>
      </c>
      <c r="X60" s="37">
        <v>214</v>
      </c>
      <c r="Y60" s="69">
        <f t="shared" si="36"/>
        <v>0.52968036529680362</v>
      </c>
      <c r="Z60" s="24">
        <f t="shared" si="38"/>
        <v>5.2968036529680358</v>
      </c>
      <c r="AA60" s="72">
        <v>99</v>
      </c>
      <c r="AB60" s="72">
        <v>52</v>
      </c>
      <c r="AC60" s="72">
        <v>5</v>
      </c>
      <c r="AD60" s="72">
        <v>209</v>
      </c>
      <c r="AE60" s="70">
        <f t="shared" si="19"/>
        <v>0.52648401826484015</v>
      </c>
      <c r="AF60" s="71">
        <f t="shared" si="33"/>
        <v>5.2648401826484017</v>
      </c>
      <c r="AG60" s="37">
        <v>116</v>
      </c>
      <c r="AH60" s="37">
        <v>15</v>
      </c>
      <c r="AI60" s="37">
        <v>0</v>
      </c>
      <c r="AJ60" s="37">
        <v>234</v>
      </c>
      <c r="AK60" s="37">
        <f t="shared" si="16"/>
        <v>0.55205479452054795</v>
      </c>
      <c r="AL60" s="24">
        <f t="shared" si="28"/>
        <v>5.5205479452054798</v>
      </c>
      <c r="AM60" s="34">
        <v>109</v>
      </c>
      <c r="AN60" s="34">
        <v>40</v>
      </c>
      <c r="AO60" s="34">
        <v>7</v>
      </c>
      <c r="AP60" s="34">
        <v>209</v>
      </c>
      <c r="AQ60" s="34">
        <f t="shared" si="12"/>
        <v>0.53470319634703189</v>
      </c>
      <c r="AR60" s="24">
        <f t="shared" si="8"/>
        <v>5.3470319634703189</v>
      </c>
      <c r="AS60" s="34">
        <v>142</v>
      </c>
      <c r="AT60" s="34">
        <v>0</v>
      </c>
      <c r="AU60" s="34">
        <v>0</v>
      </c>
      <c r="AV60" s="34">
        <v>223</v>
      </c>
      <c r="AW60" s="34">
        <f t="shared" si="13"/>
        <v>0.59269406392694068</v>
      </c>
      <c r="AX60" s="24">
        <f t="shared" si="21"/>
        <v>5.9269406392694073</v>
      </c>
      <c r="AY60" s="34">
        <v>113</v>
      </c>
      <c r="AZ60" s="34">
        <v>2</v>
      </c>
      <c r="BA60" s="34">
        <v>0</v>
      </c>
      <c r="BB60" s="34">
        <v>250</v>
      </c>
      <c r="BC60" s="34">
        <f t="shared" si="14"/>
        <v>0.54063926940639262</v>
      </c>
      <c r="BD60" s="24">
        <f t="shared" si="29"/>
        <v>5.4063926940639266</v>
      </c>
      <c r="BE60" s="24">
        <f t="shared" si="39"/>
        <v>5.7762557077625569</v>
      </c>
      <c r="BF60" s="31"/>
      <c r="BG60" s="24">
        <f t="shared" si="40"/>
        <v>5.4604261796042621</v>
      </c>
      <c r="BH60" s="24">
        <f t="shared" si="37"/>
        <v>6.25</v>
      </c>
    </row>
    <row r="61" spans="1:60" x14ac:dyDescent="0.25">
      <c r="A61" s="50">
        <v>55</v>
      </c>
      <c r="B61" s="31" t="s">
        <v>328</v>
      </c>
      <c r="C61" s="34">
        <v>300390001</v>
      </c>
      <c r="D61" s="34" t="s">
        <v>579</v>
      </c>
      <c r="E61" s="34" t="s">
        <v>580</v>
      </c>
      <c r="F61" s="34" t="s">
        <v>581</v>
      </c>
      <c r="G61" s="34">
        <v>3</v>
      </c>
      <c r="H61" s="34">
        <v>1</v>
      </c>
      <c r="I61" s="31" t="s">
        <v>334</v>
      </c>
      <c r="J61" s="34">
        <v>1</v>
      </c>
      <c r="K61" s="37" t="s">
        <v>227</v>
      </c>
      <c r="L61" s="37">
        <v>1</v>
      </c>
      <c r="M61" s="18">
        <f t="shared" si="1"/>
        <v>5</v>
      </c>
      <c r="N61" s="37">
        <v>1</v>
      </c>
      <c r="O61" s="20">
        <f t="shared" si="2"/>
        <v>10</v>
      </c>
      <c r="P61" s="37">
        <v>0</v>
      </c>
      <c r="Q61" s="37">
        <v>0</v>
      </c>
      <c r="R61" s="18">
        <f t="shared" si="3"/>
        <v>0</v>
      </c>
      <c r="S61" s="21">
        <v>0</v>
      </c>
      <c r="T61" s="18">
        <f t="shared" si="4"/>
        <v>0</v>
      </c>
      <c r="U61" s="48">
        <v>0</v>
      </c>
      <c r="V61" s="48">
        <v>0</v>
      </c>
      <c r="W61" s="22">
        <v>0</v>
      </c>
      <c r="X61" s="48">
        <v>0</v>
      </c>
      <c r="Y61" s="69">
        <f t="shared" si="36"/>
        <v>0</v>
      </c>
      <c r="Z61" s="24">
        <f t="shared" si="38"/>
        <v>0</v>
      </c>
      <c r="AA61" s="22">
        <v>0</v>
      </c>
      <c r="AB61" s="22">
        <v>0</v>
      </c>
      <c r="AC61" s="22">
        <v>0</v>
      </c>
      <c r="AD61" s="22">
        <v>0</v>
      </c>
      <c r="AE61" s="74">
        <f t="shared" si="19"/>
        <v>0</v>
      </c>
      <c r="AF61" s="71">
        <f t="shared" si="33"/>
        <v>0</v>
      </c>
      <c r="AG61" s="22">
        <v>0</v>
      </c>
      <c r="AH61" s="22">
        <v>0</v>
      </c>
      <c r="AI61" s="22">
        <v>0</v>
      </c>
      <c r="AJ61" s="22">
        <v>0</v>
      </c>
      <c r="AK61" s="22">
        <f t="shared" si="16"/>
        <v>0</v>
      </c>
      <c r="AL61" s="24">
        <f t="shared" si="28"/>
        <v>0</v>
      </c>
      <c r="AM61" s="22">
        <v>0</v>
      </c>
      <c r="AN61" s="22">
        <v>0</v>
      </c>
      <c r="AO61" s="22">
        <v>0</v>
      </c>
      <c r="AP61" s="22">
        <v>0</v>
      </c>
      <c r="AQ61" s="22">
        <f t="shared" si="12"/>
        <v>0</v>
      </c>
      <c r="AR61" s="24">
        <f t="shared" si="8"/>
        <v>0</v>
      </c>
      <c r="AS61" s="22">
        <v>0</v>
      </c>
      <c r="AT61" s="22">
        <v>0</v>
      </c>
      <c r="AU61" s="22">
        <v>0</v>
      </c>
      <c r="AV61" s="22">
        <v>0</v>
      </c>
      <c r="AW61" s="22">
        <f t="shared" si="13"/>
        <v>0</v>
      </c>
      <c r="AX61" s="24">
        <f t="shared" si="21"/>
        <v>0</v>
      </c>
      <c r="AY61" s="22">
        <v>0</v>
      </c>
      <c r="AZ61" s="22">
        <v>0</v>
      </c>
      <c r="BA61" s="22">
        <v>0</v>
      </c>
      <c r="BB61" s="22">
        <v>0</v>
      </c>
      <c r="BC61" s="22">
        <f t="shared" si="14"/>
        <v>0</v>
      </c>
      <c r="BD61" s="24">
        <f t="shared" si="29"/>
        <v>0</v>
      </c>
      <c r="BE61" s="24">
        <f t="shared" si="39"/>
        <v>1.5</v>
      </c>
      <c r="BF61" s="31"/>
      <c r="BG61" s="24">
        <f t="shared" si="40"/>
        <v>0</v>
      </c>
      <c r="BH61" s="24">
        <f t="shared" si="37"/>
        <v>3.75</v>
      </c>
    </row>
    <row r="62" spans="1:60" x14ac:dyDescent="0.25">
      <c r="A62" s="50">
        <v>56</v>
      </c>
      <c r="B62" s="31" t="s">
        <v>328</v>
      </c>
      <c r="C62" s="34">
        <v>300440001</v>
      </c>
      <c r="D62" s="34" t="s">
        <v>582</v>
      </c>
      <c r="E62" s="34" t="s">
        <v>583</v>
      </c>
      <c r="F62" s="34" t="s">
        <v>584</v>
      </c>
      <c r="G62" s="34">
        <v>4</v>
      </c>
      <c r="H62" s="34">
        <v>1</v>
      </c>
      <c r="I62" s="31" t="s">
        <v>335</v>
      </c>
      <c r="J62" s="34">
        <v>1</v>
      </c>
      <c r="K62" s="37" t="s">
        <v>227</v>
      </c>
      <c r="L62" s="37">
        <v>1</v>
      </c>
      <c r="M62" s="18">
        <f t="shared" si="1"/>
        <v>5</v>
      </c>
      <c r="N62" s="37">
        <v>1</v>
      </c>
      <c r="O62" s="20">
        <f t="shared" si="2"/>
        <v>10</v>
      </c>
      <c r="P62" s="37">
        <v>0</v>
      </c>
      <c r="Q62" s="17">
        <v>0</v>
      </c>
      <c r="R62" s="18">
        <f t="shared" si="3"/>
        <v>0</v>
      </c>
      <c r="S62" s="21">
        <v>0</v>
      </c>
      <c r="T62" s="18">
        <f t="shared" si="4"/>
        <v>0</v>
      </c>
      <c r="U62" s="22">
        <v>0</v>
      </c>
      <c r="V62" s="22">
        <v>0</v>
      </c>
      <c r="W62" s="22">
        <v>0</v>
      </c>
      <c r="X62" s="48">
        <v>0</v>
      </c>
      <c r="Y62" s="69">
        <f t="shared" si="36"/>
        <v>0</v>
      </c>
      <c r="Z62" s="24">
        <f t="shared" si="38"/>
        <v>0</v>
      </c>
      <c r="AA62" s="22">
        <v>0</v>
      </c>
      <c r="AB62" s="22">
        <v>0</v>
      </c>
      <c r="AC62" s="22">
        <v>0</v>
      </c>
      <c r="AD62" s="22">
        <v>0</v>
      </c>
      <c r="AE62" s="74">
        <f t="shared" si="19"/>
        <v>0</v>
      </c>
      <c r="AF62" s="71">
        <f t="shared" si="33"/>
        <v>0</v>
      </c>
      <c r="AG62" s="22">
        <v>0</v>
      </c>
      <c r="AH62" s="22">
        <v>0</v>
      </c>
      <c r="AI62" s="22">
        <v>0</v>
      </c>
      <c r="AJ62" s="22">
        <v>0</v>
      </c>
      <c r="AK62" s="22">
        <f t="shared" si="16"/>
        <v>0</v>
      </c>
      <c r="AL62" s="24">
        <f t="shared" si="28"/>
        <v>0</v>
      </c>
      <c r="AM62" s="22">
        <v>0</v>
      </c>
      <c r="AN62" s="22">
        <v>0</v>
      </c>
      <c r="AO62" s="22">
        <v>0</v>
      </c>
      <c r="AP62" s="22">
        <v>0</v>
      </c>
      <c r="AQ62" s="22">
        <f t="shared" si="12"/>
        <v>0</v>
      </c>
      <c r="AR62" s="24">
        <f t="shared" si="8"/>
        <v>0</v>
      </c>
      <c r="AS62" s="22">
        <v>0</v>
      </c>
      <c r="AT62" s="22">
        <v>0</v>
      </c>
      <c r="AU62" s="22">
        <v>0</v>
      </c>
      <c r="AV62" s="22">
        <v>0</v>
      </c>
      <c r="AW62" s="22">
        <f t="shared" si="13"/>
        <v>0</v>
      </c>
      <c r="AX62" s="24">
        <f t="shared" si="21"/>
        <v>0</v>
      </c>
      <c r="AY62" s="22">
        <v>0</v>
      </c>
      <c r="AZ62" s="22">
        <v>0</v>
      </c>
      <c r="BA62" s="22">
        <v>0</v>
      </c>
      <c r="BB62" s="22">
        <v>0</v>
      </c>
      <c r="BC62" s="22">
        <f t="shared" si="14"/>
        <v>0</v>
      </c>
      <c r="BD62" s="24">
        <f t="shared" si="29"/>
        <v>0</v>
      </c>
      <c r="BE62" s="24">
        <f t="shared" si="39"/>
        <v>1.5</v>
      </c>
      <c r="BF62" s="31"/>
      <c r="BG62" s="24">
        <f t="shared" si="40"/>
        <v>0</v>
      </c>
      <c r="BH62" s="24">
        <f t="shared" si="37"/>
        <v>3.75</v>
      </c>
    </row>
    <row r="63" spans="1:60" x14ac:dyDescent="0.25">
      <c r="A63" s="50">
        <v>57</v>
      </c>
      <c r="B63" s="31" t="s">
        <v>328</v>
      </c>
      <c r="C63" s="34">
        <v>300030001</v>
      </c>
      <c r="D63" s="34" t="s">
        <v>585</v>
      </c>
      <c r="E63" s="34" t="s">
        <v>586</v>
      </c>
      <c r="F63" s="34" t="s">
        <v>587</v>
      </c>
      <c r="G63" s="34">
        <v>3</v>
      </c>
      <c r="H63" s="34">
        <v>1</v>
      </c>
      <c r="I63" s="31" t="s">
        <v>336</v>
      </c>
      <c r="J63" s="34">
        <v>1</v>
      </c>
      <c r="K63" s="37" t="s">
        <v>227</v>
      </c>
      <c r="L63" s="37">
        <v>1</v>
      </c>
      <c r="M63" s="18">
        <f t="shared" si="1"/>
        <v>5</v>
      </c>
      <c r="N63" s="37">
        <v>1</v>
      </c>
      <c r="O63" s="20">
        <f t="shared" si="2"/>
        <v>10</v>
      </c>
      <c r="P63" s="37">
        <v>0</v>
      </c>
      <c r="Q63" s="37">
        <v>0</v>
      </c>
      <c r="R63" s="18">
        <f t="shared" si="3"/>
        <v>0</v>
      </c>
      <c r="S63" s="21">
        <v>0</v>
      </c>
      <c r="T63" s="18">
        <f t="shared" si="4"/>
        <v>0</v>
      </c>
      <c r="U63" s="48">
        <v>0</v>
      </c>
      <c r="V63" s="48">
        <v>0</v>
      </c>
      <c r="W63" s="22">
        <v>0</v>
      </c>
      <c r="X63" s="48">
        <v>0</v>
      </c>
      <c r="Y63" s="69">
        <f t="shared" si="36"/>
        <v>0</v>
      </c>
      <c r="Z63" s="24">
        <f t="shared" si="38"/>
        <v>0</v>
      </c>
      <c r="AA63" s="22">
        <v>0</v>
      </c>
      <c r="AB63" s="22">
        <v>0</v>
      </c>
      <c r="AC63" s="22">
        <v>0</v>
      </c>
      <c r="AD63" s="22">
        <v>0</v>
      </c>
      <c r="AE63" s="74">
        <f t="shared" si="19"/>
        <v>0</v>
      </c>
      <c r="AF63" s="71">
        <f t="shared" si="33"/>
        <v>0</v>
      </c>
      <c r="AG63" s="22">
        <v>0</v>
      </c>
      <c r="AH63" s="22">
        <v>0</v>
      </c>
      <c r="AI63" s="22">
        <v>0</v>
      </c>
      <c r="AJ63" s="22">
        <v>0</v>
      </c>
      <c r="AK63" s="22">
        <f t="shared" si="16"/>
        <v>0</v>
      </c>
      <c r="AL63" s="24">
        <f t="shared" si="28"/>
        <v>0</v>
      </c>
      <c r="AM63" s="22">
        <v>0</v>
      </c>
      <c r="AN63" s="22">
        <v>0</v>
      </c>
      <c r="AO63" s="22">
        <v>0</v>
      </c>
      <c r="AP63" s="22">
        <v>0</v>
      </c>
      <c r="AQ63" s="22">
        <f t="shared" si="12"/>
        <v>0</v>
      </c>
      <c r="AR63" s="24">
        <f t="shared" si="8"/>
        <v>0</v>
      </c>
      <c r="AS63" s="22">
        <v>0</v>
      </c>
      <c r="AT63" s="22">
        <v>0</v>
      </c>
      <c r="AU63" s="22">
        <v>0</v>
      </c>
      <c r="AV63" s="22">
        <v>0</v>
      </c>
      <c r="AW63" s="22">
        <f t="shared" si="13"/>
        <v>0</v>
      </c>
      <c r="AX63" s="24">
        <f t="shared" si="21"/>
        <v>0</v>
      </c>
      <c r="AY63" s="22">
        <v>0</v>
      </c>
      <c r="AZ63" s="22">
        <v>0</v>
      </c>
      <c r="BA63" s="22">
        <v>0</v>
      </c>
      <c r="BB63" s="22">
        <v>0</v>
      </c>
      <c r="BC63" s="22">
        <f t="shared" si="14"/>
        <v>0</v>
      </c>
      <c r="BD63" s="24">
        <f t="shared" si="29"/>
        <v>0</v>
      </c>
      <c r="BE63" s="24">
        <f t="shared" si="39"/>
        <v>1.5</v>
      </c>
      <c r="BF63" s="31"/>
      <c r="BG63" s="24">
        <f t="shared" si="40"/>
        <v>0</v>
      </c>
      <c r="BH63" s="24">
        <f t="shared" si="37"/>
        <v>3.75</v>
      </c>
    </row>
    <row r="64" spans="1:60" x14ac:dyDescent="0.25">
      <c r="A64" s="45">
        <v>58</v>
      </c>
      <c r="B64" s="45" t="s">
        <v>337</v>
      </c>
      <c r="C64" s="47">
        <v>310500001</v>
      </c>
      <c r="D64" s="47" t="s">
        <v>588</v>
      </c>
      <c r="E64" s="47" t="s">
        <v>589</v>
      </c>
      <c r="F64" s="47" t="s">
        <v>590</v>
      </c>
      <c r="G64" s="47">
        <v>5</v>
      </c>
      <c r="H64" s="47">
        <v>1</v>
      </c>
      <c r="I64" s="45" t="s">
        <v>338</v>
      </c>
      <c r="J64" s="47">
        <v>1</v>
      </c>
      <c r="K64" s="37" t="s">
        <v>69</v>
      </c>
      <c r="L64" s="37">
        <v>0</v>
      </c>
      <c r="M64" s="18">
        <f t="shared" si="1"/>
        <v>0</v>
      </c>
      <c r="N64" s="37">
        <v>1</v>
      </c>
      <c r="O64" s="20">
        <f t="shared" si="2"/>
        <v>10</v>
      </c>
      <c r="P64" s="37">
        <v>1</v>
      </c>
      <c r="Q64" s="17">
        <v>1</v>
      </c>
      <c r="R64" s="18">
        <f t="shared" si="3"/>
        <v>10</v>
      </c>
      <c r="S64" s="21">
        <v>0</v>
      </c>
      <c r="T64" s="18">
        <f t="shared" si="4"/>
        <v>0</v>
      </c>
      <c r="U64" s="17" t="s">
        <v>110</v>
      </c>
      <c r="V64" s="17" t="s">
        <v>110</v>
      </c>
      <c r="W64" s="17" t="s">
        <v>110</v>
      </c>
      <c r="X64" s="17" t="s">
        <v>110</v>
      </c>
      <c r="Y64" s="69" t="e">
        <f t="shared" si="36"/>
        <v>#VALUE!</v>
      </c>
      <c r="Z64" s="44" t="s">
        <v>112</v>
      </c>
      <c r="AA64" s="72">
        <v>278</v>
      </c>
      <c r="AB64" s="72">
        <v>3</v>
      </c>
      <c r="AC64" s="72">
        <v>0</v>
      </c>
      <c r="AD64" s="72">
        <v>84</v>
      </c>
      <c r="AE64" s="70">
        <f t="shared" si="19"/>
        <v>0.84246575342465757</v>
      </c>
      <c r="AF64" s="71">
        <f t="shared" si="33"/>
        <v>8.4246575342465757</v>
      </c>
      <c r="AG64" s="37">
        <v>360</v>
      </c>
      <c r="AH64" s="37">
        <v>0</v>
      </c>
      <c r="AI64" s="37">
        <v>0</v>
      </c>
      <c r="AJ64" s="37">
        <v>5</v>
      </c>
      <c r="AK64" s="37">
        <f t="shared" si="16"/>
        <v>0.99086757990867569</v>
      </c>
      <c r="AL64" s="24">
        <f t="shared" si="28"/>
        <v>9.9086757990867564</v>
      </c>
      <c r="AM64" s="34">
        <v>342</v>
      </c>
      <c r="AN64" s="34">
        <v>0</v>
      </c>
      <c r="AO64" s="34">
        <v>0</v>
      </c>
      <c r="AP64" s="34">
        <v>23</v>
      </c>
      <c r="AQ64" s="34">
        <f t="shared" si="12"/>
        <v>0.9579908675799087</v>
      </c>
      <c r="AR64" s="24">
        <f t="shared" si="8"/>
        <v>9.5799086757990874</v>
      </c>
      <c r="AS64" s="34">
        <v>299</v>
      </c>
      <c r="AT64" s="34">
        <v>0</v>
      </c>
      <c r="AU64" s="34">
        <v>0</v>
      </c>
      <c r="AV64" s="34">
        <v>66</v>
      </c>
      <c r="AW64" s="34">
        <f t="shared" si="13"/>
        <v>0.87945205479452049</v>
      </c>
      <c r="AX64" s="24">
        <f t="shared" si="21"/>
        <v>8.7945205479452042</v>
      </c>
      <c r="AY64" s="34">
        <v>136</v>
      </c>
      <c r="AZ64" s="34">
        <v>1</v>
      </c>
      <c r="BA64" s="34">
        <v>1</v>
      </c>
      <c r="BB64" s="34">
        <v>227</v>
      </c>
      <c r="BC64" s="34">
        <f t="shared" si="14"/>
        <v>0.57990867579908678</v>
      </c>
      <c r="BD64" s="24">
        <f t="shared" si="29"/>
        <v>5.7990867579908674</v>
      </c>
      <c r="BE64" s="24">
        <f>(BD64+AX64+AR64+AL64+AF64+R64+O64+M64+T64)/10</f>
        <v>6.2506849315068491</v>
      </c>
      <c r="BF64" s="75">
        <f>(BD64+AX64+AR64+AL64+AF64+R64+M64+O64+T64)/9</f>
        <v>6.9452054794520546</v>
      </c>
      <c r="BG64" s="24">
        <f>(BD64+AX64+AR64+AL64+AF64)/5</f>
        <v>8.5013698630136982</v>
      </c>
      <c r="BH64" s="24">
        <f t="shared" si="37"/>
        <v>5</v>
      </c>
    </row>
    <row r="65" spans="1:60" x14ac:dyDescent="0.25">
      <c r="A65" s="50">
        <v>59</v>
      </c>
      <c r="B65" s="31" t="s">
        <v>339</v>
      </c>
      <c r="C65" s="34">
        <v>320560001</v>
      </c>
      <c r="D65" s="34" t="s">
        <v>591</v>
      </c>
      <c r="E65" s="34" t="s">
        <v>592</v>
      </c>
      <c r="F65" s="34" t="s">
        <v>593</v>
      </c>
      <c r="G65" s="34">
        <v>3</v>
      </c>
      <c r="H65" s="34">
        <v>1</v>
      </c>
      <c r="I65" s="31" t="s">
        <v>340</v>
      </c>
      <c r="J65" s="34">
        <v>1</v>
      </c>
      <c r="K65" s="37" t="s">
        <v>69</v>
      </c>
      <c r="L65" s="37">
        <v>0</v>
      </c>
      <c r="M65" s="18">
        <f t="shared" si="1"/>
        <v>0</v>
      </c>
      <c r="N65" s="37">
        <v>0</v>
      </c>
      <c r="O65" s="20">
        <f t="shared" si="2"/>
        <v>0</v>
      </c>
      <c r="P65" s="37">
        <v>0</v>
      </c>
      <c r="Q65" s="37">
        <v>0</v>
      </c>
      <c r="R65" s="18">
        <f t="shared" si="3"/>
        <v>0</v>
      </c>
      <c r="S65" s="21">
        <v>0</v>
      </c>
      <c r="T65" s="18">
        <f t="shared" si="4"/>
        <v>0</v>
      </c>
      <c r="U65" s="48">
        <v>0</v>
      </c>
      <c r="V65" s="48">
        <v>0</v>
      </c>
      <c r="W65" s="22">
        <v>0</v>
      </c>
      <c r="X65" s="48">
        <v>0</v>
      </c>
      <c r="Y65" s="69">
        <f t="shared" si="36"/>
        <v>0</v>
      </c>
      <c r="Z65" s="24">
        <f>((U65/365)+((V65/365)*0.5)+((W65/365)*(-0.5))+((X65/365)*(1/3)))*10</f>
        <v>0</v>
      </c>
      <c r="AA65" s="22">
        <v>0</v>
      </c>
      <c r="AB65" s="22">
        <v>0</v>
      </c>
      <c r="AC65" s="22">
        <v>0</v>
      </c>
      <c r="AD65" s="22">
        <v>0</v>
      </c>
      <c r="AE65" s="74">
        <f t="shared" si="19"/>
        <v>0</v>
      </c>
      <c r="AF65" s="71">
        <f t="shared" si="33"/>
        <v>0</v>
      </c>
      <c r="AG65" s="22">
        <v>0</v>
      </c>
      <c r="AH65" s="22">
        <v>0</v>
      </c>
      <c r="AI65" s="22">
        <v>0</v>
      </c>
      <c r="AJ65" s="22">
        <v>0</v>
      </c>
      <c r="AK65" s="22">
        <f t="shared" si="16"/>
        <v>0</v>
      </c>
      <c r="AL65" s="24">
        <f t="shared" si="28"/>
        <v>0</v>
      </c>
      <c r="AM65" s="22">
        <v>0</v>
      </c>
      <c r="AN65" s="22">
        <v>0</v>
      </c>
      <c r="AO65" s="22">
        <v>0</v>
      </c>
      <c r="AP65" s="22">
        <v>0</v>
      </c>
      <c r="AQ65" s="22">
        <f t="shared" si="12"/>
        <v>0</v>
      </c>
      <c r="AR65" s="24">
        <f t="shared" si="8"/>
        <v>0</v>
      </c>
      <c r="AS65" s="22">
        <v>0</v>
      </c>
      <c r="AT65" s="22">
        <v>0</v>
      </c>
      <c r="AU65" s="22">
        <v>0</v>
      </c>
      <c r="AV65" s="22">
        <v>0</v>
      </c>
      <c r="AW65" s="22">
        <f t="shared" si="13"/>
        <v>0</v>
      </c>
      <c r="AX65" s="24">
        <f t="shared" si="21"/>
        <v>0</v>
      </c>
      <c r="AY65" s="22">
        <v>0</v>
      </c>
      <c r="AZ65" s="22">
        <v>0</v>
      </c>
      <c r="BA65" s="22">
        <v>0</v>
      </c>
      <c r="BB65" s="22">
        <v>0</v>
      </c>
      <c r="BC65" s="22">
        <f t="shared" si="14"/>
        <v>0</v>
      </c>
      <c r="BD65" s="24">
        <f t="shared" si="29"/>
        <v>0</v>
      </c>
      <c r="BE65" s="24">
        <f>(BD65+AX65+AR65+AL65+AF65+Z65+R65+O65+M65+T65)/10</f>
        <v>0</v>
      </c>
      <c r="BF65" s="31"/>
      <c r="BG65" s="24">
        <f>(BD65+AX65+AR65+AL65+AF65+Z65)/6</f>
        <v>0</v>
      </c>
      <c r="BH65" s="24">
        <f t="shared" si="37"/>
        <v>0</v>
      </c>
    </row>
    <row r="66" spans="1:60" x14ac:dyDescent="0.25">
      <c r="A66" s="1"/>
      <c r="B66" s="1"/>
      <c r="C66" s="1"/>
      <c r="D66" s="66"/>
      <c r="E66" s="66"/>
      <c r="F66" s="66"/>
      <c r="G66" s="66"/>
      <c r="H66" s="66"/>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row>
    <row r="67" spans="1:60" x14ac:dyDescent="0.25">
      <c r="A67" s="1"/>
      <c r="B67" s="1"/>
      <c r="C67" s="1"/>
      <c r="D67" s="66"/>
      <c r="E67" s="66"/>
      <c r="F67" s="66"/>
      <c r="G67" s="66"/>
      <c r="H67" s="66"/>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row>
    <row r="68" spans="1:60" x14ac:dyDescent="0.25">
      <c r="A68" s="1"/>
      <c r="B68" s="1"/>
      <c r="C68" s="1"/>
      <c r="D68" s="66"/>
      <c r="E68" s="66"/>
      <c r="F68" s="66"/>
      <c r="G68" s="66"/>
      <c r="H68" s="66"/>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row>
    <row r="69" spans="1:60" x14ac:dyDescent="0.25">
      <c r="A69" s="1"/>
      <c r="B69" s="1"/>
      <c r="C69" s="1"/>
      <c r="D69" s="66"/>
      <c r="E69" s="66"/>
      <c r="F69" s="66"/>
      <c r="G69" s="66"/>
      <c r="H69" s="66"/>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row>
    <row r="70" spans="1:60" x14ac:dyDescent="0.25">
      <c r="A70" s="1"/>
      <c r="B70" s="1"/>
      <c r="C70" s="1"/>
      <c r="D70" s="66"/>
      <c r="E70" s="66"/>
      <c r="F70" s="66"/>
      <c r="G70" s="66"/>
      <c r="H70" s="66"/>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row>
    <row r="71" spans="1:60" x14ac:dyDescent="0.25">
      <c r="A71" s="1"/>
      <c r="B71" s="1"/>
      <c r="C71" s="1"/>
      <c r="D71" s="66"/>
      <c r="E71" s="66"/>
      <c r="F71" s="66"/>
      <c r="G71" s="66"/>
      <c r="H71" s="66"/>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row>
    <row r="72" spans="1:60" x14ac:dyDescent="0.25">
      <c r="A72" s="1"/>
      <c r="B72" s="1"/>
      <c r="C72" s="1"/>
      <c r="D72" s="66"/>
      <c r="E72" s="66"/>
      <c r="F72" s="66"/>
      <c r="G72" s="66"/>
      <c r="H72" s="66"/>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row>
    <row r="73" spans="1:60" x14ac:dyDescent="0.25">
      <c r="A73" s="1"/>
      <c r="B73" s="1"/>
      <c r="C73" s="1"/>
      <c r="D73" s="66"/>
      <c r="E73" s="66"/>
      <c r="F73" s="66"/>
      <c r="G73" s="66"/>
      <c r="H73" s="66"/>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row>
    <row r="74" spans="1:60" x14ac:dyDescent="0.25">
      <c r="A74" s="1"/>
      <c r="B74" s="1"/>
      <c r="C74" s="1"/>
      <c r="D74" s="66"/>
      <c r="E74" s="66"/>
      <c r="F74" s="66"/>
      <c r="G74" s="66"/>
      <c r="H74" s="66"/>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row>
    <row r="75" spans="1:60" x14ac:dyDescent="0.25">
      <c r="A75" s="1"/>
      <c r="B75" s="1"/>
      <c r="C75" s="1"/>
      <c r="D75" s="66"/>
      <c r="E75" s="66"/>
      <c r="F75" s="66"/>
      <c r="G75" s="66"/>
      <c r="H75" s="66"/>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row>
    <row r="76" spans="1:60" x14ac:dyDescent="0.25">
      <c r="A76" s="1"/>
      <c r="B76" s="1"/>
      <c r="C76" s="1"/>
      <c r="D76" s="66"/>
      <c r="E76" s="66"/>
      <c r="F76" s="66"/>
      <c r="G76" s="66"/>
      <c r="H76" s="66"/>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row>
    <row r="77" spans="1:60" x14ac:dyDescent="0.25">
      <c r="A77" s="1"/>
      <c r="B77" s="1"/>
      <c r="C77" s="1"/>
      <c r="D77" s="66"/>
      <c r="E77" s="66"/>
      <c r="F77" s="66"/>
      <c r="G77" s="66"/>
      <c r="H77" s="66"/>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row>
    <row r="78" spans="1:60" x14ac:dyDescent="0.25">
      <c r="A78" s="1"/>
      <c r="B78" s="1"/>
      <c r="C78" s="1"/>
      <c r="D78" s="66"/>
      <c r="E78" s="66"/>
      <c r="F78" s="66"/>
      <c r="G78" s="66"/>
      <c r="H78" s="66"/>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row>
    <row r="79" spans="1:60" x14ac:dyDescent="0.25">
      <c r="A79" s="1"/>
      <c r="B79" s="1"/>
      <c r="C79" s="1"/>
      <c r="D79" s="66"/>
      <c r="E79" s="66"/>
      <c r="F79" s="66"/>
      <c r="G79" s="66"/>
      <c r="H79" s="66"/>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row>
    <row r="80" spans="1:60" x14ac:dyDescent="0.25">
      <c r="A80" s="1"/>
      <c r="B80" s="1"/>
      <c r="C80" s="1"/>
      <c r="D80" s="66"/>
      <c r="E80" s="66"/>
      <c r="F80" s="66"/>
      <c r="G80" s="66"/>
      <c r="H80" s="66"/>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row>
    <row r="81" spans="1:57" x14ac:dyDescent="0.25">
      <c r="A81" s="1"/>
      <c r="B81" s="1"/>
      <c r="C81" s="1"/>
      <c r="D81" s="66"/>
      <c r="E81" s="66"/>
      <c r="F81" s="66"/>
      <c r="G81" s="66"/>
      <c r="H81" s="66"/>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row>
    <row r="82" spans="1:57" x14ac:dyDescent="0.25">
      <c r="A82" s="1"/>
      <c r="B82" s="1"/>
      <c r="C82" s="1"/>
      <c r="D82" s="66"/>
      <c r="E82" s="66"/>
      <c r="F82" s="66"/>
      <c r="G82" s="66"/>
      <c r="H82" s="66"/>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row>
    <row r="83" spans="1:57" x14ac:dyDescent="0.25">
      <c r="A83" s="1"/>
      <c r="B83" s="1"/>
      <c r="C83" s="1"/>
      <c r="D83" s="66"/>
      <c r="E83" s="66"/>
      <c r="F83" s="66"/>
      <c r="G83" s="66"/>
      <c r="H83" s="66"/>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row>
    <row r="84" spans="1:57" x14ac:dyDescent="0.25">
      <c r="A84" s="1"/>
      <c r="B84" s="1"/>
      <c r="C84" s="1"/>
      <c r="D84" s="66"/>
      <c r="E84" s="66"/>
      <c r="F84" s="66"/>
      <c r="G84" s="66"/>
      <c r="H84" s="66"/>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row>
    <row r="85" spans="1:57" x14ac:dyDescent="0.25">
      <c r="A85" s="1"/>
      <c r="B85" s="1"/>
      <c r="C85" s="1"/>
      <c r="D85" s="66"/>
      <c r="E85" s="66"/>
      <c r="F85" s="66"/>
      <c r="G85" s="66"/>
      <c r="H85" s="66"/>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row>
    <row r="86" spans="1:57" x14ac:dyDescent="0.25">
      <c r="A86" s="1"/>
      <c r="B86" s="1"/>
      <c r="C86" s="1"/>
      <c r="D86" s="66"/>
      <c r="E86" s="66"/>
      <c r="F86" s="66"/>
      <c r="G86" s="66"/>
      <c r="H86" s="66"/>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row>
    <row r="87" spans="1:57" x14ac:dyDescent="0.25">
      <c r="A87" s="1"/>
      <c r="B87" s="1"/>
      <c r="C87" s="1"/>
      <c r="D87" s="66"/>
      <c r="E87" s="66"/>
      <c r="F87" s="66"/>
      <c r="G87" s="66"/>
      <c r="H87" s="66"/>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row>
    <row r="88" spans="1:57" x14ac:dyDescent="0.25">
      <c r="A88" s="1"/>
      <c r="B88" s="1"/>
      <c r="C88" s="1"/>
      <c r="D88" s="66"/>
      <c r="E88" s="66"/>
      <c r="F88" s="66"/>
      <c r="G88" s="66"/>
      <c r="H88" s="66"/>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row>
    <row r="89" spans="1:57" x14ac:dyDescent="0.25">
      <c r="A89" s="1"/>
      <c r="B89" s="1"/>
      <c r="C89" s="1"/>
      <c r="D89" s="66"/>
      <c r="E89" s="66"/>
      <c r="F89" s="66"/>
      <c r="G89" s="66"/>
      <c r="H89" s="66"/>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row>
    <row r="90" spans="1:57" x14ac:dyDescent="0.25">
      <c r="A90" s="1"/>
      <c r="B90" s="1"/>
      <c r="C90" s="1"/>
      <c r="D90" s="66"/>
      <c r="E90" s="66"/>
      <c r="F90" s="66"/>
      <c r="G90" s="66"/>
      <c r="H90" s="66"/>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row>
    <row r="91" spans="1:57" x14ac:dyDescent="0.25">
      <c r="A91" s="1"/>
      <c r="B91" s="1"/>
      <c r="C91" s="1"/>
      <c r="D91" s="66"/>
      <c r="E91" s="66"/>
      <c r="F91" s="66"/>
      <c r="G91" s="66"/>
      <c r="H91" s="66"/>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row>
    <row r="92" spans="1:57" x14ac:dyDescent="0.25">
      <c r="A92" s="1"/>
      <c r="B92" s="1"/>
      <c r="C92" s="1"/>
      <c r="D92" s="66"/>
      <c r="E92" s="66"/>
      <c r="F92" s="66"/>
      <c r="G92" s="66"/>
      <c r="H92" s="66"/>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row>
    <row r="93" spans="1:57" x14ac:dyDescent="0.25">
      <c r="A93" s="1"/>
      <c r="B93" s="1"/>
      <c r="C93" s="1"/>
      <c r="D93" s="66"/>
      <c r="E93" s="66"/>
      <c r="F93" s="66"/>
      <c r="G93" s="66"/>
      <c r="H93" s="66"/>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row>
    <row r="94" spans="1:57" x14ac:dyDescent="0.25">
      <c r="A94" s="1"/>
      <c r="B94" s="1"/>
      <c r="C94" s="1"/>
      <c r="D94" s="66"/>
      <c r="E94" s="66"/>
      <c r="F94" s="66"/>
      <c r="G94" s="66"/>
      <c r="H94" s="66"/>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row>
    <row r="95" spans="1:57" x14ac:dyDescent="0.25">
      <c r="A95" s="1"/>
      <c r="B95" s="1"/>
      <c r="C95" s="1"/>
      <c r="D95" s="66"/>
      <c r="E95" s="66"/>
      <c r="F95" s="66"/>
      <c r="G95" s="66"/>
      <c r="H95" s="66"/>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row>
    <row r="96" spans="1:57" x14ac:dyDescent="0.25">
      <c r="A96" s="1"/>
      <c r="B96" s="1"/>
      <c r="C96" s="1"/>
      <c r="D96" s="66"/>
      <c r="E96" s="66"/>
      <c r="F96" s="66"/>
      <c r="G96" s="66"/>
      <c r="H96" s="66"/>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row>
    <row r="97" spans="1:57" x14ac:dyDescent="0.25">
      <c r="A97" s="1"/>
      <c r="B97" s="1"/>
      <c r="C97" s="1"/>
      <c r="D97" s="66"/>
      <c r="E97" s="66"/>
      <c r="F97" s="66"/>
      <c r="G97" s="66"/>
      <c r="H97" s="66"/>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row>
    <row r="98" spans="1:57" x14ac:dyDescent="0.25">
      <c r="A98" s="1"/>
      <c r="B98" s="1"/>
      <c r="C98" s="1"/>
      <c r="D98" s="66"/>
      <c r="E98" s="66"/>
      <c r="F98" s="66"/>
      <c r="G98" s="66"/>
      <c r="H98" s="66"/>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row>
    <row r="99" spans="1:57" x14ac:dyDescent="0.25">
      <c r="A99" s="1"/>
      <c r="B99" s="1"/>
      <c r="C99" s="1"/>
      <c r="D99" s="66"/>
      <c r="E99" s="66"/>
      <c r="F99" s="66"/>
      <c r="G99" s="66"/>
      <c r="H99" s="66"/>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row>
    <row r="100" spans="1:57" x14ac:dyDescent="0.25">
      <c r="A100" s="1"/>
      <c r="B100" s="1"/>
      <c r="C100" s="1"/>
      <c r="D100" s="66"/>
      <c r="E100" s="66"/>
      <c r="F100" s="66"/>
      <c r="G100" s="66"/>
      <c r="H100" s="66"/>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row>
    <row r="101" spans="1:57" x14ac:dyDescent="0.25">
      <c r="A101" s="1"/>
      <c r="B101" s="1"/>
      <c r="C101" s="1"/>
      <c r="D101" s="66"/>
      <c r="E101" s="66"/>
      <c r="F101" s="66"/>
      <c r="G101" s="66"/>
      <c r="H101" s="66"/>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row>
    <row r="102" spans="1:57" x14ac:dyDescent="0.25">
      <c r="A102" s="1"/>
      <c r="B102" s="1"/>
      <c r="C102" s="1"/>
      <c r="D102" s="66"/>
      <c r="E102" s="66"/>
      <c r="F102" s="66"/>
      <c r="G102" s="66"/>
      <c r="H102" s="66"/>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row>
    <row r="103" spans="1:57" x14ac:dyDescent="0.25">
      <c r="A103" s="1"/>
      <c r="B103" s="1"/>
      <c r="C103" s="1"/>
      <c r="D103" s="66"/>
      <c r="E103" s="66"/>
      <c r="F103" s="66"/>
      <c r="G103" s="66"/>
      <c r="H103" s="66"/>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row>
    <row r="104" spans="1:57" x14ac:dyDescent="0.25">
      <c r="A104" s="1"/>
      <c r="B104" s="1"/>
      <c r="C104" s="1"/>
      <c r="D104" s="66"/>
      <c r="E104" s="66"/>
      <c r="F104" s="66"/>
      <c r="G104" s="66"/>
      <c r="H104" s="66"/>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row>
    <row r="105" spans="1:57" x14ac:dyDescent="0.25">
      <c r="A105" s="1"/>
      <c r="B105" s="1"/>
      <c r="C105" s="1"/>
      <c r="D105" s="66"/>
      <c r="E105" s="66"/>
      <c r="F105" s="66"/>
      <c r="G105" s="66"/>
      <c r="H105" s="66"/>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row>
    <row r="106" spans="1:57" x14ac:dyDescent="0.25">
      <c r="A106" s="1"/>
      <c r="B106" s="1"/>
      <c r="C106" s="1"/>
      <c r="D106" s="66"/>
      <c r="E106" s="66"/>
      <c r="F106" s="66"/>
      <c r="G106" s="66"/>
      <c r="H106" s="66"/>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row>
    <row r="107" spans="1:57" x14ac:dyDescent="0.25">
      <c r="A107" s="1"/>
      <c r="B107" s="1"/>
      <c r="C107" s="1"/>
      <c r="D107" s="66"/>
      <c r="E107" s="66"/>
      <c r="F107" s="66"/>
      <c r="G107" s="66"/>
      <c r="H107" s="66"/>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row>
    <row r="108" spans="1:57" x14ac:dyDescent="0.25">
      <c r="A108" s="1"/>
      <c r="B108" s="1"/>
      <c r="C108" s="1"/>
      <c r="D108" s="66"/>
      <c r="E108" s="66"/>
      <c r="F108" s="66"/>
      <c r="G108" s="66"/>
      <c r="H108" s="66"/>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row>
    <row r="109" spans="1:57" x14ac:dyDescent="0.25">
      <c r="A109" s="1"/>
      <c r="B109" s="1"/>
      <c r="C109" s="1"/>
      <c r="D109" s="66"/>
      <c r="E109" s="66"/>
      <c r="F109" s="66"/>
      <c r="G109" s="66"/>
      <c r="H109" s="66"/>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row>
    <row r="110" spans="1:57" x14ac:dyDescent="0.25">
      <c r="A110" s="1"/>
      <c r="B110" s="1"/>
      <c r="C110" s="1"/>
      <c r="D110" s="66"/>
      <c r="E110" s="66"/>
      <c r="F110" s="66"/>
      <c r="G110" s="66"/>
      <c r="H110" s="66"/>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row>
    <row r="111" spans="1:57" x14ac:dyDescent="0.25">
      <c r="A111" s="1"/>
      <c r="B111" s="1"/>
      <c r="C111" s="1"/>
      <c r="D111" s="66"/>
      <c r="E111" s="66"/>
      <c r="F111" s="66"/>
      <c r="G111" s="66"/>
      <c r="H111" s="66"/>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row>
    <row r="112" spans="1:57" x14ac:dyDescent="0.25">
      <c r="A112" s="1"/>
      <c r="B112" s="1"/>
      <c r="C112" s="1"/>
      <c r="D112" s="66"/>
      <c r="E112" s="66"/>
      <c r="F112" s="66"/>
      <c r="G112" s="66"/>
      <c r="H112" s="66"/>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row>
    <row r="113" spans="1:57" x14ac:dyDescent="0.25">
      <c r="A113" s="1"/>
      <c r="B113" s="1"/>
      <c r="C113" s="1"/>
      <c r="D113" s="66"/>
      <c r="E113" s="66"/>
      <c r="F113" s="66"/>
      <c r="G113" s="66"/>
      <c r="H113" s="66"/>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row>
    <row r="114" spans="1:57" x14ac:dyDescent="0.25">
      <c r="A114" s="1"/>
      <c r="B114" s="1"/>
      <c r="C114" s="1"/>
      <c r="D114" s="66"/>
      <c r="E114" s="66"/>
      <c r="F114" s="66"/>
      <c r="G114" s="66"/>
      <c r="H114" s="66"/>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row>
    <row r="115" spans="1:57" x14ac:dyDescent="0.25">
      <c r="A115" s="1"/>
      <c r="B115" s="1"/>
      <c r="C115" s="1"/>
      <c r="D115" s="66"/>
      <c r="E115" s="66"/>
      <c r="F115" s="66"/>
      <c r="G115" s="66"/>
      <c r="H115" s="66"/>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row>
    <row r="116" spans="1:57" x14ac:dyDescent="0.25">
      <c r="A116" s="1"/>
      <c r="B116" s="1"/>
      <c r="C116" s="1"/>
      <c r="D116" s="66"/>
      <c r="E116" s="66"/>
      <c r="F116" s="66"/>
      <c r="G116" s="66"/>
      <c r="H116" s="66"/>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row>
    <row r="117" spans="1:57" x14ac:dyDescent="0.25">
      <c r="A117" s="1"/>
      <c r="B117" s="1"/>
      <c r="C117" s="1"/>
      <c r="D117" s="66"/>
      <c r="E117" s="66"/>
      <c r="F117" s="66"/>
      <c r="G117" s="66"/>
      <c r="H117" s="66"/>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row>
    <row r="118" spans="1:57" x14ac:dyDescent="0.25">
      <c r="A118" s="1"/>
      <c r="B118" s="1"/>
      <c r="C118" s="1"/>
      <c r="D118" s="66"/>
      <c r="E118" s="66"/>
      <c r="F118" s="66"/>
      <c r="G118" s="66"/>
      <c r="H118" s="66"/>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row>
    <row r="119" spans="1:57" x14ac:dyDescent="0.25">
      <c r="A119" s="1"/>
      <c r="B119" s="1"/>
      <c r="C119" s="1"/>
      <c r="D119" s="66"/>
      <c r="E119" s="66"/>
      <c r="F119" s="66"/>
      <c r="G119" s="66"/>
      <c r="H119" s="66"/>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row>
    <row r="120" spans="1:57" x14ac:dyDescent="0.25">
      <c r="A120" s="1"/>
      <c r="B120" s="1"/>
      <c r="C120" s="1"/>
      <c r="D120" s="66"/>
      <c r="E120" s="66"/>
      <c r="F120" s="66"/>
      <c r="G120" s="66"/>
      <c r="H120" s="66"/>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row>
    <row r="121" spans="1:57" x14ac:dyDescent="0.25">
      <c r="A121" s="1"/>
      <c r="B121" s="1"/>
      <c r="C121" s="1"/>
      <c r="D121" s="66"/>
      <c r="E121" s="66"/>
      <c r="F121" s="66"/>
      <c r="G121" s="66"/>
      <c r="H121" s="66"/>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row>
    <row r="122" spans="1:57" x14ac:dyDescent="0.25">
      <c r="A122" s="1"/>
      <c r="B122" s="1"/>
      <c r="C122" s="1"/>
      <c r="D122" s="66"/>
      <c r="E122" s="66"/>
      <c r="F122" s="66"/>
      <c r="G122" s="66"/>
      <c r="H122" s="66"/>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row>
    <row r="123" spans="1:57" x14ac:dyDescent="0.25">
      <c r="A123" s="1"/>
      <c r="B123" s="1"/>
      <c r="C123" s="1"/>
      <c r="D123" s="66"/>
      <c r="E123" s="66"/>
      <c r="F123" s="66"/>
      <c r="G123" s="66"/>
      <c r="H123" s="66"/>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row>
    <row r="124" spans="1:57" x14ac:dyDescent="0.25">
      <c r="A124" s="1"/>
      <c r="B124" s="1"/>
      <c r="C124" s="1"/>
      <c r="D124" s="66"/>
      <c r="E124" s="66"/>
      <c r="F124" s="66"/>
      <c r="G124" s="66"/>
      <c r="H124" s="66"/>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row>
    <row r="125" spans="1:57" x14ac:dyDescent="0.25">
      <c r="A125" s="1"/>
      <c r="B125" s="1"/>
      <c r="C125" s="1"/>
      <c r="D125" s="66"/>
      <c r="E125" s="66"/>
      <c r="F125" s="66"/>
      <c r="G125" s="66"/>
      <c r="H125" s="66"/>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row>
    <row r="126" spans="1:57" x14ac:dyDescent="0.25">
      <c r="A126" s="1"/>
      <c r="B126" s="1"/>
      <c r="C126" s="1"/>
      <c r="D126" s="66"/>
      <c r="E126" s="66"/>
      <c r="F126" s="66"/>
      <c r="G126" s="66"/>
      <c r="H126" s="66"/>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row>
    <row r="127" spans="1:57" x14ac:dyDescent="0.25">
      <c r="A127" s="1"/>
      <c r="B127" s="1"/>
      <c r="C127" s="1"/>
      <c r="D127" s="66"/>
      <c r="E127" s="66"/>
      <c r="F127" s="66"/>
      <c r="G127" s="66"/>
      <c r="H127" s="66"/>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row>
    <row r="128" spans="1:57" x14ac:dyDescent="0.25">
      <c r="A128" s="1"/>
      <c r="B128" s="1"/>
      <c r="C128" s="1"/>
      <c r="D128" s="66"/>
      <c r="E128" s="66"/>
      <c r="F128" s="66"/>
      <c r="G128" s="66"/>
      <c r="H128" s="66"/>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row>
    <row r="129" spans="1:57" x14ac:dyDescent="0.25">
      <c r="A129" s="1"/>
      <c r="B129" s="1"/>
      <c r="C129" s="1"/>
      <c r="D129" s="66"/>
      <c r="E129" s="66"/>
      <c r="F129" s="66"/>
      <c r="G129" s="66"/>
      <c r="H129" s="66"/>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row>
    <row r="130" spans="1:57" x14ac:dyDescent="0.25">
      <c r="A130" s="1"/>
      <c r="B130" s="1"/>
      <c r="C130" s="1"/>
      <c r="D130" s="66"/>
      <c r="E130" s="66"/>
      <c r="F130" s="66"/>
      <c r="G130" s="66"/>
      <c r="H130" s="66"/>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row>
    <row r="131" spans="1:57" x14ac:dyDescent="0.25">
      <c r="A131" s="1"/>
      <c r="B131" s="1"/>
      <c r="C131" s="1"/>
      <c r="D131" s="66"/>
      <c r="E131" s="66"/>
      <c r="F131" s="66"/>
      <c r="G131" s="66"/>
      <c r="H131" s="66"/>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row>
    <row r="132" spans="1:57" x14ac:dyDescent="0.25">
      <c r="A132" s="1"/>
      <c r="B132" s="1"/>
      <c r="C132" s="1"/>
      <c r="D132" s="66"/>
      <c r="E132" s="66"/>
      <c r="F132" s="66"/>
      <c r="G132" s="66"/>
      <c r="H132" s="66"/>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row>
    <row r="133" spans="1:57" x14ac:dyDescent="0.25">
      <c r="A133" s="1"/>
      <c r="B133" s="1"/>
      <c r="C133" s="1"/>
      <c r="D133" s="66"/>
      <c r="E133" s="66"/>
      <c r="F133" s="66"/>
      <c r="G133" s="66"/>
      <c r="H133" s="66"/>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row>
    <row r="134" spans="1:57" x14ac:dyDescent="0.25">
      <c r="A134" s="1"/>
      <c r="B134" s="1"/>
      <c r="C134" s="1"/>
      <c r="D134" s="66"/>
      <c r="E134" s="66"/>
      <c r="F134" s="66"/>
      <c r="G134" s="66"/>
      <c r="H134" s="66"/>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row>
    <row r="135" spans="1:57" x14ac:dyDescent="0.25">
      <c r="A135" s="1"/>
      <c r="B135" s="1"/>
      <c r="C135" s="1"/>
      <c r="D135" s="66"/>
      <c r="E135" s="66"/>
      <c r="F135" s="66"/>
      <c r="G135" s="66"/>
      <c r="H135" s="66"/>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row>
    <row r="136" spans="1:57" x14ac:dyDescent="0.25">
      <c r="A136" s="1"/>
      <c r="B136" s="1"/>
      <c r="C136" s="1"/>
      <c r="D136" s="66"/>
      <c r="E136" s="66"/>
      <c r="F136" s="66"/>
      <c r="G136" s="66"/>
      <c r="H136" s="66"/>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row>
    <row r="137" spans="1:57" x14ac:dyDescent="0.25">
      <c r="A137" s="1"/>
      <c r="B137" s="1"/>
      <c r="C137" s="1"/>
      <c r="D137" s="66"/>
      <c r="E137" s="66"/>
      <c r="F137" s="66"/>
      <c r="G137" s="66"/>
      <c r="H137" s="66"/>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row>
    <row r="138" spans="1:57" x14ac:dyDescent="0.25">
      <c r="A138" s="1"/>
      <c r="B138" s="1"/>
      <c r="C138" s="1"/>
      <c r="D138" s="66"/>
      <c r="E138" s="66"/>
      <c r="F138" s="66"/>
      <c r="G138" s="66"/>
      <c r="H138" s="66"/>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row>
    <row r="139" spans="1:57" x14ac:dyDescent="0.25">
      <c r="A139" s="1"/>
      <c r="B139" s="1"/>
      <c r="C139" s="1"/>
      <c r="D139" s="66"/>
      <c r="E139" s="66"/>
      <c r="F139" s="66"/>
      <c r="G139" s="66"/>
      <c r="H139" s="66"/>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row>
    <row r="140" spans="1:57" x14ac:dyDescent="0.25">
      <c r="A140" s="1"/>
      <c r="B140" s="1"/>
      <c r="C140" s="1"/>
      <c r="D140" s="66"/>
      <c r="E140" s="66"/>
      <c r="F140" s="66"/>
      <c r="G140" s="66"/>
      <c r="H140" s="66"/>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row>
    <row r="141" spans="1:57" x14ac:dyDescent="0.25">
      <c r="A141" s="1"/>
      <c r="B141" s="1"/>
      <c r="C141" s="1"/>
      <c r="D141" s="66"/>
      <c r="E141" s="66"/>
      <c r="F141" s="66"/>
      <c r="G141" s="66"/>
      <c r="H141" s="66"/>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row>
    <row r="142" spans="1:57" x14ac:dyDescent="0.25">
      <c r="A142" s="1"/>
      <c r="B142" s="1"/>
      <c r="C142" s="1"/>
      <c r="D142" s="66"/>
      <c r="E142" s="66"/>
      <c r="F142" s="66"/>
      <c r="G142" s="66"/>
      <c r="H142" s="66"/>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row>
    <row r="143" spans="1:57" x14ac:dyDescent="0.25">
      <c r="A143" s="1"/>
      <c r="B143" s="1"/>
      <c r="C143" s="1"/>
      <c r="D143" s="66"/>
      <c r="E143" s="66"/>
      <c r="F143" s="66"/>
      <c r="G143" s="66"/>
      <c r="H143" s="66"/>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row>
    <row r="144" spans="1:57" x14ac:dyDescent="0.25">
      <c r="A144" s="1"/>
      <c r="B144" s="1"/>
      <c r="C144" s="1"/>
      <c r="D144" s="66"/>
      <c r="E144" s="66"/>
      <c r="F144" s="66"/>
      <c r="G144" s="66"/>
      <c r="H144" s="66"/>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row>
    <row r="145" spans="1:57" x14ac:dyDescent="0.25">
      <c r="A145" s="1"/>
      <c r="B145" s="1"/>
      <c r="C145" s="1"/>
      <c r="D145" s="66"/>
      <c r="E145" s="66"/>
      <c r="F145" s="66"/>
      <c r="G145" s="66"/>
      <c r="H145" s="66"/>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row>
    <row r="146" spans="1:57" x14ac:dyDescent="0.25">
      <c r="A146" s="1"/>
      <c r="B146" s="1"/>
      <c r="C146" s="1"/>
      <c r="D146" s="66"/>
      <c r="E146" s="66"/>
      <c r="F146" s="66"/>
      <c r="G146" s="66"/>
      <c r="H146" s="66"/>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row>
    <row r="147" spans="1:57" x14ac:dyDescent="0.25">
      <c r="A147" s="1"/>
      <c r="B147" s="1"/>
      <c r="C147" s="1"/>
      <c r="D147" s="66"/>
      <c r="E147" s="66"/>
      <c r="F147" s="66"/>
      <c r="G147" s="66"/>
      <c r="H147" s="66"/>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row>
    <row r="148" spans="1:57" x14ac:dyDescent="0.25">
      <c r="A148" s="1"/>
      <c r="B148" s="1"/>
      <c r="C148" s="1"/>
      <c r="D148" s="66"/>
      <c r="E148" s="66"/>
      <c r="F148" s="66"/>
      <c r="G148" s="66"/>
      <c r="H148" s="66"/>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row>
    <row r="149" spans="1:57" x14ac:dyDescent="0.25">
      <c r="A149" s="1"/>
      <c r="B149" s="1"/>
      <c r="C149" s="1"/>
      <c r="D149" s="66"/>
      <c r="E149" s="66"/>
      <c r="F149" s="66"/>
      <c r="G149" s="66"/>
      <c r="H149" s="66"/>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row>
    <row r="150" spans="1:57" x14ac:dyDescent="0.25">
      <c r="A150" s="1"/>
      <c r="B150" s="1"/>
      <c r="C150" s="1"/>
      <c r="D150" s="66"/>
      <c r="E150" s="66"/>
      <c r="F150" s="66"/>
      <c r="G150" s="66"/>
      <c r="H150" s="66"/>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row>
    <row r="151" spans="1:57" x14ac:dyDescent="0.25">
      <c r="A151" s="1"/>
      <c r="B151" s="1"/>
      <c r="C151" s="1"/>
      <c r="D151" s="66"/>
      <c r="E151" s="66"/>
      <c r="F151" s="66"/>
      <c r="G151" s="66"/>
      <c r="H151" s="66"/>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row>
    <row r="152" spans="1:57" x14ac:dyDescent="0.25">
      <c r="A152" s="1"/>
      <c r="B152" s="1"/>
      <c r="C152" s="1"/>
      <c r="D152" s="66"/>
      <c r="E152" s="66"/>
      <c r="F152" s="66"/>
      <c r="G152" s="66"/>
      <c r="H152" s="66"/>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row>
    <row r="153" spans="1:57" x14ac:dyDescent="0.25">
      <c r="A153" s="1"/>
      <c r="B153" s="1"/>
      <c r="C153" s="1"/>
      <c r="D153" s="66"/>
      <c r="E153" s="66"/>
      <c r="F153" s="66"/>
      <c r="G153" s="66"/>
      <c r="H153" s="66"/>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row>
    <row r="154" spans="1:57" x14ac:dyDescent="0.25">
      <c r="A154" s="1"/>
      <c r="B154" s="1"/>
      <c r="C154" s="1"/>
      <c r="D154" s="66"/>
      <c r="E154" s="66"/>
      <c r="F154" s="66"/>
      <c r="G154" s="66"/>
      <c r="H154" s="66"/>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row>
    <row r="155" spans="1:57" x14ac:dyDescent="0.25">
      <c r="A155" s="1"/>
      <c r="B155" s="1"/>
      <c r="C155" s="1"/>
      <c r="D155" s="66"/>
      <c r="E155" s="66"/>
      <c r="F155" s="66"/>
      <c r="G155" s="66"/>
      <c r="H155" s="66"/>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row>
    <row r="156" spans="1:57" x14ac:dyDescent="0.25">
      <c r="A156" s="1"/>
      <c r="B156" s="1"/>
      <c r="C156" s="1"/>
      <c r="D156" s="66"/>
      <c r="E156" s="66"/>
      <c r="F156" s="66"/>
      <c r="G156" s="66"/>
      <c r="H156" s="66"/>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row>
    <row r="157" spans="1:57" x14ac:dyDescent="0.25">
      <c r="A157" s="1"/>
      <c r="B157" s="1"/>
      <c r="C157" s="1"/>
      <c r="D157" s="66"/>
      <c r="E157" s="66"/>
      <c r="F157" s="66"/>
      <c r="G157" s="66"/>
      <c r="H157" s="66"/>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row>
    <row r="158" spans="1:57" x14ac:dyDescent="0.25">
      <c r="A158" s="1"/>
      <c r="B158" s="1"/>
      <c r="C158" s="1"/>
      <c r="D158" s="66"/>
      <c r="E158" s="66"/>
      <c r="F158" s="66"/>
      <c r="G158" s="66"/>
      <c r="H158" s="66"/>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row>
    <row r="159" spans="1:57" x14ac:dyDescent="0.25">
      <c r="A159" s="1"/>
      <c r="B159" s="1"/>
      <c r="C159" s="1"/>
      <c r="D159" s="66"/>
      <c r="E159" s="66"/>
      <c r="F159" s="66"/>
      <c r="G159" s="66"/>
      <c r="H159" s="66"/>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row>
    <row r="160" spans="1:57" x14ac:dyDescent="0.25">
      <c r="A160" s="1"/>
      <c r="B160" s="1"/>
      <c r="C160" s="1"/>
      <c r="D160" s="66"/>
      <c r="E160" s="66"/>
      <c r="F160" s="66"/>
      <c r="G160" s="66"/>
      <c r="H160" s="66"/>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row>
    <row r="161" spans="1:57" x14ac:dyDescent="0.25">
      <c r="A161" s="1"/>
      <c r="B161" s="1"/>
      <c r="C161" s="1"/>
      <c r="D161" s="66"/>
      <c r="E161" s="66"/>
      <c r="F161" s="66"/>
      <c r="G161" s="66"/>
      <c r="H161" s="66"/>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row>
    <row r="162" spans="1:57" x14ac:dyDescent="0.25">
      <c r="A162" s="1"/>
      <c r="B162" s="1"/>
      <c r="C162" s="1"/>
      <c r="D162" s="66"/>
      <c r="E162" s="66"/>
      <c r="F162" s="66"/>
      <c r="G162" s="66"/>
      <c r="H162" s="66"/>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row>
    <row r="163" spans="1:57" x14ac:dyDescent="0.25">
      <c r="A163" s="1"/>
      <c r="B163" s="1"/>
      <c r="C163" s="1"/>
      <c r="D163" s="66"/>
      <c r="E163" s="66"/>
      <c r="F163" s="66"/>
      <c r="G163" s="66"/>
      <c r="H163" s="66"/>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row>
    <row r="164" spans="1:57" x14ac:dyDescent="0.25">
      <c r="A164" s="1"/>
      <c r="B164" s="1"/>
      <c r="C164" s="1"/>
      <c r="D164" s="66"/>
      <c r="E164" s="66"/>
      <c r="F164" s="66"/>
      <c r="G164" s="66"/>
      <c r="H164" s="66"/>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row>
    <row r="165" spans="1:57" x14ac:dyDescent="0.25">
      <c r="A165" s="1"/>
      <c r="B165" s="1"/>
      <c r="C165" s="1"/>
      <c r="D165" s="66"/>
      <c r="E165" s="66"/>
      <c r="F165" s="66"/>
      <c r="G165" s="66"/>
      <c r="H165" s="66"/>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row>
    <row r="166" spans="1:57" x14ac:dyDescent="0.25">
      <c r="A166" s="1"/>
      <c r="B166" s="1"/>
      <c r="C166" s="1"/>
      <c r="D166" s="66"/>
      <c r="E166" s="66"/>
      <c r="F166" s="66"/>
      <c r="G166" s="66"/>
      <c r="H166" s="66"/>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row>
    <row r="167" spans="1:57" x14ac:dyDescent="0.25">
      <c r="A167" s="1"/>
      <c r="B167" s="1"/>
      <c r="C167" s="1"/>
      <c r="D167" s="66"/>
      <c r="E167" s="66"/>
      <c r="F167" s="66"/>
      <c r="G167" s="66"/>
      <c r="H167" s="66"/>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row>
    <row r="168" spans="1:57" x14ac:dyDescent="0.25">
      <c r="A168" s="1"/>
      <c r="B168" s="1"/>
      <c r="C168" s="1"/>
      <c r="D168" s="66"/>
      <c r="E168" s="66"/>
      <c r="F168" s="66"/>
      <c r="G168" s="66"/>
      <c r="H168" s="66"/>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row>
    <row r="169" spans="1:57" x14ac:dyDescent="0.25">
      <c r="A169" s="1"/>
      <c r="B169" s="1"/>
      <c r="C169" s="1"/>
      <c r="D169" s="66"/>
      <c r="E169" s="66"/>
      <c r="F169" s="66"/>
      <c r="G169" s="66"/>
      <c r="H169" s="66"/>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row>
    <row r="170" spans="1:57" x14ac:dyDescent="0.25">
      <c r="A170" s="1"/>
      <c r="B170" s="1"/>
      <c r="C170" s="1"/>
      <c r="D170" s="66"/>
      <c r="E170" s="66"/>
      <c r="F170" s="66"/>
      <c r="G170" s="66"/>
      <c r="H170" s="66"/>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row>
    <row r="171" spans="1:57" x14ac:dyDescent="0.25">
      <c r="A171" s="1"/>
      <c r="B171" s="1"/>
      <c r="C171" s="1"/>
      <c r="D171" s="66"/>
      <c r="E171" s="66"/>
      <c r="F171" s="66"/>
      <c r="G171" s="66"/>
      <c r="H171" s="66"/>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row>
    <row r="172" spans="1:57" x14ac:dyDescent="0.25">
      <c r="A172" s="1"/>
      <c r="B172" s="1"/>
      <c r="C172" s="1"/>
      <c r="D172" s="66"/>
      <c r="E172" s="66"/>
      <c r="F172" s="66"/>
      <c r="G172" s="66"/>
      <c r="H172" s="66"/>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row>
    <row r="173" spans="1:57" x14ac:dyDescent="0.25">
      <c r="A173" s="1"/>
      <c r="B173" s="1"/>
      <c r="C173" s="1"/>
      <c r="D173" s="66"/>
      <c r="E173" s="66"/>
      <c r="F173" s="66"/>
      <c r="G173" s="66"/>
      <c r="H173" s="66"/>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row>
    <row r="174" spans="1:57" x14ac:dyDescent="0.25">
      <c r="A174" s="1"/>
      <c r="B174" s="1"/>
      <c r="C174" s="1"/>
      <c r="D174" s="66"/>
      <c r="E174" s="66"/>
      <c r="F174" s="66"/>
      <c r="G174" s="66"/>
      <c r="H174" s="66"/>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row>
    <row r="175" spans="1:57" x14ac:dyDescent="0.25">
      <c r="A175" s="1"/>
      <c r="B175" s="1"/>
      <c r="C175" s="1"/>
      <c r="D175" s="66"/>
      <c r="E175" s="66"/>
      <c r="F175" s="66"/>
      <c r="G175" s="66"/>
      <c r="H175" s="66"/>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row>
    <row r="176" spans="1:57" x14ac:dyDescent="0.25">
      <c r="A176" s="1"/>
      <c r="B176" s="1"/>
      <c r="C176" s="1"/>
      <c r="D176" s="66"/>
      <c r="E176" s="66"/>
      <c r="F176" s="66"/>
      <c r="G176" s="66"/>
      <c r="H176" s="66"/>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row>
    <row r="177" spans="1:57" x14ac:dyDescent="0.25">
      <c r="A177" s="1"/>
      <c r="B177" s="1"/>
      <c r="C177" s="1"/>
      <c r="D177" s="66"/>
      <c r="E177" s="66"/>
      <c r="F177" s="66"/>
      <c r="G177" s="66"/>
      <c r="H177" s="66"/>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row>
    <row r="178" spans="1:57" x14ac:dyDescent="0.25">
      <c r="A178" s="1"/>
      <c r="B178" s="1"/>
      <c r="C178" s="1"/>
      <c r="D178" s="66"/>
      <c r="E178" s="66"/>
      <c r="F178" s="66"/>
      <c r="G178" s="66"/>
      <c r="H178" s="66"/>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row>
    <row r="179" spans="1:57" x14ac:dyDescent="0.25">
      <c r="A179" s="1"/>
      <c r="B179" s="1"/>
      <c r="C179" s="1"/>
      <c r="D179" s="66"/>
      <c r="E179" s="66"/>
      <c r="F179" s="66"/>
      <c r="G179" s="66"/>
      <c r="H179" s="66"/>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row>
    <row r="180" spans="1:57" x14ac:dyDescent="0.25">
      <c r="A180" s="1"/>
      <c r="B180" s="1"/>
      <c r="C180" s="1"/>
      <c r="D180" s="66"/>
      <c r="E180" s="66"/>
      <c r="F180" s="66"/>
      <c r="G180" s="66"/>
      <c r="H180" s="66"/>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row>
    <row r="181" spans="1:57" x14ac:dyDescent="0.25">
      <c r="A181" s="1"/>
      <c r="B181" s="1"/>
      <c r="C181" s="1"/>
      <c r="D181" s="66"/>
      <c r="E181" s="66"/>
      <c r="F181" s="66"/>
      <c r="G181" s="66"/>
      <c r="H181" s="66"/>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row>
    <row r="182" spans="1:57" x14ac:dyDescent="0.25">
      <c r="A182" s="1"/>
      <c r="B182" s="1"/>
      <c r="C182" s="1"/>
      <c r="D182" s="66"/>
      <c r="E182" s="66"/>
      <c r="F182" s="66"/>
      <c r="G182" s="66"/>
      <c r="H182" s="66"/>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row>
    <row r="183" spans="1:57" x14ac:dyDescent="0.25">
      <c r="A183" s="1"/>
      <c r="B183" s="1"/>
      <c r="C183" s="1"/>
      <c r="D183" s="66"/>
      <c r="E183" s="66"/>
      <c r="F183" s="66"/>
      <c r="G183" s="66"/>
      <c r="H183" s="66"/>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row>
    <row r="184" spans="1:57" x14ac:dyDescent="0.25">
      <c r="A184" s="1"/>
      <c r="B184" s="1"/>
      <c r="C184" s="1"/>
      <c r="D184" s="66"/>
      <c r="E184" s="66"/>
      <c r="F184" s="66"/>
      <c r="G184" s="66"/>
      <c r="H184" s="66"/>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row>
    <row r="185" spans="1:57" x14ac:dyDescent="0.25">
      <c r="A185" s="1"/>
      <c r="B185" s="1"/>
      <c r="C185" s="1"/>
      <c r="D185" s="66"/>
      <c r="E185" s="66"/>
      <c r="F185" s="66"/>
      <c r="G185" s="66"/>
      <c r="H185" s="66"/>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row>
    <row r="186" spans="1:57" x14ac:dyDescent="0.25">
      <c r="A186" s="1"/>
      <c r="B186" s="1"/>
      <c r="C186" s="1"/>
      <c r="D186" s="66"/>
      <c r="E186" s="66"/>
      <c r="F186" s="66"/>
      <c r="G186" s="66"/>
      <c r="H186" s="66"/>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row>
    <row r="187" spans="1:57" x14ac:dyDescent="0.25">
      <c r="A187" s="1"/>
      <c r="B187" s="1"/>
      <c r="C187" s="1"/>
      <c r="D187" s="66"/>
      <c r="E187" s="66"/>
      <c r="F187" s="66"/>
      <c r="G187" s="66"/>
      <c r="H187" s="66"/>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row>
    <row r="188" spans="1:57" x14ac:dyDescent="0.25">
      <c r="A188" s="1"/>
      <c r="B188" s="1"/>
      <c r="C188" s="1"/>
      <c r="D188" s="66"/>
      <c r="E188" s="66"/>
      <c r="F188" s="66"/>
      <c r="G188" s="66"/>
      <c r="H188" s="66"/>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row>
    <row r="189" spans="1:57" x14ac:dyDescent="0.25">
      <c r="A189" s="1"/>
      <c r="B189" s="1"/>
      <c r="C189" s="1"/>
      <c r="D189" s="66"/>
      <c r="E189" s="66"/>
      <c r="F189" s="66"/>
      <c r="G189" s="66"/>
      <c r="H189" s="66"/>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row>
    <row r="190" spans="1:57" x14ac:dyDescent="0.25">
      <c r="A190" s="1"/>
      <c r="B190" s="1"/>
      <c r="C190" s="1"/>
      <c r="D190" s="66"/>
      <c r="E190" s="66"/>
      <c r="F190" s="66"/>
      <c r="G190" s="66"/>
      <c r="H190" s="66"/>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row>
    <row r="191" spans="1:57" x14ac:dyDescent="0.25">
      <c r="A191" s="1"/>
      <c r="B191" s="1"/>
      <c r="C191" s="1"/>
      <c r="D191" s="66"/>
      <c r="E191" s="66"/>
      <c r="F191" s="66"/>
      <c r="G191" s="66"/>
      <c r="H191" s="66"/>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row>
    <row r="192" spans="1:57" x14ac:dyDescent="0.25">
      <c r="A192" s="1"/>
      <c r="B192" s="1"/>
      <c r="C192" s="1"/>
      <c r="D192" s="66"/>
      <c r="E192" s="66"/>
      <c r="F192" s="66"/>
      <c r="G192" s="66"/>
      <c r="H192" s="66"/>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row>
    <row r="193" spans="1:57" x14ac:dyDescent="0.25">
      <c r="A193" s="1"/>
      <c r="B193" s="1"/>
      <c r="C193" s="1"/>
      <c r="D193" s="66"/>
      <c r="E193" s="66"/>
      <c r="F193" s="66"/>
      <c r="G193" s="66"/>
      <c r="H193" s="66"/>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row>
    <row r="194" spans="1:57" x14ac:dyDescent="0.25">
      <c r="A194" s="1"/>
      <c r="B194" s="1"/>
      <c r="C194" s="1"/>
      <c r="D194" s="66"/>
      <c r="E194" s="66"/>
      <c r="F194" s="66"/>
      <c r="G194" s="66"/>
      <c r="H194" s="66"/>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row>
    <row r="195" spans="1:57" x14ac:dyDescent="0.25">
      <c r="A195" s="1"/>
      <c r="B195" s="1"/>
      <c r="C195" s="1"/>
      <c r="D195" s="66"/>
      <c r="E195" s="66"/>
      <c r="F195" s="66"/>
      <c r="G195" s="66"/>
      <c r="H195" s="66"/>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row>
    <row r="196" spans="1:57" x14ac:dyDescent="0.25">
      <c r="A196" s="1"/>
      <c r="B196" s="1"/>
      <c r="C196" s="1"/>
      <c r="D196" s="66"/>
      <c r="E196" s="66"/>
      <c r="F196" s="66"/>
      <c r="G196" s="66"/>
      <c r="H196" s="66"/>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row>
    <row r="197" spans="1:57" x14ac:dyDescent="0.25">
      <c r="A197" s="1"/>
      <c r="B197" s="1"/>
      <c r="C197" s="1"/>
      <c r="D197" s="66"/>
      <c r="E197" s="66"/>
      <c r="F197" s="66"/>
      <c r="G197" s="66"/>
      <c r="H197" s="66"/>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row>
    <row r="198" spans="1:57" x14ac:dyDescent="0.25">
      <c r="A198" s="1"/>
      <c r="B198" s="1"/>
      <c r="C198" s="1"/>
      <c r="D198" s="66"/>
      <c r="E198" s="66"/>
      <c r="F198" s="66"/>
      <c r="G198" s="66"/>
      <c r="H198" s="66"/>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row>
    <row r="199" spans="1:57" x14ac:dyDescent="0.25">
      <c r="A199" s="1"/>
      <c r="B199" s="1"/>
      <c r="C199" s="1"/>
      <c r="D199" s="66"/>
      <c r="E199" s="66"/>
      <c r="F199" s="66"/>
      <c r="G199" s="66"/>
      <c r="H199" s="66"/>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row>
    <row r="200" spans="1:57" x14ac:dyDescent="0.25">
      <c r="A200" s="1"/>
      <c r="B200" s="1"/>
      <c r="C200" s="1"/>
      <c r="D200" s="66"/>
      <c r="E200" s="66"/>
      <c r="F200" s="66"/>
      <c r="G200" s="66"/>
      <c r="H200" s="66"/>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row>
    <row r="201" spans="1:57" x14ac:dyDescent="0.25">
      <c r="A201" s="1"/>
      <c r="B201" s="1"/>
      <c r="C201" s="1"/>
      <c r="D201" s="66"/>
      <c r="E201" s="66"/>
      <c r="F201" s="66"/>
      <c r="G201" s="66"/>
      <c r="H201" s="66"/>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row>
    <row r="202" spans="1:57" x14ac:dyDescent="0.25">
      <c r="A202" s="1"/>
      <c r="B202" s="1"/>
      <c r="C202" s="1"/>
      <c r="D202" s="66"/>
      <c r="E202" s="66"/>
      <c r="F202" s="66"/>
      <c r="G202" s="66"/>
      <c r="H202" s="66"/>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row>
    <row r="203" spans="1:57" x14ac:dyDescent="0.25">
      <c r="A203" s="1"/>
      <c r="B203" s="1"/>
      <c r="C203" s="1"/>
      <c r="D203" s="66"/>
      <c r="E203" s="66"/>
      <c r="F203" s="66"/>
      <c r="G203" s="66"/>
      <c r="H203" s="66"/>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row>
    <row r="204" spans="1:57" x14ac:dyDescent="0.25">
      <c r="A204" s="1"/>
      <c r="B204" s="1"/>
      <c r="C204" s="1"/>
      <c r="D204" s="66"/>
      <c r="E204" s="66"/>
      <c r="F204" s="66"/>
      <c r="G204" s="66"/>
      <c r="H204" s="66"/>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row>
    <row r="205" spans="1:57" x14ac:dyDescent="0.25">
      <c r="A205" s="1"/>
      <c r="B205" s="1"/>
      <c r="C205" s="1"/>
      <c r="D205" s="66"/>
      <c r="E205" s="66"/>
      <c r="F205" s="66"/>
      <c r="G205" s="66"/>
      <c r="H205" s="66"/>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row>
    <row r="206" spans="1:57" x14ac:dyDescent="0.25">
      <c r="A206" s="1"/>
      <c r="B206" s="1"/>
      <c r="C206" s="1"/>
      <c r="D206" s="66"/>
      <c r="E206" s="66"/>
      <c r="F206" s="66"/>
      <c r="G206" s="66"/>
      <c r="H206" s="66"/>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row>
    <row r="207" spans="1:57" x14ac:dyDescent="0.25">
      <c r="A207" s="1"/>
      <c r="B207" s="1"/>
      <c r="C207" s="1"/>
      <c r="D207" s="66"/>
      <c r="E207" s="66"/>
      <c r="F207" s="66"/>
      <c r="G207" s="66"/>
      <c r="H207" s="66"/>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row>
    <row r="208" spans="1:57" x14ac:dyDescent="0.25">
      <c r="A208" s="1"/>
      <c r="B208" s="1"/>
      <c r="C208" s="1"/>
      <c r="D208" s="66"/>
      <c r="E208" s="66"/>
      <c r="F208" s="66"/>
      <c r="G208" s="66"/>
      <c r="H208" s="66"/>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row>
    <row r="209" spans="1:57" x14ac:dyDescent="0.25">
      <c r="A209" s="1"/>
      <c r="B209" s="1"/>
      <c r="C209" s="1"/>
      <c r="D209" s="66"/>
      <c r="E209" s="66"/>
      <c r="F209" s="66"/>
      <c r="G209" s="66"/>
      <c r="H209" s="66"/>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row>
    <row r="210" spans="1:57" x14ac:dyDescent="0.25">
      <c r="A210" s="1"/>
      <c r="B210" s="1"/>
      <c r="C210" s="1"/>
      <c r="D210" s="66"/>
      <c r="E210" s="66"/>
      <c r="F210" s="66"/>
      <c r="G210" s="66"/>
      <c r="H210" s="66"/>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row>
    <row r="211" spans="1:57" x14ac:dyDescent="0.25">
      <c r="A211" s="1"/>
      <c r="B211" s="1"/>
      <c r="C211" s="1"/>
      <c r="D211" s="66"/>
      <c r="E211" s="66"/>
      <c r="F211" s="66"/>
      <c r="G211" s="66"/>
      <c r="H211" s="66"/>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row>
    <row r="212" spans="1:57" x14ac:dyDescent="0.25">
      <c r="A212" s="1"/>
      <c r="B212" s="1"/>
      <c r="C212" s="1"/>
      <c r="D212" s="66"/>
      <c r="E212" s="66"/>
      <c r="F212" s="66"/>
      <c r="G212" s="66"/>
      <c r="H212" s="66"/>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row>
    <row r="213" spans="1:57" x14ac:dyDescent="0.25">
      <c r="A213" s="1"/>
      <c r="B213" s="1"/>
      <c r="C213" s="1"/>
      <c r="D213" s="66"/>
      <c r="E213" s="66"/>
      <c r="F213" s="66"/>
      <c r="G213" s="66"/>
      <c r="H213" s="66"/>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row>
    <row r="214" spans="1:57" x14ac:dyDescent="0.25">
      <c r="A214" s="1"/>
      <c r="B214" s="1"/>
      <c r="C214" s="1"/>
      <c r="D214" s="66"/>
      <c r="E214" s="66"/>
      <c r="F214" s="66"/>
      <c r="G214" s="66"/>
      <c r="H214" s="66"/>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row>
    <row r="215" spans="1:57" x14ac:dyDescent="0.25">
      <c r="A215" s="1"/>
      <c r="B215" s="1"/>
      <c r="C215" s="1"/>
      <c r="D215" s="66"/>
      <c r="E215" s="66"/>
      <c r="F215" s="66"/>
      <c r="G215" s="66"/>
      <c r="H215" s="66"/>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row>
    <row r="216" spans="1:57" x14ac:dyDescent="0.25">
      <c r="A216" s="1"/>
      <c r="B216" s="1"/>
      <c r="C216" s="1"/>
      <c r="D216" s="66"/>
      <c r="E216" s="66"/>
      <c r="F216" s="66"/>
      <c r="G216" s="66"/>
      <c r="H216" s="66"/>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row>
    <row r="217" spans="1:57" x14ac:dyDescent="0.25">
      <c r="A217" s="1"/>
      <c r="B217" s="1"/>
      <c r="C217" s="1"/>
      <c r="D217" s="66"/>
      <c r="E217" s="66"/>
      <c r="F217" s="66"/>
      <c r="G217" s="66"/>
      <c r="H217" s="66"/>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row>
    <row r="218" spans="1:57" x14ac:dyDescent="0.25">
      <c r="A218" s="1"/>
      <c r="B218" s="1"/>
      <c r="C218" s="1"/>
      <c r="D218" s="66"/>
      <c r="E218" s="66"/>
      <c r="F218" s="66"/>
      <c r="G218" s="66"/>
      <c r="H218" s="66"/>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row>
    <row r="219" spans="1:57" x14ac:dyDescent="0.25">
      <c r="A219" s="1"/>
      <c r="B219" s="1"/>
      <c r="C219" s="1"/>
      <c r="D219" s="66"/>
      <c r="E219" s="66"/>
      <c r="F219" s="66"/>
      <c r="G219" s="66"/>
      <c r="H219" s="66"/>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row>
    <row r="220" spans="1:57" x14ac:dyDescent="0.25">
      <c r="A220" s="1"/>
      <c r="B220" s="1"/>
      <c r="C220" s="1"/>
      <c r="D220" s="66"/>
      <c r="E220" s="66"/>
      <c r="F220" s="66"/>
      <c r="G220" s="66"/>
      <c r="H220" s="66"/>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row>
    <row r="221" spans="1:57" x14ac:dyDescent="0.25">
      <c r="A221" s="1"/>
      <c r="B221" s="1"/>
      <c r="C221" s="1"/>
      <c r="D221" s="66"/>
      <c r="E221" s="66"/>
      <c r="F221" s="66"/>
      <c r="G221" s="66"/>
      <c r="H221" s="66"/>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row>
    <row r="222" spans="1:57" x14ac:dyDescent="0.25">
      <c r="A222" s="1"/>
      <c r="B222" s="1"/>
      <c r="C222" s="1"/>
      <c r="D222" s="66"/>
      <c r="E222" s="66"/>
      <c r="F222" s="66"/>
      <c r="G222" s="66"/>
      <c r="H222" s="66"/>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row>
    <row r="223" spans="1:57" x14ac:dyDescent="0.25">
      <c r="A223" s="1"/>
      <c r="B223" s="1"/>
      <c r="C223" s="1"/>
      <c r="D223" s="66"/>
      <c r="E223" s="66"/>
      <c r="F223" s="66"/>
      <c r="G223" s="66"/>
      <c r="H223" s="66"/>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row>
    <row r="224" spans="1:57" x14ac:dyDescent="0.25">
      <c r="A224" s="1"/>
      <c r="B224" s="1"/>
      <c r="C224" s="1"/>
      <c r="D224" s="66"/>
      <c r="E224" s="66"/>
      <c r="F224" s="66"/>
      <c r="G224" s="66"/>
      <c r="H224" s="66"/>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row>
    <row r="225" spans="1:57" x14ac:dyDescent="0.25">
      <c r="A225" s="1"/>
      <c r="B225" s="1"/>
      <c r="C225" s="1"/>
      <c r="D225" s="66"/>
      <c r="E225" s="66"/>
      <c r="F225" s="66"/>
      <c r="G225" s="66"/>
      <c r="H225" s="66"/>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row>
    <row r="226" spans="1:57" x14ac:dyDescent="0.25">
      <c r="A226" s="1"/>
      <c r="B226" s="1"/>
      <c r="C226" s="1"/>
      <c r="D226" s="66"/>
      <c r="E226" s="66"/>
      <c r="F226" s="66"/>
      <c r="G226" s="66"/>
      <c r="H226" s="66"/>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row>
    <row r="227" spans="1:57" x14ac:dyDescent="0.25">
      <c r="A227" s="1"/>
      <c r="B227" s="1"/>
      <c r="C227" s="1"/>
      <c r="D227" s="66"/>
      <c r="E227" s="66"/>
      <c r="F227" s="66"/>
      <c r="G227" s="66"/>
      <c r="H227" s="66"/>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row>
    <row r="228" spans="1:57" x14ac:dyDescent="0.25">
      <c r="A228" s="1"/>
      <c r="B228" s="1"/>
      <c r="C228" s="1"/>
      <c r="D228" s="66"/>
      <c r="E228" s="66"/>
      <c r="F228" s="66"/>
      <c r="G228" s="66"/>
      <c r="H228" s="66"/>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row>
    <row r="229" spans="1:57" x14ac:dyDescent="0.25">
      <c r="A229" s="1"/>
      <c r="B229" s="1"/>
      <c r="C229" s="1"/>
      <c r="D229" s="66"/>
      <c r="E229" s="66"/>
      <c r="F229" s="66"/>
      <c r="G229" s="66"/>
      <c r="H229" s="66"/>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row>
    <row r="230" spans="1:57" x14ac:dyDescent="0.25">
      <c r="A230" s="1"/>
      <c r="B230" s="1"/>
      <c r="C230" s="1"/>
      <c r="D230" s="66"/>
      <c r="E230" s="66"/>
      <c r="F230" s="66"/>
      <c r="G230" s="66"/>
      <c r="H230" s="66"/>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row>
    <row r="231" spans="1:57" x14ac:dyDescent="0.25">
      <c r="A231" s="1"/>
      <c r="B231" s="1"/>
      <c r="C231" s="1"/>
      <c r="D231" s="66"/>
      <c r="E231" s="66"/>
      <c r="F231" s="66"/>
      <c r="G231" s="66"/>
      <c r="H231" s="66"/>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row>
    <row r="232" spans="1:57" x14ac:dyDescent="0.25">
      <c r="A232" s="1"/>
      <c r="B232" s="1"/>
      <c r="C232" s="1"/>
      <c r="D232" s="66"/>
      <c r="E232" s="66"/>
      <c r="F232" s="66"/>
      <c r="G232" s="66"/>
      <c r="H232" s="66"/>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row>
    <row r="233" spans="1:57" x14ac:dyDescent="0.25">
      <c r="A233" s="1"/>
      <c r="B233" s="1"/>
      <c r="C233" s="1"/>
      <c r="D233" s="66"/>
      <c r="E233" s="66"/>
      <c r="F233" s="66"/>
      <c r="G233" s="66"/>
      <c r="H233" s="66"/>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row>
    <row r="234" spans="1:57" x14ac:dyDescent="0.25">
      <c r="A234" s="1"/>
      <c r="B234" s="1"/>
      <c r="C234" s="1"/>
      <c r="D234" s="66"/>
      <c r="E234" s="66"/>
      <c r="F234" s="66"/>
      <c r="G234" s="66"/>
      <c r="H234" s="66"/>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row>
    <row r="235" spans="1:57" x14ac:dyDescent="0.25">
      <c r="A235" s="1"/>
      <c r="B235" s="1"/>
      <c r="C235" s="1"/>
      <c r="D235" s="66"/>
      <c r="E235" s="66"/>
      <c r="F235" s="66"/>
      <c r="G235" s="66"/>
      <c r="H235" s="66"/>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row>
    <row r="236" spans="1:57" x14ac:dyDescent="0.25">
      <c r="A236" s="1"/>
      <c r="B236" s="1"/>
      <c r="C236" s="1"/>
      <c r="D236" s="66"/>
      <c r="E236" s="66"/>
      <c r="F236" s="66"/>
      <c r="G236" s="66"/>
      <c r="H236" s="66"/>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row>
    <row r="237" spans="1:57" x14ac:dyDescent="0.25">
      <c r="A237" s="1"/>
      <c r="B237" s="1"/>
      <c r="C237" s="1"/>
      <c r="D237" s="66"/>
      <c r="E237" s="66"/>
      <c r="F237" s="66"/>
      <c r="G237" s="66"/>
      <c r="H237" s="66"/>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row>
    <row r="238" spans="1:57" x14ac:dyDescent="0.25">
      <c r="A238" s="1"/>
      <c r="B238" s="1"/>
      <c r="C238" s="1"/>
      <c r="D238" s="66"/>
      <c r="E238" s="66"/>
      <c r="F238" s="66"/>
      <c r="G238" s="66"/>
      <c r="H238" s="66"/>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row>
    <row r="239" spans="1:57" x14ac:dyDescent="0.25">
      <c r="A239" s="1"/>
      <c r="B239" s="1"/>
      <c r="C239" s="1"/>
      <c r="D239" s="66"/>
      <c r="E239" s="66"/>
      <c r="F239" s="66"/>
      <c r="G239" s="66"/>
      <c r="H239" s="66"/>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row>
    <row r="240" spans="1:57" x14ac:dyDescent="0.25">
      <c r="A240" s="1"/>
      <c r="B240" s="1"/>
      <c r="C240" s="1"/>
      <c r="D240" s="66"/>
      <c r="E240" s="66"/>
      <c r="F240" s="66"/>
      <c r="G240" s="66"/>
      <c r="H240" s="66"/>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row>
    <row r="241" spans="1:57" x14ac:dyDescent="0.25">
      <c r="A241" s="1"/>
      <c r="B241" s="1"/>
      <c r="C241" s="1"/>
      <c r="D241" s="66"/>
      <c r="E241" s="66"/>
      <c r="F241" s="66"/>
      <c r="G241" s="66"/>
      <c r="H241" s="66"/>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row>
    <row r="242" spans="1:57" x14ac:dyDescent="0.25">
      <c r="A242" s="1"/>
      <c r="B242" s="1"/>
      <c r="C242" s="1"/>
      <c r="D242" s="66"/>
      <c r="E242" s="66"/>
      <c r="F242" s="66"/>
      <c r="G242" s="66"/>
      <c r="H242" s="66"/>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row>
    <row r="243" spans="1:57" x14ac:dyDescent="0.25">
      <c r="A243" s="1"/>
      <c r="B243" s="1"/>
      <c r="C243" s="1"/>
      <c r="D243" s="66"/>
      <c r="E243" s="66"/>
      <c r="F243" s="66"/>
      <c r="G243" s="66"/>
      <c r="H243" s="66"/>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row>
    <row r="244" spans="1:57" x14ac:dyDescent="0.25">
      <c r="A244" s="1"/>
      <c r="B244" s="1"/>
      <c r="C244" s="1"/>
      <c r="D244" s="66"/>
      <c r="E244" s="66"/>
      <c r="F244" s="66"/>
      <c r="G244" s="66"/>
      <c r="H244" s="66"/>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row>
    <row r="245" spans="1:57" x14ac:dyDescent="0.25">
      <c r="A245" s="1"/>
      <c r="B245" s="1"/>
      <c r="C245" s="1"/>
      <c r="D245" s="66"/>
      <c r="E245" s="66"/>
      <c r="F245" s="66"/>
      <c r="G245" s="66"/>
      <c r="H245" s="66"/>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row>
    <row r="246" spans="1:57" x14ac:dyDescent="0.25">
      <c r="A246" s="1"/>
      <c r="B246" s="1"/>
      <c r="C246" s="1"/>
      <c r="D246" s="66"/>
      <c r="E246" s="66"/>
      <c r="F246" s="66"/>
      <c r="G246" s="66"/>
      <c r="H246" s="66"/>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row>
    <row r="247" spans="1:57" x14ac:dyDescent="0.25">
      <c r="A247" s="1"/>
      <c r="B247" s="1"/>
      <c r="C247" s="1"/>
      <c r="D247" s="66"/>
      <c r="E247" s="66"/>
      <c r="F247" s="66"/>
      <c r="G247" s="66"/>
      <c r="H247" s="66"/>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row>
    <row r="248" spans="1:57" x14ac:dyDescent="0.25">
      <c r="A248" s="1"/>
      <c r="B248" s="1"/>
      <c r="C248" s="1"/>
      <c r="D248" s="66"/>
      <c r="E248" s="66"/>
      <c r="F248" s="66"/>
      <c r="G248" s="66"/>
      <c r="H248" s="66"/>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row>
    <row r="249" spans="1:57" x14ac:dyDescent="0.25">
      <c r="A249" s="1"/>
      <c r="B249" s="1"/>
      <c r="C249" s="1"/>
      <c r="D249" s="66"/>
      <c r="E249" s="66"/>
      <c r="F249" s="66"/>
      <c r="G249" s="66"/>
      <c r="H249" s="66"/>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row>
    <row r="250" spans="1:57" x14ac:dyDescent="0.25">
      <c r="A250" s="1"/>
      <c r="B250" s="1"/>
      <c r="C250" s="1"/>
      <c r="D250" s="66"/>
      <c r="E250" s="66"/>
      <c r="F250" s="66"/>
      <c r="G250" s="66"/>
      <c r="H250" s="66"/>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row>
    <row r="251" spans="1:57" x14ac:dyDescent="0.25">
      <c r="A251" s="1"/>
      <c r="B251" s="1"/>
      <c r="C251" s="1"/>
      <c r="D251" s="66"/>
      <c r="E251" s="66"/>
      <c r="F251" s="66"/>
      <c r="G251" s="66"/>
      <c r="H251" s="66"/>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row>
    <row r="252" spans="1:57" x14ac:dyDescent="0.25">
      <c r="A252" s="1"/>
      <c r="B252" s="1"/>
      <c r="C252" s="1"/>
      <c r="D252" s="66"/>
      <c r="E252" s="66"/>
      <c r="F252" s="66"/>
      <c r="G252" s="66"/>
      <c r="H252" s="66"/>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row>
    <row r="253" spans="1:57" x14ac:dyDescent="0.25">
      <c r="A253" s="1"/>
      <c r="B253" s="1"/>
      <c r="C253" s="1"/>
      <c r="D253" s="66"/>
      <c r="E253" s="66"/>
      <c r="F253" s="66"/>
      <c r="G253" s="66"/>
      <c r="H253" s="66"/>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row>
    <row r="254" spans="1:57" x14ac:dyDescent="0.25">
      <c r="A254" s="1"/>
      <c r="B254" s="1"/>
      <c r="C254" s="1"/>
      <c r="D254" s="66"/>
      <c r="E254" s="66"/>
      <c r="F254" s="66"/>
      <c r="G254" s="66"/>
      <c r="H254" s="66"/>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row>
    <row r="255" spans="1:57" x14ac:dyDescent="0.25">
      <c r="A255" s="1"/>
      <c r="B255" s="1"/>
      <c r="C255" s="1"/>
      <c r="D255" s="66"/>
      <c r="E255" s="66"/>
      <c r="F255" s="66"/>
      <c r="G255" s="66"/>
      <c r="H255" s="66"/>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row>
    <row r="256" spans="1:57" x14ac:dyDescent="0.25">
      <c r="A256" s="1"/>
      <c r="B256" s="1"/>
      <c r="C256" s="1"/>
      <c r="D256" s="66"/>
      <c r="E256" s="66"/>
      <c r="F256" s="66"/>
      <c r="G256" s="66"/>
      <c r="H256" s="66"/>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row>
    <row r="257" spans="1:57" x14ac:dyDescent="0.25">
      <c r="A257" s="1"/>
      <c r="B257" s="1"/>
      <c r="C257" s="1"/>
      <c r="D257" s="66"/>
      <c r="E257" s="66"/>
      <c r="F257" s="66"/>
      <c r="G257" s="66"/>
      <c r="H257" s="66"/>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row>
    <row r="258" spans="1:57" x14ac:dyDescent="0.25">
      <c r="A258" s="1"/>
      <c r="B258" s="1"/>
      <c r="C258" s="1"/>
      <c r="D258" s="66"/>
      <c r="E258" s="66"/>
      <c r="F258" s="66"/>
      <c r="G258" s="66"/>
      <c r="H258" s="66"/>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row>
    <row r="259" spans="1:57" x14ac:dyDescent="0.25">
      <c r="A259" s="1"/>
      <c r="B259" s="1"/>
      <c r="C259" s="1"/>
      <c r="D259" s="66"/>
      <c r="E259" s="66"/>
      <c r="F259" s="66"/>
      <c r="G259" s="66"/>
      <c r="H259" s="66"/>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row>
    <row r="260" spans="1:57" x14ac:dyDescent="0.25">
      <c r="A260" s="1"/>
      <c r="B260" s="1"/>
      <c r="C260" s="1"/>
      <c r="D260" s="66"/>
      <c r="E260" s="66"/>
      <c r="F260" s="66"/>
      <c r="G260" s="66"/>
      <c r="H260" s="66"/>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row>
    <row r="261" spans="1:57" x14ac:dyDescent="0.25">
      <c r="A261" s="1"/>
      <c r="B261" s="1"/>
      <c r="C261" s="1"/>
      <c r="D261" s="66"/>
      <c r="E261" s="66"/>
      <c r="F261" s="66"/>
      <c r="G261" s="66"/>
      <c r="H261" s="66"/>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row>
    <row r="262" spans="1:57" x14ac:dyDescent="0.25">
      <c r="A262" s="1"/>
      <c r="B262" s="1"/>
      <c r="C262" s="1"/>
      <c r="D262" s="66"/>
      <c r="E262" s="66"/>
      <c r="F262" s="66"/>
      <c r="G262" s="66"/>
      <c r="H262" s="66"/>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row>
    <row r="263" spans="1:57" x14ac:dyDescent="0.25">
      <c r="A263" s="1"/>
      <c r="B263" s="1"/>
      <c r="C263" s="1"/>
      <c r="D263" s="66"/>
      <c r="E263" s="66"/>
      <c r="F263" s="66"/>
      <c r="G263" s="66"/>
      <c r="H263" s="66"/>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row>
    <row r="264" spans="1:57" x14ac:dyDescent="0.25">
      <c r="A264" s="1"/>
      <c r="B264" s="1"/>
      <c r="C264" s="1"/>
      <c r="D264" s="66"/>
      <c r="E264" s="66"/>
      <c r="F264" s="66"/>
      <c r="G264" s="66"/>
      <c r="H264" s="66"/>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row>
    <row r="265" spans="1:57" x14ac:dyDescent="0.25">
      <c r="A265" s="1"/>
      <c r="B265" s="1"/>
      <c r="C265" s="1"/>
      <c r="D265" s="66"/>
      <c r="E265" s="66"/>
      <c r="F265" s="66"/>
      <c r="G265" s="66"/>
      <c r="H265" s="66"/>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row>
    <row r="266" spans="1:57" x14ac:dyDescent="0.25">
      <c r="A266" s="1"/>
      <c r="B266" s="1"/>
      <c r="C266" s="1"/>
      <c r="D266" s="66"/>
      <c r="E266" s="66"/>
      <c r="F266" s="66"/>
      <c r="G266" s="66"/>
      <c r="H266" s="66"/>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row>
    <row r="267" spans="1:57" x14ac:dyDescent="0.25">
      <c r="A267" s="1"/>
      <c r="B267" s="1"/>
      <c r="C267" s="1"/>
      <c r="D267" s="66"/>
      <c r="E267" s="66"/>
      <c r="F267" s="66"/>
      <c r="G267" s="66"/>
      <c r="H267" s="66"/>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row>
    <row r="268" spans="1:57" x14ac:dyDescent="0.25">
      <c r="A268" s="1"/>
      <c r="B268" s="1"/>
      <c r="C268" s="1"/>
      <c r="D268" s="66"/>
      <c r="E268" s="66"/>
      <c r="F268" s="66"/>
      <c r="G268" s="66"/>
      <c r="H268" s="66"/>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row>
    <row r="269" spans="1:57" x14ac:dyDescent="0.25">
      <c r="A269" s="1"/>
      <c r="B269" s="1"/>
      <c r="C269" s="1"/>
      <c r="D269" s="66"/>
      <c r="E269" s="66"/>
      <c r="F269" s="66"/>
      <c r="G269" s="66"/>
      <c r="H269" s="66"/>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row>
    <row r="270" spans="1:57" x14ac:dyDescent="0.25">
      <c r="A270" s="1"/>
      <c r="B270" s="1"/>
      <c r="C270" s="1"/>
      <c r="D270" s="66"/>
      <c r="E270" s="66"/>
      <c r="F270" s="66"/>
      <c r="G270" s="66"/>
      <c r="H270" s="66"/>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row>
    <row r="271" spans="1:57" x14ac:dyDescent="0.25">
      <c r="A271" s="1"/>
      <c r="B271" s="1"/>
      <c r="C271" s="1"/>
      <c r="D271" s="66"/>
      <c r="E271" s="66"/>
      <c r="F271" s="66"/>
      <c r="G271" s="66"/>
      <c r="H271" s="66"/>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row>
    <row r="272" spans="1:57" x14ac:dyDescent="0.25">
      <c r="A272" s="1"/>
      <c r="B272" s="1"/>
      <c r="C272" s="1"/>
      <c r="D272" s="66"/>
      <c r="E272" s="66"/>
      <c r="F272" s="66"/>
      <c r="G272" s="66"/>
      <c r="H272" s="66"/>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row>
    <row r="273" spans="1:57" x14ac:dyDescent="0.25">
      <c r="A273" s="1"/>
      <c r="B273" s="1"/>
      <c r="C273" s="1"/>
      <c r="D273" s="66"/>
      <c r="E273" s="66"/>
      <c r="F273" s="66"/>
      <c r="G273" s="66"/>
      <c r="H273" s="66"/>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row>
    <row r="274" spans="1:57" x14ac:dyDescent="0.25">
      <c r="A274" s="1"/>
      <c r="B274" s="1"/>
      <c r="C274" s="1"/>
      <c r="D274" s="66"/>
      <c r="E274" s="66"/>
      <c r="F274" s="66"/>
      <c r="G274" s="66"/>
      <c r="H274" s="66"/>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row>
    <row r="275" spans="1:57" x14ac:dyDescent="0.25">
      <c r="A275" s="1"/>
      <c r="B275" s="1"/>
      <c r="C275" s="1"/>
      <c r="D275" s="66"/>
      <c r="E275" s="66"/>
      <c r="F275" s="66"/>
      <c r="G275" s="66"/>
      <c r="H275" s="66"/>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row>
    <row r="276" spans="1:57" x14ac:dyDescent="0.25">
      <c r="A276" s="1"/>
      <c r="B276" s="1"/>
      <c r="C276" s="1"/>
      <c r="D276" s="66"/>
      <c r="E276" s="66"/>
      <c r="F276" s="66"/>
      <c r="G276" s="66"/>
      <c r="H276" s="66"/>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row>
    <row r="277" spans="1:57" x14ac:dyDescent="0.25">
      <c r="A277" s="1"/>
      <c r="B277" s="1"/>
      <c r="C277" s="1"/>
      <c r="D277" s="66"/>
      <c r="E277" s="66"/>
      <c r="F277" s="66"/>
      <c r="G277" s="66"/>
      <c r="H277" s="66"/>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row>
    <row r="278" spans="1:57" x14ac:dyDescent="0.25">
      <c r="A278" s="1"/>
      <c r="B278" s="1"/>
      <c r="C278" s="1"/>
      <c r="D278" s="66"/>
      <c r="E278" s="66"/>
      <c r="F278" s="66"/>
      <c r="G278" s="66"/>
      <c r="H278" s="66"/>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row>
    <row r="279" spans="1:57" x14ac:dyDescent="0.25">
      <c r="A279" s="1"/>
      <c r="B279" s="1"/>
      <c r="C279" s="1"/>
      <c r="D279" s="66"/>
      <c r="E279" s="66"/>
      <c r="F279" s="66"/>
      <c r="G279" s="66"/>
      <c r="H279" s="66"/>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row>
    <row r="280" spans="1:57" x14ac:dyDescent="0.25">
      <c r="A280" s="1"/>
      <c r="B280" s="1"/>
      <c r="C280" s="1"/>
      <c r="D280" s="66"/>
      <c r="E280" s="66"/>
      <c r="F280" s="66"/>
      <c r="G280" s="66"/>
      <c r="H280" s="66"/>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row>
    <row r="281" spans="1:57" x14ac:dyDescent="0.25">
      <c r="A281" s="1"/>
      <c r="B281" s="1"/>
      <c r="C281" s="1"/>
      <c r="D281" s="66"/>
      <c r="E281" s="66"/>
      <c r="F281" s="66"/>
      <c r="G281" s="66"/>
      <c r="H281" s="66"/>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row>
    <row r="282" spans="1:57" x14ac:dyDescent="0.25">
      <c r="A282" s="1"/>
      <c r="B282" s="1"/>
      <c r="C282" s="1"/>
      <c r="D282" s="66"/>
      <c r="E282" s="66"/>
      <c r="F282" s="66"/>
      <c r="G282" s="66"/>
      <c r="H282" s="66"/>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row>
    <row r="283" spans="1:57" x14ac:dyDescent="0.25">
      <c r="A283" s="1"/>
      <c r="B283" s="1"/>
      <c r="C283" s="1"/>
      <c r="D283" s="66"/>
      <c r="E283" s="66"/>
      <c r="F283" s="66"/>
      <c r="G283" s="66"/>
      <c r="H283" s="66"/>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row>
    <row r="284" spans="1:57" x14ac:dyDescent="0.25">
      <c r="A284" s="1"/>
      <c r="B284" s="1"/>
      <c r="C284" s="1"/>
      <c r="D284" s="66"/>
      <c r="E284" s="66"/>
      <c r="F284" s="66"/>
      <c r="G284" s="66"/>
      <c r="H284" s="66"/>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row>
    <row r="285" spans="1:57" x14ac:dyDescent="0.25">
      <c r="A285" s="1"/>
      <c r="B285" s="1"/>
      <c r="C285" s="1"/>
      <c r="D285" s="66"/>
      <c r="E285" s="66"/>
      <c r="F285" s="66"/>
      <c r="G285" s="66"/>
      <c r="H285" s="66"/>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row>
    <row r="286" spans="1:57" x14ac:dyDescent="0.25">
      <c r="A286" s="1"/>
      <c r="B286" s="1"/>
      <c r="C286" s="1"/>
      <c r="D286" s="66"/>
      <c r="E286" s="66"/>
      <c r="F286" s="66"/>
      <c r="G286" s="66"/>
      <c r="H286" s="66"/>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row>
    <row r="287" spans="1:57" x14ac:dyDescent="0.25">
      <c r="A287" s="1"/>
      <c r="B287" s="1"/>
      <c r="C287" s="1"/>
      <c r="D287" s="66"/>
      <c r="E287" s="66"/>
      <c r="F287" s="66"/>
      <c r="G287" s="66"/>
      <c r="H287" s="66"/>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row>
    <row r="288" spans="1:57" x14ac:dyDescent="0.25">
      <c r="A288" s="1"/>
      <c r="B288" s="1"/>
      <c r="C288" s="1"/>
      <c r="D288" s="66"/>
      <c r="E288" s="66"/>
      <c r="F288" s="66"/>
      <c r="G288" s="66"/>
      <c r="H288" s="66"/>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row>
    <row r="289" spans="1:57" x14ac:dyDescent="0.25">
      <c r="A289" s="1"/>
      <c r="B289" s="1"/>
      <c r="C289" s="1"/>
      <c r="D289" s="66"/>
      <c r="E289" s="66"/>
      <c r="F289" s="66"/>
      <c r="G289" s="66"/>
      <c r="H289" s="66"/>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row>
    <row r="290" spans="1:57" x14ac:dyDescent="0.25">
      <c r="A290" s="1"/>
      <c r="B290" s="1"/>
      <c r="C290" s="1"/>
      <c r="D290" s="66"/>
      <c r="E290" s="66"/>
      <c r="F290" s="66"/>
      <c r="G290" s="66"/>
      <c r="H290" s="66"/>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row>
    <row r="291" spans="1:57" x14ac:dyDescent="0.25">
      <c r="A291" s="1"/>
      <c r="B291" s="1"/>
      <c r="C291" s="1"/>
      <c r="D291" s="66"/>
      <c r="E291" s="66"/>
      <c r="F291" s="66"/>
      <c r="G291" s="66"/>
      <c r="H291" s="66"/>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row>
    <row r="292" spans="1:57" x14ac:dyDescent="0.25">
      <c r="A292" s="1"/>
      <c r="B292" s="1"/>
      <c r="C292" s="1"/>
      <c r="D292" s="66"/>
      <c r="E292" s="66"/>
      <c r="F292" s="66"/>
      <c r="G292" s="66"/>
      <c r="H292" s="66"/>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row>
    <row r="293" spans="1:57" x14ac:dyDescent="0.25">
      <c r="A293" s="1"/>
      <c r="B293" s="1"/>
      <c r="C293" s="1"/>
      <c r="D293" s="66"/>
      <c r="E293" s="66"/>
      <c r="F293" s="66"/>
      <c r="G293" s="66"/>
      <c r="H293" s="66"/>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row>
    <row r="294" spans="1:57" x14ac:dyDescent="0.25">
      <c r="A294" s="1"/>
      <c r="B294" s="1"/>
      <c r="C294" s="1"/>
      <c r="D294" s="66"/>
      <c r="E294" s="66"/>
      <c r="F294" s="66"/>
      <c r="G294" s="66"/>
      <c r="H294" s="66"/>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row>
    <row r="295" spans="1:57" x14ac:dyDescent="0.25">
      <c r="A295" s="1"/>
      <c r="B295" s="1"/>
      <c r="C295" s="1"/>
      <c r="D295" s="66"/>
      <c r="E295" s="66"/>
      <c r="F295" s="66"/>
      <c r="G295" s="66"/>
      <c r="H295" s="66"/>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row>
    <row r="296" spans="1:57" x14ac:dyDescent="0.25">
      <c r="A296" s="1"/>
      <c r="B296" s="1"/>
      <c r="C296" s="1"/>
      <c r="D296" s="66"/>
      <c r="E296" s="66"/>
      <c r="F296" s="66"/>
      <c r="G296" s="66"/>
      <c r="H296" s="66"/>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row>
    <row r="297" spans="1:57" x14ac:dyDescent="0.25">
      <c r="A297" s="1"/>
      <c r="B297" s="1"/>
      <c r="C297" s="1"/>
      <c r="D297" s="66"/>
      <c r="E297" s="66"/>
      <c r="F297" s="66"/>
      <c r="G297" s="66"/>
      <c r="H297" s="66"/>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row>
    <row r="298" spans="1:57" x14ac:dyDescent="0.25">
      <c r="A298" s="1"/>
      <c r="B298" s="1"/>
      <c r="C298" s="1"/>
      <c r="D298" s="66"/>
      <c r="E298" s="66"/>
      <c r="F298" s="66"/>
      <c r="G298" s="66"/>
      <c r="H298" s="66"/>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row>
    <row r="299" spans="1:57" x14ac:dyDescent="0.25">
      <c r="A299" s="1"/>
      <c r="B299" s="1"/>
      <c r="C299" s="1"/>
      <c r="D299" s="66"/>
      <c r="E299" s="66"/>
      <c r="F299" s="66"/>
      <c r="G299" s="66"/>
      <c r="H299" s="66"/>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row>
    <row r="300" spans="1:57" x14ac:dyDescent="0.25">
      <c r="A300" s="1"/>
      <c r="B300" s="1"/>
      <c r="C300" s="1"/>
      <c r="D300" s="66"/>
      <c r="E300" s="66"/>
      <c r="F300" s="66"/>
      <c r="G300" s="66"/>
      <c r="H300" s="66"/>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row>
    <row r="301" spans="1:57" x14ac:dyDescent="0.25">
      <c r="A301" s="1"/>
      <c r="B301" s="1"/>
      <c r="C301" s="1"/>
      <c r="D301" s="66"/>
      <c r="E301" s="66"/>
      <c r="F301" s="66"/>
      <c r="G301" s="66"/>
      <c r="H301" s="66"/>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row>
    <row r="302" spans="1:57" x14ac:dyDescent="0.25">
      <c r="A302" s="1"/>
      <c r="B302" s="1"/>
      <c r="C302" s="1"/>
      <c r="D302" s="66"/>
      <c r="E302" s="66"/>
      <c r="F302" s="66"/>
      <c r="G302" s="66"/>
      <c r="H302" s="66"/>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row>
    <row r="303" spans="1:57" x14ac:dyDescent="0.25">
      <c r="A303" s="1"/>
      <c r="B303" s="1"/>
      <c r="C303" s="1"/>
      <c r="D303" s="66"/>
      <c r="E303" s="66"/>
      <c r="F303" s="66"/>
      <c r="G303" s="66"/>
      <c r="H303" s="66"/>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row>
    <row r="304" spans="1:57" x14ac:dyDescent="0.25">
      <c r="A304" s="1"/>
      <c r="B304" s="1"/>
      <c r="C304" s="1"/>
      <c r="D304" s="66"/>
      <c r="E304" s="66"/>
      <c r="F304" s="66"/>
      <c r="G304" s="66"/>
      <c r="H304" s="66"/>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row>
    <row r="305" spans="1:57" x14ac:dyDescent="0.25">
      <c r="A305" s="1"/>
      <c r="B305" s="1"/>
      <c r="C305" s="1"/>
      <c r="D305" s="66"/>
      <c r="E305" s="66"/>
      <c r="F305" s="66"/>
      <c r="G305" s="66"/>
      <c r="H305" s="66"/>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row>
    <row r="306" spans="1:57" x14ac:dyDescent="0.25">
      <c r="A306" s="1"/>
      <c r="B306" s="1"/>
      <c r="C306" s="1"/>
      <c r="D306" s="66"/>
      <c r="E306" s="66"/>
      <c r="F306" s="66"/>
      <c r="G306" s="66"/>
      <c r="H306" s="66"/>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row>
    <row r="307" spans="1:57" x14ac:dyDescent="0.25">
      <c r="A307" s="1"/>
      <c r="B307" s="1"/>
      <c r="C307" s="1"/>
      <c r="D307" s="66"/>
      <c r="E307" s="66"/>
      <c r="F307" s="66"/>
      <c r="G307" s="66"/>
      <c r="H307" s="66"/>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row>
    <row r="308" spans="1:57" x14ac:dyDescent="0.25">
      <c r="A308" s="1"/>
      <c r="B308" s="1"/>
      <c r="C308" s="1"/>
      <c r="D308" s="66"/>
      <c r="E308" s="66"/>
      <c r="F308" s="66"/>
      <c r="G308" s="66"/>
      <c r="H308" s="66"/>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row>
    <row r="309" spans="1:57" x14ac:dyDescent="0.25">
      <c r="A309" s="1"/>
      <c r="B309" s="1"/>
      <c r="C309" s="1"/>
      <c r="D309" s="66"/>
      <c r="E309" s="66"/>
      <c r="F309" s="66"/>
      <c r="G309" s="66"/>
      <c r="H309" s="66"/>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row>
    <row r="310" spans="1:57" x14ac:dyDescent="0.25">
      <c r="A310" s="1"/>
      <c r="B310" s="1"/>
      <c r="C310" s="1"/>
      <c r="D310" s="66"/>
      <c r="E310" s="66"/>
      <c r="F310" s="66"/>
      <c r="G310" s="66"/>
      <c r="H310" s="66"/>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row>
    <row r="311" spans="1:57" x14ac:dyDescent="0.25">
      <c r="A311" s="1"/>
      <c r="B311" s="1"/>
      <c r="C311" s="1"/>
      <c r="D311" s="66"/>
      <c r="E311" s="66"/>
      <c r="F311" s="66"/>
      <c r="G311" s="66"/>
      <c r="H311" s="66"/>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row>
    <row r="312" spans="1:57" x14ac:dyDescent="0.25">
      <c r="A312" s="1"/>
      <c r="B312" s="1"/>
      <c r="C312" s="1"/>
      <c r="D312" s="66"/>
      <c r="E312" s="66"/>
      <c r="F312" s="66"/>
      <c r="G312" s="66"/>
      <c r="H312" s="66"/>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row>
    <row r="313" spans="1:57" x14ac:dyDescent="0.25">
      <c r="A313" s="1"/>
      <c r="B313" s="1"/>
      <c r="C313" s="1"/>
      <c r="D313" s="66"/>
      <c r="E313" s="66"/>
      <c r="F313" s="66"/>
      <c r="G313" s="66"/>
      <c r="H313" s="66"/>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row>
    <row r="314" spans="1:57" x14ac:dyDescent="0.25">
      <c r="A314" s="1"/>
      <c r="B314" s="1"/>
      <c r="C314" s="1"/>
      <c r="D314" s="66"/>
      <c r="E314" s="66"/>
      <c r="F314" s="66"/>
      <c r="G314" s="66"/>
      <c r="H314" s="66"/>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row>
    <row r="315" spans="1:57" x14ac:dyDescent="0.25">
      <c r="A315" s="1"/>
      <c r="B315" s="1"/>
      <c r="C315" s="1"/>
      <c r="D315" s="66"/>
      <c r="E315" s="66"/>
      <c r="F315" s="66"/>
      <c r="G315" s="66"/>
      <c r="H315" s="66"/>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row>
    <row r="316" spans="1:57" x14ac:dyDescent="0.25">
      <c r="A316" s="1"/>
      <c r="B316" s="1"/>
      <c r="C316" s="1"/>
      <c r="D316" s="66"/>
      <c r="E316" s="66"/>
      <c r="F316" s="66"/>
      <c r="G316" s="66"/>
      <c r="H316" s="66"/>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row>
    <row r="317" spans="1:57" x14ac:dyDescent="0.25">
      <c r="A317" s="1"/>
      <c r="B317" s="1"/>
      <c r="C317" s="1"/>
      <c r="D317" s="66"/>
      <c r="E317" s="66"/>
      <c r="F317" s="66"/>
      <c r="G317" s="66"/>
      <c r="H317" s="66"/>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row>
    <row r="318" spans="1:57" x14ac:dyDescent="0.25">
      <c r="A318" s="1"/>
      <c r="B318" s="1"/>
      <c r="C318" s="1"/>
      <c r="D318" s="66"/>
      <c r="E318" s="66"/>
      <c r="F318" s="66"/>
      <c r="G318" s="66"/>
      <c r="H318" s="66"/>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row>
    <row r="319" spans="1:57" x14ac:dyDescent="0.25">
      <c r="A319" s="1"/>
      <c r="B319" s="1"/>
      <c r="C319" s="1"/>
      <c r="D319" s="66"/>
      <c r="E319" s="66"/>
      <c r="F319" s="66"/>
      <c r="G319" s="66"/>
      <c r="H319" s="66"/>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row>
    <row r="320" spans="1:57" x14ac:dyDescent="0.25">
      <c r="A320" s="1"/>
      <c r="B320" s="1"/>
      <c r="C320" s="1"/>
      <c r="D320" s="66"/>
      <c r="E320" s="66"/>
      <c r="F320" s="66"/>
      <c r="G320" s="66"/>
      <c r="H320" s="66"/>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row>
    <row r="321" spans="1:57" x14ac:dyDescent="0.25">
      <c r="A321" s="1"/>
      <c r="B321" s="1"/>
      <c r="C321" s="1"/>
      <c r="D321" s="66"/>
      <c r="E321" s="66"/>
      <c r="F321" s="66"/>
      <c r="G321" s="66"/>
      <c r="H321" s="66"/>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row>
    <row r="322" spans="1:57" x14ac:dyDescent="0.25">
      <c r="A322" s="1"/>
      <c r="B322" s="1"/>
      <c r="C322" s="1"/>
      <c r="D322" s="66"/>
      <c r="E322" s="66"/>
      <c r="F322" s="66"/>
      <c r="G322" s="66"/>
      <c r="H322" s="66"/>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row>
    <row r="323" spans="1:57" x14ac:dyDescent="0.25">
      <c r="A323" s="1"/>
      <c r="B323" s="1"/>
      <c r="C323" s="1"/>
      <c r="D323" s="66"/>
      <c r="E323" s="66"/>
      <c r="F323" s="66"/>
      <c r="G323" s="66"/>
      <c r="H323" s="66"/>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row>
    <row r="324" spans="1:57" x14ac:dyDescent="0.25">
      <c r="A324" s="1"/>
      <c r="B324" s="1"/>
      <c r="C324" s="1"/>
      <c r="D324" s="66"/>
      <c r="E324" s="66"/>
      <c r="F324" s="66"/>
      <c r="G324" s="66"/>
      <c r="H324" s="66"/>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row>
    <row r="325" spans="1:57" x14ac:dyDescent="0.25">
      <c r="A325" s="1"/>
      <c r="B325" s="1"/>
      <c r="C325" s="1"/>
      <c r="D325" s="66"/>
      <c r="E325" s="66"/>
      <c r="F325" s="66"/>
      <c r="G325" s="66"/>
      <c r="H325" s="66"/>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row>
    <row r="326" spans="1:57" x14ac:dyDescent="0.25">
      <c r="A326" s="1"/>
      <c r="B326" s="1"/>
      <c r="C326" s="1"/>
      <c r="D326" s="66"/>
      <c r="E326" s="66"/>
      <c r="F326" s="66"/>
      <c r="G326" s="66"/>
      <c r="H326" s="66"/>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row>
    <row r="327" spans="1:57" x14ac:dyDescent="0.25">
      <c r="A327" s="1"/>
      <c r="B327" s="1"/>
      <c r="C327" s="1"/>
      <c r="D327" s="66"/>
      <c r="E327" s="66"/>
      <c r="F327" s="66"/>
      <c r="G327" s="66"/>
      <c r="H327" s="66"/>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row>
    <row r="328" spans="1:57" x14ac:dyDescent="0.25">
      <c r="A328" s="1"/>
      <c r="B328" s="1"/>
      <c r="C328" s="1"/>
      <c r="D328" s="66"/>
      <c r="E328" s="66"/>
      <c r="F328" s="66"/>
      <c r="G328" s="66"/>
      <c r="H328" s="66"/>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row>
    <row r="329" spans="1:57" x14ac:dyDescent="0.25">
      <c r="A329" s="1"/>
      <c r="B329" s="1"/>
      <c r="C329" s="1"/>
      <c r="D329" s="66"/>
      <c r="E329" s="66"/>
      <c r="F329" s="66"/>
      <c r="G329" s="66"/>
      <c r="H329" s="66"/>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row>
    <row r="330" spans="1:57" x14ac:dyDescent="0.25">
      <c r="A330" s="1"/>
      <c r="B330" s="1"/>
      <c r="C330" s="1"/>
      <c r="D330" s="66"/>
      <c r="E330" s="66"/>
      <c r="F330" s="66"/>
      <c r="G330" s="66"/>
      <c r="H330" s="66"/>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row>
    <row r="331" spans="1:57" x14ac:dyDescent="0.25">
      <c r="A331" s="1"/>
      <c r="B331" s="1"/>
      <c r="C331" s="1"/>
      <c r="D331" s="66"/>
      <c r="E331" s="66"/>
      <c r="F331" s="66"/>
      <c r="G331" s="66"/>
      <c r="H331" s="66"/>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row>
    <row r="332" spans="1:57" x14ac:dyDescent="0.25">
      <c r="A332" s="1"/>
      <c r="B332" s="1"/>
      <c r="C332" s="1"/>
      <c r="D332" s="66"/>
      <c r="E332" s="66"/>
      <c r="F332" s="66"/>
      <c r="G332" s="66"/>
      <c r="H332" s="66"/>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row>
    <row r="333" spans="1:57" x14ac:dyDescent="0.25">
      <c r="A333" s="1"/>
      <c r="B333" s="1"/>
      <c r="C333" s="1"/>
      <c r="D333" s="66"/>
      <c r="E333" s="66"/>
      <c r="F333" s="66"/>
      <c r="G333" s="66"/>
      <c r="H333" s="66"/>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row>
    <row r="334" spans="1:57" x14ac:dyDescent="0.25">
      <c r="A334" s="1"/>
      <c r="B334" s="1"/>
      <c r="C334" s="1"/>
      <c r="D334" s="66"/>
      <c r="E334" s="66"/>
      <c r="F334" s="66"/>
      <c r="G334" s="66"/>
      <c r="H334" s="66"/>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row>
    <row r="335" spans="1:57" x14ac:dyDescent="0.25">
      <c r="A335" s="1"/>
      <c r="B335" s="1"/>
      <c r="C335" s="1"/>
      <c r="D335" s="66"/>
      <c r="E335" s="66"/>
      <c r="F335" s="66"/>
      <c r="G335" s="66"/>
      <c r="H335" s="66"/>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row>
    <row r="336" spans="1:57" x14ac:dyDescent="0.25">
      <c r="A336" s="1"/>
      <c r="B336" s="1"/>
      <c r="C336" s="1"/>
      <c r="D336" s="66"/>
      <c r="E336" s="66"/>
      <c r="F336" s="66"/>
      <c r="G336" s="66"/>
      <c r="H336" s="66"/>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row>
    <row r="337" spans="1:57" x14ac:dyDescent="0.25">
      <c r="A337" s="1"/>
      <c r="B337" s="1"/>
      <c r="C337" s="1"/>
      <c r="D337" s="66"/>
      <c r="E337" s="66"/>
      <c r="F337" s="66"/>
      <c r="G337" s="66"/>
      <c r="H337" s="66"/>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row>
    <row r="338" spans="1:57" x14ac:dyDescent="0.25">
      <c r="A338" s="1"/>
      <c r="B338" s="1"/>
      <c r="C338" s="1"/>
      <c r="D338" s="66"/>
      <c r="E338" s="66"/>
      <c r="F338" s="66"/>
      <c r="G338" s="66"/>
      <c r="H338" s="66"/>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row>
    <row r="339" spans="1:57" x14ac:dyDescent="0.25">
      <c r="A339" s="1"/>
      <c r="B339" s="1"/>
      <c r="C339" s="1"/>
      <c r="D339" s="66"/>
      <c r="E339" s="66"/>
      <c r="F339" s="66"/>
      <c r="G339" s="66"/>
      <c r="H339" s="66"/>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row>
    <row r="340" spans="1:57" x14ac:dyDescent="0.25">
      <c r="A340" s="1"/>
      <c r="B340" s="1"/>
      <c r="C340" s="1"/>
      <c r="D340" s="66"/>
      <c r="E340" s="66"/>
      <c r="F340" s="66"/>
      <c r="G340" s="66"/>
      <c r="H340" s="66"/>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row>
    <row r="341" spans="1:57" x14ac:dyDescent="0.25">
      <c r="A341" s="1"/>
      <c r="B341" s="1"/>
      <c r="C341" s="1"/>
      <c r="D341" s="66"/>
      <c r="E341" s="66"/>
      <c r="F341" s="66"/>
      <c r="G341" s="66"/>
      <c r="H341" s="66"/>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row>
    <row r="342" spans="1:57" x14ac:dyDescent="0.25">
      <c r="A342" s="1"/>
      <c r="B342" s="1"/>
      <c r="C342" s="1"/>
      <c r="D342" s="66"/>
      <c r="E342" s="66"/>
      <c r="F342" s="66"/>
      <c r="G342" s="66"/>
      <c r="H342" s="66"/>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row>
    <row r="343" spans="1:57" x14ac:dyDescent="0.25">
      <c r="A343" s="1"/>
      <c r="B343" s="1"/>
      <c r="C343" s="1"/>
      <c r="D343" s="66"/>
      <c r="E343" s="66"/>
      <c r="F343" s="66"/>
      <c r="G343" s="66"/>
      <c r="H343" s="66"/>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row>
    <row r="344" spans="1:57" x14ac:dyDescent="0.25">
      <c r="A344" s="1"/>
      <c r="B344" s="1"/>
      <c r="C344" s="1"/>
      <c r="D344" s="66"/>
      <c r="E344" s="66"/>
      <c r="F344" s="66"/>
      <c r="G344" s="66"/>
      <c r="H344" s="66"/>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row>
    <row r="345" spans="1:57" x14ac:dyDescent="0.25">
      <c r="A345" s="1"/>
      <c r="B345" s="1"/>
      <c r="C345" s="1"/>
      <c r="D345" s="66"/>
      <c r="E345" s="66"/>
      <c r="F345" s="66"/>
      <c r="G345" s="66"/>
      <c r="H345" s="66"/>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row>
    <row r="346" spans="1:57" x14ac:dyDescent="0.25">
      <c r="A346" s="1"/>
      <c r="B346" s="1"/>
      <c r="C346" s="1"/>
      <c r="D346" s="66"/>
      <c r="E346" s="66"/>
      <c r="F346" s="66"/>
      <c r="G346" s="66"/>
      <c r="H346" s="66"/>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row>
    <row r="347" spans="1:57" x14ac:dyDescent="0.25">
      <c r="A347" s="1"/>
      <c r="B347" s="1"/>
      <c r="C347" s="1"/>
      <c r="D347" s="66"/>
      <c r="E347" s="66"/>
      <c r="F347" s="66"/>
      <c r="G347" s="66"/>
      <c r="H347" s="66"/>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row>
    <row r="348" spans="1:57" x14ac:dyDescent="0.25">
      <c r="A348" s="1"/>
      <c r="B348" s="1"/>
      <c r="C348" s="1"/>
      <c r="D348" s="66"/>
      <c r="E348" s="66"/>
      <c r="F348" s="66"/>
      <c r="G348" s="66"/>
      <c r="H348" s="66"/>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row>
    <row r="349" spans="1:57" x14ac:dyDescent="0.25">
      <c r="A349" s="1"/>
      <c r="B349" s="1"/>
      <c r="C349" s="1"/>
      <c r="D349" s="66"/>
      <c r="E349" s="66"/>
      <c r="F349" s="66"/>
      <c r="G349" s="66"/>
      <c r="H349" s="66"/>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row>
    <row r="350" spans="1:57" x14ac:dyDescent="0.25">
      <c r="A350" s="1"/>
      <c r="B350" s="1"/>
      <c r="C350" s="1"/>
      <c r="D350" s="66"/>
      <c r="E350" s="66"/>
      <c r="F350" s="66"/>
      <c r="G350" s="66"/>
      <c r="H350" s="66"/>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row>
    <row r="351" spans="1:57" x14ac:dyDescent="0.25">
      <c r="A351" s="1"/>
      <c r="B351" s="1"/>
      <c r="C351" s="1"/>
      <c r="D351" s="66"/>
      <c r="E351" s="66"/>
      <c r="F351" s="66"/>
      <c r="G351" s="66"/>
      <c r="H351" s="66"/>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row>
    <row r="352" spans="1:57" x14ac:dyDescent="0.25">
      <c r="A352" s="1"/>
      <c r="B352" s="1"/>
      <c r="C352" s="1"/>
      <c r="D352" s="66"/>
      <c r="E352" s="66"/>
      <c r="F352" s="66"/>
      <c r="G352" s="66"/>
      <c r="H352" s="66"/>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row>
    <row r="353" spans="1:57" x14ac:dyDescent="0.25">
      <c r="A353" s="1"/>
      <c r="B353" s="1"/>
      <c r="C353" s="1"/>
      <c r="D353" s="66"/>
      <c r="E353" s="66"/>
      <c r="F353" s="66"/>
      <c r="G353" s="66"/>
      <c r="H353" s="66"/>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row>
    <row r="354" spans="1:57" x14ac:dyDescent="0.25">
      <c r="A354" s="1"/>
      <c r="B354" s="1"/>
      <c r="C354" s="1"/>
      <c r="D354" s="66"/>
      <c r="E354" s="66"/>
      <c r="F354" s="66"/>
      <c r="G354" s="66"/>
      <c r="H354" s="66"/>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row>
    <row r="355" spans="1:57" x14ac:dyDescent="0.25">
      <c r="A355" s="1"/>
      <c r="B355" s="1"/>
      <c r="C355" s="1"/>
      <c r="D355" s="66"/>
      <c r="E355" s="66"/>
      <c r="F355" s="66"/>
      <c r="G355" s="66"/>
      <c r="H355" s="66"/>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row>
    <row r="356" spans="1:57" x14ac:dyDescent="0.25">
      <c r="A356" s="1"/>
      <c r="B356" s="1"/>
      <c r="C356" s="1"/>
      <c r="D356" s="66"/>
      <c r="E356" s="66"/>
      <c r="F356" s="66"/>
      <c r="G356" s="66"/>
      <c r="H356" s="66"/>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row>
    <row r="357" spans="1:57" x14ac:dyDescent="0.25">
      <c r="A357" s="1"/>
      <c r="B357" s="1"/>
      <c r="C357" s="1"/>
      <c r="D357" s="66"/>
      <c r="E357" s="66"/>
      <c r="F357" s="66"/>
      <c r="G357" s="66"/>
      <c r="H357" s="66"/>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row>
    <row r="358" spans="1:57" x14ac:dyDescent="0.25">
      <c r="A358" s="1"/>
      <c r="B358" s="1"/>
      <c r="C358" s="1"/>
      <c r="D358" s="66"/>
      <c r="E358" s="66"/>
      <c r="F358" s="66"/>
      <c r="G358" s="66"/>
      <c r="H358" s="66"/>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row>
    <row r="359" spans="1:57" x14ac:dyDescent="0.25">
      <c r="A359" s="1"/>
      <c r="B359" s="1"/>
      <c r="C359" s="1"/>
      <c r="D359" s="66"/>
      <c r="E359" s="66"/>
      <c r="F359" s="66"/>
      <c r="G359" s="66"/>
      <c r="H359" s="66"/>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row>
    <row r="360" spans="1:57" x14ac:dyDescent="0.25">
      <c r="A360" s="1"/>
      <c r="B360" s="1"/>
      <c r="C360" s="1"/>
      <c r="D360" s="66"/>
      <c r="E360" s="66"/>
      <c r="F360" s="66"/>
      <c r="G360" s="66"/>
      <c r="H360" s="66"/>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row>
    <row r="361" spans="1:57" x14ac:dyDescent="0.25">
      <c r="A361" s="1"/>
      <c r="B361" s="1"/>
      <c r="C361" s="1"/>
      <c r="D361" s="66"/>
      <c r="E361" s="66"/>
      <c r="F361" s="66"/>
      <c r="G361" s="66"/>
      <c r="H361" s="66"/>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row>
    <row r="362" spans="1:57" x14ac:dyDescent="0.25">
      <c r="A362" s="1"/>
      <c r="B362" s="1"/>
      <c r="C362" s="1"/>
      <c r="D362" s="66"/>
      <c r="E362" s="66"/>
      <c r="F362" s="66"/>
      <c r="G362" s="66"/>
      <c r="H362" s="66"/>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row>
    <row r="363" spans="1:57" x14ac:dyDescent="0.25">
      <c r="A363" s="1"/>
      <c r="B363" s="1"/>
      <c r="C363" s="1"/>
      <c r="D363" s="66"/>
      <c r="E363" s="66"/>
      <c r="F363" s="66"/>
      <c r="G363" s="66"/>
      <c r="H363" s="66"/>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row>
    <row r="364" spans="1:57" x14ac:dyDescent="0.25">
      <c r="A364" s="1"/>
      <c r="B364" s="1"/>
      <c r="C364" s="1"/>
      <c r="D364" s="66"/>
      <c r="E364" s="66"/>
      <c r="F364" s="66"/>
      <c r="G364" s="66"/>
      <c r="H364" s="66"/>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row>
    <row r="365" spans="1:57" x14ac:dyDescent="0.25">
      <c r="A365" s="1"/>
      <c r="B365" s="1"/>
      <c r="C365" s="1"/>
      <c r="D365" s="66"/>
      <c r="E365" s="66"/>
      <c r="F365" s="66"/>
      <c r="G365" s="66"/>
      <c r="H365" s="66"/>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row>
    <row r="366" spans="1:57" x14ac:dyDescent="0.25">
      <c r="A366" s="1"/>
      <c r="B366" s="1"/>
      <c r="C366" s="1"/>
      <c r="D366" s="66"/>
      <c r="E366" s="66"/>
      <c r="F366" s="66"/>
      <c r="G366" s="66"/>
      <c r="H366" s="66"/>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row>
    <row r="367" spans="1:57" x14ac:dyDescent="0.25">
      <c r="A367" s="1"/>
      <c r="B367" s="1"/>
      <c r="C367" s="1"/>
      <c r="D367" s="66"/>
      <c r="E367" s="66"/>
      <c r="F367" s="66"/>
      <c r="G367" s="66"/>
      <c r="H367" s="66"/>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row>
    <row r="368" spans="1:57" x14ac:dyDescent="0.25">
      <c r="A368" s="1"/>
      <c r="B368" s="1"/>
      <c r="C368" s="1"/>
      <c r="D368" s="66"/>
      <c r="E368" s="66"/>
      <c r="F368" s="66"/>
      <c r="G368" s="66"/>
      <c r="H368" s="66"/>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row>
    <row r="369" spans="1:57" x14ac:dyDescent="0.25">
      <c r="A369" s="1"/>
      <c r="B369" s="1"/>
      <c r="C369" s="1"/>
      <c r="D369" s="66"/>
      <c r="E369" s="66"/>
      <c r="F369" s="66"/>
      <c r="G369" s="66"/>
      <c r="H369" s="66"/>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row>
    <row r="370" spans="1:57" x14ac:dyDescent="0.25">
      <c r="A370" s="1"/>
      <c r="B370" s="1"/>
      <c r="C370" s="1"/>
      <c r="D370" s="66"/>
      <c r="E370" s="66"/>
      <c r="F370" s="66"/>
      <c r="G370" s="66"/>
      <c r="H370" s="66"/>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row>
    <row r="371" spans="1:57" x14ac:dyDescent="0.25">
      <c r="A371" s="1"/>
      <c r="B371" s="1"/>
      <c r="C371" s="1"/>
      <c r="D371" s="66"/>
      <c r="E371" s="66"/>
      <c r="F371" s="66"/>
      <c r="G371" s="66"/>
      <c r="H371" s="66"/>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row>
    <row r="372" spans="1:57" x14ac:dyDescent="0.25">
      <c r="A372" s="1"/>
      <c r="B372" s="1"/>
      <c r="C372" s="1"/>
      <c r="D372" s="66"/>
      <c r="E372" s="66"/>
      <c r="F372" s="66"/>
      <c r="G372" s="66"/>
      <c r="H372" s="66"/>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row>
    <row r="373" spans="1:57" x14ac:dyDescent="0.25">
      <c r="A373" s="1"/>
      <c r="B373" s="1"/>
      <c r="C373" s="1"/>
      <c r="D373" s="66"/>
      <c r="E373" s="66"/>
      <c r="F373" s="66"/>
      <c r="G373" s="66"/>
      <c r="H373" s="66"/>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row>
    <row r="374" spans="1:57" x14ac:dyDescent="0.25">
      <c r="A374" s="1"/>
      <c r="B374" s="1"/>
      <c r="C374" s="1"/>
      <c r="D374" s="66"/>
      <c r="E374" s="66"/>
      <c r="F374" s="66"/>
      <c r="G374" s="66"/>
      <c r="H374" s="66"/>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row>
    <row r="375" spans="1:57" x14ac:dyDescent="0.25">
      <c r="A375" s="1"/>
      <c r="B375" s="1"/>
      <c r="C375" s="1"/>
      <c r="D375" s="66"/>
      <c r="E375" s="66"/>
      <c r="F375" s="66"/>
      <c r="G375" s="66"/>
      <c r="H375" s="66"/>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row>
    <row r="376" spans="1:57" x14ac:dyDescent="0.25">
      <c r="A376" s="1"/>
      <c r="B376" s="1"/>
      <c r="C376" s="1"/>
      <c r="D376" s="66"/>
      <c r="E376" s="66"/>
      <c r="F376" s="66"/>
      <c r="G376" s="66"/>
      <c r="H376" s="66"/>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row>
    <row r="377" spans="1:57" x14ac:dyDescent="0.25">
      <c r="A377" s="1"/>
      <c r="B377" s="1"/>
      <c r="C377" s="1"/>
      <c r="D377" s="66"/>
      <c r="E377" s="66"/>
      <c r="F377" s="66"/>
      <c r="G377" s="66"/>
      <c r="H377" s="66"/>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row>
    <row r="378" spans="1:57" x14ac:dyDescent="0.25">
      <c r="A378" s="1"/>
      <c r="B378" s="1"/>
      <c r="C378" s="1"/>
      <c r="D378" s="66"/>
      <c r="E378" s="66"/>
      <c r="F378" s="66"/>
      <c r="G378" s="66"/>
      <c r="H378" s="66"/>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row>
    <row r="379" spans="1:57" x14ac:dyDescent="0.25">
      <c r="A379" s="1"/>
      <c r="B379" s="1"/>
      <c r="C379" s="1"/>
      <c r="D379" s="66"/>
      <c r="E379" s="66"/>
      <c r="F379" s="66"/>
      <c r="G379" s="66"/>
      <c r="H379" s="66"/>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row>
    <row r="380" spans="1:57" x14ac:dyDescent="0.25">
      <c r="A380" s="1"/>
      <c r="B380" s="1"/>
      <c r="C380" s="1"/>
      <c r="D380" s="66"/>
      <c r="E380" s="66"/>
      <c r="F380" s="66"/>
      <c r="G380" s="66"/>
      <c r="H380" s="66"/>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row>
    <row r="381" spans="1:57" x14ac:dyDescent="0.25">
      <c r="A381" s="1"/>
      <c r="B381" s="1"/>
      <c r="C381" s="1"/>
      <c r="D381" s="66"/>
      <c r="E381" s="66"/>
      <c r="F381" s="66"/>
      <c r="G381" s="66"/>
      <c r="H381" s="66"/>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row>
    <row r="382" spans="1:57" x14ac:dyDescent="0.25">
      <c r="A382" s="1"/>
      <c r="B382" s="1"/>
      <c r="C382" s="1"/>
      <c r="D382" s="66"/>
      <c r="E382" s="66"/>
      <c r="F382" s="66"/>
      <c r="G382" s="66"/>
      <c r="H382" s="66"/>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row>
    <row r="383" spans="1:57" x14ac:dyDescent="0.25">
      <c r="A383" s="1"/>
      <c r="B383" s="1"/>
      <c r="C383" s="1"/>
      <c r="D383" s="66"/>
      <c r="E383" s="66"/>
      <c r="F383" s="66"/>
      <c r="G383" s="66"/>
      <c r="H383" s="66"/>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row>
    <row r="384" spans="1:57" x14ac:dyDescent="0.25">
      <c r="A384" s="1"/>
      <c r="B384" s="1"/>
      <c r="C384" s="1"/>
      <c r="D384" s="66"/>
      <c r="E384" s="66"/>
      <c r="F384" s="66"/>
      <c r="G384" s="66"/>
      <c r="H384" s="66"/>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row>
    <row r="385" spans="1:57" x14ac:dyDescent="0.25">
      <c r="A385" s="1"/>
      <c r="B385" s="1"/>
      <c r="C385" s="1"/>
      <c r="D385" s="66"/>
      <c r="E385" s="66"/>
      <c r="F385" s="66"/>
      <c r="G385" s="66"/>
      <c r="H385" s="66"/>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row>
    <row r="386" spans="1:57" x14ac:dyDescent="0.25">
      <c r="A386" s="1"/>
      <c r="B386" s="1"/>
      <c r="C386" s="1"/>
      <c r="D386" s="66"/>
      <c r="E386" s="66"/>
      <c r="F386" s="66"/>
      <c r="G386" s="66"/>
      <c r="H386" s="66"/>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row>
    <row r="387" spans="1:57" x14ac:dyDescent="0.25">
      <c r="A387" s="1"/>
      <c r="B387" s="1"/>
      <c r="C387" s="1"/>
      <c r="D387" s="66"/>
      <c r="E387" s="66"/>
      <c r="F387" s="66"/>
      <c r="G387" s="66"/>
      <c r="H387" s="66"/>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row>
    <row r="388" spans="1:57" x14ac:dyDescent="0.25">
      <c r="A388" s="1"/>
      <c r="B388" s="1"/>
      <c r="C388" s="1"/>
      <c r="D388" s="66"/>
      <c r="E388" s="66"/>
      <c r="F388" s="66"/>
      <c r="G388" s="66"/>
      <c r="H388" s="66"/>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row>
    <row r="389" spans="1:57" x14ac:dyDescent="0.25">
      <c r="A389" s="1"/>
      <c r="B389" s="1"/>
      <c r="C389" s="1"/>
      <c r="D389" s="66"/>
      <c r="E389" s="66"/>
      <c r="F389" s="66"/>
      <c r="G389" s="66"/>
      <c r="H389" s="66"/>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row>
    <row r="390" spans="1:57" x14ac:dyDescent="0.25">
      <c r="A390" s="1"/>
      <c r="B390" s="1"/>
      <c r="C390" s="1"/>
      <c r="D390" s="66"/>
      <c r="E390" s="66"/>
      <c r="F390" s="66"/>
      <c r="G390" s="66"/>
      <c r="H390" s="66"/>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row>
    <row r="391" spans="1:57" x14ac:dyDescent="0.25">
      <c r="A391" s="1"/>
      <c r="B391" s="1"/>
      <c r="C391" s="1"/>
      <c r="D391" s="66"/>
      <c r="E391" s="66"/>
      <c r="F391" s="66"/>
      <c r="G391" s="66"/>
      <c r="H391" s="66"/>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row>
    <row r="392" spans="1:57" x14ac:dyDescent="0.25">
      <c r="A392" s="1"/>
      <c r="B392" s="1"/>
      <c r="C392" s="1"/>
      <c r="D392" s="66"/>
      <c r="E392" s="66"/>
      <c r="F392" s="66"/>
      <c r="G392" s="66"/>
      <c r="H392" s="66"/>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row>
    <row r="393" spans="1:57" x14ac:dyDescent="0.25">
      <c r="A393" s="1"/>
      <c r="B393" s="1"/>
      <c r="C393" s="1"/>
      <c r="D393" s="66"/>
      <c r="E393" s="66"/>
      <c r="F393" s="66"/>
      <c r="G393" s="66"/>
      <c r="H393" s="66"/>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row>
    <row r="394" spans="1:57" x14ac:dyDescent="0.25">
      <c r="A394" s="1"/>
      <c r="B394" s="1"/>
      <c r="C394" s="1"/>
      <c r="D394" s="66"/>
      <c r="E394" s="66"/>
      <c r="F394" s="66"/>
      <c r="G394" s="66"/>
      <c r="H394" s="66"/>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row>
    <row r="395" spans="1:57" x14ac:dyDescent="0.25">
      <c r="A395" s="1"/>
      <c r="B395" s="1"/>
      <c r="C395" s="1"/>
      <c r="D395" s="66"/>
      <c r="E395" s="66"/>
      <c r="F395" s="66"/>
      <c r="G395" s="66"/>
      <c r="H395" s="66"/>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row>
    <row r="396" spans="1:57" x14ac:dyDescent="0.25">
      <c r="A396" s="1"/>
      <c r="B396" s="1"/>
      <c r="C396" s="1"/>
      <c r="D396" s="66"/>
      <c r="E396" s="66"/>
      <c r="F396" s="66"/>
      <c r="G396" s="66"/>
      <c r="H396" s="66"/>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row>
    <row r="397" spans="1:57" x14ac:dyDescent="0.25">
      <c r="A397" s="1"/>
      <c r="B397" s="1"/>
      <c r="C397" s="1"/>
      <c r="D397" s="66"/>
      <c r="E397" s="66"/>
      <c r="F397" s="66"/>
      <c r="G397" s="66"/>
      <c r="H397" s="66"/>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row>
    <row r="398" spans="1:57" x14ac:dyDescent="0.25">
      <c r="A398" s="1"/>
      <c r="B398" s="1"/>
      <c r="C398" s="1"/>
      <c r="D398" s="66"/>
      <c r="E398" s="66"/>
      <c r="F398" s="66"/>
      <c r="G398" s="66"/>
      <c r="H398" s="66"/>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row>
    <row r="399" spans="1:57" x14ac:dyDescent="0.25">
      <c r="A399" s="1"/>
      <c r="B399" s="1"/>
      <c r="C399" s="1"/>
      <c r="D399" s="66"/>
      <c r="E399" s="66"/>
      <c r="F399" s="66"/>
      <c r="G399" s="66"/>
      <c r="H399" s="66"/>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row>
    <row r="400" spans="1:57" x14ac:dyDescent="0.25">
      <c r="A400" s="1"/>
      <c r="B400" s="1"/>
      <c r="C400" s="1"/>
      <c r="D400" s="66"/>
      <c r="E400" s="66"/>
      <c r="F400" s="66"/>
      <c r="G400" s="66"/>
      <c r="H400" s="66"/>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row>
    <row r="401" spans="1:57" x14ac:dyDescent="0.25">
      <c r="A401" s="1"/>
      <c r="B401" s="1"/>
      <c r="C401" s="1"/>
      <c r="D401" s="66"/>
      <c r="E401" s="66"/>
      <c r="F401" s="66"/>
      <c r="G401" s="66"/>
      <c r="H401" s="66"/>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row>
    <row r="402" spans="1:57" x14ac:dyDescent="0.25">
      <c r="A402" s="1"/>
      <c r="B402" s="1"/>
      <c r="C402" s="1"/>
      <c r="D402" s="66"/>
      <c r="E402" s="66"/>
      <c r="F402" s="66"/>
      <c r="G402" s="66"/>
      <c r="H402" s="66"/>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row>
    <row r="403" spans="1:57" x14ac:dyDescent="0.25">
      <c r="A403" s="1"/>
      <c r="B403" s="1"/>
      <c r="C403" s="1"/>
      <c r="D403" s="66"/>
      <c r="E403" s="66"/>
      <c r="F403" s="66"/>
      <c r="G403" s="66"/>
      <c r="H403" s="66"/>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row>
    <row r="404" spans="1:57" x14ac:dyDescent="0.25">
      <c r="A404" s="1"/>
      <c r="B404" s="1"/>
      <c r="C404" s="1"/>
      <c r="D404" s="66"/>
      <c r="E404" s="66"/>
      <c r="F404" s="66"/>
      <c r="G404" s="66"/>
      <c r="H404" s="66"/>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row>
    <row r="405" spans="1:57" x14ac:dyDescent="0.25">
      <c r="A405" s="1"/>
      <c r="B405" s="1"/>
      <c r="C405" s="1"/>
      <c r="D405" s="66"/>
      <c r="E405" s="66"/>
      <c r="F405" s="66"/>
      <c r="G405" s="66"/>
      <c r="H405" s="66"/>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row>
    <row r="406" spans="1:57" x14ac:dyDescent="0.25">
      <c r="A406" s="1"/>
      <c r="B406" s="1"/>
      <c r="C406" s="1"/>
      <c r="D406" s="66"/>
      <c r="E406" s="66"/>
      <c r="F406" s="66"/>
      <c r="G406" s="66"/>
      <c r="H406" s="66"/>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row>
    <row r="407" spans="1:57" x14ac:dyDescent="0.25">
      <c r="A407" s="1"/>
      <c r="B407" s="1"/>
      <c r="C407" s="1"/>
      <c r="D407" s="66"/>
      <c r="E407" s="66"/>
      <c r="F407" s="66"/>
      <c r="G407" s="66"/>
      <c r="H407" s="66"/>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row>
    <row r="408" spans="1:57" x14ac:dyDescent="0.25">
      <c r="A408" s="1"/>
      <c r="B408" s="1"/>
      <c r="C408" s="1"/>
      <c r="D408" s="66"/>
      <c r="E408" s="66"/>
      <c r="F408" s="66"/>
      <c r="G408" s="66"/>
      <c r="H408" s="66"/>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row>
    <row r="409" spans="1:57" x14ac:dyDescent="0.25">
      <c r="A409" s="1"/>
      <c r="B409" s="1"/>
      <c r="C409" s="1"/>
      <c r="D409" s="66"/>
      <c r="E409" s="66"/>
      <c r="F409" s="66"/>
      <c r="G409" s="66"/>
      <c r="H409" s="66"/>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row>
    <row r="410" spans="1:57" x14ac:dyDescent="0.25">
      <c r="A410" s="1"/>
      <c r="B410" s="1"/>
      <c r="C410" s="1"/>
      <c r="D410" s="66"/>
      <c r="E410" s="66"/>
      <c r="F410" s="66"/>
      <c r="G410" s="66"/>
      <c r="H410" s="66"/>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row>
    <row r="411" spans="1:57" x14ac:dyDescent="0.25">
      <c r="A411" s="1"/>
      <c r="B411" s="1"/>
      <c r="C411" s="1"/>
      <c r="D411" s="66"/>
      <c r="E411" s="66"/>
      <c r="F411" s="66"/>
      <c r="G411" s="66"/>
      <c r="H411" s="66"/>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row>
    <row r="412" spans="1:57" x14ac:dyDescent="0.25">
      <c r="A412" s="1"/>
      <c r="B412" s="1"/>
      <c r="C412" s="1"/>
      <c r="D412" s="66"/>
      <c r="E412" s="66"/>
      <c r="F412" s="66"/>
      <c r="G412" s="66"/>
      <c r="H412" s="66"/>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row>
    <row r="413" spans="1:57" x14ac:dyDescent="0.25">
      <c r="A413" s="1"/>
      <c r="B413" s="1"/>
      <c r="C413" s="1"/>
      <c r="D413" s="66"/>
      <c r="E413" s="66"/>
      <c r="F413" s="66"/>
      <c r="G413" s="66"/>
      <c r="H413" s="66"/>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row>
    <row r="414" spans="1:57" x14ac:dyDescent="0.25">
      <c r="A414" s="1"/>
      <c r="B414" s="1"/>
      <c r="C414" s="1"/>
      <c r="D414" s="66"/>
      <c r="E414" s="66"/>
      <c r="F414" s="66"/>
      <c r="G414" s="66"/>
      <c r="H414" s="66"/>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row>
    <row r="415" spans="1:57" x14ac:dyDescent="0.25">
      <c r="A415" s="1"/>
      <c r="B415" s="1"/>
      <c r="C415" s="1"/>
      <c r="D415" s="66"/>
      <c r="E415" s="66"/>
      <c r="F415" s="66"/>
      <c r="G415" s="66"/>
      <c r="H415" s="66"/>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row>
    <row r="416" spans="1:57" x14ac:dyDescent="0.25">
      <c r="A416" s="1"/>
      <c r="B416" s="1"/>
      <c r="C416" s="1"/>
      <c r="D416" s="66"/>
      <c r="E416" s="66"/>
      <c r="F416" s="66"/>
      <c r="G416" s="66"/>
      <c r="H416" s="66"/>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row>
    <row r="417" spans="1:57" x14ac:dyDescent="0.25">
      <c r="A417" s="1"/>
      <c r="B417" s="1"/>
      <c r="C417" s="1"/>
      <c r="D417" s="66"/>
      <c r="E417" s="66"/>
      <c r="F417" s="66"/>
      <c r="G417" s="66"/>
      <c r="H417" s="66"/>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row>
    <row r="418" spans="1:57" x14ac:dyDescent="0.25">
      <c r="A418" s="1"/>
      <c r="B418" s="1"/>
      <c r="C418" s="1"/>
      <c r="D418" s="66"/>
      <c r="E418" s="66"/>
      <c r="F418" s="66"/>
      <c r="G418" s="66"/>
      <c r="H418" s="66"/>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row>
    <row r="419" spans="1:57" x14ac:dyDescent="0.25">
      <c r="A419" s="1"/>
      <c r="B419" s="1"/>
      <c r="C419" s="1"/>
      <c r="D419" s="66"/>
      <c r="E419" s="66"/>
      <c r="F419" s="66"/>
      <c r="G419" s="66"/>
      <c r="H419" s="66"/>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row>
    <row r="420" spans="1:57" x14ac:dyDescent="0.25">
      <c r="A420" s="1"/>
      <c r="B420" s="1"/>
      <c r="C420" s="1"/>
      <c r="D420" s="66"/>
      <c r="E420" s="66"/>
      <c r="F420" s="66"/>
      <c r="G420" s="66"/>
      <c r="H420" s="66"/>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row>
    <row r="421" spans="1:57" x14ac:dyDescent="0.25">
      <c r="A421" s="1"/>
      <c r="B421" s="1"/>
      <c r="C421" s="1"/>
      <c r="D421" s="66"/>
      <c r="E421" s="66"/>
      <c r="F421" s="66"/>
      <c r="G421" s="66"/>
      <c r="H421" s="66"/>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row>
    <row r="422" spans="1:57" x14ac:dyDescent="0.25">
      <c r="A422" s="1"/>
      <c r="B422" s="1"/>
      <c r="C422" s="1"/>
      <c r="D422" s="66"/>
      <c r="E422" s="66"/>
      <c r="F422" s="66"/>
      <c r="G422" s="66"/>
      <c r="H422" s="66"/>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row>
    <row r="423" spans="1:57" x14ac:dyDescent="0.25">
      <c r="A423" s="1"/>
      <c r="B423" s="1"/>
      <c r="C423" s="1"/>
      <c r="D423" s="66"/>
      <c r="E423" s="66"/>
      <c r="F423" s="66"/>
      <c r="G423" s="66"/>
      <c r="H423" s="66"/>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row>
    <row r="424" spans="1:57" x14ac:dyDescent="0.25">
      <c r="A424" s="1"/>
      <c r="B424" s="1"/>
      <c r="C424" s="1"/>
      <c r="D424" s="66"/>
      <c r="E424" s="66"/>
      <c r="F424" s="66"/>
      <c r="G424" s="66"/>
      <c r="H424" s="66"/>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row>
    <row r="425" spans="1:57" x14ac:dyDescent="0.25">
      <c r="A425" s="1"/>
      <c r="B425" s="1"/>
      <c r="C425" s="1"/>
      <c r="D425" s="66"/>
      <c r="E425" s="66"/>
      <c r="F425" s="66"/>
      <c r="G425" s="66"/>
      <c r="H425" s="66"/>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row>
    <row r="426" spans="1:57" x14ac:dyDescent="0.25">
      <c r="A426" s="1"/>
      <c r="B426" s="1"/>
      <c r="C426" s="1"/>
      <c r="D426" s="66"/>
      <c r="E426" s="66"/>
      <c r="F426" s="66"/>
      <c r="G426" s="66"/>
      <c r="H426" s="66"/>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row>
    <row r="427" spans="1:57" x14ac:dyDescent="0.25">
      <c r="A427" s="1"/>
      <c r="B427" s="1"/>
      <c r="C427" s="1"/>
      <c r="D427" s="66"/>
      <c r="E427" s="66"/>
      <c r="F427" s="66"/>
      <c r="G427" s="66"/>
      <c r="H427" s="66"/>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row>
    <row r="428" spans="1:57" x14ac:dyDescent="0.25">
      <c r="A428" s="1"/>
      <c r="B428" s="1"/>
      <c r="C428" s="1"/>
      <c r="D428" s="66"/>
      <c r="E428" s="66"/>
      <c r="F428" s="66"/>
      <c r="G428" s="66"/>
      <c r="H428" s="66"/>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row>
    <row r="429" spans="1:57" x14ac:dyDescent="0.25">
      <c r="A429" s="1"/>
      <c r="B429" s="1"/>
      <c r="C429" s="1"/>
      <c r="D429" s="66"/>
      <c r="E429" s="66"/>
      <c r="F429" s="66"/>
      <c r="G429" s="66"/>
      <c r="H429" s="66"/>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row>
    <row r="430" spans="1:57" x14ac:dyDescent="0.25">
      <c r="A430" s="1"/>
      <c r="B430" s="1"/>
      <c r="C430" s="1"/>
      <c r="D430" s="66"/>
      <c r="E430" s="66"/>
      <c r="F430" s="66"/>
      <c r="G430" s="66"/>
      <c r="H430" s="66"/>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row>
    <row r="431" spans="1:57" x14ac:dyDescent="0.25">
      <c r="A431" s="1"/>
      <c r="B431" s="1"/>
      <c r="C431" s="1"/>
      <c r="D431" s="66"/>
      <c r="E431" s="66"/>
      <c r="F431" s="66"/>
      <c r="G431" s="66"/>
      <c r="H431" s="66"/>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row>
    <row r="432" spans="1:57" x14ac:dyDescent="0.25">
      <c r="A432" s="1"/>
      <c r="B432" s="1"/>
      <c r="C432" s="1"/>
      <c r="D432" s="66"/>
      <c r="E432" s="66"/>
      <c r="F432" s="66"/>
      <c r="G432" s="66"/>
      <c r="H432" s="66"/>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row>
    <row r="433" spans="1:57" x14ac:dyDescent="0.25">
      <c r="A433" s="1"/>
      <c r="B433" s="1"/>
      <c r="C433" s="1"/>
      <c r="D433" s="66"/>
      <c r="E433" s="66"/>
      <c r="F433" s="66"/>
      <c r="G433" s="66"/>
      <c r="H433" s="66"/>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row>
    <row r="434" spans="1:57" x14ac:dyDescent="0.25">
      <c r="A434" s="1"/>
      <c r="B434" s="1"/>
      <c r="C434" s="1"/>
      <c r="D434" s="66"/>
      <c r="E434" s="66"/>
      <c r="F434" s="66"/>
      <c r="G434" s="66"/>
      <c r="H434" s="66"/>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row>
    <row r="435" spans="1:57" x14ac:dyDescent="0.25">
      <c r="A435" s="1"/>
      <c r="B435" s="1"/>
      <c r="C435" s="1"/>
      <c r="D435" s="66"/>
      <c r="E435" s="66"/>
      <c r="F435" s="66"/>
      <c r="G435" s="66"/>
      <c r="H435" s="66"/>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row>
    <row r="436" spans="1:57" x14ac:dyDescent="0.25">
      <c r="A436" s="1"/>
      <c r="B436" s="1"/>
      <c r="C436" s="1"/>
      <c r="D436" s="66"/>
      <c r="E436" s="66"/>
      <c r="F436" s="66"/>
      <c r="G436" s="66"/>
      <c r="H436" s="66"/>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row>
    <row r="437" spans="1:57" x14ac:dyDescent="0.25">
      <c r="A437" s="1"/>
      <c r="B437" s="1"/>
      <c r="C437" s="1"/>
      <c r="D437" s="66"/>
      <c r="E437" s="66"/>
      <c r="F437" s="66"/>
      <c r="G437" s="66"/>
      <c r="H437" s="66"/>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row>
    <row r="438" spans="1:57" x14ac:dyDescent="0.25">
      <c r="A438" s="1"/>
      <c r="B438" s="1"/>
      <c r="C438" s="1"/>
      <c r="D438" s="66"/>
      <c r="E438" s="66"/>
      <c r="F438" s="66"/>
      <c r="G438" s="66"/>
      <c r="H438" s="66"/>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row>
    <row r="439" spans="1:57" x14ac:dyDescent="0.25">
      <c r="A439" s="1"/>
      <c r="B439" s="1"/>
      <c r="C439" s="1"/>
      <c r="D439" s="66"/>
      <c r="E439" s="66"/>
      <c r="F439" s="66"/>
      <c r="G439" s="66"/>
      <c r="H439" s="66"/>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row>
    <row r="440" spans="1:57" x14ac:dyDescent="0.25">
      <c r="A440" s="1"/>
      <c r="B440" s="1"/>
      <c r="C440" s="1"/>
      <c r="D440" s="66"/>
      <c r="E440" s="66"/>
      <c r="F440" s="66"/>
      <c r="G440" s="66"/>
      <c r="H440" s="66"/>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row>
    <row r="441" spans="1:57" x14ac:dyDescent="0.25">
      <c r="A441" s="1"/>
      <c r="B441" s="1"/>
      <c r="C441" s="1"/>
      <c r="D441" s="66"/>
      <c r="E441" s="66"/>
      <c r="F441" s="66"/>
      <c r="G441" s="66"/>
      <c r="H441" s="66"/>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row>
    <row r="442" spans="1:57" x14ac:dyDescent="0.25">
      <c r="A442" s="1"/>
      <c r="B442" s="1"/>
      <c r="C442" s="1"/>
      <c r="D442" s="66"/>
      <c r="E442" s="66"/>
      <c r="F442" s="66"/>
      <c r="G442" s="66"/>
      <c r="H442" s="66"/>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row>
    <row r="443" spans="1:57" x14ac:dyDescent="0.25">
      <c r="A443" s="1"/>
      <c r="B443" s="1"/>
      <c r="C443" s="1"/>
      <c r="D443" s="66"/>
      <c r="E443" s="66"/>
      <c r="F443" s="66"/>
      <c r="G443" s="66"/>
      <c r="H443" s="66"/>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row>
    <row r="444" spans="1:57" x14ac:dyDescent="0.25">
      <c r="A444" s="1"/>
      <c r="B444" s="1"/>
      <c r="C444" s="1"/>
      <c r="D444" s="66"/>
      <c r="E444" s="66"/>
      <c r="F444" s="66"/>
      <c r="G444" s="66"/>
      <c r="H444" s="66"/>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row>
    <row r="445" spans="1:57" x14ac:dyDescent="0.25">
      <c r="A445" s="1"/>
      <c r="B445" s="1"/>
      <c r="C445" s="1"/>
      <c r="D445" s="66"/>
      <c r="E445" s="66"/>
      <c r="F445" s="66"/>
      <c r="G445" s="66"/>
      <c r="H445" s="66"/>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row>
    <row r="446" spans="1:57" x14ac:dyDescent="0.25">
      <c r="A446" s="1"/>
      <c r="B446" s="1"/>
      <c r="C446" s="1"/>
      <c r="D446" s="66"/>
      <c r="E446" s="66"/>
      <c r="F446" s="66"/>
      <c r="G446" s="66"/>
      <c r="H446" s="66"/>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row>
    <row r="447" spans="1:57" x14ac:dyDescent="0.25">
      <c r="A447" s="1"/>
      <c r="B447" s="1"/>
      <c r="C447" s="1"/>
      <c r="D447" s="66"/>
      <c r="E447" s="66"/>
      <c r="F447" s="66"/>
      <c r="G447" s="66"/>
      <c r="H447" s="66"/>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row>
    <row r="448" spans="1:57" x14ac:dyDescent="0.25">
      <c r="A448" s="1"/>
      <c r="B448" s="1"/>
      <c r="C448" s="1"/>
      <c r="D448" s="66"/>
      <c r="E448" s="66"/>
      <c r="F448" s="66"/>
      <c r="G448" s="66"/>
      <c r="H448" s="66"/>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row>
    <row r="449" spans="1:57" x14ac:dyDescent="0.25">
      <c r="A449" s="1"/>
      <c r="B449" s="1"/>
      <c r="C449" s="1"/>
      <c r="D449" s="66"/>
      <c r="E449" s="66"/>
      <c r="F449" s="66"/>
      <c r="G449" s="66"/>
      <c r="H449" s="66"/>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row>
    <row r="450" spans="1:57" x14ac:dyDescent="0.25">
      <c r="A450" s="1"/>
      <c r="B450" s="1"/>
      <c r="C450" s="1"/>
      <c r="D450" s="66"/>
      <c r="E450" s="66"/>
      <c r="F450" s="66"/>
      <c r="G450" s="66"/>
      <c r="H450" s="66"/>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row>
    <row r="451" spans="1:57" x14ac:dyDescent="0.25">
      <c r="A451" s="1"/>
      <c r="B451" s="1"/>
      <c r="C451" s="1"/>
      <c r="D451" s="66"/>
      <c r="E451" s="66"/>
      <c r="F451" s="66"/>
      <c r="G451" s="66"/>
      <c r="H451" s="66"/>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row>
    <row r="452" spans="1:57" x14ac:dyDescent="0.25">
      <c r="A452" s="1"/>
      <c r="B452" s="1"/>
      <c r="C452" s="1"/>
      <c r="D452" s="66"/>
      <c r="E452" s="66"/>
      <c r="F452" s="66"/>
      <c r="G452" s="66"/>
      <c r="H452" s="66"/>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row>
    <row r="453" spans="1:57" x14ac:dyDescent="0.25">
      <c r="A453" s="1"/>
      <c r="B453" s="1"/>
      <c r="C453" s="1"/>
      <c r="D453" s="66"/>
      <c r="E453" s="66"/>
      <c r="F453" s="66"/>
      <c r="G453" s="66"/>
      <c r="H453" s="66"/>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row>
    <row r="454" spans="1:57" x14ac:dyDescent="0.25">
      <c r="A454" s="1"/>
      <c r="B454" s="1"/>
      <c r="C454" s="1"/>
      <c r="D454" s="66"/>
      <c r="E454" s="66"/>
      <c r="F454" s="66"/>
      <c r="G454" s="66"/>
      <c r="H454" s="66"/>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row>
    <row r="455" spans="1:57" x14ac:dyDescent="0.25">
      <c r="A455" s="1"/>
      <c r="B455" s="1"/>
      <c r="C455" s="1"/>
      <c r="D455" s="66"/>
      <c r="E455" s="66"/>
      <c r="F455" s="66"/>
      <c r="G455" s="66"/>
      <c r="H455" s="66"/>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row>
    <row r="456" spans="1:57" x14ac:dyDescent="0.25">
      <c r="A456" s="1"/>
      <c r="B456" s="1"/>
      <c r="C456" s="1"/>
      <c r="D456" s="66"/>
      <c r="E456" s="66"/>
      <c r="F456" s="66"/>
      <c r="G456" s="66"/>
      <c r="H456" s="66"/>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row>
    <row r="457" spans="1:57" x14ac:dyDescent="0.25">
      <c r="A457" s="1"/>
      <c r="B457" s="1"/>
      <c r="C457" s="1"/>
      <c r="D457" s="66"/>
      <c r="E457" s="66"/>
      <c r="F457" s="66"/>
      <c r="G457" s="66"/>
      <c r="H457" s="66"/>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row>
    <row r="458" spans="1:57" x14ac:dyDescent="0.25">
      <c r="A458" s="1"/>
      <c r="B458" s="1"/>
      <c r="C458" s="1"/>
      <c r="D458" s="66"/>
      <c r="E458" s="66"/>
      <c r="F458" s="66"/>
      <c r="G458" s="66"/>
      <c r="H458" s="66"/>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row>
    <row r="459" spans="1:57" x14ac:dyDescent="0.25">
      <c r="A459" s="1"/>
      <c r="B459" s="1"/>
      <c r="C459" s="1"/>
      <c r="D459" s="66"/>
      <c r="E459" s="66"/>
      <c r="F459" s="66"/>
      <c r="G459" s="66"/>
      <c r="H459" s="66"/>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row>
    <row r="460" spans="1:57" x14ac:dyDescent="0.25">
      <c r="A460" s="1"/>
      <c r="B460" s="1"/>
      <c r="C460" s="1"/>
      <c r="D460" s="66"/>
      <c r="E460" s="66"/>
      <c r="F460" s="66"/>
      <c r="G460" s="66"/>
      <c r="H460" s="66"/>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row>
    <row r="461" spans="1:57" x14ac:dyDescent="0.25">
      <c r="A461" s="1"/>
      <c r="B461" s="1"/>
      <c r="C461" s="1"/>
      <c r="D461" s="66"/>
      <c r="E461" s="66"/>
      <c r="F461" s="66"/>
      <c r="G461" s="66"/>
      <c r="H461" s="66"/>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row>
    <row r="462" spans="1:57" x14ac:dyDescent="0.25">
      <c r="A462" s="1"/>
      <c r="B462" s="1"/>
      <c r="C462" s="1"/>
      <c r="D462" s="66"/>
      <c r="E462" s="66"/>
      <c r="F462" s="66"/>
      <c r="G462" s="66"/>
      <c r="H462" s="66"/>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row>
    <row r="463" spans="1:57" x14ac:dyDescent="0.25">
      <c r="A463" s="1"/>
      <c r="B463" s="1"/>
      <c r="C463" s="1"/>
      <c r="D463" s="66"/>
      <c r="E463" s="66"/>
      <c r="F463" s="66"/>
      <c r="G463" s="66"/>
      <c r="H463" s="66"/>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row>
    <row r="464" spans="1:57" x14ac:dyDescent="0.25">
      <c r="A464" s="1"/>
      <c r="B464" s="1"/>
      <c r="C464" s="1"/>
      <c r="D464" s="66"/>
      <c r="E464" s="66"/>
      <c r="F464" s="66"/>
      <c r="G464" s="66"/>
      <c r="H464" s="66"/>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row>
    <row r="465" spans="1:57" x14ac:dyDescent="0.25">
      <c r="A465" s="1"/>
      <c r="B465" s="1"/>
      <c r="C465" s="1"/>
      <c r="D465" s="66"/>
      <c r="E465" s="66"/>
      <c r="F465" s="66"/>
      <c r="G465" s="66"/>
      <c r="H465" s="66"/>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row>
    <row r="466" spans="1:57" x14ac:dyDescent="0.25">
      <c r="A466" s="1"/>
      <c r="B466" s="1"/>
      <c r="C466" s="1"/>
      <c r="D466" s="66"/>
      <c r="E466" s="66"/>
      <c r="F466" s="66"/>
      <c r="G466" s="66"/>
      <c r="H466" s="66"/>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row>
    <row r="467" spans="1:57" x14ac:dyDescent="0.25">
      <c r="A467" s="1"/>
      <c r="B467" s="1"/>
      <c r="C467" s="1"/>
      <c r="D467" s="66"/>
      <c r="E467" s="66"/>
      <c r="F467" s="66"/>
      <c r="G467" s="66"/>
      <c r="H467" s="66"/>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row>
    <row r="468" spans="1:57" x14ac:dyDescent="0.25">
      <c r="A468" s="1"/>
      <c r="B468" s="1"/>
      <c r="C468" s="1"/>
      <c r="D468" s="66"/>
      <c r="E468" s="66"/>
      <c r="F468" s="66"/>
      <c r="G468" s="66"/>
      <c r="H468" s="66"/>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row>
    <row r="469" spans="1:57" x14ac:dyDescent="0.25">
      <c r="A469" s="1"/>
      <c r="B469" s="1"/>
      <c r="C469" s="1"/>
      <c r="D469" s="66"/>
      <c r="E469" s="66"/>
      <c r="F469" s="66"/>
      <c r="G469" s="66"/>
      <c r="H469" s="66"/>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row>
    <row r="470" spans="1:57" x14ac:dyDescent="0.25">
      <c r="A470" s="1"/>
      <c r="B470" s="1"/>
      <c r="C470" s="1"/>
      <c r="D470" s="66"/>
      <c r="E470" s="66"/>
      <c r="F470" s="66"/>
      <c r="G470" s="66"/>
      <c r="H470" s="66"/>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row>
    <row r="471" spans="1:57" x14ac:dyDescent="0.25">
      <c r="A471" s="1"/>
      <c r="B471" s="1"/>
      <c r="C471" s="1"/>
      <c r="D471" s="66"/>
      <c r="E471" s="66"/>
      <c r="F471" s="66"/>
      <c r="G471" s="66"/>
      <c r="H471" s="66"/>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row>
    <row r="472" spans="1:57" x14ac:dyDescent="0.25">
      <c r="A472" s="1"/>
      <c r="B472" s="1"/>
      <c r="C472" s="1"/>
      <c r="D472" s="66"/>
      <c r="E472" s="66"/>
      <c r="F472" s="66"/>
      <c r="G472" s="66"/>
      <c r="H472" s="66"/>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row>
    <row r="473" spans="1:57" x14ac:dyDescent="0.25">
      <c r="A473" s="1"/>
      <c r="B473" s="1"/>
      <c r="C473" s="1"/>
      <c r="D473" s="66"/>
      <c r="E473" s="66"/>
      <c r="F473" s="66"/>
      <c r="G473" s="66"/>
      <c r="H473" s="66"/>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row>
    <row r="474" spans="1:57" x14ac:dyDescent="0.25">
      <c r="A474" s="1"/>
      <c r="B474" s="1"/>
      <c r="C474" s="1"/>
      <c r="D474" s="66"/>
      <c r="E474" s="66"/>
      <c r="F474" s="66"/>
      <c r="G474" s="66"/>
      <c r="H474" s="66"/>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row>
    <row r="475" spans="1:57" x14ac:dyDescent="0.25">
      <c r="A475" s="1"/>
      <c r="B475" s="1"/>
      <c r="C475" s="1"/>
      <c r="D475" s="66"/>
      <c r="E475" s="66"/>
      <c r="F475" s="66"/>
      <c r="G475" s="66"/>
      <c r="H475" s="66"/>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row>
    <row r="476" spans="1:57" x14ac:dyDescent="0.25">
      <c r="A476" s="1"/>
      <c r="B476" s="1"/>
      <c r="C476" s="1"/>
      <c r="D476" s="66"/>
      <c r="E476" s="66"/>
      <c r="F476" s="66"/>
      <c r="G476" s="66"/>
      <c r="H476" s="66"/>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row>
    <row r="477" spans="1:57" x14ac:dyDescent="0.25">
      <c r="A477" s="1"/>
      <c r="B477" s="1"/>
      <c r="C477" s="1"/>
      <c r="D477" s="66"/>
      <c r="E477" s="66"/>
      <c r="F477" s="66"/>
      <c r="G477" s="66"/>
      <c r="H477" s="66"/>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row>
    <row r="478" spans="1:57" x14ac:dyDescent="0.25">
      <c r="A478" s="1"/>
      <c r="B478" s="1"/>
      <c r="C478" s="1"/>
      <c r="D478" s="66"/>
      <c r="E478" s="66"/>
      <c r="F478" s="66"/>
      <c r="G478" s="66"/>
      <c r="H478" s="66"/>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row>
    <row r="479" spans="1:57" x14ac:dyDescent="0.25">
      <c r="A479" s="1"/>
      <c r="B479" s="1"/>
      <c r="C479" s="1"/>
      <c r="D479" s="66"/>
      <c r="E479" s="66"/>
      <c r="F479" s="66"/>
      <c r="G479" s="66"/>
      <c r="H479" s="66"/>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row>
    <row r="480" spans="1:57" x14ac:dyDescent="0.25">
      <c r="A480" s="1"/>
      <c r="B480" s="1"/>
      <c r="C480" s="1"/>
      <c r="D480" s="66"/>
      <c r="E480" s="66"/>
      <c r="F480" s="66"/>
      <c r="G480" s="66"/>
      <c r="H480" s="66"/>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row>
    <row r="481" spans="1:57" x14ac:dyDescent="0.25">
      <c r="A481" s="1"/>
      <c r="B481" s="1"/>
      <c r="C481" s="1"/>
      <c r="D481" s="66"/>
      <c r="E481" s="66"/>
      <c r="F481" s="66"/>
      <c r="G481" s="66"/>
      <c r="H481" s="66"/>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row>
    <row r="482" spans="1:57" x14ac:dyDescent="0.25">
      <c r="A482" s="1"/>
      <c r="B482" s="1"/>
      <c r="C482" s="1"/>
      <c r="D482" s="66"/>
      <c r="E482" s="66"/>
      <c r="F482" s="66"/>
      <c r="G482" s="66"/>
      <c r="H482" s="66"/>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row>
    <row r="483" spans="1:57" x14ac:dyDescent="0.25">
      <c r="A483" s="1"/>
      <c r="B483" s="1"/>
      <c r="C483" s="1"/>
      <c r="D483" s="66"/>
      <c r="E483" s="66"/>
      <c r="F483" s="66"/>
      <c r="G483" s="66"/>
      <c r="H483" s="66"/>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row>
    <row r="484" spans="1:57" x14ac:dyDescent="0.25">
      <c r="A484" s="1"/>
      <c r="B484" s="1"/>
      <c r="C484" s="1"/>
      <c r="D484" s="66"/>
      <c r="E484" s="66"/>
      <c r="F484" s="66"/>
      <c r="G484" s="66"/>
      <c r="H484" s="66"/>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row>
    <row r="485" spans="1:57" x14ac:dyDescent="0.25">
      <c r="A485" s="1"/>
      <c r="B485" s="1"/>
      <c r="C485" s="1"/>
      <c r="D485" s="66"/>
      <c r="E485" s="66"/>
      <c r="F485" s="66"/>
      <c r="G485" s="66"/>
      <c r="H485" s="66"/>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row>
    <row r="486" spans="1:57" x14ac:dyDescent="0.25">
      <c r="A486" s="1"/>
      <c r="B486" s="1"/>
      <c r="C486" s="1"/>
      <c r="D486" s="66"/>
      <c r="E486" s="66"/>
      <c r="F486" s="66"/>
      <c r="G486" s="66"/>
      <c r="H486" s="66"/>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row>
    <row r="487" spans="1:57" x14ac:dyDescent="0.25">
      <c r="A487" s="1"/>
      <c r="B487" s="1"/>
      <c r="C487" s="1"/>
      <c r="D487" s="66"/>
      <c r="E487" s="66"/>
      <c r="F487" s="66"/>
      <c r="G487" s="66"/>
      <c r="H487" s="66"/>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row>
    <row r="488" spans="1:57" x14ac:dyDescent="0.25">
      <c r="A488" s="1"/>
      <c r="B488" s="1"/>
      <c r="C488" s="1"/>
      <c r="D488" s="66"/>
      <c r="E488" s="66"/>
      <c r="F488" s="66"/>
      <c r="G488" s="66"/>
      <c r="H488" s="66"/>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row>
    <row r="489" spans="1:57" x14ac:dyDescent="0.25">
      <c r="A489" s="1"/>
      <c r="B489" s="1"/>
      <c r="C489" s="1"/>
      <c r="D489" s="66"/>
      <c r="E489" s="66"/>
      <c r="F489" s="66"/>
      <c r="G489" s="66"/>
      <c r="H489" s="66"/>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row>
    <row r="490" spans="1:57" x14ac:dyDescent="0.25">
      <c r="A490" s="1"/>
      <c r="B490" s="1"/>
      <c r="C490" s="1"/>
      <c r="D490" s="66"/>
      <c r="E490" s="66"/>
      <c r="F490" s="66"/>
      <c r="G490" s="66"/>
      <c r="H490" s="66"/>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row>
    <row r="491" spans="1:57" x14ac:dyDescent="0.25">
      <c r="A491" s="1"/>
      <c r="B491" s="1"/>
      <c r="C491" s="1"/>
      <c r="D491" s="66"/>
      <c r="E491" s="66"/>
      <c r="F491" s="66"/>
      <c r="G491" s="66"/>
      <c r="H491" s="66"/>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row>
    <row r="492" spans="1:57" x14ac:dyDescent="0.25">
      <c r="A492" s="1"/>
      <c r="B492" s="1"/>
      <c r="C492" s="1"/>
      <c r="D492" s="66"/>
      <c r="E492" s="66"/>
      <c r="F492" s="66"/>
      <c r="G492" s="66"/>
      <c r="H492" s="66"/>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row>
    <row r="493" spans="1:57" x14ac:dyDescent="0.25">
      <c r="A493" s="1"/>
      <c r="B493" s="1"/>
      <c r="C493" s="1"/>
      <c r="D493" s="66"/>
      <c r="E493" s="66"/>
      <c r="F493" s="66"/>
      <c r="G493" s="66"/>
      <c r="H493" s="66"/>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row>
    <row r="494" spans="1:57" x14ac:dyDescent="0.25">
      <c r="A494" s="1"/>
      <c r="B494" s="1"/>
      <c r="C494" s="1"/>
      <c r="D494" s="66"/>
      <c r="E494" s="66"/>
      <c r="F494" s="66"/>
      <c r="G494" s="66"/>
      <c r="H494" s="66"/>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row>
    <row r="495" spans="1:57" x14ac:dyDescent="0.25">
      <c r="A495" s="1"/>
      <c r="B495" s="1"/>
      <c r="C495" s="1"/>
      <c r="D495" s="66"/>
      <c r="E495" s="66"/>
      <c r="F495" s="66"/>
      <c r="G495" s="66"/>
      <c r="H495" s="66"/>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row>
    <row r="496" spans="1:57" x14ac:dyDescent="0.25">
      <c r="A496" s="1"/>
      <c r="B496" s="1"/>
      <c r="C496" s="1"/>
      <c r="D496" s="66"/>
      <c r="E496" s="66"/>
      <c r="F496" s="66"/>
      <c r="G496" s="66"/>
      <c r="H496" s="66"/>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row>
    <row r="497" spans="1:57" x14ac:dyDescent="0.25">
      <c r="A497" s="1"/>
      <c r="B497" s="1"/>
      <c r="C497" s="1"/>
      <c r="D497" s="66"/>
      <c r="E497" s="66"/>
      <c r="F497" s="66"/>
      <c r="G497" s="66"/>
      <c r="H497" s="66"/>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row>
    <row r="498" spans="1:57" x14ac:dyDescent="0.25">
      <c r="A498" s="1"/>
      <c r="B498" s="1"/>
      <c r="C498" s="1"/>
      <c r="D498" s="66"/>
      <c r="E498" s="66"/>
      <c r="F498" s="66"/>
      <c r="G498" s="66"/>
      <c r="H498" s="66"/>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row>
    <row r="499" spans="1:57" x14ac:dyDescent="0.25">
      <c r="A499" s="1"/>
      <c r="B499" s="1"/>
      <c r="C499" s="1"/>
      <c r="D499" s="66"/>
      <c r="E499" s="66"/>
      <c r="F499" s="66"/>
      <c r="G499" s="66"/>
      <c r="H499" s="66"/>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row>
    <row r="500" spans="1:57" x14ac:dyDescent="0.25">
      <c r="A500" s="1"/>
      <c r="B500" s="1"/>
      <c r="C500" s="1"/>
      <c r="D500" s="66"/>
      <c r="E500" s="66"/>
      <c r="F500" s="66"/>
      <c r="G500" s="66"/>
      <c r="H500" s="66"/>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row>
    <row r="501" spans="1:57" x14ac:dyDescent="0.25">
      <c r="A501" s="1"/>
      <c r="B501" s="1"/>
      <c r="C501" s="1"/>
      <c r="D501" s="66"/>
      <c r="E501" s="66"/>
      <c r="F501" s="66"/>
      <c r="G501" s="66"/>
      <c r="H501" s="66"/>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row>
    <row r="502" spans="1:57" x14ac:dyDescent="0.25">
      <c r="A502" s="1"/>
      <c r="B502" s="1"/>
      <c r="C502" s="1"/>
      <c r="D502" s="66"/>
      <c r="E502" s="66"/>
      <c r="F502" s="66"/>
      <c r="G502" s="66"/>
      <c r="H502" s="66"/>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row>
    <row r="503" spans="1:57" x14ac:dyDescent="0.25">
      <c r="A503" s="1"/>
      <c r="B503" s="1"/>
      <c r="C503" s="1"/>
      <c r="D503" s="66"/>
      <c r="E503" s="66"/>
      <c r="F503" s="66"/>
      <c r="G503" s="66"/>
      <c r="H503" s="66"/>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row>
    <row r="504" spans="1:57" x14ac:dyDescent="0.25">
      <c r="A504" s="1"/>
      <c r="B504" s="1"/>
      <c r="C504" s="1"/>
      <c r="D504" s="66"/>
      <c r="E504" s="66"/>
      <c r="F504" s="66"/>
      <c r="G504" s="66"/>
      <c r="H504" s="66"/>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row>
    <row r="505" spans="1:57" x14ac:dyDescent="0.25">
      <c r="A505" s="1"/>
      <c r="B505" s="1"/>
      <c r="C505" s="1"/>
      <c r="D505" s="66"/>
      <c r="E505" s="66"/>
      <c r="F505" s="66"/>
      <c r="G505" s="66"/>
      <c r="H505" s="66"/>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row>
    <row r="506" spans="1:57" x14ac:dyDescent="0.25">
      <c r="A506" s="1"/>
      <c r="B506" s="1"/>
      <c r="C506" s="1"/>
      <c r="D506" s="66"/>
      <c r="E506" s="66"/>
      <c r="F506" s="66"/>
      <c r="G506" s="66"/>
      <c r="H506" s="66"/>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row>
    <row r="507" spans="1:57" x14ac:dyDescent="0.25">
      <c r="A507" s="1"/>
      <c r="B507" s="1"/>
      <c r="C507" s="1"/>
      <c r="D507" s="66"/>
      <c r="E507" s="66"/>
      <c r="F507" s="66"/>
      <c r="G507" s="66"/>
      <c r="H507" s="66"/>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row>
    <row r="508" spans="1:57" x14ac:dyDescent="0.25">
      <c r="A508" s="1"/>
      <c r="B508" s="1"/>
      <c r="C508" s="1"/>
      <c r="D508" s="66"/>
      <c r="E508" s="66"/>
      <c r="F508" s="66"/>
      <c r="G508" s="66"/>
      <c r="H508" s="66"/>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row>
    <row r="509" spans="1:57" x14ac:dyDescent="0.25">
      <c r="A509" s="1"/>
      <c r="B509" s="1"/>
      <c r="C509" s="1"/>
      <c r="D509" s="66"/>
      <c r="E509" s="66"/>
      <c r="F509" s="66"/>
      <c r="G509" s="66"/>
      <c r="H509" s="66"/>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row>
    <row r="510" spans="1:57" x14ac:dyDescent="0.25">
      <c r="A510" s="1"/>
      <c r="B510" s="1"/>
      <c r="C510" s="1"/>
      <c r="D510" s="66"/>
      <c r="E510" s="66"/>
      <c r="F510" s="66"/>
      <c r="G510" s="66"/>
      <c r="H510" s="66"/>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row>
    <row r="511" spans="1:57" x14ac:dyDescent="0.25">
      <c r="A511" s="1"/>
      <c r="B511" s="1"/>
      <c r="C511" s="1"/>
      <c r="D511" s="66"/>
      <c r="E511" s="66"/>
      <c r="F511" s="66"/>
      <c r="G511" s="66"/>
      <c r="H511" s="66"/>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row>
    <row r="512" spans="1:57" x14ac:dyDescent="0.25">
      <c r="A512" s="1"/>
      <c r="B512" s="1"/>
      <c r="C512" s="1"/>
      <c r="D512" s="66"/>
      <c r="E512" s="66"/>
      <c r="F512" s="66"/>
      <c r="G512" s="66"/>
      <c r="H512" s="66"/>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row>
    <row r="513" spans="1:57" x14ac:dyDescent="0.25">
      <c r="A513" s="1"/>
      <c r="B513" s="1"/>
      <c r="C513" s="1"/>
      <c r="D513" s="66"/>
      <c r="E513" s="66"/>
      <c r="F513" s="66"/>
      <c r="G513" s="66"/>
      <c r="H513" s="66"/>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row>
    <row r="514" spans="1:57" x14ac:dyDescent="0.25">
      <c r="A514" s="1"/>
      <c r="B514" s="1"/>
      <c r="C514" s="1"/>
      <c r="D514" s="66"/>
      <c r="E514" s="66"/>
      <c r="F514" s="66"/>
      <c r="G514" s="66"/>
      <c r="H514" s="66"/>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row>
    <row r="515" spans="1:57" x14ac:dyDescent="0.25">
      <c r="A515" s="1"/>
      <c r="B515" s="1"/>
      <c r="C515" s="1"/>
      <c r="D515" s="66"/>
      <c r="E515" s="66"/>
      <c r="F515" s="66"/>
      <c r="G515" s="66"/>
      <c r="H515" s="66"/>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row>
    <row r="516" spans="1:57" x14ac:dyDescent="0.25">
      <c r="A516" s="1"/>
      <c r="B516" s="1"/>
      <c r="C516" s="1"/>
      <c r="D516" s="66"/>
      <c r="E516" s="66"/>
      <c r="F516" s="66"/>
      <c r="G516" s="66"/>
      <c r="H516" s="66"/>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row>
    <row r="517" spans="1:57" x14ac:dyDescent="0.25">
      <c r="A517" s="1"/>
      <c r="B517" s="1"/>
      <c r="C517" s="1"/>
      <c r="D517" s="66"/>
      <c r="E517" s="66"/>
      <c r="F517" s="66"/>
      <c r="G517" s="66"/>
      <c r="H517" s="66"/>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row>
    <row r="518" spans="1:57" x14ac:dyDescent="0.25">
      <c r="A518" s="1"/>
      <c r="B518" s="1"/>
      <c r="C518" s="1"/>
      <c r="D518" s="66"/>
      <c r="E518" s="66"/>
      <c r="F518" s="66"/>
      <c r="G518" s="66"/>
      <c r="H518" s="66"/>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row>
    <row r="519" spans="1:57" x14ac:dyDescent="0.25">
      <c r="A519" s="1"/>
      <c r="B519" s="1"/>
      <c r="C519" s="1"/>
      <c r="D519" s="66"/>
      <c r="E519" s="66"/>
      <c r="F519" s="66"/>
      <c r="G519" s="66"/>
      <c r="H519" s="66"/>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row>
    <row r="520" spans="1:57" x14ac:dyDescent="0.25">
      <c r="A520" s="1"/>
      <c r="B520" s="1"/>
      <c r="C520" s="1"/>
      <c r="D520" s="66"/>
      <c r="E520" s="66"/>
      <c r="F520" s="66"/>
      <c r="G520" s="66"/>
      <c r="H520" s="66"/>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row>
    <row r="521" spans="1:57" x14ac:dyDescent="0.25">
      <c r="A521" s="1"/>
      <c r="B521" s="1"/>
      <c r="C521" s="1"/>
      <c r="D521" s="66"/>
      <c r="E521" s="66"/>
      <c r="F521" s="66"/>
      <c r="G521" s="66"/>
      <c r="H521" s="66"/>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row>
    <row r="522" spans="1:57" x14ac:dyDescent="0.25">
      <c r="A522" s="1"/>
      <c r="B522" s="1"/>
      <c r="C522" s="1"/>
      <c r="D522" s="66"/>
      <c r="E522" s="66"/>
      <c r="F522" s="66"/>
      <c r="G522" s="66"/>
      <c r="H522" s="66"/>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row>
    <row r="523" spans="1:57" x14ac:dyDescent="0.25">
      <c r="A523" s="1"/>
      <c r="B523" s="1"/>
      <c r="C523" s="1"/>
      <c r="D523" s="66"/>
      <c r="E523" s="66"/>
      <c r="F523" s="66"/>
      <c r="G523" s="66"/>
      <c r="H523" s="66"/>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row>
    <row r="524" spans="1:57" x14ac:dyDescent="0.25">
      <c r="A524" s="1"/>
      <c r="B524" s="1"/>
      <c r="C524" s="1"/>
      <c r="D524" s="66"/>
      <c r="E524" s="66"/>
      <c r="F524" s="66"/>
      <c r="G524" s="66"/>
      <c r="H524" s="66"/>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row>
    <row r="525" spans="1:57" x14ac:dyDescent="0.25">
      <c r="A525" s="1"/>
      <c r="B525" s="1"/>
      <c r="C525" s="1"/>
      <c r="D525" s="66"/>
      <c r="E525" s="66"/>
      <c r="F525" s="66"/>
      <c r="G525" s="66"/>
      <c r="H525" s="66"/>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row>
    <row r="526" spans="1:57" x14ac:dyDescent="0.25">
      <c r="A526" s="1"/>
      <c r="B526" s="1"/>
      <c r="C526" s="1"/>
      <c r="D526" s="66"/>
      <c r="E526" s="66"/>
      <c r="F526" s="66"/>
      <c r="G526" s="66"/>
      <c r="H526" s="66"/>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row>
    <row r="527" spans="1:57" x14ac:dyDescent="0.25">
      <c r="A527" s="1"/>
      <c r="B527" s="1"/>
      <c r="C527" s="1"/>
      <c r="D527" s="66"/>
      <c r="E527" s="66"/>
      <c r="F527" s="66"/>
      <c r="G527" s="66"/>
      <c r="H527" s="66"/>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row>
    <row r="528" spans="1:57" x14ac:dyDescent="0.25">
      <c r="A528" s="1"/>
      <c r="B528" s="1"/>
      <c r="C528" s="1"/>
      <c r="D528" s="66"/>
      <c r="E528" s="66"/>
      <c r="F528" s="66"/>
      <c r="G528" s="66"/>
      <c r="H528" s="66"/>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row>
    <row r="529" spans="1:57" x14ac:dyDescent="0.25">
      <c r="A529" s="1"/>
      <c r="B529" s="1"/>
      <c r="C529" s="1"/>
      <c r="D529" s="66"/>
      <c r="E529" s="66"/>
      <c r="F529" s="66"/>
      <c r="G529" s="66"/>
      <c r="H529" s="66"/>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row>
    <row r="530" spans="1:57" x14ac:dyDescent="0.25">
      <c r="A530" s="1"/>
      <c r="B530" s="1"/>
      <c r="C530" s="1"/>
      <c r="D530" s="66"/>
      <c r="E530" s="66"/>
      <c r="F530" s="66"/>
      <c r="G530" s="66"/>
      <c r="H530" s="66"/>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row>
    <row r="531" spans="1:57" x14ac:dyDescent="0.25">
      <c r="A531" s="1"/>
      <c r="B531" s="1"/>
      <c r="C531" s="1"/>
      <c r="D531" s="66"/>
      <c r="E531" s="66"/>
      <c r="F531" s="66"/>
      <c r="G531" s="66"/>
      <c r="H531" s="66"/>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row>
    <row r="532" spans="1:57" x14ac:dyDescent="0.25">
      <c r="A532" s="1"/>
      <c r="B532" s="1"/>
      <c r="C532" s="1"/>
      <c r="D532" s="66"/>
      <c r="E532" s="66"/>
      <c r="F532" s="66"/>
      <c r="G532" s="66"/>
      <c r="H532" s="66"/>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row>
    <row r="533" spans="1:57" x14ac:dyDescent="0.25">
      <c r="A533" s="1"/>
      <c r="B533" s="1"/>
      <c r="C533" s="1"/>
      <c r="D533" s="66"/>
      <c r="E533" s="66"/>
      <c r="F533" s="66"/>
      <c r="G533" s="66"/>
      <c r="H533" s="66"/>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row>
    <row r="534" spans="1:57" x14ac:dyDescent="0.25">
      <c r="A534" s="1"/>
      <c r="B534" s="1"/>
      <c r="C534" s="1"/>
      <c r="D534" s="66"/>
      <c r="E534" s="66"/>
      <c r="F534" s="66"/>
      <c r="G534" s="66"/>
      <c r="H534" s="66"/>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row>
    <row r="535" spans="1:57" x14ac:dyDescent="0.25">
      <c r="A535" s="1"/>
      <c r="B535" s="1"/>
      <c r="C535" s="1"/>
      <c r="D535" s="66"/>
      <c r="E535" s="66"/>
      <c r="F535" s="66"/>
      <c r="G535" s="66"/>
      <c r="H535" s="66"/>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row>
    <row r="536" spans="1:57" x14ac:dyDescent="0.25">
      <c r="A536" s="1"/>
      <c r="B536" s="1"/>
      <c r="C536" s="1"/>
      <c r="D536" s="66"/>
      <c r="E536" s="66"/>
      <c r="F536" s="66"/>
      <c r="G536" s="66"/>
      <c r="H536" s="66"/>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row>
    <row r="537" spans="1:57" x14ac:dyDescent="0.25">
      <c r="A537" s="1"/>
      <c r="B537" s="1"/>
      <c r="C537" s="1"/>
      <c r="D537" s="66"/>
      <c r="E537" s="66"/>
      <c r="F537" s="66"/>
      <c r="G537" s="66"/>
      <c r="H537" s="66"/>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row>
    <row r="538" spans="1:57" x14ac:dyDescent="0.25">
      <c r="A538" s="1"/>
      <c r="B538" s="1"/>
      <c r="C538" s="1"/>
      <c r="D538" s="66"/>
      <c r="E538" s="66"/>
      <c r="F538" s="66"/>
      <c r="G538" s="66"/>
      <c r="H538" s="66"/>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row>
    <row r="539" spans="1:57" x14ac:dyDescent="0.25">
      <c r="A539" s="1"/>
      <c r="B539" s="1"/>
      <c r="C539" s="1"/>
      <c r="D539" s="66"/>
      <c r="E539" s="66"/>
      <c r="F539" s="66"/>
      <c r="G539" s="66"/>
      <c r="H539" s="66"/>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row>
    <row r="540" spans="1:57" x14ac:dyDescent="0.25">
      <c r="A540" s="1"/>
      <c r="B540" s="1"/>
      <c r="C540" s="1"/>
      <c r="D540" s="66"/>
      <c r="E540" s="66"/>
      <c r="F540" s="66"/>
      <c r="G540" s="66"/>
      <c r="H540" s="66"/>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row>
    <row r="541" spans="1:57" x14ac:dyDescent="0.25">
      <c r="A541" s="1"/>
      <c r="B541" s="1"/>
      <c r="C541" s="1"/>
      <c r="D541" s="66"/>
      <c r="E541" s="66"/>
      <c r="F541" s="66"/>
      <c r="G541" s="66"/>
      <c r="H541" s="66"/>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row>
    <row r="542" spans="1:57" x14ac:dyDescent="0.25">
      <c r="A542" s="1"/>
      <c r="B542" s="1"/>
      <c r="C542" s="1"/>
      <c r="D542" s="66"/>
      <c r="E542" s="66"/>
      <c r="F542" s="66"/>
      <c r="G542" s="66"/>
      <c r="H542" s="66"/>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row>
    <row r="543" spans="1:57" x14ac:dyDescent="0.25">
      <c r="A543" s="1"/>
      <c r="B543" s="1"/>
      <c r="C543" s="1"/>
      <c r="D543" s="66"/>
      <c r="E543" s="66"/>
      <c r="F543" s="66"/>
      <c r="G543" s="66"/>
      <c r="H543" s="66"/>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row>
    <row r="544" spans="1:57" x14ac:dyDescent="0.25">
      <c r="A544" s="1"/>
      <c r="B544" s="1"/>
      <c r="C544" s="1"/>
      <c r="D544" s="66"/>
      <c r="E544" s="66"/>
      <c r="F544" s="66"/>
      <c r="G544" s="66"/>
      <c r="H544" s="66"/>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row>
    <row r="545" spans="1:57" x14ac:dyDescent="0.25">
      <c r="A545" s="1"/>
      <c r="B545" s="1"/>
      <c r="C545" s="1"/>
      <c r="D545" s="66"/>
      <c r="E545" s="66"/>
      <c r="F545" s="66"/>
      <c r="G545" s="66"/>
      <c r="H545" s="66"/>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row>
    <row r="546" spans="1:57" x14ac:dyDescent="0.25">
      <c r="A546" s="1"/>
      <c r="B546" s="1"/>
      <c r="C546" s="1"/>
      <c r="D546" s="66"/>
      <c r="E546" s="66"/>
      <c r="F546" s="66"/>
      <c r="G546" s="66"/>
      <c r="H546" s="66"/>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row>
    <row r="547" spans="1:57" x14ac:dyDescent="0.25">
      <c r="A547" s="1"/>
      <c r="B547" s="1"/>
      <c r="C547" s="1"/>
      <c r="D547" s="66"/>
      <c r="E547" s="66"/>
      <c r="F547" s="66"/>
      <c r="G547" s="66"/>
      <c r="H547" s="66"/>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row>
    <row r="548" spans="1:57" x14ac:dyDescent="0.25">
      <c r="A548" s="1"/>
      <c r="B548" s="1"/>
      <c r="C548" s="1"/>
      <c r="D548" s="66"/>
      <c r="E548" s="66"/>
      <c r="F548" s="66"/>
      <c r="G548" s="66"/>
      <c r="H548" s="66"/>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row>
    <row r="549" spans="1:57" x14ac:dyDescent="0.25">
      <c r="A549" s="1"/>
      <c r="B549" s="1"/>
      <c r="C549" s="1"/>
      <c r="D549" s="66"/>
      <c r="E549" s="66"/>
      <c r="F549" s="66"/>
      <c r="G549" s="66"/>
      <c r="H549" s="66"/>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row>
    <row r="550" spans="1:57" x14ac:dyDescent="0.25">
      <c r="A550" s="1"/>
      <c r="B550" s="1"/>
      <c r="C550" s="1"/>
      <c r="D550" s="66"/>
      <c r="E550" s="66"/>
      <c r="F550" s="66"/>
      <c r="G550" s="66"/>
      <c r="H550" s="66"/>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row>
    <row r="551" spans="1:57" x14ac:dyDescent="0.25">
      <c r="A551" s="1"/>
      <c r="B551" s="1"/>
      <c r="C551" s="1"/>
      <c r="D551" s="66"/>
      <c r="E551" s="66"/>
      <c r="F551" s="66"/>
      <c r="G551" s="66"/>
      <c r="H551" s="66"/>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row>
    <row r="552" spans="1:57" x14ac:dyDescent="0.25">
      <c r="A552" s="1"/>
      <c r="B552" s="1"/>
      <c r="C552" s="1"/>
      <c r="D552" s="66"/>
      <c r="E552" s="66"/>
      <c r="F552" s="66"/>
      <c r="G552" s="66"/>
      <c r="H552" s="66"/>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row>
    <row r="553" spans="1:57" x14ac:dyDescent="0.25">
      <c r="A553" s="1"/>
      <c r="B553" s="1"/>
      <c r="C553" s="1"/>
      <c r="D553" s="66"/>
      <c r="E553" s="66"/>
      <c r="F553" s="66"/>
      <c r="G553" s="66"/>
      <c r="H553" s="66"/>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row>
    <row r="554" spans="1:57" x14ac:dyDescent="0.25">
      <c r="A554" s="1"/>
      <c r="B554" s="1"/>
      <c r="C554" s="1"/>
      <c r="D554" s="66"/>
      <c r="E554" s="66"/>
      <c r="F554" s="66"/>
      <c r="G554" s="66"/>
      <c r="H554" s="66"/>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row>
    <row r="555" spans="1:57" x14ac:dyDescent="0.25">
      <c r="A555" s="1"/>
      <c r="B555" s="1"/>
      <c r="C555" s="1"/>
      <c r="D555" s="66"/>
      <c r="E555" s="66"/>
      <c r="F555" s="66"/>
      <c r="G555" s="66"/>
      <c r="H555" s="66"/>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row>
    <row r="556" spans="1:57" x14ac:dyDescent="0.25">
      <c r="A556" s="1"/>
      <c r="B556" s="1"/>
      <c r="C556" s="1"/>
      <c r="D556" s="66"/>
      <c r="E556" s="66"/>
      <c r="F556" s="66"/>
      <c r="G556" s="66"/>
      <c r="H556" s="66"/>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row>
    <row r="557" spans="1:57" x14ac:dyDescent="0.25">
      <c r="A557" s="1"/>
      <c r="B557" s="1"/>
      <c r="C557" s="1"/>
      <c r="D557" s="66"/>
      <c r="E557" s="66"/>
      <c r="F557" s="66"/>
      <c r="G557" s="66"/>
      <c r="H557" s="66"/>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row>
    <row r="558" spans="1:57" x14ac:dyDescent="0.25">
      <c r="A558" s="1"/>
      <c r="B558" s="1"/>
      <c r="C558" s="1"/>
      <c r="D558" s="66"/>
      <c r="E558" s="66"/>
      <c r="F558" s="66"/>
      <c r="G558" s="66"/>
      <c r="H558" s="66"/>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row>
    <row r="559" spans="1:57" x14ac:dyDescent="0.25">
      <c r="A559" s="1"/>
      <c r="B559" s="1"/>
      <c r="C559" s="1"/>
      <c r="D559" s="66"/>
      <c r="E559" s="66"/>
      <c r="F559" s="66"/>
      <c r="G559" s="66"/>
      <c r="H559" s="66"/>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row>
    <row r="560" spans="1:57" x14ac:dyDescent="0.25">
      <c r="A560" s="1"/>
      <c r="B560" s="1"/>
      <c r="C560" s="1"/>
      <c r="D560" s="66"/>
      <c r="E560" s="66"/>
      <c r="F560" s="66"/>
      <c r="G560" s="66"/>
      <c r="H560" s="66"/>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row>
    <row r="561" spans="1:57" x14ac:dyDescent="0.25">
      <c r="A561" s="1"/>
      <c r="B561" s="1"/>
      <c r="C561" s="1"/>
      <c r="D561" s="66"/>
      <c r="E561" s="66"/>
      <c r="F561" s="66"/>
      <c r="G561" s="66"/>
      <c r="H561" s="66"/>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row>
    <row r="562" spans="1:57" x14ac:dyDescent="0.25">
      <c r="A562" s="1"/>
      <c r="B562" s="1"/>
      <c r="C562" s="1"/>
      <c r="D562" s="66"/>
      <c r="E562" s="66"/>
      <c r="F562" s="66"/>
      <c r="G562" s="66"/>
      <c r="H562" s="66"/>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row>
    <row r="563" spans="1:57" x14ac:dyDescent="0.25">
      <c r="A563" s="1"/>
      <c r="B563" s="1"/>
      <c r="C563" s="1"/>
      <c r="D563" s="66"/>
      <c r="E563" s="66"/>
      <c r="F563" s="66"/>
      <c r="G563" s="66"/>
      <c r="H563" s="66"/>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row>
    <row r="564" spans="1:57" x14ac:dyDescent="0.25">
      <c r="A564" s="1"/>
      <c r="B564" s="1"/>
      <c r="C564" s="1"/>
      <c r="D564" s="66"/>
      <c r="E564" s="66"/>
      <c r="F564" s="66"/>
      <c r="G564" s="66"/>
      <c r="H564" s="66"/>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row>
    <row r="565" spans="1:57" x14ac:dyDescent="0.25">
      <c r="A565" s="1"/>
      <c r="B565" s="1"/>
      <c r="C565" s="1"/>
      <c r="D565" s="66"/>
      <c r="E565" s="66"/>
      <c r="F565" s="66"/>
      <c r="G565" s="66"/>
      <c r="H565" s="66"/>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row>
    <row r="566" spans="1:57" x14ac:dyDescent="0.25">
      <c r="A566" s="1"/>
      <c r="B566" s="1"/>
      <c r="C566" s="1"/>
      <c r="D566" s="66"/>
      <c r="E566" s="66"/>
      <c r="F566" s="66"/>
      <c r="G566" s="66"/>
      <c r="H566" s="66"/>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row>
    <row r="567" spans="1:57" x14ac:dyDescent="0.25">
      <c r="A567" s="1"/>
      <c r="B567" s="1"/>
      <c r="C567" s="1"/>
      <c r="D567" s="66"/>
      <c r="E567" s="66"/>
      <c r="F567" s="66"/>
      <c r="G567" s="66"/>
      <c r="H567" s="66"/>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row>
    <row r="568" spans="1:57" x14ac:dyDescent="0.25">
      <c r="A568" s="1"/>
      <c r="B568" s="1"/>
      <c r="C568" s="1"/>
      <c r="D568" s="66"/>
      <c r="E568" s="66"/>
      <c r="F568" s="66"/>
      <c r="G568" s="66"/>
      <c r="H568" s="66"/>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row>
    <row r="569" spans="1:57" x14ac:dyDescent="0.25">
      <c r="A569" s="1"/>
      <c r="B569" s="1"/>
      <c r="C569" s="1"/>
      <c r="D569" s="66"/>
      <c r="E569" s="66"/>
      <c r="F569" s="66"/>
      <c r="G569" s="66"/>
      <c r="H569" s="66"/>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row>
    <row r="570" spans="1:57" x14ac:dyDescent="0.25">
      <c r="A570" s="1"/>
      <c r="B570" s="1"/>
      <c r="C570" s="1"/>
      <c r="D570" s="66"/>
      <c r="E570" s="66"/>
      <c r="F570" s="66"/>
      <c r="G570" s="66"/>
      <c r="H570" s="66"/>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row>
    <row r="571" spans="1:57" x14ac:dyDescent="0.25">
      <c r="A571" s="1"/>
      <c r="B571" s="1"/>
      <c r="C571" s="1"/>
      <c r="D571" s="66"/>
      <c r="E571" s="66"/>
      <c r="F571" s="66"/>
      <c r="G571" s="66"/>
      <c r="H571" s="66"/>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row>
    <row r="572" spans="1:57" x14ac:dyDescent="0.25">
      <c r="A572" s="1"/>
      <c r="B572" s="1"/>
      <c r="C572" s="1"/>
      <c r="D572" s="66"/>
      <c r="E572" s="66"/>
      <c r="F572" s="66"/>
      <c r="G572" s="66"/>
      <c r="H572" s="66"/>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row>
    <row r="573" spans="1:57" x14ac:dyDescent="0.25">
      <c r="A573" s="1"/>
      <c r="B573" s="1"/>
      <c r="C573" s="1"/>
      <c r="D573" s="66"/>
      <c r="E573" s="66"/>
      <c r="F573" s="66"/>
      <c r="G573" s="66"/>
      <c r="H573" s="66"/>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row>
    <row r="574" spans="1:57" x14ac:dyDescent="0.25">
      <c r="A574" s="1"/>
      <c r="B574" s="1"/>
      <c r="C574" s="1"/>
      <c r="D574" s="66"/>
      <c r="E574" s="66"/>
      <c r="F574" s="66"/>
      <c r="G574" s="66"/>
      <c r="H574" s="66"/>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row>
    <row r="575" spans="1:57" x14ac:dyDescent="0.25">
      <c r="A575" s="1"/>
      <c r="B575" s="1"/>
      <c r="C575" s="1"/>
      <c r="D575" s="66"/>
      <c r="E575" s="66"/>
      <c r="F575" s="66"/>
      <c r="G575" s="66"/>
      <c r="H575" s="66"/>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row>
    <row r="576" spans="1:57" x14ac:dyDescent="0.25">
      <c r="A576" s="1"/>
      <c r="B576" s="1"/>
      <c r="C576" s="1"/>
      <c r="D576" s="66"/>
      <c r="E576" s="66"/>
      <c r="F576" s="66"/>
      <c r="G576" s="66"/>
      <c r="H576" s="66"/>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row>
    <row r="577" spans="1:57" x14ac:dyDescent="0.25">
      <c r="A577" s="1"/>
      <c r="B577" s="1"/>
      <c r="C577" s="1"/>
      <c r="D577" s="66"/>
      <c r="E577" s="66"/>
      <c r="F577" s="66"/>
      <c r="G577" s="66"/>
      <c r="H577" s="66"/>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row>
    <row r="578" spans="1:57" x14ac:dyDescent="0.25">
      <c r="A578" s="1"/>
      <c r="B578" s="1"/>
      <c r="C578" s="1"/>
      <c r="D578" s="66"/>
      <c r="E578" s="66"/>
      <c r="F578" s="66"/>
      <c r="G578" s="66"/>
      <c r="H578" s="66"/>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row>
    <row r="579" spans="1:57" x14ac:dyDescent="0.25">
      <c r="A579" s="1"/>
      <c r="B579" s="1"/>
      <c r="C579" s="1"/>
      <c r="D579" s="66"/>
      <c r="E579" s="66"/>
      <c r="F579" s="66"/>
      <c r="G579" s="66"/>
      <c r="H579" s="66"/>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row>
    <row r="580" spans="1:57" x14ac:dyDescent="0.25">
      <c r="A580" s="1"/>
      <c r="B580" s="1"/>
      <c r="C580" s="1"/>
      <c r="D580" s="66"/>
      <c r="E580" s="66"/>
      <c r="F580" s="66"/>
      <c r="G580" s="66"/>
      <c r="H580" s="66"/>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row>
    <row r="581" spans="1:57" x14ac:dyDescent="0.25">
      <c r="A581" s="1"/>
      <c r="B581" s="1"/>
      <c r="C581" s="1"/>
      <c r="D581" s="66"/>
      <c r="E581" s="66"/>
      <c r="F581" s="66"/>
      <c r="G581" s="66"/>
      <c r="H581" s="66"/>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row>
    <row r="582" spans="1:57" x14ac:dyDescent="0.25">
      <c r="A582" s="1"/>
      <c r="B582" s="1"/>
      <c r="C582" s="1"/>
      <c r="D582" s="66"/>
      <c r="E582" s="66"/>
      <c r="F582" s="66"/>
      <c r="G582" s="66"/>
      <c r="H582" s="66"/>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row>
    <row r="583" spans="1:57" x14ac:dyDescent="0.25">
      <c r="A583" s="1"/>
      <c r="B583" s="1"/>
      <c r="C583" s="1"/>
      <c r="D583" s="66"/>
      <c r="E583" s="66"/>
      <c r="F583" s="66"/>
      <c r="G583" s="66"/>
      <c r="H583" s="66"/>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row>
    <row r="584" spans="1:57" x14ac:dyDescent="0.25">
      <c r="A584" s="1"/>
      <c r="B584" s="1"/>
      <c r="C584" s="1"/>
      <c r="D584" s="66"/>
      <c r="E584" s="66"/>
      <c r="F584" s="66"/>
      <c r="G584" s="66"/>
      <c r="H584" s="66"/>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row>
    <row r="585" spans="1:57" x14ac:dyDescent="0.25">
      <c r="A585" s="1"/>
      <c r="B585" s="1"/>
      <c r="C585" s="1"/>
      <c r="D585" s="66"/>
      <c r="E585" s="66"/>
      <c r="F585" s="66"/>
      <c r="G585" s="66"/>
      <c r="H585" s="66"/>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row>
    <row r="586" spans="1:57" x14ac:dyDescent="0.25">
      <c r="A586" s="1"/>
      <c r="B586" s="1"/>
      <c r="C586" s="1"/>
      <c r="D586" s="66"/>
      <c r="E586" s="66"/>
      <c r="F586" s="66"/>
      <c r="G586" s="66"/>
      <c r="H586" s="66"/>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row>
    <row r="587" spans="1:57" x14ac:dyDescent="0.25">
      <c r="A587" s="1"/>
      <c r="B587" s="1"/>
      <c r="C587" s="1"/>
      <c r="D587" s="66"/>
      <c r="E587" s="66"/>
      <c r="F587" s="66"/>
      <c r="G587" s="66"/>
      <c r="H587" s="66"/>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row>
    <row r="588" spans="1:57" x14ac:dyDescent="0.25">
      <c r="A588" s="1"/>
      <c r="B588" s="1"/>
      <c r="C588" s="1"/>
      <c r="D588" s="66"/>
      <c r="E588" s="66"/>
      <c r="F588" s="66"/>
      <c r="G588" s="66"/>
      <c r="H588" s="66"/>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row>
    <row r="589" spans="1:57" x14ac:dyDescent="0.25">
      <c r="A589" s="1"/>
      <c r="B589" s="1"/>
      <c r="C589" s="1"/>
      <c r="D589" s="66"/>
      <c r="E589" s="66"/>
      <c r="F589" s="66"/>
      <c r="G589" s="66"/>
      <c r="H589" s="66"/>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row>
    <row r="590" spans="1:57" x14ac:dyDescent="0.25">
      <c r="A590" s="1"/>
      <c r="B590" s="1"/>
      <c r="C590" s="1"/>
      <c r="D590" s="66"/>
      <c r="E590" s="66"/>
      <c r="F590" s="66"/>
      <c r="G590" s="66"/>
      <c r="H590" s="66"/>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row>
    <row r="591" spans="1:57" x14ac:dyDescent="0.25">
      <c r="A591" s="1"/>
      <c r="B591" s="1"/>
      <c r="C591" s="1"/>
      <c r="D591" s="66"/>
      <c r="E591" s="66"/>
      <c r="F591" s="66"/>
      <c r="G591" s="66"/>
      <c r="H591" s="66"/>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row>
    <row r="592" spans="1:57" x14ac:dyDescent="0.25">
      <c r="A592" s="1"/>
      <c r="B592" s="1"/>
      <c r="C592" s="1"/>
      <c r="D592" s="66"/>
      <c r="E592" s="66"/>
      <c r="F592" s="66"/>
      <c r="G592" s="66"/>
      <c r="H592" s="66"/>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row>
    <row r="593" spans="1:57" x14ac:dyDescent="0.25">
      <c r="A593" s="1"/>
      <c r="B593" s="1"/>
      <c r="C593" s="1"/>
      <c r="D593" s="66"/>
      <c r="E593" s="66"/>
      <c r="F593" s="66"/>
      <c r="G593" s="66"/>
      <c r="H593" s="66"/>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row>
    <row r="594" spans="1:57" x14ac:dyDescent="0.25">
      <c r="A594" s="1"/>
      <c r="B594" s="1"/>
      <c r="C594" s="1"/>
      <c r="D594" s="66"/>
      <c r="E594" s="66"/>
      <c r="F594" s="66"/>
      <c r="G594" s="66"/>
      <c r="H594" s="66"/>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row>
    <row r="595" spans="1:57" x14ac:dyDescent="0.25">
      <c r="A595" s="1"/>
      <c r="B595" s="1"/>
      <c r="C595" s="1"/>
      <c r="D595" s="66"/>
      <c r="E595" s="66"/>
      <c r="F595" s="66"/>
      <c r="G595" s="66"/>
      <c r="H595" s="66"/>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row>
    <row r="596" spans="1:57" x14ac:dyDescent="0.25">
      <c r="A596" s="1"/>
      <c r="B596" s="1"/>
      <c r="C596" s="1"/>
      <c r="D596" s="66"/>
      <c r="E596" s="66"/>
      <c r="F596" s="66"/>
      <c r="G596" s="66"/>
      <c r="H596" s="66"/>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row>
    <row r="597" spans="1:57" x14ac:dyDescent="0.25">
      <c r="A597" s="1"/>
      <c r="B597" s="1"/>
      <c r="C597" s="1"/>
      <c r="D597" s="66"/>
      <c r="E597" s="66"/>
      <c r="F597" s="66"/>
      <c r="G597" s="66"/>
      <c r="H597" s="66"/>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row>
    <row r="598" spans="1:57" x14ac:dyDescent="0.25">
      <c r="A598" s="1"/>
      <c r="B598" s="1"/>
      <c r="C598" s="1"/>
      <c r="D598" s="66"/>
      <c r="E598" s="66"/>
      <c r="F598" s="66"/>
      <c r="G598" s="66"/>
      <c r="H598" s="66"/>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row>
    <row r="599" spans="1:57" x14ac:dyDescent="0.25">
      <c r="A599" s="1"/>
      <c r="B599" s="1"/>
      <c r="C599" s="1"/>
      <c r="D599" s="66"/>
      <c r="E599" s="66"/>
      <c r="F599" s="66"/>
      <c r="G599" s="66"/>
      <c r="H599" s="66"/>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row>
    <row r="600" spans="1:57" x14ac:dyDescent="0.25">
      <c r="A600" s="1"/>
      <c r="B600" s="1"/>
      <c r="C600" s="1"/>
      <c r="D600" s="66"/>
      <c r="E600" s="66"/>
      <c r="F600" s="66"/>
      <c r="G600" s="66"/>
      <c r="H600" s="66"/>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row>
    <row r="601" spans="1:57" x14ac:dyDescent="0.25">
      <c r="A601" s="1"/>
      <c r="B601" s="1"/>
      <c r="C601" s="1"/>
      <c r="D601" s="66"/>
      <c r="E601" s="66"/>
      <c r="F601" s="66"/>
      <c r="G601" s="66"/>
      <c r="H601" s="66"/>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row>
    <row r="602" spans="1:57" x14ac:dyDescent="0.25">
      <c r="A602" s="1"/>
      <c r="B602" s="1"/>
      <c r="C602" s="1"/>
      <c r="D602" s="66"/>
      <c r="E602" s="66"/>
      <c r="F602" s="66"/>
      <c r="G602" s="66"/>
      <c r="H602" s="66"/>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row>
    <row r="603" spans="1:57" x14ac:dyDescent="0.25">
      <c r="A603" s="1"/>
      <c r="B603" s="1"/>
      <c r="C603" s="1"/>
      <c r="D603" s="66"/>
      <c r="E603" s="66"/>
      <c r="F603" s="66"/>
      <c r="G603" s="66"/>
      <c r="H603" s="66"/>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row>
    <row r="604" spans="1:57" x14ac:dyDescent="0.25">
      <c r="A604" s="1"/>
      <c r="B604" s="1"/>
      <c r="C604" s="1"/>
      <c r="D604" s="66"/>
      <c r="E604" s="66"/>
      <c r="F604" s="66"/>
      <c r="G604" s="66"/>
      <c r="H604" s="66"/>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row>
    <row r="605" spans="1:57" x14ac:dyDescent="0.25">
      <c r="A605" s="1"/>
      <c r="B605" s="1"/>
      <c r="C605" s="1"/>
      <c r="D605" s="66"/>
      <c r="E605" s="66"/>
      <c r="F605" s="66"/>
      <c r="G605" s="66"/>
      <c r="H605" s="66"/>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row>
    <row r="606" spans="1:57" x14ac:dyDescent="0.25">
      <c r="A606" s="1"/>
      <c r="B606" s="1"/>
      <c r="C606" s="1"/>
      <c r="D606" s="66"/>
      <c r="E606" s="66"/>
      <c r="F606" s="66"/>
      <c r="G606" s="66"/>
      <c r="H606" s="66"/>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row>
    <row r="607" spans="1:57" x14ac:dyDescent="0.25">
      <c r="A607" s="1"/>
      <c r="B607" s="1"/>
      <c r="C607" s="1"/>
      <c r="D607" s="66"/>
      <c r="E607" s="66"/>
      <c r="F607" s="66"/>
      <c r="G607" s="66"/>
      <c r="H607" s="66"/>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row>
    <row r="608" spans="1:57" x14ac:dyDescent="0.25">
      <c r="A608" s="1"/>
      <c r="B608" s="1"/>
      <c r="C608" s="1"/>
      <c r="D608" s="66"/>
      <c r="E608" s="66"/>
      <c r="F608" s="66"/>
      <c r="G608" s="66"/>
      <c r="H608" s="66"/>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row>
    <row r="609" spans="1:57" x14ac:dyDescent="0.25">
      <c r="A609" s="1"/>
      <c r="B609" s="1"/>
      <c r="C609" s="1"/>
      <c r="D609" s="66"/>
      <c r="E609" s="66"/>
      <c r="F609" s="66"/>
      <c r="G609" s="66"/>
      <c r="H609" s="66"/>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row>
    <row r="610" spans="1:57" x14ac:dyDescent="0.25">
      <c r="A610" s="1"/>
      <c r="B610" s="1"/>
      <c r="C610" s="1"/>
      <c r="D610" s="66"/>
      <c r="E610" s="66"/>
      <c r="F610" s="66"/>
      <c r="G610" s="66"/>
      <c r="H610" s="66"/>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row>
    <row r="611" spans="1:57" x14ac:dyDescent="0.25">
      <c r="A611" s="1"/>
      <c r="B611" s="1"/>
      <c r="C611" s="1"/>
      <c r="D611" s="66"/>
      <c r="E611" s="66"/>
      <c r="F611" s="66"/>
      <c r="G611" s="66"/>
      <c r="H611" s="66"/>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row>
    <row r="612" spans="1:57" x14ac:dyDescent="0.25">
      <c r="A612" s="1"/>
      <c r="B612" s="1"/>
      <c r="C612" s="1"/>
      <c r="D612" s="66"/>
      <c r="E612" s="66"/>
      <c r="F612" s="66"/>
      <c r="G612" s="66"/>
      <c r="H612" s="66"/>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row>
    <row r="613" spans="1:57" x14ac:dyDescent="0.25">
      <c r="A613" s="1"/>
      <c r="B613" s="1"/>
      <c r="C613" s="1"/>
      <c r="D613" s="66"/>
      <c r="E613" s="66"/>
      <c r="F613" s="66"/>
      <c r="G613" s="66"/>
      <c r="H613" s="66"/>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row>
    <row r="614" spans="1:57" x14ac:dyDescent="0.25">
      <c r="A614" s="1"/>
      <c r="B614" s="1"/>
      <c r="C614" s="1"/>
      <c r="D614" s="66"/>
      <c r="E614" s="66"/>
      <c r="F614" s="66"/>
      <c r="G614" s="66"/>
      <c r="H614" s="66"/>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row>
    <row r="615" spans="1:57" x14ac:dyDescent="0.25">
      <c r="A615" s="1"/>
      <c r="B615" s="1"/>
      <c r="C615" s="1"/>
      <c r="D615" s="66"/>
      <c r="E615" s="66"/>
      <c r="F615" s="66"/>
      <c r="G615" s="66"/>
      <c r="H615" s="66"/>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row>
    <row r="616" spans="1:57" x14ac:dyDescent="0.25">
      <c r="A616" s="1"/>
      <c r="B616" s="1"/>
      <c r="C616" s="1"/>
      <c r="D616" s="66"/>
      <c r="E616" s="66"/>
      <c r="F616" s="66"/>
      <c r="G616" s="66"/>
      <c r="H616" s="66"/>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row>
    <row r="617" spans="1:57" x14ac:dyDescent="0.25">
      <c r="A617" s="1"/>
      <c r="B617" s="1"/>
      <c r="C617" s="1"/>
      <c r="D617" s="66"/>
      <c r="E617" s="66"/>
      <c r="F617" s="66"/>
      <c r="G617" s="66"/>
      <c r="H617" s="66"/>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row>
    <row r="618" spans="1:57" x14ac:dyDescent="0.25">
      <c r="A618" s="1"/>
      <c r="B618" s="1"/>
      <c r="C618" s="1"/>
      <c r="D618" s="66"/>
      <c r="E618" s="66"/>
      <c r="F618" s="66"/>
      <c r="G618" s="66"/>
      <c r="H618" s="66"/>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row>
    <row r="619" spans="1:57" x14ac:dyDescent="0.25">
      <c r="A619" s="1"/>
      <c r="B619" s="1"/>
      <c r="C619" s="1"/>
      <c r="D619" s="66"/>
      <c r="E619" s="66"/>
      <c r="F619" s="66"/>
      <c r="G619" s="66"/>
      <c r="H619" s="66"/>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row>
    <row r="620" spans="1:57" x14ac:dyDescent="0.25">
      <c r="A620" s="1"/>
      <c r="B620" s="1"/>
      <c r="C620" s="1"/>
      <c r="D620" s="66"/>
      <c r="E620" s="66"/>
      <c r="F620" s="66"/>
      <c r="G620" s="66"/>
      <c r="H620" s="66"/>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row>
    <row r="621" spans="1:57" x14ac:dyDescent="0.25">
      <c r="A621" s="1"/>
      <c r="B621" s="1"/>
      <c r="C621" s="1"/>
      <c r="D621" s="66"/>
      <c r="E621" s="66"/>
      <c r="F621" s="66"/>
      <c r="G621" s="66"/>
      <c r="H621" s="66"/>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row>
    <row r="622" spans="1:57" x14ac:dyDescent="0.25">
      <c r="A622" s="1"/>
      <c r="B622" s="1"/>
      <c r="C622" s="1"/>
      <c r="D622" s="66"/>
      <c r="E622" s="66"/>
      <c r="F622" s="66"/>
      <c r="G622" s="66"/>
      <c r="H622" s="66"/>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row>
    <row r="623" spans="1:57" x14ac:dyDescent="0.25">
      <c r="A623" s="1"/>
      <c r="B623" s="1"/>
      <c r="C623" s="1"/>
      <c r="D623" s="66"/>
      <c r="E623" s="66"/>
      <c r="F623" s="66"/>
      <c r="G623" s="66"/>
      <c r="H623" s="66"/>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row>
    <row r="624" spans="1:57" x14ac:dyDescent="0.25">
      <c r="A624" s="1"/>
      <c r="B624" s="1"/>
      <c r="C624" s="1"/>
      <c r="D624" s="66"/>
      <c r="E624" s="66"/>
      <c r="F624" s="66"/>
      <c r="G624" s="66"/>
      <c r="H624" s="66"/>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row>
    <row r="625" spans="1:57" x14ac:dyDescent="0.25">
      <c r="A625" s="1"/>
      <c r="B625" s="1"/>
      <c r="C625" s="1"/>
      <c r="D625" s="66"/>
      <c r="E625" s="66"/>
      <c r="F625" s="66"/>
      <c r="G625" s="66"/>
      <c r="H625" s="66"/>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row>
    <row r="626" spans="1:57" x14ac:dyDescent="0.25">
      <c r="A626" s="1"/>
      <c r="B626" s="1"/>
      <c r="C626" s="1"/>
      <c r="D626" s="66"/>
      <c r="E626" s="66"/>
      <c r="F626" s="66"/>
      <c r="G626" s="66"/>
      <c r="H626" s="66"/>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row>
    <row r="627" spans="1:57" x14ac:dyDescent="0.25">
      <c r="A627" s="1"/>
      <c r="B627" s="1"/>
      <c r="C627" s="1"/>
      <c r="D627" s="66"/>
      <c r="E627" s="66"/>
      <c r="F627" s="66"/>
      <c r="G627" s="66"/>
      <c r="H627" s="66"/>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row>
    <row r="628" spans="1:57" x14ac:dyDescent="0.25">
      <c r="A628" s="1"/>
      <c r="B628" s="1"/>
      <c r="C628" s="1"/>
      <c r="D628" s="66"/>
      <c r="E628" s="66"/>
      <c r="F628" s="66"/>
      <c r="G628" s="66"/>
      <c r="H628" s="66"/>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row>
    <row r="629" spans="1:57" x14ac:dyDescent="0.25">
      <c r="A629" s="1"/>
      <c r="B629" s="1"/>
      <c r="C629" s="1"/>
      <c r="D629" s="66"/>
      <c r="E629" s="66"/>
      <c r="F629" s="66"/>
      <c r="G629" s="66"/>
      <c r="H629" s="66"/>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row>
    <row r="630" spans="1:57" x14ac:dyDescent="0.25">
      <c r="A630" s="1"/>
      <c r="B630" s="1"/>
      <c r="C630" s="1"/>
      <c r="D630" s="66"/>
      <c r="E630" s="66"/>
      <c r="F630" s="66"/>
      <c r="G630" s="66"/>
      <c r="H630" s="66"/>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row>
    <row r="631" spans="1:57" x14ac:dyDescent="0.25">
      <c r="A631" s="1"/>
      <c r="B631" s="1"/>
      <c r="C631" s="1"/>
      <c r="D631" s="66"/>
      <c r="E631" s="66"/>
      <c r="F631" s="66"/>
      <c r="G631" s="66"/>
      <c r="H631" s="66"/>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row>
    <row r="632" spans="1:57" x14ac:dyDescent="0.25">
      <c r="A632" s="1"/>
      <c r="B632" s="1"/>
      <c r="C632" s="1"/>
      <c r="D632" s="66"/>
      <c r="E632" s="66"/>
      <c r="F632" s="66"/>
      <c r="G632" s="66"/>
      <c r="H632" s="66"/>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row>
    <row r="633" spans="1:57" x14ac:dyDescent="0.25">
      <c r="A633" s="1"/>
      <c r="B633" s="1"/>
      <c r="C633" s="1"/>
      <c r="D633" s="66"/>
      <c r="E633" s="66"/>
      <c r="F633" s="66"/>
      <c r="G633" s="66"/>
      <c r="H633" s="66"/>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row>
    <row r="634" spans="1:57" x14ac:dyDescent="0.25">
      <c r="A634" s="1"/>
      <c r="B634" s="1"/>
      <c r="C634" s="1"/>
      <c r="D634" s="66"/>
      <c r="E634" s="66"/>
      <c r="F634" s="66"/>
      <c r="G634" s="66"/>
      <c r="H634" s="66"/>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row>
    <row r="635" spans="1:57" x14ac:dyDescent="0.25">
      <c r="A635" s="1"/>
      <c r="B635" s="1"/>
      <c r="C635" s="1"/>
      <c r="D635" s="66"/>
      <c r="E635" s="66"/>
      <c r="F635" s="66"/>
      <c r="G635" s="66"/>
      <c r="H635" s="66"/>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row>
    <row r="636" spans="1:57" x14ac:dyDescent="0.25">
      <c r="A636" s="1"/>
      <c r="B636" s="1"/>
      <c r="C636" s="1"/>
      <c r="D636" s="66"/>
      <c r="E636" s="66"/>
      <c r="F636" s="66"/>
      <c r="G636" s="66"/>
      <c r="H636" s="66"/>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row>
    <row r="637" spans="1:57" x14ac:dyDescent="0.25">
      <c r="A637" s="1"/>
      <c r="B637" s="1"/>
      <c r="C637" s="1"/>
      <c r="D637" s="66"/>
      <c r="E637" s="66"/>
      <c r="F637" s="66"/>
      <c r="G637" s="66"/>
      <c r="H637" s="66"/>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row>
    <row r="638" spans="1:57" x14ac:dyDescent="0.25">
      <c r="A638" s="1"/>
      <c r="B638" s="1"/>
      <c r="C638" s="1"/>
      <c r="D638" s="66"/>
      <c r="E638" s="66"/>
      <c r="F638" s="66"/>
      <c r="G638" s="66"/>
      <c r="H638" s="66"/>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row>
    <row r="639" spans="1:57" x14ac:dyDescent="0.25">
      <c r="A639" s="1"/>
      <c r="B639" s="1"/>
      <c r="C639" s="1"/>
      <c r="D639" s="66"/>
      <c r="E639" s="66"/>
      <c r="F639" s="66"/>
      <c r="G639" s="66"/>
      <c r="H639" s="66"/>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row>
    <row r="640" spans="1:57" x14ac:dyDescent="0.25">
      <c r="A640" s="1"/>
      <c r="B640" s="1"/>
      <c r="C640" s="1"/>
      <c r="D640" s="66"/>
      <c r="E640" s="66"/>
      <c r="F640" s="66"/>
      <c r="G640" s="66"/>
      <c r="H640" s="66"/>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row>
    <row r="641" spans="1:57" x14ac:dyDescent="0.25">
      <c r="A641" s="1"/>
      <c r="B641" s="1"/>
      <c r="C641" s="1"/>
      <c r="D641" s="66"/>
      <c r="E641" s="66"/>
      <c r="F641" s="66"/>
      <c r="G641" s="66"/>
      <c r="H641" s="66"/>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row>
    <row r="642" spans="1:57" x14ac:dyDescent="0.25">
      <c r="A642" s="1"/>
      <c r="B642" s="1"/>
      <c r="C642" s="1"/>
      <c r="D642" s="66"/>
      <c r="E642" s="66"/>
      <c r="F642" s="66"/>
      <c r="G642" s="66"/>
      <c r="H642" s="66"/>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row>
    <row r="643" spans="1:57" x14ac:dyDescent="0.25">
      <c r="A643" s="1"/>
      <c r="B643" s="1"/>
      <c r="C643" s="1"/>
      <c r="D643" s="66"/>
      <c r="E643" s="66"/>
      <c r="F643" s="66"/>
      <c r="G643" s="66"/>
      <c r="H643" s="66"/>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row>
    <row r="644" spans="1:57" x14ac:dyDescent="0.25">
      <c r="A644" s="1"/>
      <c r="B644" s="1"/>
      <c r="C644" s="1"/>
      <c r="D644" s="66"/>
      <c r="E644" s="66"/>
      <c r="F644" s="66"/>
      <c r="G644" s="66"/>
      <c r="H644" s="66"/>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row>
    <row r="645" spans="1:57" x14ac:dyDescent="0.25">
      <c r="A645" s="1"/>
      <c r="B645" s="1"/>
      <c r="C645" s="1"/>
      <c r="D645" s="66"/>
      <c r="E645" s="66"/>
      <c r="F645" s="66"/>
      <c r="G645" s="66"/>
      <c r="H645" s="66"/>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row>
    <row r="646" spans="1:57" x14ac:dyDescent="0.25">
      <c r="A646" s="1"/>
      <c r="B646" s="1"/>
      <c r="C646" s="1"/>
      <c r="D646" s="66"/>
      <c r="E646" s="66"/>
      <c r="F646" s="66"/>
      <c r="G646" s="66"/>
      <c r="H646" s="66"/>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row>
    <row r="647" spans="1:57" x14ac:dyDescent="0.25">
      <c r="A647" s="1"/>
      <c r="B647" s="1"/>
      <c r="C647" s="1"/>
      <c r="D647" s="66"/>
      <c r="E647" s="66"/>
      <c r="F647" s="66"/>
      <c r="G647" s="66"/>
      <c r="H647" s="66"/>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row>
    <row r="648" spans="1:57" x14ac:dyDescent="0.25">
      <c r="A648" s="1"/>
      <c r="B648" s="1"/>
      <c r="C648" s="1"/>
      <c r="D648" s="66"/>
      <c r="E648" s="66"/>
      <c r="F648" s="66"/>
      <c r="G648" s="66"/>
      <c r="H648" s="66"/>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row>
    <row r="649" spans="1:57" x14ac:dyDescent="0.25">
      <c r="A649" s="1"/>
      <c r="B649" s="1"/>
      <c r="C649" s="1"/>
      <c r="D649" s="66"/>
      <c r="E649" s="66"/>
      <c r="F649" s="66"/>
      <c r="G649" s="66"/>
      <c r="H649" s="66"/>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row>
    <row r="650" spans="1:57" x14ac:dyDescent="0.25">
      <c r="A650" s="1"/>
      <c r="B650" s="1"/>
      <c r="C650" s="1"/>
      <c r="D650" s="66"/>
      <c r="E650" s="66"/>
      <c r="F650" s="66"/>
      <c r="G650" s="66"/>
      <c r="H650" s="66"/>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row>
    <row r="651" spans="1:57" x14ac:dyDescent="0.25">
      <c r="A651" s="1"/>
      <c r="B651" s="1"/>
      <c r="C651" s="1"/>
      <c r="D651" s="66"/>
      <c r="E651" s="66"/>
      <c r="F651" s="66"/>
      <c r="G651" s="66"/>
      <c r="H651" s="66"/>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row>
    <row r="652" spans="1:57" x14ac:dyDescent="0.25">
      <c r="A652" s="1"/>
      <c r="B652" s="1"/>
      <c r="C652" s="1"/>
      <c r="D652" s="66"/>
      <c r="E652" s="66"/>
      <c r="F652" s="66"/>
      <c r="G652" s="66"/>
      <c r="H652" s="66"/>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row>
    <row r="653" spans="1:57" x14ac:dyDescent="0.25">
      <c r="A653" s="1"/>
      <c r="B653" s="1"/>
      <c r="C653" s="1"/>
      <c r="D653" s="66"/>
      <c r="E653" s="66"/>
      <c r="F653" s="66"/>
      <c r="G653" s="66"/>
      <c r="H653" s="66"/>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row>
    <row r="654" spans="1:57" x14ac:dyDescent="0.25">
      <c r="A654" s="1"/>
      <c r="B654" s="1"/>
      <c r="C654" s="1"/>
      <c r="D654" s="66"/>
      <c r="E654" s="66"/>
      <c r="F654" s="66"/>
      <c r="G654" s="66"/>
      <c r="H654" s="66"/>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row>
    <row r="655" spans="1:57" x14ac:dyDescent="0.25">
      <c r="A655" s="1"/>
      <c r="B655" s="1"/>
      <c r="C655" s="1"/>
      <c r="D655" s="66"/>
      <c r="E655" s="66"/>
      <c r="F655" s="66"/>
      <c r="G655" s="66"/>
      <c r="H655" s="66"/>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row>
    <row r="656" spans="1:57" x14ac:dyDescent="0.25">
      <c r="A656" s="1"/>
      <c r="B656" s="1"/>
      <c r="C656" s="1"/>
      <c r="D656" s="66"/>
      <c r="E656" s="66"/>
      <c r="F656" s="66"/>
      <c r="G656" s="66"/>
      <c r="H656" s="66"/>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row>
    <row r="657" spans="1:57" x14ac:dyDescent="0.25">
      <c r="A657" s="1"/>
      <c r="B657" s="1"/>
      <c r="C657" s="1"/>
      <c r="D657" s="66"/>
      <c r="E657" s="66"/>
      <c r="F657" s="66"/>
      <c r="G657" s="66"/>
      <c r="H657" s="66"/>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row>
    <row r="658" spans="1:57" x14ac:dyDescent="0.25">
      <c r="A658" s="1"/>
      <c r="B658" s="1"/>
      <c r="C658" s="1"/>
      <c r="D658" s="66"/>
      <c r="E658" s="66"/>
      <c r="F658" s="66"/>
      <c r="G658" s="66"/>
      <c r="H658" s="66"/>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row>
    <row r="659" spans="1:57" x14ac:dyDescent="0.25">
      <c r="A659" s="1"/>
      <c r="B659" s="1"/>
      <c r="C659" s="1"/>
      <c r="D659" s="66"/>
      <c r="E659" s="66"/>
      <c r="F659" s="66"/>
      <c r="G659" s="66"/>
      <c r="H659" s="66"/>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row>
    <row r="660" spans="1:57" x14ac:dyDescent="0.25">
      <c r="A660" s="1"/>
      <c r="B660" s="1"/>
      <c r="C660" s="1"/>
      <c r="D660" s="66"/>
      <c r="E660" s="66"/>
      <c r="F660" s="66"/>
      <c r="G660" s="66"/>
      <c r="H660" s="66"/>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row>
    <row r="661" spans="1:57" x14ac:dyDescent="0.25">
      <c r="A661" s="1"/>
      <c r="B661" s="1"/>
      <c r="C661" s="1"/>
      <c r="D661" s="66"/>
      <c r="E661" s="66"/>
      <c r="F661" s="66"/>
      <c r="G661" s="66"/>
      <c r="H661" s="66"/>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row>
    <row r="662" spans="1:57" x14ac:dyDescent="0.25">
      <c r="A662" s="1"/>
      <c r="B662" s="1"/>
      <c r="C662" s="1"/>
      <c r="D662" s="66"/>
      <c r="E662" s="66"/>
      <c r="F662" s="66"/>
      <c r="G662" s="66"/>
      <c r="H662" s="66"/>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row>
    <row r="663" spans="1:57" x14ac:dyDescent="0.25">
      <c r="A663" s="1"/>
      <c r="B663" s="1"/>
      <c r="C663" s="1"/>
      <c r="D663" s="66"/>
      <c r="E663" s="66"/>
      <c r="F663" s="66"/>
      <c r="G663" s="66"/>
      <c r="H663" s="66"/>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row>
    <row r="664" spans="1:57" x14ac:dyDescent="0.25">
      <c r="A664" s="1"/>
      <c r="B664" s="1"/>
      <c r="C664" s="1"/>
      <c r="D664" s="66"/>
      <c r="E664" s="66"/>
      <c r="F664" s="66"/>
      <c r="G664" s="66"/>
      <c r="H664" s="66"/>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row>
    <row r="665" spans="1:57" x14ac:dyDescent="0.25">
      <c r="A665" s="1"/>
      <c r="B665" s="1"/>
      <c r="C665" s="1"/>
      <c r="D665" s="66"/>
      <c r="E665" s="66"/>
      <c r="F665" s="66"/>
      <c r="G665" s="66"/>
      <c r="H665" s="66"/>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row>
    <row r="666" spans="1:57" x14ac:dyDescent="0.25">
      <c r="A666" s="1"/>
      <c r="B666" s="1"/>
      <c r="C666" s="1"/>
      <c r="D666" s="66"/>
      <c r="E666" s="66"/>
      <c r="F666" s="66"/>
      <c r="G666" s="66"/>
      <c r="H666" s="66"/>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row>
    <row r="667" spans="1:57" x14ac:dyDescent="0.25">
      <c r="A667" s="1"/>
      <c r="B667" s="1"/>
      <c r="C667" s="1"/>
      <c r="D667" s="66"/>
      <c r="E667" s="66"/>
      <c r="F667" s="66"/>
      <c r="G667" s="66"/>
      <c r="H667" s="66"/>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row>
    <row r="668" spans="1:57" x14ac:dyDescent="0.25">
      <c r="A668" s="1"/>
      <c r="B668" s="1"/>
      <c r="C668" s="1"/>
      <c r="D668" s="66"/>
      <c r="E668" s="66"/>
      <c r="F668" s="66"/>
      <c r="G668" s="66"/>
      <c r="H668" s="66"/>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row>
    <row r="669" spans="1:57" x14ac:dyDescent="0.25">
      <c r="A669" s="1"/>
      <c r="B669" s="1"/>
      <c r="C669" s="1"/>
      <c r="D669" s="66"/>
      <c r="E669" s="66"/>
      <c r="F669" s="66"/>
      <c r="G669" s="66"/>
      <c r="H669" s="66"/>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row>
    <row r="670" spans="1:57" x14ac:dyDescent="0.25">
      <c r="A670" s="1"/>
      <c r="B670" s="1"/>
      <c r="C670" s="1"/>
      <c r="D670" s="66"/>
      <c r="E670" s="66"/>
      <c r="F670" s="66"/>
      <c r="G670" s="66"/>
      <c r="H670" s="66"/>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row>
    <row r="671" spans="1:57" x14ac:dyDescent="0.25">
      <c r="A671" s="1"/>
      <c r="B671" s="1"/>
      <c r="C671" s="1"/>
      <c r="D671" s="66"/>
      <c r="E671" s="66"/>
      <c r="F671" s="66"/>
      <c r="G671" s="66"/>
      <c r="H671" s="66"/>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row>
    <row r="672" spans="1:57" x14ac:dyDescent="0.25">
      <c r="A672" s="1"/>
      <c r="B672" s="1"/>
      <c r="C672" s="1"/>
      <c r="D672" s="66"/>
      <c r="E672" s="66"/>
      <c r="F672" s="66"/>
      <c r="G672" s="66"/>
      <c r="H672" s="66"/>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row>
    <row r="673" spans="1:57" x14ac:dyDescent="0.25">
      <c r="A673" s="1"/>
      <c r="B673" s="1"/>
      <c r="C673" s="1"/>
      <c r="D673" s="66"/>
      <c r="E673" s="66"/>
      <c r="F673" s="66"/>
      <c r="G673" s="66"/>
      <c r="H673" s="66"/>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row>
    <row r="674" spans="1:57" x14ac:dyDescent="0.25">
      <c r="A674" s="1"/>
      <c r="B674" s="1"/>
      <c r="C674" s="1"/>
      <c r="D674" s="66"/>
      <c r="E674" s="66"/>
      <c r="F674" s="66"/>
      <c r="G674" s="66"/>
      <c r="H674" s="66"/>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row>
    <row r="675" spans="1:57" x14ac:dyDescent="0.25">
      <c r="A675" s="1"/>
      <c r="B675" s="1"/>
      <c r="C675" s="1"/>
      <c r="D675" s="66"/>
      <c r="E675" s="66"/>
      <c r="F675" s="66"/>
      <c r="G675" s="66"/>
      <c r="H675" s="66"/>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row>
    <row r="676" spans="1:57" x14ac:dyDescent="0.25">
      <c r="A676" s="1"/>
      <c r="B676" s="1"/>
      <c r="C676" s="1"/>
      <c r="D676" s="66"/>
      <c r="E676" s="66"/>
      <c r="F676" s="66"/>
      <c r="G676" s="66"/>
      <c r="H676" s="66"/>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row>
    <row r="677" spans="1:57" x14ac:dyDescent="0.25">
      <c r="A677" s="1"/>
      <c r="B677" s="1"/>
      <c r="C677" s="1"/>
      <c r="D677" s="66"/>
      <c r="E677" s="66"/>
      <c r="F677" s="66"/>
      <c r="G677" s="66"/>
      <c r="H677" s="66"/>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row>
    <row r="678" spans="1:57" x14ac:dyDescent="0.25">
      <c r="A678" s="1"/>
      <c r="B678" s="1"/>
      <c r="C678" s="1"/>
      <c r="D678" s="66"/>
      <c r="E678" s="66"/>
      <c r="F678" s="66"/>
      <c r="G678" s="66"/>
      <c r="H678" s="66"/>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row>
    <row r="679" spans="1:57" x14ac:dyDescent="0.25">
      <c r="A679" s="1"/>
      <c r="B679" s="1"/>
      <c r="C679" s="1"/>
      <c r="D679" s="66"/>
      <c r="E679" s="66"/>
      <c r="F679" s="66"/>
      <c r="G679" s="66"/>
      <c r="H679" s="66"/>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row>
    <row r="680" spans="1:57" x14ac:dyDescent="0.25">
      <c r="A680" s="1"/>
      <c r="B680" s="1"/>
      <c r="C680" s="1"/>
      <c r="D680" s="66"/>
      <c r="E680" s="66"/>
      <c r="F680" s="66"/>
      <c r="G680" s="66"/>
      <c r="H680" s="66"/>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row>
    <row r="681" spans="1:57" x14ac:dyDescent="0.25">
      <c r="A681" s="1"/>
      <c r="B681" s="1"/>
      <c r="C681" s="1"/>
      <c r="D681" s="66"/>
      <c r="E681" s="66"/>
      <c r="F681" s="66"/>
      <c r="G681" s="66"/>
      <c r="H681" s="66"/>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row>
    <row r="682" spans="1:57" x14ac:dyDescent="0.25">
      <c r="A682" s="1"/>
      <c r="B682" s="1"/>
      <c r="C682" s="1"/>
      <c r="D682" s="66"/>
      <c r="E682" s="66"/>
      <c r="F682" s="66"/>
      <c r="G682" s="66"/>
      <c r="H682" s="66"/>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row>
    <row r="683" spans="1:57" x14ac:dyDescent="0.25">
      <c r="A683" s="1"/>
      <c r="B683" s="1"/>
      <c r="C683" s="1"/>
      <c r="D683" s="66"/>
      <c r="E683" s="66"/>
      <c r="F683" s="66"/>
      <c r="G683" s="66"/>
      <c r="H683" s="66"/>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row>
    <row r="684" spans="1:57" x14ac:dyDescent="0.25">
      <c r="A684" s="1"/>
      <c r="B684" s="1"/>
      <c r="C684" s="1"/>
      <c r="D684" s="66"/>
      <c r="E684" s="66"/>
      <c r="F684" s="66"/>
      <c r="G684" s="66"/>
      <c r="H684" s="66"/>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row>
    <row r="685" spans="1:57" x14ac:dyDescent="0.25">
      <c r="A685" s="1"/>
      <c r="B685" s="1"/>
      <c r="C685" s="1"/>
      <c r="D685" s="66"/>
      <c r="E685" s="66"/>
      <c r="F685" s="66"/>
      <c r="G685" s="66"/>
      <c r="H685" s="66"/>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row>
    <row r="686" spans="1:57" x14ac:dyDescent="0.25">
      <c r="A686" s="1"/>
      <c r="B686" s="1"/>
      <c r="C686" s="1"/>
      <c r="D686" s="66"/>
      <c r="E686" s="66"/>
      <c r="F686" s="66"/>
      <c r="G686" s="66"/>
      <c r="H686" s="66"/>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row>
    <row r="687" spans="1:57" x14ac:dyDescent="0.25">
      <c r="A687" s="1"/>
      <c r="B687" s="1"/>
      <c r="C687" s="1"/>
      <c r="D687" s="66"/>
      <c r="E687" s="66"/>
      <c r="F687" s="66"/>
      <c r="G687" s="66"/>
      <c r="H687" s="66"/>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row>
    <row r="688" spans="1:57" x14ac:dyDescent="0.25">
      <c r="A688" s="1"/>
      <c r="B688" s="1"/>
      <c r="C688" s="1"/>
      <c r="D688" s="66"/>
      <c r="E688" s="66"/>
      <c r="F688" s="66"/>
      <c r="G688" s="66"/>
      <c r="H688" s="66"/>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row>
    <row r="689" spans="1:57" x14ac:dyDescent="0.25">
      <c r="A689" s="1"/>
      <c r="B689" s="1"/>
      <c r="C689" s="1"/>
      <c r="D689" s="66"/>
      <c r="E689" s="66"/>
      <c r="F689" s="66"/>
      <c r="G689" s="66"/>
      <c r="H689" s="66"/>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row>
    <row r="690" spans="1:57" x14ac:dyDescent="0.25">
      <c r="A690" s="1"/>
      <c r="B690" s="1"/>
      <c r="C690" s="1"/>
      <c r="D690" s="66"/>
      <c r="E690" s="66"/>
      <c r="F690" s="66"/>
      <c r="G690" s="66"/>
      <c r="H690" s="66"/>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row>
    <row r="691" spans="1:57" x14ac:dyDescent="0.25">
      <c r="A691" s="1"/>
      <c r="B691" s="1"/>
      <c r="C691" s="1"/>
      <c r="D691" s="66"/>
      <c r="E691" s="66"/>
      <c r="F691" s="66"/>
      <c r="G691" s="66"/>
      <c r="H691" s="66"/>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row>
    <row r="692" spans="1:57" x14ac:dyDescent="0.25">
      <c r="A692" s="1"/>
      <c r="B692" s="1"/>
      <c r="C692" s="1"/>
      <c r="D692" s="66"/>
      <c r="E692" s="66"/>
      <c r="F692" s="66"/>
      <c r="G692" s="66"/>
      <c r="H692" s="66"/>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row>
    <row r="693" spans="1:57" x14ac:dyDescent="0.25">
      <c r="A693" s="1"/>
      <c r="B693" s="1"/>
      <c r="C693" s="1"/>
      <c r="D693" s="66"/>
      <c r="E693" s="66"/>
      <c r="F693" s="66"/>
      <c r="G693" s="66"/>
      <c r="H693" s="66"/>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row>
    <row r="694" spans="1:57" x14ac:dyDescent="0.25">
      <c r="A694" s="1"/>
      <c r="B694" s="1"/>
      <c r="C694" s="1"/>
      <c r="D694" s="66"/>
      <c r="E694" s="66"/>
      <c r="F694" s="66"/>
      <c r="G694" s="66"/>
      <c r="H694" s="66"/>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row>
    <row r="695" spans="1:57" x14ac:dyDescent="0.25">
      <c r="A695" s="1"/>
      <c r="B695" s="1"/>
      <c r="C695" s="1"/>
      <c r="D695" s="66"/>
      <c r="E695" s="66"/>
      <c r="F695" s="66"/>
      <c r="G695" s="66"/>
      <c r="H695" s="66"/>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row>
    <row r="696" spans="1:57" x14ac:dyDescent="0.25">
      <c r="A696" s="1"/>
      <c r="B696" s="1"/>
      <c r="C696" s="1"/>
      <c r="D696" s="66"/>
      <c r="E696" s="66"/>
      <c r="F696" s="66"/>
      <c r="G696" s="66"/>
      <c r="H696" s="66"/>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row>
    <row r="697" spans="1:57" x14ac:dyDescent="0.25">
      <c r="A697" s="1"/>
      <c r="B697" s="1"/>
      <c r="C697" s="1"/>
      <c r="D697" s="66"/>
      <c r="E697" s="66"/>
      <c r="F697" s="66"/>
      <c r="G697" s="66"/>
      <c r="H697" s="66"/>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row>
    <row r="698" spans="1:57" x14ac:dyDescent="0.25">
      <c r="A698" s="1"/>
      <c r="B698" s="1"/>
      <c r="C698" s="1"/>
      <c r="D698" s="66"/>
      <c r="E698" s="66"/>
      <c r="F698" s="66"/>
      <c r="G698" s="66"/>
      <c r="H698" s="66"/>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row>
    <row r="699" spans="1:57" x14ac:dyDescent="0.25">
      <c r="A699" s="1"/>
      <c r="B699" s="1"/>
      <c r="C699" s="1"/>
      <c r="D699" s="66"/>
      <c r="E699" s="66"/>
      <c r="F699" s="66"/>
      <c r="G699" s="66"/>
      <c r="H699" s="66"/>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row>
    <row r="700" spans="1:57" x14ac:dyDescent="0.25">
      <c r="A700" s="1"/>
      <c r="B700" s="1"/>
      <c r="C700" s="1"/>
      <c r="D700" s="66"/>
      <c r="E700" s="66"/>
      <c r="F700" s="66"/>
      <c r="G700" s="66"/>
      <c r="H700" s="66"/>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row>
    <row r="701" spans="1:57" x14ac:dyDescent="0.25">
      <c r="A701" s="1"/>
      <c r="B701" s="1"/>
      <c r="C701" s="1"/>
      <c r="D701" s="66"/>
      <c r="E701" s="66"/>
      <c r="F701" s="66"/>
      <c r="G701" s="66"/>
      <c r="H701" s="66"/>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row>
    <row r="702" spans="1:57" x14ac:dyDescent="0.25">
      <c r="A702" s="1"/>
      <c r="B702" s="1"/>
      <c r="C702" s="1"/>
      <c r="D702" s="66"/>
      <c r="E702" s="66"/>
      <c r="F702" s="66"/>
      <c r="G702" s="66"/>
      <c r="H702" s="66"/>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row>
    <row r="703" spans="1:57" x14ac:dyDescent="0.25">
      <c r="A703" s="1"/>
      <c r="B703" s="1"/>
      <c r="C703" s="1"/>
      <c r="D703" s="66"/>
      <c r="E703" s="66"/>
      <c r="F703" s="66"/>
      <c r="G703" s="66"/>
      <c r="H703" s="66"/>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row>
    <row r="704" spans="1:57" x14ac:dyDescent="0.25">
      <c r="A704" s="1"/>
      <c r="B704" s="1"/>
      <c r="C704" s="1"/>
      <c r="D704" s="66"/>
      <c r="E704" s="66"/>
      <c r="F704" s="66"/>
      <c r="G704" s="66"/>
      <c r="H704" s="66"/>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row>
    <row r="705" spans="1:57" x14ac:dyDescent="0.25">
      <c r="A705" s="1"/>
      <c r="B705" s="1"/>
      <c r="C705" s="1"/>
      <c r="D705" s="66"/>
      <c r="E705" s="66"/>
      <c r="F705" s="66"/>
      <c r="G705" s="66"/>
      <c r="H705" s="66"/>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row>
    <row r="706" spans="1:57" x14ac:dyDescent="0.25">
      <c r="A706" s="1"/>
      <c r="B706" s="1"/>
      <c r="C706" s="1"/>
      <c r="D706" s="66"/>
      <c r="E706" s="66"/>
      <c r="F706" s="66"/>
      <c r="G706" s="66"/>
      <c r="H706" s="66"/>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row>
    <row r="707" spans="1:57" x14ac:dyDescent="0.25">
      <c r="A707" s="1"/>
      <c r="B707" s="1"/>
      <c r="C707" s="1"/>
      <c r="D707" s="66"/>
      <c r="E707" s="66"/>
      <c r="F707" s="66"/>
      <c r="G707" s="66"/>
      <c r="H707" s="66"/>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row>
    <row r="708" spans="1:57" x14ac:dyDescent="0.25">
      <c r="A708" s="1"/>
      <c r="B708" s="1"/>
      <c r="C708" s="1"/>
      <c r="D708" s="66"/>
      <c r="E708" s="66"/>
      <c r="F708" s="66"/>
      <c r="G708" s="66"/>
      <c r="H708" s="66"/>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row>
    <row r="709" spans="1:57" x14ac:dyDescent="0.25">
      <c r="A709" s="1"/>
      <c r="B709" s="1"/>
      <c r="C709" s="1"/>
      <c r="D709" s="66"/>
      <c r="E709" s="66"/>
      <c r="F709" s="66"/>
      <c r="G709" s="66"/>
      <c r="H709" s="66"/>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row>
    <row r="710" spans="1:57" x14ac:dyDescent="0.25">
      <c r="A710" s="1"/>
      <c r="B710" s="1"/>
      <c r="C710" s="1"/>
      <c r="D710" s="66"/>
      <c r="E710" s="66"/>
      <c r="F710" s="66"/>
      <c r="G710" s="66"/>
      <c r="H710" s="66"/>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row>
    <row r="711" spans="1:57" x14ac:dyDescent="0.25">
      <c r="A711" s="1"/>
      <c r="B711" s="1"/>
      <c r="C711" s="1"/>
      <c r="D711" s="66"/>
      <c r="E711" s="66"/>
      <c r="F711" s="66"/>
      <c r="G711" s="66"/>
      <c r="H711" s="66"/>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row>
    <row r="712" spans="1:57" x14ac:dyDescent="0.25">
      <c r="A712" s="1"/>
      <c r="B712" s="1"/>
      <c r="C712" s="1"/>
      <c r="D712" s="66"/>
      <c r="E712" s="66"/>
      <c r="F712" s="66"/>
      <c r="G712" s="66"/>
      <c r="H712" s="66"/>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row>
    <row r="713" spans="1:57" x14ac:dyDescent="0.25">
      <c r="A713" s="1"/>
      <c r="B713" s="1"/>
      <c r="C713" s="1"/>
      <c r="D713" s="66"/>
      <c r="E713" s="66"/>
      <c r="F713" s="66"/>
      <c r="G713" s="66"/>
      <c r="H713" s="66"/>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row>
    <row r="714" spans="1:57" x14ac:dyDescent="0.25">
      <c r="A714" s="1"/>
      <c r="B714" s="1"/>
      <c r="C714" s="1"/>
      <c r="D714" s="66"/>
      <c r="E714" s="66"/>
      <c r="F714" s="66"/>
      <c r="G714" s="66"/>
      <c r="H714" s="66"/>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row>
    <row r="715" spans="1:57" x14ac:dyDescent="0.25">
      <c r="A715" s="1"/>
      <c r="B715" s="1"/>
      <c r="C715" s="1"/>
      <c r="D715" s="66"/>
      <c r="E715" s="66"/>
      <c r="F715" s="66"/>
      <c r="G715" s="66"/>
      <c r="H715" s="66"/>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row>
    <row r="716" spans="1:57" x14ac:dyDescent="0.25">
      <c r="A716" s="1"/>
      <c r="B716" s="1"/>
      <c r="C716" s="1"/>
      <c r="D716" s="66"/>
      <c r="E716" s="66"/>
      <c r="F716" s="66"/>
      <c r="G716" s="66"/>
      <c r="H716" s="66"/>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row>
    <row r="717" spans="1:57" x14ac:dyDescent="0.25">
      <c r="A717" s="1"/>
      <c r="B717" s="1"/>
      <c r="C717" s="1"/>
      <c r="D717" s="66"/>
      <c r="E717" s="66"/>
      <c r="F717" s="66"/>
      <c r="G717" s="66"/>
      <c r="H717" s="66"/>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row>
    <row r="718" spans="1:57" x14ac:dyDescent="0.25">
      <c r="A718" s="1"/>
      <c r="B718" s="1"/>
      <c r="C718" s="1"/>
      <c r="D718" s="66"/>
      <c r="E718" s="66"/>
      <c r="F718" s="66"/>
      <c r="G718" s="66"/>
      <c r="H718" s="66"/>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row>
    <row r="719" spans="1:57" x14ac:dyDescent="0.25">
      <c r="A719" s="1"/>
      <c r="B719" s="1"/>
      <c r="C719" s="1"/>
      <c r="D719" s="66"/>
      <c r="E719" s="66"/>
      <c r="F719" s="66"/>
      <c r="G719" s="66"/>
      <c r="H719" s="66"/>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row>
    <row r="720" spans="1:57" x14ac:dyDescent="0.25">
      <c r="A720" s="1"/>
      <c r="B720" s="1"/>
      <c r="C720" s="1"/>
      <c r="D720" s="66"/>
      <c r="E720" s="66"/>
      <c r="F720" s="66"/>
      <c r="G720" s="66"/>
      <c r="H720" s="66"/>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row>
    <row r="721" spans="1:57" x14ac:dyDescent="0.25">
      <c r="A721" s="1"/>
      <c r="B721" s="1"/>
      <c r="C721" s="1"/>
      <c r="D721" s="66"/>
      <c r="E721" s="66"/>
      <c r="F721" s="66"/>
      <c r="G721" s="66"/>
      <c r="H721" s="66"/>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row>
    <row r="722" spans="1:57" x14ac:dyDescent="0.25">
      <c r="A722" s="1"/>
      <c r="B722" s="1"/>
      <c r="C722" s="1"/>
      <c r="D722" s="66"/>
      <c r="E722" s="66"/>
      <c r="F722" s="66"/>
      <c r="G722" s="66"/>
      <c r="H722" s="66"/>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row>
    <row r="723" spans="1:57" x14ac:dyDescent="0.25">
      <c r="A723" s="1"/>
      <c r="B723" s="1"/>
      <c r="C723" s="1"/>
      <c r="D723" s="66"/>
      <c r="E723" s="66"/>
      <c r="F723" s="66"/>
      <c r="G723" s="66"/>
      <c r="H723" s="66"/>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row>
    <row r="724" spans="1:57" x14ac:dyDescent="0.25">
      <c r="A724" s="1"/>
      <c r="B724" s="1"/>
      <c r="C724" s="1"/>
      <c r="D724" s="66"/>
      <c r="E724" s="66"/>
      <c r="F724" s="66"/>
      <c r="G724" s="66"/>
      <c r="H724" s="66"/>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row>
    <row r="725" spans="1:57" x14ac:dyDescent="0.25">
      <c r="A725" s="1"/>
      <c r="B725" s="1"/>
      <c r="C725" s="1"/>
      <c r="D725" s="66"/>
      <c r="E725" s="66"/>
      <c r="F725" s="66"/>
      <c r="G725" s="66"/>
      <c r="H725" s="66"/>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row>
    <row r="726" spans="1:57" x14ac:dyDescent="0.25">
      <c r="A726" s="1"/>
      <c r="B726" s="1"/>
      <c r="C726" s="1"/>
      <c r="D726" s="66"/>
      <c r="E726" s="66"/>
      <c r="F726" s="66"/>
      <c r="G726" s="66"/>
      <c r="H726" s="66"/>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row>
    <row r="727" spans="1:57" x14ac:dyDescent="0.25">
      <c r="A727" s="1"/>
      <c r="B727" s="1"/>
      <c r="C727" s="1"/>
      <c r="D727" s="66"/>
      <c r="E727" s="66"/>
      <c r="F727" s="66"/>
      <c r="G727" s="66"/>
      <c r="H727" s="66"/>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row>
    <row r="728" spans="1:57" x14ac:dyDescent="0.25">
      <c r="A728" s="1"/>
      <c r="B728" s="1"/>
      <c r="C728" s="1"/>
      <c r="D728" s="66"/>
      <c r="E728" s="66"/>
      <c r="F728" s="66"/>
      <c r="G728" s="66"/>
      <c r="H728" s="66"/>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row>
    <row r="729" spans="1:57" x14ac:dyDescent="0.25">
      <c r="A729" s="1"/>
      <c r="B729" s="1"/>
      <c r="C729" s="1"/>
      <c r="D729" s="66"/>
      <c r="E729" s="66"/>
      <c r="F729" s="66"/>
      <c r="G729" s="66"/>
      <c r="H729" s="66"/>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row>
    <row r="730" spans="1:57" x14ac:dyDescent="0.25">
      <c r="A730" s="1"/>
      <c r="B730" s="1"/>
      <c r="C730" s="1"/>
      <c r="D730" s="66"/>
      <c r="E730" s="66"/>
      <c r="F730" s="66"/>
      <c r="G730" s="66"/>
      <c r="H730" s="66"/>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row>
    <row r="731" spans="1:57" x14ac:dyDescent="0.25">
      <c r="A731" s="1"/>
      <c r="B731" s="1"/>
      <c r="C731" s="1"/>
      <c r="D731" s="66"/>
      <c r="E731" s="66"/>
      <c r="F731" s="66"/>
      <c r="G731" s="66"/>
      <c r="H731" s="66"/>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row>
    <row r="732" spans="1:57" x14ac:dyDescent="0.25">
      <c r="A732" s="1"/>
      <c r="B732" s="1"/>
      <c r="C732" s="1"/>
      <c r="D732" s="66"/>
      <c r="E732" s="66"/>
      <c r="F732" s="66"/>
      <c r="G732" s="66"/>
      <c r="H732" s="66"/>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row>
    <row r="733" spans="1:57" x14ac:dyDescent="0.25">
      <c r="A733" s="1"/>
      <c r="B733" s="1"/>
      <c r="C733" s="1"/>
      <c r="D733" s="66"/>
      <c r="E733" s="66"/>
      <c r="F733" s="66"/>
      <c r="G733" s="66"/>
      <c r="H733" s="66"/>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row>
    <row r="734" spans="1:57" x14ac:dyDescent="0.25">
      <c r="A734" s="1"/>
      <c r="B734" s="1"/>
      <c r="C734" s="1"/>
      <c r="D734" s="66"/>
      <c r="E734" s="66"/>
      <c r="F734" s="66"/>
      <c r="G734" s="66"/>
      <c r="H734" s="66"/>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row>
    <row r="735" spans="1:57" x14ac:dyDescent="0.25">
      <c r="A735" s="1"/>
      <c r="B735" s="1"/>
      <c r="C735" s="1"/>
      <c r="D735" s="66"/>
      <c r="E735" s="66"/>
      <c r="F735" s="66"/>
      <c r="G735" s="66"/>
      <c r="H735" s="66"/>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row>
    <row r="736" spans="1:57" x14ac:dyDescent="0.25">
      <c r="A736" s="1"/>
      <c r="B736" s="1"/>
      <c r="C736" s="1"/>
      <c r="D736" s="66"/>
      <c r="E736" s="66"/>
      <c r="F736" s="66"/>
      <c r="G736" s="66"/>
      <c r="H736" s="66"/>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row>
    <row r="737" spans="1:57" x14ac:dyDescent="0.25">
      <c r="A737" s="1"/>
      <c r="B737" s="1"/>
      <c r="C737" s="1"/>
      <c r="D737" s="66"/>
      <c r="E737" s="66"/>
      <c r="F737" s="66"/>
      <c r="G737" s="66"/>
      <c r="H737" s="66"/>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row>
    <row r="738" spans="1:57" x14ac:dyDescent="0.25">
      <c r="A738" s="1"/>
      <c r="B738" s="1"/>
      <c r="C738" s="1"/>
      <c r="D738" s="66"/>
      <c r="E738" s="66"/>
      <c r="F738" s="66"/>
      <c r="G738" s="66"/>
      <c r="H738" s="66"/>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row>
    <row r="739" spans="1:57" x14ac:dyDescent="0.25">
      <c r="A739" s="1"/>
      <c r="B739" s="1"/>
      <c r="C739" s="1"/>
      <c r="D739" s="66"/>
      <c r="E739" s="66"/>
      <c r="F739" s="66"/>
      <c r="G739" s="66"/>
      <c r="H739" s="66"/>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row>
    <row r="740" spans="1:57" x14ac:dyDescent="0.25">
      <c r="A740" s="1"/>
      <c r="B740" s="1"/>
      <c r="C740" s="1"/>
      <c r="D740" s="66"/>
      <c r="E740" s="66"/>
      <c r="F740" s="66"/>
      <c r="G740" s="66"/>
      <c r="H740" s="66"/>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row>
    <row r="741" spans="1:57" x14ac:dyDescent="0.25">
      <c r="A741" s="1"/>
      <c r="B741" s="1"/>
      <c r="C741" s="1"/>
      <c r="D741" s="66"/>
      <c r="E741" s="66"/>
      <c r="F741" s="66"/>
      <c r="G741" s="66"/>
      <c r="H741" s="66"/>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row>
    <row r="742" spans="1:57" x14ac:dyDescent="0.25">
      <c r="A742" s="1"/>
      <c r="B742" s="1"/>
      <c r="C742" s="1"/>
      <c r="D742" s="66"/>
      <c r="E742" s="66"/>
      <c r="F742" s="66"/>
      <c r="G742" s="66"/>
      <c r="H742" s="66"/>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row>
    <row r="743" spans="1:57" x14ac:dyDescent="0.25">
      <c r="A743" s="1"/>
      <c r="B743" s="1"/>
      <c r="C743" s="1"/>
      <c r="D743" s="66"/>
      <c r="E743" s="66"/>
      <c r="F743" s="66"/>
      <c r="G743" s="66"/>
      <c r="H743" s="66"/>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row>
    <row r="744" spans="1:57" x14ac:dyDescent="0.25">
      <c r="A744" s="1"/>
      <c r="B744" s="1"/>
      <c r="C744" s="1"/>
      <c r="D744" s="66"/>
      <c r="E744" s="66"/>
      <c r="F744" s="66"/>
      <c r="G744" s="66"/>
      <c r="H744" s="66"/>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row>
    <row r="745" spans="1:57" x14ac:dyDescent="0.25">
      <c r="A745" s="1"/>
      <c r="B745" s="1"/>
      <c r="C745" s="1"/>
      <c r="D745" s="66"/>
      <c r="E745" s="66"/>
      <c r="F745" s="66"/>
      <c r="G745" s="66"/>
      <c r="H745" s="66"/>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row>
    <row r="746" spans="1:57" x14ac:dyDescent="0.25">
      <c r="A746" s="1"/>
      <c r="B746" s="1"/>
      <c r="C746" s="1"/>
      <c r="D746" s="66"/>
      <c r="E746" s="66"/>
      <c r="F746" s="66"/>
      <c r="G746" s="66"/>
      <c r="H746" s="66"/>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row>
    <row r="747" spans="1:57" x14ac:dyDescent="0.25">
      <c r="A747" s="1"/>
      <c r="B747" s="1"/>
      <c r="C747" s="1"/>
      <c r="D747" s="66"/>
      <c r="E747" s="66"/>
      <c r="F747" s="66"/>
      <c r="G747" s="66"/>
      <c r="H747" s="66"/>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row>
    <row r="748" spans="1:57" x14ac:dyDescent="0.25">
      <c r="A748" s="1"/>
      <c r="B748" s="1"/>
      <c r="C748" s="1"/>
      <c r="D748" s="66"/>
      <c r="E748" s="66"/>
      <c r="F748" s="66"/>
      <c r="G748" s="66"/>
      <c r="H748" s="66"/>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row>
    <row r="749" spans="1:57" x14ac:dyDescent="0.25">
      <c r="A749" s="1"/>
      <c r="B749" s="1"/>
      <c r="C749" s="1"/>
      <c r="D749" s="66"/>
      <c r="E749" s="66"/>
      <c r="F749" s="66"/>
      <c r="G749" s="66"/>
      <c r="H749" s="66"/>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row>
    <row r="750" spans="1:57" x14ac:dyDescent="0.25">
      <c r="A750" s="1"/>
      <c r="B750" s="1"/>
      <c r="C750" s="1"/>
      <c r="D750" s="66"/>
      <c r="E750" s="66"/>
      <c r="F750" s="66"/>
      <c r="G750" s="66"/>
      <c r="H750" s="66"/>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row>
    <row r="751" spans="1:57" x14ac:dyDescent="0.25">
      <c r="A751" s="1"/>
      <c r="B751" s="1"/>
      <c r="C751" s="1"/>
      <c r="D751" s="66"/>
      <c r="E751" s="66"/>
      <c r="F751" s="66"/>
      <c r="G751" s="66"/>
      <c r="H751" s="66"/>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row>
    <row r="752" spans="1:57" x14ac:dyDescent="0.25">
      <c r="A752" s="1"/>
      <c r="B752" s="1"/>
      <c r="C752" s="1"/>
      <c r="D752" s="66"/>
      <c r="E752" s="66"/>
      <c r="F752" s="66"/>
      <c r="G752" s="66"/>
      <c r="H752" s="66"/>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row>
    <row r="753" spans="1:57" x14ac:dyDescent="0.25">
      <c r="A753" s="1"/>
      <c r="B753" s="1"/>
      <c r="C753" s="1"/>
      <c r="D753" s="66"/>
      <c r="E753" s="66"/>
      <c r="F753" s="66"/>
      <c r="G753" s="66"/>
      <c r="H753" s="66"/>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row>
    <row r="754" spans="1:57" x14ac:dyDescent="0.25">
      <c r="A754" s="1"/>
      <c r="B754" s="1"/>
      <c r="C754" s="1"/>
      <c r="D754" s="66"/>
      <c r="E754" s="66"/>
      <c r="F754" s="66"/>
      <c r="G754" s="66"/>
      <c r="H754" s="66"/>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row>
    <row r="755" spans="1:57" x14ac:dyDescent="0.25">
      <c r="A755" s="1"/>
      <c r="B755" s="1"/>
      <c r="C755" s="1"/>
      <c r="D755" s="66"/>
      <c r="E755" s="66"/>
      <c r="F755" s="66"/>
      <c r="G755" s="66"/>
      <c r="H755" s="66"/>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row>
    <row r="756" spans="1:57" x14ac:dyDescent="0.25">
      <c r="A756" s="1"/>
      <c r="B756" s="1"/>
      <c r="C756" s="1"/>
      <c r="D756" s="66"/>
      <c r="E756" s="66"/>
      <c r="F756" s="66"/>
      <c r="G756" s="66"/>
      <c r="H756" s="66"/>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row>
    <row r="757" spans="1:57" x14ac:dyDescent="0.25">
      <c r="A757" s="1"/>
      <c r="B757" s="1"/>
      <c r="C757" s="1"/>
      <c r="D757" s="66"/>
      <c r="E757" s="66"/>
      <c r="F757" s="66"/>
      <c r="G757" s="66"/>
      <c r="H757" s="66"/>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row>
    <row r="758" spans="1:57" x14ac:dyDescent="0.25">
      <c r="A758" s="1"/>
      <c r="B758" s="1"/>
      <c r="C758" s="1"/>
      <c r="D758" s="66"/>
      <c r="E758" s="66"/>
      <c r="F758" s="66"/>
      <c r="G758" s="66"/>
      <c r="H758" s="66"/>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row>
    <row r="759" spans="1:57" x14ac:dyDescent="0.25">
      <c r="A759" s="1"/>
      <c r="B759" s="1"/>
      <c r="C759" s="1"/>
      <c r="D759" s="66"/>
      <c r="E759" s="66"/>
      <c r="F759" s="66"/>
      <c r="G759" s="66"/>
      <c r="H759" s="66"/>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row>
    <row r="760" spans="1:57" x14ac:dyDescent="0.25">
      <c r="A760" s="1"/>
      <c r="B760" s="1"/>
      <c r="C760" s="1"/>
      <c r="D760" s="66"/>
      <c r="E760" s="66"/>
      <c r="F760" s="66"/>
      <c r="G760" s="66"/>
      <c r="H760" s="66"/>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row>
    <row r="761" spans="1:57" x14ac:dyDescent="0.25">
      <c r="A761" s="1"/>
      <c r="B761" s="1"/>
      <c r="C761" s="1"/>
      <c r="D761" s="66"/>
      <c r="E761" s="66"/>
      <c r="F761" s="66"/>
      <c r="G761" s="66"/>
      <c r="H761" s="66"/>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row>
    <row r="762" spans="1:57" x14ac:dyDescent="0.25">
      <c r="A762" s="1"/>
      <c r="B762" s="1"/>
      <c r="C762" s="1"/>
      <c r="D762" s="66"/>
      <c r="E762" s="66"/>
      <c r="F762" s="66"/>
      <c r="G762" s="66"/>
      <c r="H762" s="66"/>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row>
    <row r="763" spans="1:57" x14ac:dyDescent="0.25">
      <c r="A763" s="1"/>
      <c r="B763" s="1"/>
      <c r="C763" s="1"/>
      <c r="D763" s="66"/>
      <c r="E763" s="66"/>
      <c r="F763" s="66"/>
      <c r="G763" s="66"/>
      <c r="H763" s="66"/>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row>
    <row r="764" spans="1:57" x14ac:dyDescent="0.25">
      <c r="A764" s="1"/>
      <c r="B764" s="1"/>
      <c r="C764" s="1"/>
      <c r="D764" s="66"/>
      <c r="E764" s="66"/>
      <c r="F764" s="66"/>
      <c r="G764" s="66"/>
      <c r="H764" s="66"/>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row>
    <row r="765" spans="1:57" x14ac:dyDescent="0.25">
      <c r="A765" s="1"/>
      <c r="B765" s="1"/>
      <c r="C765" s="1"/>
      <c r="D765" s="66"/>
      <c r="E765" s="66"/>
      <c r="F765" s="66"/>
      <c r="G765" s="66"/>
      <c r="H765" s="66"/>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row>
    <row r="766" spans="1:57" x14ac:dyDescent="0.25">
      <c r="A766" s="1"/>
      <c r="B766" s="1"/>
      <c r="C766" s="1"/>
      <c r="D766" s="66"/>
      <c r="E766" s="66"/>
      <c r="F766" s="66"/>
      <c r="G766" s="66"/>
      <c r="H766" s="66"/>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row>
    <row r="767" spans="1:57" x14ac:dyDescent="0.25">
      <c r="A767" s="1"/>
      <c r="B767" s="1"/>
      <c r="C767" s="1"/>
      <c r="D767" s="66"/>
      <c r="E767" s="66"/>
      <c r="F767" s="66"/>
      <c r="G767" s="66"/>
      <c r="H767" s="66"/>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row>
    <row r="768" spans="1:57" x14ac:dyDescent="0.25">
      <c r="A768" s="1"/>
      <c r="B768" s="1"/>
      <c r="C768" s="1"/>
      <c r="D768" s="66"/>
      <c r="E768" s="66"/>
      <c r="F768" s="66"/>
      <c r="G768" s="66"/>
      <c r="H768" s="66"/>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row>
    <row r="769" spans="1:57" x14ac:dyDescent="0.25">
      <c r="A769" s="1"/>
      <c r="B769" s="1"/>
      <c r="C769" s="1"/>
      <c r="D769" s="66"/>
      <c r="E769" s="66"/>
      <c r="F769" s="66"/>
      <c r="G769" s="66"/>
      <c r="H769" s="66"/>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row>
    <row r="770" spans="1:57" x14ac:dyDescent="0.25">
      <c r="A770" s="1"/>
      <c r="B770" s="1"/>
      <c r="C770" s="1"/>
      <c r="D770" s="66"/>
      <c r="E770" s="66"/>
      <c r="F770" s="66"/>
      <c r="G770" s="66"/>
      <c r="H770" s="66"/>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row>
    <row r="771" spans="1:57" x14ac:dyDescent="0.25">
      <c r="A771" s="1"/>
      <c r="B771" s="1"/>
      <c r="C771" s="1"/>
      <c r="D771" s="66"/>
      <c r="E771" s="66"/>
      <c r="F771" s="66"/>
      <c r="G771" s="66"/>
      <c r="H771" s="66"/>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row>
    <row r="772" spans="1:57" x14ac:dyDescent="0.25">
      <c r="A772" s="1"/>
      <c r="B772" s="1"/>
      <c r="C772" s="1"/>
      <c r="D772" s="66"/>
      <c r="E772" s="66"/>
      <c r="F772" s="66"/>
      <c r="G772" s="66"/>
      <c r="H772" s="66"/>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row>
    <row r="773" spans="1:57" x14ac:dyDescent="0.25">
      <c r="A773" s="1"/>
      <c r="B773" s="1"/>
      <c r="C773" s="1"/>
      <c r="D773" s="66"/>
      <c r="E773" s="66"/>
      <c r="F773" s="66"/>
      <c r="G773" s="66"/>
      <c r="H773" s="66"/>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row>
    <row r="774" spans="1:57" x14ac:dyDescent="0.25">
      <c r="A774" s="1"/>
      <c r="B774" s="1"/>
      <c r="C774" s="1"/>
      <c r="D774" s="66"/>
      <c r="E774" s="66"/>
      <c r="F774" s="66"/>
      <c r="G774" s="66"/>
      <c r="H774" s="66"/>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row>
    <row r="775" spans="1:57" x14ac:dyDescent="0.25">
      <c r="A775" s="1"/>
      <c r="B775" s="1"/>
      <c r="C775" s="1"/>
      <c r="D775" s="66"/>
      <c r="E775" s="66"/>
      <c r="F775" s="66"/>
      <c r="G775" s="66"/>
      <c r="H775" s="66"/>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row>
    <row r="776" spans="1:57" x14ac:dyDescent="0.25">
      <c r="A776" s="1"/>
      <c r="B776" s="1"/>
      <c r="C776" s="1"/>
      <c r="D776" s="66"/>
      <c r="E776" s="66"/>
      <c r="F776" s="66"/>
      <c r="G776" s="66"/>
      <c r="H776" s="66"/>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row>
    <row r="777" spans="1:57" x14ac:dyDescent="0.25">
      <c r="A777" s="1"/>
      <c r="B777" s="1"/>
      <c r="C777" s="1"/>
      <c r="D777" s="66"/>
      <c r="E777" s="66"/>
      <c r="F777" s="66"/>
      <c r="G777" s="66"/>
      <c r="H777" s="66"/>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row>
    <row r="778" spans="1:57" x14ac:dyDescent="0.25">
      <c r="A778" s="1"/>
      <c r="B778" s="1"/>
      <c r="C778" s="1"/>
      <c r="D778" s="66"/>
      <c r="E778" s="66"/>
      <c r="F778" s="66"/>
      <c r="G778" s="66"/>
      <c r="H778" s="66"/>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row>
    <row r="779" spans="1:57" x14ac:dyDescent="0.25">
      <c r="A779" s="1"/>
      <c r="B779" s="1"/>
      <c r="C779" s="1"/>
      <c r="D779" s="66"/>
      <c r="E779" s="66"/>
      <c r="F779" s="66"/>
      <c r="G779" s="66"/>
      <c r="H779" s="66"/>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row>
    <row r="780" spans="1:57" x14ac:dyDescent="0.25">
      <c r="A780" s="1"/>
      <c r="B780" s="1"/>
      <c r="C780" s="1"/>
      <c r="D780" s="66"/>
      <c r="E780" s="66"/>
      <c r="F780" s="66"/>
      <c r="G780" s="66"/>
      <c r="H780" s="66"/>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row>
    <row r="781" spans="1:57" x14ac:dyDescent="0.25">
      <c r="A781" s="1"/>
      <c r="B781" s="1"/>
      <c r="C781" s="1"/>
      <c r="D781" s="66"/>
      <c r="E781" s="66"/>
      <c r="F781" s="66"/>
      <c r="G781" s="66"/>
      <c r="H781" s="66"/>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row>
    <row r="782" spans="1:57" x14ac:dyDescent="0.25">
      <c r="A782" s="1"/>
      <c r="B782" s="1"/>
      <c r="C782" s="1"/>
      <c r="D782" s="66"/>
      <c r="E782" s="66"/>
      <c r="F782" s="66"/>
      <c r="G782" s="66"/>
      <c r="H782" s="66"/>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row>
    <row r="783" spans="1:57" x14ac:dyDescent="0.25">
      <c r="A783" s="1"/>
      <c r="B783" s="1"/>
      <c r="C783" s="1"/>
      <c r="D783" s="66"/>
      <c r="E783" s="66"/>
      <c r="F783" s="66"/>
      <c r="G783" s="66"/>
      <c r="H783" s="66"/>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row>
    <row r="784" spans="1:57" x14ac:dyDescent="0.25">
      <c r="A784" s="1"/>
      <c r="B784" s="1"/>
      <c r="C784" s="1"/>
      <c r="D784" s="66"/>
      <c r="E784" s="66"/>
      <c r="F784" s="66"/>
      <c r="G784" s="66"/>
      <c r="H784" s="66"/>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row>
    <row r="785" spans="1:57" x14ac:dyDescent="0.25">
      <c r="A785" s="1"/>
      <c r="B785" s="1"/>
      <c r="C785" s="1"/>
      <c r="D785" s="66"/>
      <c r="E785" s="66"/>
      <c r="F785" s="66"/>
      <c r="G785" s="66"/>
      <c r="H785" s="66"/>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row>
    <row r="786" spans="1:57" x14ac:dyDescent="0.25">
      <c r="A786" s="1"/>
      <c r="B786" s="1"/>
      <c r="C786" s="1"/>
      <c r="D786" s="66"/>
      <c r="E786" s="66"/>
      <c r="F786" s="66"/>
      <c r="G786" s="66"/>
      <c r="H786" s="66"/>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row>
    <row r="787" spans="1:57" x14ac:dyDescent="0.25">
      <c r="A787" s="1"/>
      <c r="B787" s="1"/>
      <c r="C787" s="1"/>
      <c r="D787" s="66"/>
      <c r="E787" s="66"/>
      <c r="F787" s="66"/>
      <c r="G787" s="66"/>
      <c r="H787" s="66"/>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row>
    <row r="788" spans="1:57" x14ac:dyDescent="0.25">
      <c r="A788" s="1"/>
      <c r="B788" s="1"/>
      <c r="C788" s="1"/>
      <c r="D788" s="66"/>
      <c r="E788" s="66"/>
      <c r="F788" s="66"/>
      <c r="G788" s="66"/>
      <c r="H788" s="66"/>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row>
    <row r="789" spans="1:57" x14ac:dyDescent="0.25">
      <c r="A789" s="1"/>
      <c r="B789" s="1"/>
      <c r="C789" s="1"/>
      <c r="D789" s="66"/>
      <c r="E789" s="66"/>
      <c r="F789" s="66"/>
      <c r="G789" s="66"/>
      <c r="H789" s="66"/>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row>
    <row r="790" spans="1:57" x14ac:dyDescent="0.25">
      <c r="A790" s="1"/>
      <c r="B790" s="1"/>
      <c r="C790" s="1"/>
      <c r="D790" s="66"/>
      <c r="E790" s="66"/>
      <c r="F790" s="66"/>
      <c r="G790" s="66"/>
      <c r="H790" s="66"/>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row>
    <row r="791" spans="1:57" x14ac:dyDescent="0.25">
      <c r="A791" s="1"/>
      <c r="B791" s="1"/>
      <c r="C791" s="1"/>
      <c r="D791" s="66"/>
      <c r="E791" s="66"/>
      <c r="F791" s="66"/>
      <c r="G791" s="66"/>
      <c r="H791" s="66"/>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row>
    <row r="792" spans="1:57" x14ac:dyDescent="0.25">
      <c r="A792" s="1"/>
      <c r="B792" s="1"/>
      <c r="C792" s="1"/>
      <c r="D792" s="66"/>
      <c r="E792" s="66"/>
      <c r="F792" s="66"/>
      <c r="G792" s="66"/>
      <c r="H792" s="66"/>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row>
    <row r="793" spans="1:57" x14ac:dyDescent="0.25">
      <c r="A793" s="1"/>
      <c r="B793" s="1"/>
      <c r="C793" s="1"/>
      <c r="D793" s="66"/>
      <c r="E793" s="66"/>
      <c r="F793" s="66"/>
      <c r="G793" s="66"/>
      <c r="H793" s="66"/>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row>
    <row r="794" spans="1:57" x14ac:dyDescent="0.25">
      <c r="A794" s="1"/>
      <c r="B794" s="1"/>
      <c r="C794" s="1"/>
      <c r="D794" s="66"/>
      <c r="E794" s="66"/>
      <c r="F794" s="66"/>
      <c r="G794" s="66"/>
      <c r="H794" s="66"/>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row>
    <row r="795" spans="1:57" x14ac:dyDescent="0.25">
      <c r="A795" s="1"/>
      <c r="B795" s="1"/>
      <c r="C795" s="1"/>
      <c r="D795" s="66"/>
      <c r="E795" s="66"/>
      <c r="F795" s="66"/>
      <c r="G795" s="66"/>
      <c r="H795" s="66"/>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row>
    <row r="796" spans="1:57" x14ac:dyDescent="0.25">
      <c r="A796" s="1"/>
      <c r="B796" s="1"/>
      <c r="C796" s="1"/>
      <c r="D796" s="66"/>
      <c r="E796" s="66"/>
      <c r="F796" s="66"/>
      <c r="G796" s="66"/>
      <c r="H796" s="66"/>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row>
    <row r="797" spans="1:57" x14ac:dyDescent="0.25">
      <c r="A797" s="1"/>
      <c r="B797" s="1"/>
      <c r="C797" s="1"/>
      <c r="D797" s="66"/>
      <c r="E797" s="66"/>
      <c r="F797" s="66"/>
      <c r="G797" s="66"/>
      <c r="H797" s="66"/>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row>
    <row r="798" spans="1:57" x14ac:dyDescent="0.25">
      <c r="A798" s="1"/>
      <c r="B798" s="1"/>
      <c r="C798" s="1"/>
      <c r="D798" s="66"/>
      <c r="E798" s="66"/>
      <c r="F798" s="66"/>
      <c r="G798" s="66"/>
      <c r="H798" s="66"/>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row>
    <row r="799" spans="1:57" x14ac:dyDescent="0.25">
      <c r="A799" s="1"/>
      <c r="B799" s="1"/>
      <c r="C799" s="1"/>
      <c r="D799" s="66"/>
      <c r="E799" s="66"/>
      <c r="F799" s="66"/>
      <c r="G799" s="66"/>
      <c r="H799" s="66"/>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row>
    <row r="800" spans="1:57" x14ac:dyDescent="0.25">
      <c r="A800" s="1"/>
      <c r="B800" s="1"/>
      <c r="C800" s="1"/>
      <c r="D800" s="66"/>
      <c r="E800" s="66"/>
      <c r="F800" s="66"/>
      <c r="G800" s="66"/>
      <c r="H800" s="66"/>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row>
    <row r="801" spans="1:57" x14ac:dyDescent="0.25">
      <c r="A801" s="1"/>
      <c r="B801" s="1"/>
      <c r="C801" s="1"/>
      <c r="D801" s="66"/>
      <c r="E801" s="66"/>
      <c r="F801" s="66"/>
      <c r="G801" s="66"/>
      <c r="H801" s="66"/>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row>
    <row r="802" spans="1:57" x14ac:dyDescent="0.25">
      <c r="A802" s="1"/>
      <c r="B802" s="1"/>
      <c r="C802" s="1"/>
      <c r="D802" s="66"/>
      <c r="E802" s="66"/>
      <c r="F802" s="66"/>
      <c r="G802" s="66"/>
      <c r="H802" s="66"/>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row>
    <row r="803" spans="1:57" x14ac:dyDescent="0.25">
      <c r="A803" s="1"/>
      <c r="B803" s="1"/>
      <c r="C803" s="1"/>
      <c r="D803" s="66"/>
      <c r="E803" s="66"/>
      <c r="F803" s="66"/>
      <c r="G803" s="66"/>
      <c r="H803" s="66"/>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row>
    <row r="804" spans="1:57" x14ac:dyDescent="0.25">
      <c r="A804" s="1"/>
      <c r="B804" s="1"/>
      <c r="C804" s="1"/>
      <c r="D804" s="66"/>
      <c r="E804" s="66"/>
      <c r="F804" s="66"/>
      <c r="G804" s="66"/>
      <c r="H804" s="66"/>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row>
    <row r="805" spans="1:57" x14ac:dyDescent="0.25">
      <c r="A805" s="1"/>
      <c r="B805" s="1"/>
      <c r="C805" s="1"/>
      <c r="D805" s="66"/>
      <c r="E805" s="66"/>
      <c r="F805" s="66"/>
      <c r="G805" s="66"/>
      <c r="H805" s="66"/>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row>
    <row r="806" spans="1:57" x14ac:dyDescent="0.25">
      <c r="A806" s="1"/>
      <c r="B806" s="1"/>
      <c r="C806" s="1"/>
      <c r="D806" s="66"/>
      <c r="E806" s="66"/>
      <c r="F806" s="66"/>
      <c r="G806" s="66"/>
      <c r="H806" s="66"/>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row>
    <row r="807" spans="1:57" x14ac:dyDescent="0.25">
      <c r="A807" s="1"/>
      <c r="B807" s="1"/>
      <c r="C807" s="1"/>
      <c r="D807" s="66"/>
      <c r="E807" s="66"/>
      <c r="F807" s="66"/>
      <c r="G807" s="66"/>
      <c r="H807" s="66"/>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row>
    <row r="808" spans="1:57" x14ac:dyDescent="0.25">
      <c r="A808" s="1"/>
      <c r="B808" s="1"/>
      <c r="C808" s="1"/>
      <c r="D808" s="66"/>
      <c r="E808" s="66"/>
      <c r="F808" s="66"/>
      <c r="G808" s="66"/>
      <c r="H808" s="66"/>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row>
    <row r="809" spans="1:57" x14ac:dyDescent="0.25">
      <c r="A809" s="1"/>
      <c r="B809" s="1"/>
      <c r="C809" s="1"/>
      <c r="D809" s="66"/>
      <c r="E809" s="66"/>
      <c r="F809" s="66"/>
      <c r="G809" s="66"/>
      <c r="H809" s="66"/>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row>
    <row r="810" spans="1:57" x14ac:dyDescent="0.25">
      <c r="A810" s="1"/>
      <c r="B810" s="1"/>
      <c r="C810" s="1"/>
      <c r="D810" s="66"/>
      <c r="E810" s="66"/>
      <c r="F810" s="66"/>
      <c r="G810" s="66"/>
      <c r="H810" s="66"/>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row>
    <row r="811" spans="1:57" x14ac:dyDescent="0.25">
      <c r="A811" s="1"/>
      <c r="B811" s="1"/>
      <c r="C811" s="1"/>
      <c r="D811" s="66"/>
      <c r="E811" s="66"/>
      <c r="F811" s="66"/>
      <c r="G811" s="66"/>
      <c r="H811" s="66"/>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row>
    <row r="812" spans="1:57" x14ac:dyDescent="0.25">
      <c r="A812" s="1"/>
      <c r="B812" s="1"/>
      <c r="C812" s="1"/>
      <c r="D812" s="66"/>
      <c r="E812" s="66"/>
      <c r="F812" s="66"/>
      <c r="G812" s="66"/>
      <c r="H812" s="66"/>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row>
    <row r="813" spans="1:57" x14ac:dyDescent="0.25">
      <c r="A813" s="1"/>
      <c r="B813" s="1"/>
      <c r="C813" s="1"/>
      <c r="D813" s="66"/>
      <c r="E813" s="66"/>
      <c r="F813" s="66"/>
      <c r="G813" s="66"/>
      <c r="H813" s="66"/>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row>
    <row r="814" spans="1:57" x14ac:dyDescent="0.25">
      <c r="A814" s="1"/>
      <c r="B814" s="1"/>
      <c r="C814" s="1"/>
      <c r="D814" s="66"/>
      <c r="E814" s="66"/>
      <c r="F814" s="66"/>
      <c r="G814" s="66"/>
      <c r="H814" s="66"/>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row>
    <row r="815" spans="1:57" x14ac:dyDescent="0.25">
      <c r="A815" s="1"/>
      <c r="B815" s="1"/>
      <c r="C815" s="1"/>
      <c r="D815" s="66"/>
      <c r="E815" s="66"/>
      <c r="F815" s="66"/>
      <c r="G815" s="66"/>
      <c r="H815" s="66"/>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row>
    <row r="816" spans="1:57" x14ac:dyDescent="0.25">
      <c r="A816" s="1"/>
      <c r="B816" s="1"/>
      <c r="C816" s="1"/>
      <c r="D816" s="66"/>
      <c r="E816" s="66"/>
      <c r="F816" s="66"/>
      <c r="G816" s="66"/>
      <c r="H816" s="66"/>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row>
    <row r="817" spans="1:57" x14ac:dyDescent="0.25">
      <c r="A817" s="1"/>
      <c r="B817" s="1"/>
      <c r="C817" s="1"/>
      <c r="D817" s="66"/>
      <c r="E817" s="66"/>
      <c r="F817" s="66"/>
      <c r="G817" s="66"/>
      <c r="H817" s="66"/>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row>
    <row r="818" spans="1:57" x14ac:dyDescent="0.25">
      <c r="A818" s="1"/>
      <c r="B818" s="1"/>
      <c r="C818" s="1"/>
      <c r="D818" s="66"/>
      <c r="E818" s="66"/>
      <c r="F818" s="66"/>
      <c r="G818" s="66"/>
      <c r="H818" s="66"/>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row>
    <row r="819" spans="1:57" x14ac:dyDescent="0.25">
      <c r="A819" s="1"/>
      <c r="B819" s="1"/>
      <c r="C819" s="1"/>
      <c r="D819" s="66"/>
      <c r="E819" s="66"/>
      <c r="F819" s="66"/>
      <c r="G819" s="66"/>
      <c r="H819" s="66"/>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row>
    <row r="820" spans="1:57" x14ac:dyDescent="0.25">
      <c r="A820" s="1"/>
      <c r="B820" s="1"/>
      <c r="C820" s="1"/>
      <c r="D820" s="66"/>
      <c r="E820" s="66"/>
      <c r="F820" s="66"/>
      <c r="G820" s="66"/>
      <c r="H820" s="66"/>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row>
    <row r="821" spans="1:57" x14ac:dyDescent="0.25">
      <c r="A821" s="1"/>
      <c r="B821" s="1"/>
      <c r="C821" s="1"/>
      <c r="D821" s="66"/>
      <c r="E821" s="66"/>
      <c r="F821" s="66"/>
      <c r="G821" s="66"/>
      <c r="H821" s="66"/>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row>
    <row r="822" spans="1:57" x14ac:dyDescent="0.25">
      <c r="A822" s="1"/>
      <c r="B822" s="1"/>
      <c r="C822" s="1"/>
      <c r="D822" s="66"/>
      <c r="E822" s="66"/>
      <c r="F822" s="66"/>
      <c r="G822" s="66"/>
      <c r="H822" s="66"/>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row>
    <row r="823" spans="1:57" x14ac:dyDescent="0.25">
      <c r="A823" s="1"/>
      <c r="B823" s="1"/>
      <c r="C823" s="1"/>
      <c r="D823" s="66"/>
      <c r="E823" s="66"/>
      <c r="F823" s="66"/>
      <c r="G823" s="66"/>
      <c r="H823" s="66"/>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row>
    <row r="824" spans="1:57" x14ac:dyDescent="0.25">
      <c r="A824" s="1"/>
      <c r="B824" s="1"/>
      <c r="C824" s="1"/>
      <c r="D824" s="66"/>
      <c r="E824" s="66"/>
      <c r="F824" s="66"/>
      <c r="G824" s="66"/>
      <c r="H824" s="66"/>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row>
    <row r="825" spans="1:57" x14ac:dyDescent="0.25">
      <c r="A825" s="1"/>
      <c r="B825" s="1"/>
      <c r="C825" s="1"/>
      <c r="D825" s="66"/>
      <c r="E825" s="66"/>
      <c r="F825" s="66"/>
      <c r="G825" s="66"/>
      <c r="H825" s="66"/>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row>
    <row r="826" spans="1:57" x14ac:dyDescent="0.25">
      <c r="A826" s="1"/>
      <c r="B826" s="1"/>
      <c r="C826" s="1"/>
      <c r="D826" s="66"/>
      <c r="E826" s="66"/>
      <c r="F826" s="66"/>
      <c r="G826" s="66"/>
      <c r="H826" s="66"/>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row>
    <row r="827" spans="1:57" x14ac:dyDescent="0.25">
      <c r="A827" s="1"/>
      <c r="B827" s="1"/>
      <c r="C827" s="1"/>
      <c r="D827" s="66"/>
      <c r="E827" s="66"/>
      <c r="F827" s="66"/>
      <c r="G827" s="66"/>
      <c r="H827" s="66"/>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row>
    <row r="828" spans="1:57" x14ac:dyDescent="0.25">
      <c r="A828" s="1"/>
      <c r="B828" s="1"/>
      <c r="C828" s="1"/>
      <c r="D828" s="66"/>
      <c r="E828" s="66"/>
      <c r="F828" s="66"/>
      <c r="G828" s="66"/>
      <c r="H828" s="66"/>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row>
    <row r="829" spans="1:57" x14ac:dyDescent="0.25">
      <c r="A829" s="1"/>
      <c r="B829" s="1"/>
      <c r="C829" s="1"/>
      <c r="D829" s="66"/>
      <c r="E829" s="66"/>
      <c r="F829" s="66"/>
      <c r="G829" s="66"/>
      <c r="H829" s="66"/>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row>
    <row r="830" spans="1:57" x14ac:dyDescent="0.25">
      <c r="A830" s="1"/>
      <c r="B830" s="1"/>
      <c r="C830" s="1"/>
      <c r="D830" s="66"/>
      <c r="E830" s="66"/>
      <c r="F830" s="66"/>
      <c r="G830" s="66"/>
      <c r="H830" s="66"/>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row>
    <row r="831" spans="1:57" x14ac:dyDescent="0.25">
      <c r="A831" s="1"/>
      <c r="B831" s="1"/>
      <c r="C831" s="1"/>
      <c r="D831" s="66"/>
      <c r="E831" s="66"/>
      <c r="F831" s="66"/>
      <c r="G831" s="66"/>
      <c r="H831" s="66"/>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row>
    <row r="832" spans="1:57" x14ac:dyDescent="0.25">
      <c r="A832" s="1"/>
      <c r="B832" s="1"/>
      <c r="C832" s="1"/>
      <c r="D832" s="66"/>
      <c r="E832" s="66"/>
      <c r="F832" s="66"/>
      <c r="G832" s="66"/>
      <c r="H832" s="66"/>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row>
    <row r="833" spans="1:57" x14ac:dyDescent="0.25">
      <c r="A833" s="1"/>
      <c r="B833" s="1"/>
      <c r="C833" s="1"/>
      <c r="D833" s="66"/>
      <c r="E833" s="66"/>
      <c r="F833" s="66"/>
      <c r="G833" s="66"/>
      <c r="H833" s="66"/>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row>
    <row r="834" spans="1:57" x14ac:dyDescent="0.25">
      <c r="A834" s="1"/>
      <c r="B834" s="1"/>
      <c r="C834" s="1"/>
      <c r="D834" s="66"/>
      <c r="E834" s="66"/>
      <c r="F834" s="66"/>
      <c r="G834" s="66"/>
      <c r="H834" s="66"/>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row>
    <row r="835" spans="1:57" x14ac:dyDescent="0.25">
      <c r="A835" s="1"/>
      <c r="B835" s="1"/>
      <c r="C835" s="1"/>
      <c r="D835" s="66"/>
      <c r="E835" s="66"/>
      <c r="F835" s="66"/>
      <c r="G835" s="66"/>
      <c r="H835" s="66"/>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row>
    <row r="836" spans="1:57" x14ac:dyDescent="0.25">
      <c r="A836" s="1"/>
      <c r="B836" s="1"/>
      <c r="C836" s="1"/>
      <c r="D836" s="66"/>
      <c r="E836" s="66"/>
      <c r="F836" s="66"/>
      <c r="G836" s="66"/>
      <c r="H836" s="66"/>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row>
    <row r="837" spans="1:57" x14ac:dyDescent="0.25">
      <c r="A837" s="1"/>
      <c r="B837" s="1"/>
      <c r="C837" s="1"/>
      <c r="D837" s="66"/>
      <c r="E837" s="66"/>
      <c r="F837" s="66"/>
      <c r="G837" s="66"/>
      <c r="H837" s="66"/>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row>
    <row r="838" spans="1:57" x14ac:dyDescent="0.25">
      <c r="A838" s="1"/>
      <c r="B838" s="1"/>
      <c r="C838" s="1"/>
      <c r="D838" s="66"/>
      <c r="E838" s="66"/>
      <c r="F838" s="66"/>
      <c r="G838" s="66"/>
      <c r="H838" s="66"/>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row>
    <row r="839" spans="1:57" x14ac:dyDescent="0.25">
      <c r="A839" s="1"/>
      <c r="B839" s="1"/>
      <c r="C839" s="1"/>
      <c r="D839" s="66"/>
      <c r="E839" s="66"/>
      <c r="F839" s="66"/>
      <c r="G839" s="66"/>
      <c r="H839" s="66"/>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row>
    <row r="840" spans="1:57" x14ac:dyDescent="0.25">
      <c r="A840" s="1"/>
      <c r="B840" s="1"/>
      <c r="C840" s="1"/>
      <c r="D840" s="66"/>
      <c r="E840" s="66"/>
      <c r="F840" s="66"/>
      <c r="G840" s="66"/>
      <c r="H840" s="66"/>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row>
    <row r="841" spans="1:57" x14ac:dyDescent="0.25">
      <c r="A841" s="1"/>
      <c r="B841" s="1"/>
      <c r="C841" s="1"/>
      <c r="D841" s="66"/>
      <c r="E841" s="66"/>
      <c r="F841" s="66"/>
      <c r="G841" s="66"/>
      <c r="H841" s="66"/>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row>
    <row r="842" spans="1:57" x14ac:dyDescent="0.25">
      <c r="A842" s="1"/>
      <c r="B842" s="1"/>
      <c r="C842" s="1"/>
      <c r="D842" s="66"/>
      <c r="E842" s="66"/>
      <c r="F842" s="66"/>
      <c r="G842" s="66"/>
      <c r="H842" s="66"/>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row>
    <row r="843" spans="1:57" x14ac:dyDescent="0.25">
      <c r="A843" s="1"/>
      <c r="B843" s="1"/>
      <c r="C843" s="1"/>
      <c r="D843" s="66"/>
      <c r="E843" s="66"/>
      <c r="F843" s="66"/>
      <c r="G843" s="66"/>
      <c r="H843" s="66"/>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row>
    <row r="844" spans="1:57" x14ac:dyDescent="0.25">
      <c r="A844" s="1"/>
      <c r="B844" s="1"/>
      <c r="C844" s="1"/>
      <c r="D844" s="66"/>
      <c r="E844" s="66"/>
      <c r="F844" s="66"/>
      <c r="G844" s="66"/>
      <c r="H844" s="66"/>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row>
    <row r="845" spans="1:57" x14ac:dyDescent="0.25">
      <c r="A845" s="1"/>
      <c r="B845" s="1"/>
      <c r="C845" s="1"/>
      <c r="D845" s="66"/>
      <c r="E845" s="66"/>
      <c r="F845" s="66"/>
      <c r="G845" s="66"/>
      <c r="H845" s="66"/>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row>
    <row r="846" spans="1:57" x14ac:dyDescent="0.25">
      <c r="A846" s="1"/>
      <c r="B846" s="1"/>
      <c r="C846" s="1"/>
      <c r="D846" s="66"/>
      <c r="E846" s="66"/>
      <c r="F846" s="66"/>
      <c r="G846" s="66"/>
      <c r="H846" s="66"/>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row>
    <row r="847" spans="1:57" x14ac:dyDescent="0.25">
      <c r="A847" s="1"/>
      <c r="B847" s="1"/>
      <c r="C847" s="1"/>
      <c r="D847" s="66"/>
      <c r="E847" s="66"/>
      <c r="F847" s="66"/>
      <c r="G847" s="66"/>
      <c r="H847" s="66"/>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row>
    <row r="848" spans="1:57" x14ac:dyDescent="0.25">
      <c r="A848" s="1"/>
      <c r="B848" s="1"/>
      <c r="C848" s="1"/>
      <c r="D848" s="66"/>
      <c r="E848" s="66"/>
      <c r="F848" s="66"/>
      <c r="G848" s="66"/>
      <c r="H848" s="66"/>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row>
    <row r="849" spans="1:57" x14ac:dyDescent="0.25">
      <c r="A849" s="1"/>
      <c r="B849" s="1"/>
      <c r="C849" s="1"/>
      <c r="D849" s="66"/>
      <c r="E849" s="66"/>
      <c r="F849" s="66"/>
      <c r="G849" s="66"/>
      <c r="H849" s="66"/>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row>
    <row r="850" spans="1:57" x14ac:dyDescent="0.25">
      <c r="A850" s="1"/>
      <c r="B850" s="1"/>
      <c r="C850" s="1"/>
      <c r="D850" s="66"/>
      <c r="E850" s="66"/>
      <c r="F850" s="66"/>
      <c r="G850" s="66"/>
      <c r="H850" s="66"/>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row>
    <row r="851" spans="1:57" x14ac:dyDescent="0.25">
      <c r="A851" s="1"/>
      <c r="B851" s="1"/>
      <c r="C851" s="1"/>
      <c r="D851" s="66"/>
      <c r="E851" s="66"/>
      <c r="F851" s="66"/>
      <c r="G851" s="66"/>
      <c r="H851" s="66"/>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row>
    <row r="852" spans="1:57" x14ac:dyDescent="0.25">
      <c r="A852" s="1"/>
      <c r="B852" s="1"/>
      <c r="C852" s="1"/>
      <c r="D852" s="66"/>
      <c r="E852" s="66"/>
      <c r="F852" s="66"/>
      <c r="G852" s="66"/>
      <c r="H852" s="66"/>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row>
    <row r="853" spans="1:57" x14ac:dyDescent="0.25">
      <c r="A853" s="1"/>
      <c r="B853" s="1"/>
      <c r="C853" s="1"/>
      <c r="D853" s="66"/>
      <c r="E853" s="66"/>
      <c r="F853" s="66"/>
      <c r="G853" s="66"/>
      <c r="H853" s="66"/>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row>
    <row r="854" spans="1:57" x14ac:dyDescent="0.25">
      <c r="A854" s="1"/>
      <c r="B854" s="1"/>
      <c r="C854" s="1"/>
      <c r="D854" s="66"/>
      <c r="E854" s="66"/>
      <c r="F854" s="66"/>
      <c r="G854" s="66"/>
      <c r="H854" s="66"/>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row>
    <row r="855" spans="1:57" x14ac:dyDescent="0.25">
      <c r="A855" s="1"/>
      <c r="B855" s="1"/>
      <c r="C855" s="1"/>
      <c r="D855" s="66"/>
      <c r="E855" s="66"/>
      <c r="F855" s="66"/>
      <c r="G855" s="66"/>
      <c r="H855" s="66"/>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row>
    <row r="856" spans="1:57" x14ac:dyDescent="0.25">
      <c r="A856" s="1"/>
      <c r="B856" s="1"/>
      <c r="C856" s="1"/>
      <c r="D856" s="66"/>
      <c r="E856" s="66"/>
      <c r="F856" s="66"/>
      <c r="G856" s="66"/>
      <c r="H856" s="66"/>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row>
    <row r="857" spans="1:57" x14ac:dyDescent="0.25">
      <c r="A857" s="1"/>
      <c r="B857" s="1"/>
      <c r="C857" s="1"/>
      <c r="D857" s="66"/>
      <c r="E857" s="66"/>
      <c r="F857" s="66"/>
      <c r="G857" s="66"/>
      <c r="H857" s="66"/>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row>
    <row r="858" spans="1:57" x14ac:dyDescent="0.25">
      <c r="A858" s="1"/>
      <c r="B858" s="1"/>
      <c r="C858" s="1"/>
      <c r="D858" s="66"/>
      <c r="E858" s="66"/>
      <c r="F858" s="66"/>
      <c r="G858" s="66"/>
      <c r="H858" s="66"/>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row>
    <row r="859" spans="1:57" x14ac:dyDescent="0.25">
      <c r="A859" s="1"/>
      <c r="B859" s="1"/>
      <c r="C859" s="1"/>
      <c r="D859" s="66"/>
      <c r="E859" s="66"/>
      <c r="F859" s="66"/>
      <c r="G859" s="66"/>
      <c r="H859" s="66"/>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row>
    <row r="860" spans="1:57" x14ac:dyDescent="0.25">
      <c r="A860" s="1"/>
      <c r="B860" s="1"/>
      <c r="C860" s="1"/>
      <c r="D860" s="66"/>
      <c r="E860" s="66"/>
      <c r="F860" s="66"/>
      <c r="G860" s="66"/>
      <c r="H860" s="66"/>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row>
    <row r="861" spans="1:57" x14ac:dyDescent="0.25">
      <c r="A861" s="1"/>
      <c r="B861" s="1"/>
      <c r="C861" s="1"/>
      <c r="D861" s="66"/>
      <c r="E861" s="66"/>
      <c r="F861" s="66"/>
      <c r="G861" s="66"/>
      <c r="H861" s="66"/>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row>
    <row r="862" spans="1:57" x14ac:dyDescent="0.25">
      <c r="A862" s="1"/>
      <c r="B862" s="1"/>
      <c r="C862" s="1"/>
      <c r="D862" s="66"/>
      <c r="E862" s="66"/>
      <c r="F862" s="66"/>
      <c r="G862" s="66"/>
      <c r="H862" s="66"/>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row>
    <row r="863" spans="1:57" x14ac:dyDescent="0.25">
      <c r="A863" s="1"/>
      <c r="B863" s="1"/>
      <c r="C863" s="1"/>
      <c r="D863" s="66"/>
      <c r="E863" s="66"/>
      <c r="F863" s="66"/>
      <c r="G863" s="66"/>
      <c r="H863" s="66"/>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row>
    <row r="864" spans="1:57" x14ac:dyDescent="0.25">
      <c r="A864" s="1"/>
      <c r="B864" s="1"/>
      <c r="C864" s="1"/>
      <c r="D864" s="66"/>
      <c r="E864" s="66"/>
      <c r="F864" s="66"/>
      <c r="G864" s="66"/>
      <c r="H864" s="66"/>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row>
    <row r="865" spans="1:57" x14ac:dyDescent="0.25">
      <c r="A865" s="1"/>
      <c r="B865" s="1"/>
      <c r="C865" s="1"/>
      <c r="D865" s="66"/>
      <c r="E865" s="66"/>
      <c r="F865" s="66"/>
      <c r="G865" s="66"/>
      <c r="H865" s="66"/>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row>
    <row r="866" spans="1:57" x14ac:dyDescent="0.25">
      <c r="A866" s="1"/>
      <c r="B866" s="1"/>
      <c r="C866" s="1"/>
      <c r="D866" s="66"/>
      <c r="E866" s="66"/>
      <c r="F866" s="66"/>
      <c r="G866" s="66"/>
      <c r="H866" s="66"/>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row>
    <row r="867" spans="1:57" x14ac:dyDescent="0.25">
      <c r="A867" s="1"/>
      <c r="B867" s="1"/>
      <c r="C867" s="1"/>
      <c r="D867" s="66"/>
      <c r="E867" s="66"/>
      <c r="F867" s="66"/>
      <c r="G867" s="66"/>
      <c r="H867" s="66"/>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row>
    <row r="868" spans="1:57" x14ac:dyDescent="0.25">
      <c r="A868" s="1"/>
      <c r="B868" s="1"/>
      <c r="C868" s="1"/>
      <c r="D868" s="66"/>
      <c r="E868" s="66"/>
      <c r="F868" s="66"/>
      <c r="G868" s="66"/>
      <c r="H868" s="66"/>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row>
    <row r="869" spans="1:57" x14ac:dyDescent="0.25">
      <c r="A869" s="1"/>
      <c r="B869" s="1"/>
      <c r="C869" s="1"/>
      <c r="D869" s="66"/>
      <c r="E869" s="66"/>
      <c r="F869" s="66"/>
      <c r="G869" s="66"/>
      <c r="H869" s="66"/>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row>
    <row r="870" spans="1:57" x14ac:dyDescent="0.25">
      <c r="A870" s="1"/>
      <c r="B870" s="1"/>
      <c r="C870" s="1"/>
      <c r="D870" s="66"/>
      <c r="E870" s="66"/>
      <c r="F870" s="66"/>
      <c r="G870" s="66"/>
      <c r="H870" s="66"/>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row>
    <row r="871" spans="1:57" x14ac:dyDescent="0.25">
      <c r="A871" s="1"/>
      <c r="B871" s="1"/>
      <c r="C871" s="1"/>
      <c r="D871" s="66"/>
      <c r="E871" s="66"/>
      <c r="F871" s="66"/>
      <c r="G871" s="66"/>
      <c r="H871" s="66"/>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row>
    <row r="872" spans="1:57" x14ac:dyDescent="0.25">
      <c r="A872" s="1"/>
      <c r="B872" s="1"/>
      <c r="C872" s="1"/>
      <c r="D872" s="66"/>
      <c r="E872" s="66"/>
      <c r="F872" s="66"/>
      <c r="G872" s="66"/>
      <c r="H872" s="66"/>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row>
    <row r="873" spans="1:57" x14ac:dyDescent="0.25">
      <c r="A873" s="1"/>
      <c r="B873" s="1"/>
      <c r="C873" s="1"/>
      <c r="D873" s="66"/>
      <c r="E873" s="66"/>
      <c r="F873" s="66"/>
      <c r="G873" s="66"/>
      <c r="H873" s="66"/>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row>
    <row r="874" spans="1:57" x14ac:dyDescent="0.25">
      <c r="A874" s="1"/>
      <c r="B874" s="1"/>
      <c r="C874" s="1"/>
      <c r="D874" s="66"/>
      <c r="E874" s="66"/>
      <c r="F874" s="66"/>
      <c r="G874" s="66"/>
      <c r="H874" s="66"/>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row>
    <row r="875" spans="1:57" x14ac:dyDescent="0.25">
      <c r="A875" s="1"/>
      <c r="B875" s="1"/>
      <c r="C875" s="1"/>
      <c r="D875" s="66"/>
      <c r="E875" s="66"/>
      <c r="F875" s="66"/>
      <c r="G875" s="66"/>
      <c r="H875" s="66"/>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row>
    <row r="876" spans="1:57" x14ac:dyDescent="0.25">
      <c r="A876" s="1"/>
      <c r="B876" s="1"/>
      <c r="C876" s="1"/>
      <c r="D876" s="66"/>
      <c r="E876" s="66"/>
      <c r="F876" s="66"/>
      <c r="G876" s="66"/>
      <c r="H876" s="66"/>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row>
    <row r="877" spans="1:57" x14ac:dyDescent="0.25">
      <c r="A877" s="1"/>
      <c r="B877" s="1"/>
      <c r="C877" s="1"/>
      <c r="D877" s="66"/>
      <c r="E877" s="66"/>
      <c r="F877" s="66"/>
      <c r="G877" s="66"/>
      <c r="H877" s="66"/>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row>
    <row r="878" spans="1:57" x14ac:dyDescent="0.25">
      <c r="A878" s="1"/>
      <c r="B878" s="1"/>
      <c r="C878" s="1"/>
      <c r="D878" s="66"/>
      <c r="E878" s="66"/>
      <c r="F878" s="66"/>
      <c r="G878" s="66"/>
      <c r="H878" s="66"/>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row>
    <row r="879" spans="1:57" x14ac:dyDescent="0.25">
      <c r="A879" s="1"/>
      <c r="B879" s="1"/>
      <c r="C879" s="1"/>
      <c r="D879" s="66"/>
      <c r="E879" s="66"/>
      <c r="F879" s="66"/>
      <c r="G879" s="66"/>
      <c r="H879" s="66"/>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row>
    <row r="880" spans="1:57" x14ac:dyDescent="0.25">
      <c r="A880" s="1"/>
      <c r="B880" s="1"/>
      <c r="C880" s="1"/>
      <c r="D880" s="66"/>
      <c r="E880" s="66"/>
      <c r="F880" s="66"/>
      <c r="G880" s="66"/>
      <c r="H880" s="66"/>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row>
    <row r="881" spans="1:57" x14ac:dyDescent="0.25">
      <c r="A881" s="1"/>
      <c r="B881" s="1"/>
      <c r="C881" s="1"/>
      <c r="D881" s="66"/>
      <c r="E881" s="66"/>
      <c r="F881" s="66"/>
      <c r="G881" s="66"/>
      <c r="H881" s="66"/>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row>
    <row r="882" spans="1:57" x14ac:dyDescent="0.25">
      <c r="A882" s="1"/>
      <c r="B882" s="1"/>
      <c r="C882" s="1"/>
      <c r="D882" s="66"/>
      <c r="E882" s="66"/>
      <c r="F882" s="66"/>
      <c r="G882" s="66"/>
      <c r="H882" s="66"/>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row>
    <row r="883" spans="1:57" x14ac:dyDescent="0.25">
      <c r="A883" s="1"/>
      <c r="B883" s="1"/>
      <c r="C883" s="1"/>
      <c r="D883" s="66"/>
      <c r="E883" s="66"/>
      <c r="F883" s="66"/>
      <c r="G883" s="66"/>
      <c r="H883" s="66"/>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row>
    <row r="884" spans="1:57" x14ac:dyDescent="0.25">
      <c r="A884" s="1"/>
      <c r="B884" s="1"/>
      <c r="C884" s="1"/>
      <c r="D884" s="66"/>
      <c r="E884" s="66"/>
      <c r="F884" s="66"/>
      <c r="G884" s="66"/>
      <c r="H884" s="66"/>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row>
    <row r="885" spans="1:57" x14ac:dyDescent="0.25">
      <c r="A885" s="1"/>
      <c r="B885" s="1"/>
      <c r="C885" s="1"/>
      <c r="D885" s="66"/>
      <c r="E885" s="66"/>
      <c r="F885" s="66"/>
      <c r="G885" s="66"/>
      <c r="H885" s="66"/>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row>
    <row r="886" spans="1:57" x14ac:dyDescent="0.25">
      <c r="A886" s="1"/>
      <c r="B886" s="1"/>
      <c r="C886" s="1"/>
      <c r="D886" s="66"/>
      <c r="E886" s="66"/>
      <c r="F886" s="66"/>
      <c r="G886" s="66"/>
      <c r="H886" s="66"/>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row>
    <row r="887" spans="1:57" x14ac:dyDescent="0.25">
      <c r="A887" s="1"/>
      <c r="B887" s="1"/>
      <c r="C887" s="1"/>
      <c r="D887" s="66"/>
      <c r="E887" s="66"/>
      <c r="F887" s="66"/>
      <c r="G887" s="66"/>
      <c r="H887" s="66"/>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row>
    <row r="888" spans="1:57" x14ac:dyDescent="0.25">
      <c r="A888" s="1"/>
      <c r="B888" s="1"/>
      <c r="C888" s="1"/>
      <c r="D888" s="66"/>
      <c r="E888" s="66"/>
      <c r="F888" s="66"/>
      <c r="G888" s="66"/>
      <c r="H888" s="66"/>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row>
    <row r="889" spans="1:57" x14ac:dyDescent="0.25">
      <c r="A889" s="1"/>
      <c r="B889" s="1"/>
      <c r="C889" s="1"/>
      <c r="D889" s="66"/>
      <c r="E889" s="66"/>
      <c r="F889" s="66"/>
      <c r="G889" s="66"/>
      <c r="H889" s="66"/>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row>
    <row r="890" spans="1:57" x14ac:dyDescent="0.25">
      <c r="A890" s="1"/>
      <c r="B890" s="1"/>
      <c r="C890" s="1"/>
      <c r="D890" s="66"/>
      <c r="E890" s="66"/>
      <c r="F890" s="66"/>
      <c r="G890" s="66"/>
      <c r="H890" s="66"/>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row>
    <row r="891" spans="1:57" x14ac:dyDescent="0.25">
      <c r="A891" s="1"/>
      <c r="B891" s="1"/>
      <c r="C891" s="1"/>
      <c r="D891" s="66"/>
      <c r="E891" s="66"/>
      <c r="F891" s="66"/>
      <c r="G891" s="66"/>
      <c r="H891" s="66"/>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row>
    <row r="892" spans="1:57" x14ac:dyDescent="0.25">
      <c r="A892" s="1"/>
      <c r="B892" s="1"/>
      <c r="C892" s="1"/>
      <c r="D892" s="66"/>
      <c r="E892" s="66"/>
      <c r="F892" s="66"/>
      <c r="G892" s="66"/>
      <c r="H892" s="66"/>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row>
    <row r="893" spans="1:57" x14ac:dyDescent="0.25">
      <c r="A893" s="1"/>
      <c r="B893" s="1"/>
      <c r="C893" s="1"/>
      <c r="D893" s="66"/>
      <c r="E893" s="66"/>
      <c r="F893" s="66"/>
      <c r="G893" s="66"/>
      <c r="H893" s="66"/>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row>
    <row r="894" spans="1:57" x14ac:dyDescent="0.25">
      <c r="A894" s="1"/>
      <c r="B894" s="1"/>
      <c r="C894" s="1"/>
      <c r="D894" s="66"/>
      <c r="E894" s="66"/>
      <c r="F894" s="66"/>
      <c r="G894" s="66"/>
      <c r="H894" s="66"/>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row>
    <row r="895" spans="1:57" x14ac:dyDescent="0.25">
      <c r="A895" s="1"/>
      <c r="B895" s="1"/>
      <c r="C895" s="1"/>
      <c r="D895" s="66"/>
      <c r="E895" s="66"/>
      <c r="F895" s="66"/>
      <c r="G895" s="66"/>
      <c r="H895" s="66"/>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row>
    <row r="896" spans="1:57" x14ac:dyDescent="0.25">
      <c r="A896" s="1"/>
      <c r="B896" s="1"/>
      <c r="C896" s="1"/>
      <c r="D896" s="66"/>
      <c r="E896" s="66"/>
      <c r="F896" s="66"/>
      <c r="G896" s="66"/>
      <c r="H896" s="66"/>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row>
    <row r="897" spans="1:57" x14ac:dyDescent="0.25">
      <c r="A897" s="1"/>
      <c r="B897" s="1"/>
      <c r="C897" s="1"/>
      <c r="D897" s="66"/>
      <c r="E897" s="66"/>
      <c r="F897" s="66"/>
      <c r="G897" s="66"/>
      <c r="H897" s="66"/>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row>
    <row r="898" spans="1:57" x14ac:dyDescent="0.25">
      <c r="A898" s="1"/>
      <c r="B898" s="1"/>
      <c r="C898" s="1"/>
      <c r="D898" s="66"/>
      <c r="E898" s="66"/>
      <c r="F898" s="66"/>
      <c r="G898" s="66"/>
      <c r="H898" s="66"/>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row>
    <row r="899" spans="1:57" x14ac:dyDescent="0.25">
      <c r="A899" s="1"/>
      <c r="B899" s="1"/>
      <c r="C899" s="1"/>
      <c r="D899" s="66"/>
      <c r="E899" s="66"/>
      <c r="F899" s="66"/>
      <c r="G899" s="66"/>
      <c r="H899" s="66"/>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row>
    <row r="900" spans="1:57" x14ac:dyDescent="0.25">
      <c r="A900" s="1"/>
      <c r="B900" s="1"/>
      <c r="C900" s="1"/>
      <c r="D900" s="66"/>
      <c r="E900" s="66"/>
      <c r="F900" s="66"/>
      <c r="G900" s="66"/>
      <c r="H900" s="66"/>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row>
    <row r="901" spans="1:57" x14ac:dyDescent="0.25">
      <c r="A901" s="1"/>
      <c r="B901" s="1"/>
      <c r="C901" s="1"/>
      <c r="D901" s="66"/>
      <c r="E901" s="66"/>
      <c r="F901" s="66"/>
      <c r="G901" s="66"/>
      <c r="H901" s="66"/>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row>
    <row r="902" spans="1:57" x14ac:dyDescent="0.25">
      <c r="A902" s="1"/>
      <c r="B902" s="1"/>
      <c r="C902" s="1"/>
      <c r="D902" s="66"/>
      <c r="E902" s="66"/>
      <c r="F902" s="66"/>
      <c r="G902" s="66"/>
      <c r="H902" s="66"/>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row>
    <row r="903" spans="1:57" x14ac:dyDescent="0.25">
      <c r="A903" s="1"/>
      <c r="B903" s="1"/>
      <c r="C903" s="1"/>
      <c r="D903" s="66"/>
      <c r="E903" s="66"/>
      <c r="F903" s="66"/>
      <c r="G903" s="66"/>
      <c r="H903" s="66"/>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row>
    <row r="904" spans="1:57" x14ac:dyDescent="0.25">
      <c r="A904" s="1"/>
      <c r="B904" s="1"/>
      <c r="C904" s="1"/>
      <c r="D904" s="66"/>
      <c r="E904" s="66"/>
      <c r="F904" s="66"/>
      <c r="G904" s="66"/>
      <c r="H904" s="66"/>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row>
    <row r="905" spans="1:57" x14ac:dyDescent="0.25">
      <c r="A905" s="1"/>
      <c r="B905" s="1"/>
      <c r="C905" s="1"/>
      <c r="D905" s="66"/>
      <c r="E905" s="66"/>
      <c r="F905" s="66"/>
      <c r="G905" s="66"/>
      <c r="H905" s="66"/>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row>
    <row r="906" spans="1:57" x14ac:dyDescent="0.25">
      <c r="A906" s="1"/>
      <c r="B906" s="1"/>
      <c r="C906" s="1"/>
      <c r="D906" s="66"/>
      <c r="E906" s="66"/>
      <c r="F906" s="66"/>
      <c r="G906" s="66"/>
      <c r="H906" s="66"/>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row>
    <row r="907" spans="1:57" x14ac:dyDescent="0.25">
      <c r="A907" s="1"/>
      <c r="B907" s="1"/>
      <c r="C907" s="1"/>
      <c r="D907" s="66"/>
      <c r="E907" s="66"/>
      <c r="F907" s="66"/>
      <c r="G907" s="66"/>
      <c r="H907" s="66"/>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row>
    <row r="908" spans="1:57" x14ac:dyDescent="0.25">
      <c r="A908" s="1"/>
      <c r="B908" s="1"/>
      <c r="C908" s="1"/>
      <c r="D908" s="66"/>
      <c r="E908" s="66"/>
      <c r="F908" s="66"/>
      <c r="G908" s="66"/>
      <c r="H908" s="66"/>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row>
    <row r="909" spans="1:57" x14ac:dyDescent="0.25">
      <c r="A909" s="1"/>
      <c r="B909" s="1"/>
      <c r="C909" s="1"/>
      <c r="D909" s="66"/>
      <c r="E909" s="66"/>
      <c r="F909" s="66"/>
      <c r="G909" s="66"/>
      <c r="H909" s="66"/>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row>
    <row r="910" spans="1:57" x14ac:dyDescent="0.25">
      <c r="A910" s="1"/>
      <c r="B910" s="1"/>
      <c r="C910" s="1"/>
      <c r="D910" s="66"/>
      <c r="E910" s="66"/>
      <c r="F910" s="66"/>
      <c r="G910" s="66"/>
      <c r="H910" s="66"/>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row>
    <row r="911" spans="1:57" x14ac:dyDescent="0.25">
      <c r="A911" s="1"/>
      <c r="B911" s="1"/>
      <c r="C911" s="1"/>
      <c r="D911" s="66"/>
      <c r="E911" s="66"/>
      <c r="F911" s="66"/>
      <c r="G911" s="66"/>
      <c r="H911" s="66"/>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row>
    <row r="912" spans="1:57" x14ac:dyDescent="0.25">
      <c r="A912" s="1"/>
      <c r="B912" s="1"/>
      <c r="C912" s="1"/>
      <c r="D912" s="66"/>
      <c r="E912" s="66"/>
      <c r="F912" s="66"/>
      <c r="G912" s="66"/>
      <c r="H912" s="66"/>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row>
    <row r="913" spans="1:57" x14ac:dyDescent="0.25">
      <c r="A913" s="1"/>
      <c r="B913" s="1"/>
      <c r="C913" s="1"/>
      <c r="D913" s="66"/>
      <c r="E913" s="66"/>
      <c r="F913" s="66"/>
      <c r="G913" s="66"/>
      <c r="H913" s="66"/>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row>
    <row r="914" spans="1:57" x14ac:dyDescent="0.25">
      <c r="A914" s="1"/>
      <c r="B914" s="1"/>
      <c r="C914" s="1"/>
      <c r="D914" s="66"/>
      <c r="E914" s="66"/>
      <c r="F914" s="66"/>
      <c r="G914" s="66"/>
      <c r="H914" s="66"/>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row>
    <row r="915" spans="1:57" x14ac:dyDescent="0.25">
      <c r="A915" s="1"/>
      <c r="B915" s="1"/>
      <c r="C915" s="1"/>
      <c r="D915" s="66"/>
      <c r="E915" s="66"/>
      <c r="F915" s="66"/>
      <c r="G915" s="66"/>
      <c r="H915" s="66"/>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row>
    <row r="916" spans="1:57" x14ac:dyDescent="0.25">
      <c r="A916" s="1"/>
      <c r="B916" s="1"/>
      <c r="C916" s="1"/>
      <c r="D916" s="66"/>
      <c r="E916" s="66"/>
      <c r="F916" s="66"/>
      <c r="G916" s="66"/>
      <c r="H916" s="66"/>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row>
    <row r="917" spans="1:57" x14ac:dyDescent="0.25">
      <c r="A917" s="1"/>
      <c r="B917" s="1"/>
      <c r="C917" s="1"/>
      <c r="D917" s="66"/>
      <c r="E917" s="66"/>
      <c r="F917" s="66"/>
      <c r="G917" s="66"/>
      <c r="H917" s="66"/>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row>
    <row r="918" spans="1:57" x14ac:dyDescent="0.25">
      <c r="A918" s="1"/>
      <c r="B918" s="1"/>
      <c r="C918" s="1"/>
      <c r="D918" s="66"/>
      <c r="E918" s="66"/>
      <c r="F918" s="66"/>
      <c r="G918" s="66"/>
      <c r="H918" s="66"/>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row>
    <row r="919" spans="1:57" x14ac:dyDescent="0.25">
      <c r="A919" s="1"/>
      <c r="B919" s="1"/>
      <c r="C919" s="1"/>
      <c r="D919" s="66"/>
      <c r="E919" s="66"/>
      <c r="F919" s="66"/>
      <c r="G919" s="66"/>
      <c r="H919" s="66"/>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row>
    <row r="920" spans="1:57" x14ac:dyDescent="0.25">
      <c r="A920" s="1"/>
      <c r="B920" s="1"/>
      <c r="C920" s="1"/>
      <c r="D920" s="66"/>
      <c r="E920" s="66"/>
      <c r="F920" s="66"/>
      <c r="G920" s="66"/>
      <c r="H920" s="66"/>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row>
    <row r="921" spans="1:57" x14ac:dyDescent="0.25">
      <c r="A921" s="1"/>
      <c r="B921" s="1"/>
      <c r="C921" s="1"/>
      <c r="D921" s="66"/>
      <c r="E921" s="66"/>
      <c r="F921" s="66"/>
      <c r="G921" s="66"/>
      <c r="H921" s="66"/>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row>
    <row r="922" spans="1:57" x14ac:dyDescent="0.25">
      <c r="A922" s="1"/>
      <c r="B922" s="1"/>
      <c r="C922" s="1"/>
      <c r="D922" s="66"/>
      <c r="E922" s="66"/>
      <c r="F922" s="66"/>
      <c r="G922" s="66"/>
      <c r="H922" s="66"/>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row>
    <row r="923" spans="1:57" x14ac:dyDescent="0.25">
      <c r="A923" s="1"/>
      <c r="B923" s="1"/>
      <c r="C923" s="1"/>
      <c r="D923" s="66"/>
      <c r="E923" s="66"/>
      <c r="F923" s="66"/>
      <c r="G923" s="66"/>
      <c r="H923" s="66"/>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row>
    <row r="924" spans="1:57" x14ac:dyDescent="0.25">
      <c r="A924" s="1"/>
      <c r="B924" s="1"/>
      <c r="C924" s="1"/>
      <c r="D924" s="66"/>
      <c r="E924" s="66"/>
      <c r="F924" s="66"/>
      <c r="G924" s="66"/>
      <c r="H924" s="66"/>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row>
    <row r="925" spans="1:57" x14ac:dyDescent="0.25">
      <c r="A925" s="1"/>
      <c r="B925" s="1"/>
      <c r="C925" s="1"/>
      <c r="D925" s="66"/>
      <c r="E925" s="66"/>
      <c r="F925" s="66"/>
      <c r="G925" s="66"/>
      <c r="H925" s="66"/>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row>
    <row r="926" spans="1:57" x14ac:dyDescent="0.25">
      <c r="A926" s="1"/>
      <c r="B926" s="1"/>
      <c r="C926" s="1"/>
      <c r="D926" s="66"/>
      <c r="E926" s="66"/>
      <c r="F926" s="66"/>
      <c r="G926" s="66"/>
      <c r="H926" s="66"/>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row>
    <row r="927" spans="1:57" x14ac:dyDescent="0.25">
      <c r="A927" s="1"/>
      <c r="B927" s="1"/>
      <c r="C927" s="1"/>
      <c r="D927" s="66"/>
      <c r="E927" s="66"/>
      <c r="F927" s="66"/>
      <c r="G927" s="66"/>
      <c r="H927" s="66"/>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row>
    <row r="928" spans="1:57" x14ac:dyDescent="0.25">
      <c r="A928" s="1"/>
      <c r="B928" s="1"/>
      <c r="C928" s="1"/>
      <c r="D928" s="66"/>
      <c r="E928" s="66"/>
      <c r="F928" s="66"/>
      <c r="G928" s="66"/>
      <c r="H928" s="66"/>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row>
    <row r="929" spans="1:57" x14ac:dyDescent="0.25">
      <c r="A929" s="1"/>
      <c r="B929" s="1"/>
      <c r="C929" s="1"/>
      <c r="D929" s="66"/>
      <c r="E929" s="66"/>
      <c r="F929" s="66"/>
      <c r="G929" s="66"/>
      <c r="H929" s="66"/>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row>
    <row r="930" spans="1:57" x14ac:dyDescent="0.25">
      <c r="A930" s="1"/>
      <c r="B930" s="1"/>
      <c r="C930" s="1"/>
      <c r="D930" s="66"/>
      <c r="E930" s="66"/>
      <c r="F930" s="66"/>
      <c r="G930" s="66"/>
      <c r="H930" s="66"/>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row>
    <row r="931" spans="1:57" x14ac:dyDescent="0.25">
      <c r="A931" s="1"/>
      <c r="B931" s="1"/>
      <c r="C931" s="1"/>
      <c r="D931" s="66"/>
      <c r="E931" s="66"/>
      <c r="F931" s="66"/>
      <c r="G931" s="66"/>
      <c r="H931" s="66"/>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row>
    <row r="932" spans="1:57" x14ac:dyDescent="0.25">
      <c r="A932" s="1"/>
      <c r="B932" s="1"/>
      <c r="C932" s="1"/>
      <c r="D932" s="66"/>
      <c r="E932" s="66"/>
      <c r="F932" s="66"/>
      <c r="G932" s="66"/>
      <c r="H932" s="66"/>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row>
    <row r="933" spans="1:57" x14ac:dyDescent="0.25">
      <c r="A933" s="1"/>
      <c r="B933" s="1"/>
      <c r="C933" s="1"/>
      <c r="D933" s="66"/>
      <c r="E933" s="66"/>
      <c r="F933" s="66"/>
      <c r="G933" s="66"/>
      <c r="H933" s="66"/>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row>
    <row r="934" spans="1:57" x14ac:dyDescent="0.25">
      <c r="A934" s="1"/>
      <c r="B934" s="1"/>
      <c r="C934" s="1"/>
      <c r="D934" s="66"/>
      <c r="E934" s="66"/>
      <c r="F934" s="66"/>
      <c r="G934" s="66"/>
      <c r="H934" s="66"/>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row>
    <row r="935" spans="1:57" x14ac:dyDescent="0.25">
      <c r="A935" s="1"/>
      <c r="B935" s="1"/>
      <c r="C935" s="1"/>
      <c r="D935" s="66"/>
      <c r="E935" s="66"/>
      <c r="F935" s="66"/>
      <c r="G935" s="66"/>
      <c r="H935" s="66"/>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row>
    <row r="936" spans="1:57" x14ac:dyDescent="0.25">
      <c r="A936" s="1"/>
      <c r="B936" s="1"/>
      <c r="C936" s="1"/>
      <c r="D936" s="66"/>
      <c r="E936" s="66"/>
      <c r="F936" s="66"/>
      <c r="G936" s="66"/>
      <c r="H936" s="66"/>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row>
    <row r="937" spans="1:57" x14ac:dyDescent="0.25">
      <c r="A937" s="1"/>
      <c r="B937" s="1"/>
      <c r="C937" s="1"/>
      <c r="D937" s="66"/>
      <c r="E937" s="66"/>
      <c r="F937" s="66"/>
      <c r="G937" s="66"/>
      <c r="H937" s="66"/>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row>
    <row r="938" spans="1:57" x14ac:dyDescent="0.25">
      <c r="A938" s="1"/>
      <c r="B938" s="1"/>
      <c r="C938" s="1"/>
      <c r="D938" s="66"/>
      <c r="E938" s="66"/>
      <c r="F938" s="66"/>
      <c r="G938" s="66"/>
      <c r="H938" s="66"/>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row>
    <row r="939" spans="1:57" x14ac:dyDescent="0.25">
      <c r="A939" s="1"/>
      <c r="B939" s="1"/>
      <c r="C939" s="1"/>
      <c r="D939" s="66"/>
      <c r="E939" s="66"/>
      <c r="F939" s="66"/>
      <c r="G939" s="66"/>
      <c r="H939" s="66"/>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row>
    <row r="940" spans="1:57" x14ac:dyDescent="0.25">
      <c r="A940" s="1"/>
      <c r="B940" s="1"/>
      <c r="C940" s="1"/>
      <c r="D940" s="66"/>
      <c r="E940" s="66"/>
      <c r="F940" s="66"/>
      <c r="G940" s="66"/>
      <c r="H940" s="66"/>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row>
    <row r="941" spans="1:57" x14ac:dyDescent="0.25">
      <c r="A941" s="1"/>
      <c r="B941" s="1"/>
      <c r="C941" s="1"/>
      <c r="D941" s="66"/>
      <c r="E941" s="66"/>
      <c r="F941" s="66"/>
      <c r="G941" s="66"/>
      <c r="H941" s="66"/>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row>
    <row r="942" spans="1:57" x14ac:dyDescent="0.25">
      <c r="A942" s="1"/>
      <c r="B942" s="1"/>
      <c r="C942" s="1"/>
      <c r="D942" s="66"/>
      <c r="E942" s="66"/>
      <c r="F942" s="66"/>
      <c r="G942" s="66"/>
      <c r="H942" s="66"/>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row>
    <row r="943" spans="1:57" x14ac:dyDescent="0.25">
      <c r="A943" s="1"/>
      <c r="B943" s="1"/>
      <c r="C943" s="1"/>
      <c r="D943" s="66"/>
      <c r="E943" s="66"/>
      <c r="F943" s="66"/>
      <c r="G943" s="66"/>
      <c r="H943" s="66"/>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row>
    <row r="944" spans="1:57" x14ac:dyDescent="0.25">
      <c r="A944" s="1"/>
      <c r="B944" s="1"/>
      <c r="C944" s="1"/>
      <c r="D944" s="66"/>
      <c r="E944" s="66"/>
      <c r="F944" s="66"/>
      <c r="G944" s="66"/>
      <c r="H944" s="66"/>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row>
    <row r="945" spans="1:57" x14ac:dyDescent="0.25">
      <c r="A945" s="1"/>
      <c r="B945" s="1"/>
      <c r="C945" s="1"/>
      <c r="D945" s="66"/>
      <c r="E945" s="66"/>
      <c r="F945" s="66"/>
      <c r="G945" s="66"/>
      <c r="H945" s="66"/>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row>
    <row r="946" spans="1:57" x14ac:dyDescent="0.25">
      <c r="A946" s="1"/>
      <c r="B946" s="1"/>
      <c r="C946" s="1"/>
      <c r="D946" s="66"/>
      <c r="E946" s="66"/>
      <c r="F946" s="66"/>
      <c r="G946" s="66"/>
      <c r="H946" s="66"/>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row>
    <row r="947" spans="1:57" x14ac:dyDescent="0.25">
      <c r="A947" s="1"/>
      <c r="B947" s="1"/>
      <c r="C947" s="1"/>
      <c r="D947" s="66"/>
      <c r="E947" s="66"/>
      <c r="F947" s="66"/>
      <c r="G947" s="66"/>
      <c r="H947" s="66"/>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row>
    <row r="948" spans="1:57" x14ac:dyDescent="0.25">
      <c r="A948" s="1"/>
      <c r="B948" s="1"/>
      <c r="C948" s="1"/>
      <c r="D948" s="66"/>
      <c r="E948" s="66"/>
      <c r="F948" s="66"/>
      <c r="G948" s="66"/>
      <c r="H948" s="66"/>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row>
    <row r="949" spans="1:57" x14ac:dyDescent="0.25">
      <c r="A949" s="1"/>
      <c r="B949" s="1"/>
      <c r="C949" s="1"/>
      <c r="D949" s="66"/>
      <c r="E949" s="66"/>
      <c r="F949" s="66"/>
      <c r="G949" s="66"/>
      <c r="H949" s="66"/>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row>
    <row r="950" spans="1:57" x14ac:dyDescent="0.25">
      <c r="A950" s="1"/>
      <c r="B950" s="1"/>
      <c r="C950" s="1"/>
      <c r="D950" s="66"/>
      <c r="E950" s="66"/>
      <c r="F950" s="66"/>
      <c r="G950" s="66"/>
      <c r="H950" s="66"/>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row>
    <row r="951" spans="1:57" x14ac:dyDescent="0.25">
      <c r="A951" s="1"/>
      <c r="B951" s="1"/>
      <c r="C951" s="1"/>
      <c r="D951" s="66"/>
      <c r="E951" s="66"/>
      <c r="F951" s="66"/>
      <c r="G951" s="66"/>
      <c r="H951" s="66"/>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row>
    <row r="952" spans="1:57" x14ac:dyDescent="0.25">
      <c r="A952" s="1"/>
      <c r="B952" s="1"/>
      <c r="C952" s="1"/>
      <c r="D952" s="66"/>
      <c r="E952" s="66"/>
      <c r="F952" s="66"/>
      <c r="G952" s="66"/>
      <c r="H952" s="66"/>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row>
    <row r="953" spans="1:57" x14ac:dyDescent="0.25">
      <c r="A953" s="1"/>
      <c r="B953" s="1"/>
      <c r="C953" s="1"/>
      <c r="D953" s="66"/>
      <c r="E953" s="66"/>
      <c r="F953" s="66"/>
      <c r="G953" s="66"/>
      <c r="H953" s="66"/>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row>
    <row r="954" spans="1:57" x14ac:dyDescent="0.25">
      <c r="A954" s="1"/>
      <c r="B954" s="1"/>
      <c r="C954" s="1"/>
      <c r="D954" s="66"/>
      <c r="E954" s="66"/>
      <c r="F954" s="66"/>
      <c r="G954" s="66"/>
      <c r="H954" s="66"/>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row>
    <row r="955" spans="1:57" x14ac:dyDescent="0.25">
      <c r="A955" s="1"/>
      <c r="B955" s="1"/>
      <c r="C955" s="1"/>
      <c r="D955" s="66"/>
      <c r="E955" s="66"/>
      <c r="F955" s="66"/>
      <c r="G955" s="66"/>
      <c r="H955" s="66"/>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row>
    <row r="956" spans="1:57" x14ac:dyDescent="0.25">
      <c r="A956" s="1"/>
      <c r="B956" s="1"/>
      <c r="C956" s="1"/>
      <c r="D956" s="66"/>
      <c r="E956" s="66"/>
      <c r="F956" s="66"/>
      <c r="G956" s="66"/>
      <c r="H956" s="66"/>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row>
    <row r="957" spans="1:57" x14ac:dyDescent="0.25">
      <c r="A957" s="1"/>
      <c r="B957" s="1"/>
      <c r="C957" s="1"/>
      <c r="D957" s="66"/>
      <c r="E957" s="66"/>
      <c r="F957" s="66"/>
      <c r="G957" s="66"/>
      <c r="H957" s="66"/>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row>
    <row r="958" spans="1:57" x14ac:dyDescent="0.25">
      <c r="A958" s="1"/>
      <c r="B958" s="1"/>
      <c r="C958" s="1"/>
      <c r="D958" s="66"/>
      <c r="E958" s="66"/>
      <c r="F958" s="66"/>
      <c r="G958" s="66"/>
      <c r="H958" s="66"/>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row>
    <row r="959" spans="1:57" x14ac:dyDescent="0.25">
      <c r="A959" s="1"/>
      <c r="B959" s="1"/>
      <c r="C959" s="1"/>
      <c r="D959" s="66"/>
      <c r="E959" s="66"/>
      <c r="F959" s="66"/>
      <c r="G959" s="66"/>
      <c r="H959" s="66"/>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row>
    <row r="960" spans="1:57" x14ac:dyDescent="0.25">
      <c r="A960" s="1"/>
      <c r="B960" s="1"/>
      <c r="C960" s="1"/>
      <c r="D960" s="66"/>
      <c r="E960" s="66"/>
      <c r="F960" s="66"/>
      <c r="G960" s="66"/>
      <c r="H960" s="66"/>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row>
    <row r="961" spans="1:57" x14ac:dyDescent="0.25">
      <c r="A961" s="1"/>
      <c r="B961" s="1"/>
      <c r="C961" s="1"/>
      <c r="D961" s="66"/>
      <c r="E961" s="66"/>
      <c r="F961" s="66"/>
      <c r="G961" s="66"/>
      <c r="H961" s="66"/>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row>
    <row r="962" spans="1:57" x14ac:dyDescent="0.25">
      <c r="A962" s="1"/>
      <c r="B962" s="1"/>
      <c r="C962" s="1"/>
      <c r="D962" s="66"/>
      <c r="E962" s="66"/>
      <c r="F962" s="66"/>
      <c r="G962" s="66"/>
      <c r="H962" s="66"/>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row>
    <row r="963" spans="1:57" x14ac:dyDescent="0.25">
      <c r="A963" s="1"/>
      <c r="B963" s="1"/>
      <c r="C963" s="1"/>
      <c r="D963" s="66"/>
      <c r="E963" s="66"/>
      <c r="F963" s="66"/>
      <c r="G963" s="66"/>
      <c r="H963" s="66"/>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row>
    <row r="964" spans="1:57" x14ac:dyDescent="0.25">
      <c r="A964" s="1"/>
      <c r="B964" s="1"/>
      <c r="C964" s="1"/>
      <c r="D964" s="66"/>
      <c r="E964" s="66"/>
      <c r="F964" s="66"/>
      <c r="G964" s="66"/>
      <c r="H964" s="66"/>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row>
    <row r="965" spans="1:57" x14ac:dyDescent="0.25">
      <c r="A965" s="1"/>
      <c r="B965" s="1"/>
      <c r="C965" s="1"/>
      <c r="D965" s="66"/>
      <c r="E965" s="66"/>
      <c r="F965" s="66"/>
      <c r="G965" s="66"/>
      <c r="H965" s="66"/>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row>
    <row r="966" spans="1:57" x14ac:dyDescent="0.25">
      <c r="A966" s="1"/>
      <c r="B966" s="1"/>
      <c r="C966" s="1"/>
      <c r="D966" s="66"/>
      <c r="E966" s="66"/>
      <c r="F966" s="66"/>
      <c r="G966" s="66"/>
      <c r="H966" s="66"/>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row>
    <row r="967" spans="1:57" x14ac:dyDescent="0.25">
      <c r="A967" s="1"/>
      <c r="B967" s="1"/>
      <c r="C967" s="1"/>
      <c r="D967" s="66"/>
      <c r="E967" s="66"/>
      <c r="F967" s="66"/>
      <c r="G967" s="66"/>
      <c r="H967" s="66"/>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row>
    <row r="968" spans="1:57" x14ac:dyDescent="0.25">
      <c r="A968" s="1"/>
      <c r="B968" s="1"/>
      <c r="C968" s="1"/>
      <c r="D968" s="66"/>
      <c r="E968" s="66"/>
      <c r="F968" s="66"/>
      <c r="G968" s="66"/>
      <c r="H968" s="66"/>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row>
    <row r="969" spans="1:57" x14ac:dyDescent="0.25">
      <c r="A969" s="1"/>
      <c r="B969" s="1"/>
      <c r="C969" s="1"/>
      <c r="D969" s="66"/>
      <c r="E969" s="66"/>
      <c r="F969" s="66"/>
      <c r="G969" s="66"/>
      <c r="H969" s="66"/>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row>
    <row r="970" spans="1:57" x14ac:dyDescent="0.25">
      <c r="A970" s="1"/>
      <c r="B970" s="1"/>
      <c r="C970" s="1"/>
      <c r="D970" s="66"/>
      <c r="E970" s="66"/>
      <c r="F970" s="66"/>
      <c r="G970" s="66"/>
      <c r="H970" s="66"/>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row>
    <row r="971" spans="1:57" x14ac:dyDescent="0.25">
      <c r="A971" s="1"/>
      <c r="B971" s="1"/>
      <c r="C971" s="1"/>
      <c r="D971" s="66"/>
      <c r="E971" s="66"/>
      <c r="F971" s="66"/>
      <c r="G971" s="66"/>
      <c r="H971" s="66"/>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row>
    <row r="972" spans="1:57" x14ac:dyDescent="0.25">
      <c r="A972" s="1"/>
      <c r="B972" s="1"/>
      <c r="C972" s="1"/>
      <c r="D972" s="66"/>
      <c r="E972" s="66"/>
      <c r="F972" s="66"/>
      <c r="G972" s="66"/>
      <c r="H972" s="66"/>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row>
    <row r="973" spans="1:57" x14ac:dyDescent="0.25">
      <c r="A973" s="1"/>
      <c r="B973" s="1"/>
      <c r="C973" s="1"/>
      <c r="D973" s="66"/>
      <c r="E973" s="66"/>
      <c r="F973" s="66"/>
      <c r="G973" s="66"/>
      <c r="H973" s="66"/>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row>
    <row r="974" spans="1:57" x14ac:dyDescent="0.25">
      <c r="A974" s="1"/>
      <c r="B974" s="1"/>
      <c r="C974" s="1"/>
      <c r="D974" s="66"/>
      <c r="E974" s="66"/>
      <c r="F974" s="66"/>
      <c r="G974" s="66"/>
      <c r="H974" s="66"/>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row>
    <row r="975" spans="1:57" x14ac:dyDescent="0.25">
      <c r="A975" s="1"/>
      <c r="B975" s="1"/>
      <c r="C975" s="1"/>
      <c r="D975" s="66"/>
      <c r="E975" s="66"/>
      <c r="F975" s="66"/>
      <c r="G975" s="66"/>
      <c r="H975" s="66"/>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row>
    <row r="976" spans="1:57" x14ac:dyDescent="0.25">
      <c r="A976" s="1"/>
      <c r="B976" s="1"/>
      <c r="C976" s="1"/>
      <c r="D976" s="66"/>
      <c r="E976" s="66"/>
      <c r="F976" s="66"/>
      <c r="G976" s="66"/>
      <c r="H976" s="66"/>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row>
    <row r="977" spans="1:57" x14ac:dyDescent="0.25">
      <c r="A977" s="1"/>
      <c r="B977" s="1"/>
      <c r="C977" s="1"/>
      <c r="D977" s="66"/>
      <c r="E977" s="66"/>
      <c r="F977" s="66"/>
      <c r="G977" s="66"/>
      <c r="H977" s="66"/>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row>
    <row r="978" spans="1:57" x14ac:dyDescent="0.25">
      <c r="A978" s="1"/>
      <c r="B978" s="1"/>
      <c r="C978" s="1"/>
      <c r="D978" s="66"/>
      <c r="E978" s="66"/>
      <c r="F978" s="66"/>
      <c r="G978" s="66"/>
      <c r="H978" s="66"/>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row>
    <row r="979" spans="1:57" x14ac:dyDescent="0.25">
      <c r="A979" s="1"/>
      <c r="B979" s="1"/>
      <c r="C979" s="1"/>
      <c r="D979" s="66"/>
      <c r="E979" s="66"/>
      <c r="F979" s="66"/>
      <c r="G979" s="66"/>
      <c r="H979" s="66"/>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row>
    <row r="980" spans="1:57" x14ac:dyDescent="0.25">
      <c r="A980" s="1"/>
      <c r="B980" s="1"/>
      <c r="C980" s="1"/>
      <c r="D980" s="66"/>
      <c r="E980" s="66"/>
      <c r="F980" s="66"/>
      <c r="G980" s="66"/>
      <c r="H980" s="66"/>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row>
    <row r="981" spans="1:57" x14ac:dyDescent="0.25">
      <c r="A981" s="1"/>
      <c r="B981" s="1"/>
      <c r="C981" s="1"/>
      <c r="D981" s="66"/>
      <c r="E981" s="66"/>
      <c r="F981" s="66"/>
      <c r="G981" s="66"/>
      <c r="H981" s="66"/>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row>
    <row r="982" spans="1:57" x14ac:dyDescent="0.25">
      <c r="A982" s="1"/>
      <c r="B982" s="1"/>
      <c r="C982" s="1"/>
      <c r="D982" s="66"/>
      <c r="E982" s="66"/>
      <c r="F982" s="66"/>
      <c r="G982" s="66"/>
      <c r="H982" s="66"/>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row>
    <row r="983" spans="1:57" x14ac:dyDescent="0.25">
      <c r="A983" s="1"/>
      <c r="B983" s="1"/>
      <c r="C983" s="1"/>
      <c r="D983" s="66"/>
      <c r="E983" s="66"/>
      <c r="F983" s="66"/>
      <c r="G983" s="66"/>
      <c r="H983" s="66"/>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row>
    <row r="984" spans="1:57" x14ac:dyDescent="0.25">
      <c r="A984" s="1"/>
      <c r="B984" s="1"/>
      <c r="C984" s="1"/>
      <c r="D984" s="66"/>
      <c r="E984" s="66"/>
      <c r="F984" s="66"/>
      <c r="G984" s="66"/>
      <c r="H984" s="66"/>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row>
    <row r="985" spans="1:57" x14ac:dyDescent="0.25">
      <c r="A985" s="1"/>
      <c r="B985" s="1"/>
      <c r="C985" s="1"/>
      <c r="D985" s="66"/>
      <c r="E985" s="66"/>
      <c r="F985" s="66"/>
      <c r="G985" s="66"/>
      <c r="H985" s="66"/>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row>
    <row r="986" spans="1:57" x14ac:dyDescent="0.25">
      <c r="A986" s="1"/>
      <c r="B986" s="1"/>
      <c r="C986" s="1"/>
      <c r="D986" s="66"/>
      <c r="E986" s="66"/>
      <c r="F986" s="66"/>
      <c r="G986" s="66"/>
      <c r="H986" s="66"/>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row>
    <row r="987" spans="1:57" x14ac:dyDescent="0.25">
      <c r="A987" s="1"/>
      <c r="B987" s="1"/>
      <c r="C987" s="1"/>
      <c r="D987" s="66"/>
      <c r="E987" s="66"/>
      <c r="F987" s="66"/>
      <c r="G987" s="66"/>
      <c r="H987" s="66"/>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row>
    <row r="988" spans="1:57" x14ac:dyDescent="0.25">
      <c r="A988" s="1"/>
      <c r="B988" s="1"/>
      <c r="C988" s="1"/>
      <c r="D988" s="66"/>
      <c r="E988" s="66"/>
      <c r="F988" s="66"/>
      <c r="G988" s="66"/>
      <c r="H988" s="66"/>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row>
    <row r="989" spans="1:57" x14ac:dyDescent="0.25">
      <c r="A989" s="1"/>
      <c r="B989" s="1"/>
      <c r="C989" s="1"/>
      <c r="D989" s="66"/>
      <c r="E989" s="66"/>
      <c r="F989" s="66"/>
      <c r="G989" s="66"/>
      <c r="H989" s="66"/>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row>
    <row r="990" spans="1:57" x14ac:dyDescent="0.25">
      <c r="A990" s="1"/>
      <c r="B990" s="1"/>
      <c r="C990" s="1"/>
      <c r="D990" s="66"/>
      <c r="E990" s="66"/>
      <c r="F990" s="66"/>
      <c r="G990" s="66"/>
      <c r="H990" s="66"/>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row>
    <row r="991" spans="1:57" x14ac:dyDescent="0.25">
      <c r="A991" s="1"/>
      <c r="B991" s="1"/>
      <c r="C991" s="1"/>
      <c r="D991" s="66"/>
      <c r="E991" s="66"/>
      <c r="F991" s="66"/>
      <c r="G991" s="66"/>
      <c r="H991" s="66"/>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row>
    <row r="992" spans="1:57" x14ac:dyDescent="0.25">
      <c r="A992" s="1"/>
      <c r="B992" s="1"/>
      <c r="C992" s="1"/>
      <c r="D992" s="66"/>
      <c r="E992" s="66"/>
      <c r="F992" s="66"/>
      <c r="G992" s="66"/>
      <c r="H992" s="66"/>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row>
    <row r="993" spans="1:57" x14ac:dyDescent="0.25">
      <c r="A993" s="1"/>
      <c r="B993" s="1"/>
      <c r="C993" s="1"/>
      <c r="D993" s="66"/>
      <c r="E993" s="66"/>
      <c r="F993" s="66"/>
      <c r="G993" s="66"/>
      <c r="H993" s="66"/>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row>
    <row r="994" spans="1:57" x14ac:dyDescent="0.25">
      <c r="A994" s="1"/>
      <c r="B994" s="1"/>
      <c r="C994" s="1"/>
      <c r="D994" s="66"/>
      <c r="E994" s="66"/>
      <c r="F994" s="66"/>
      <c r="G994" s="66"/>
      <c r="H994" s="66"/>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row>
    <row r="995" spans="1:57" x14ac:dyDescent="0.25">
      <c r="A995" s="1"/>
      <c r="B995" s="1"/>
      <c r="C995" s="1"/>
      <c r="D995" s="66"/>
      <c r="E995" s="66"/>
      <c r="F995" s="66"/>
      <c r="G995" s="66"/>
      <c r="H995" s="66"/>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row>
    <row r="996" spans="1:57" x14ac:dyDescent="0.25">
      <c r="A996" s="1"/>
      <c r="B996" s="1"/>
      <c r="C996" s="1"/>
      <c r="D996" s="66"/>
      <c r="E996" s="66"/>
      <c r="F996" s="66"/>
      <c r="G996" s="66"/>
      <c r="H996" s="66"/>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row>
    <row r="997" spans="1:57" x14ac:dyDescent="0.25">
      <c r="A997" s="1"/>
      <c r="B997" s="1"/>
      <c r="C997" s="1"/>
      <c r="D997" s="66"/>
      <c r="E997" s="66"/>
      <c r="F997" s="66"/>
      <c r="G997" s="66"/>
      <c r="H997" s="66"/>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row>
    <row r="998" spans="1:57" x14ac:dyDescent="0.25">
      <c r="A998" s="1"/>
      <c r="B998" s="1"/>
      <c r="C998" s="1"/>
      <c r="D998" s="66"/>
      <c r="E998" s="66"/>
      <c r="F998" s="66"/>
      <c r="G998" s="66"/>
      <c r="H998" s="66"/>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row>
    <row r="999" spans="1:57" x14ac:dyDescent="0.25">
      <c r="A999" s="1"/>
      <c r="B999" s="1"/>
      <c r="C999" s="1"/>
      <c r="D999" s="66"/>
      <c r="E999" s="66"/>
      <c r="F999" s="66"/>
      <c r="G999" s="66"/>
      <c r="H999" s="66"/>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row>
    <row r="1000" spans="1:57" x14ac:dyDescent="0.25">
      <c r="A1000" s="1"/>
      <c r="B1000" s="1"/>
      <c r="C1000" s="1"/>
      <c r="D1000" s="66"/>
      <c r="E1000" s="66"/>
      <c r="F1000" s="66"/>
      <c r="G1000" s="66"/>
      <c r="H1000" s="66"/>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row>
    <row r="1001" spans="1:57" x14ac:dyDescent="0.25">
      <c r="A1001" s="1"/>
      <c r="B1001" s="1"/>
      <c r="C1001" s="1"/>
      <c r="D1001" s="66"/>
      <c r="E1001" s="66"/>
      <c r="F1001" s="66"/>
      <c r="G1001" s="66"/>
      <c r="H1001" s="66"/>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row>
    <row r="1002" spans="1:57" x14ac:dyDescent="0.25">
      <c r="A1002" s="1"/>
      <c r="B1002" s="1"/>
      <c r="C1002" s="1"/>
      <c r="D1002" s="66"/>
      <c r="E1002" s="66"/>
      <c r="F1002" s="66"/>
      <c r="G1002" s="66"/>
      <c r="H1002" s="66"/>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row>
  </sheetData>
  <autoFilter ref="A6:BB65"/>
  <mergeCells count="22">
    <mergeCell ref="AS5:AX5"/>
    <mergeCell ref="K5:M5"/>
    <mergeCell ref="N5:O5"/>
    <mergeCell ref="P5:R5"/>
    <mergeCell ref="S5:T5"/>
    <mergeCell ref="U5:Z5"/>
    <mergeCell ref="AY5:BD5"/>
    <mergeCell ref="AY3:BD3"/>
    <mergeCell ref="U4:Z4"/>
    <mergeCell ref="AA4:AF4"/>
    <mergeCell ref="AG4:AL4"/>
    <mergeCell ref="AM4:AR4"/>
    <mergeCell ref="AS4:AX4"/>
    <mergeCell ref="AY4:BD4"/>
    <mergeCell ref="U3:Z3"/>
    <mergeCell ref="AA3:AF3"/>
    <mergeCell ref="AG3:AL3"/>
    <mergeCell ref="AM3:AR3"/>
    <mergeCell ref="AS3:AX3"/>
    <mergeCell ref="AA5:AF5"/>
    <mergeCell ref="AG5:AL5"/>
    <mergeCell ref="AM5:AR5"/>
  </mergeCells>
  <conditionalFormatting sqref="R7:R65 T7:T65">
    <cfRule type="colorScale" priority="1">
      <colorScale>
        <cfvo type="min"/>
        <cfvo type="max"/>
        <color rgb="FF7F7F7F"/>
        <color rgb="FF8EAADB"/>
      </colorScale>
    </cfRule>
  </conditionalFormatting>
  <conditionalFormatting sqref="R7:R65">
    <cfRule type="colorScale" priority="2">
      <colorScale>
        <cfvo type="min"/>
        <cfvo type="max"/>
        <color rgb="FF7F7F7F"/>
        <color rgb="FF8EAADB"/>
      </colorScale>
    </cfRule>
  </conditionalFormatting>
  <conditionalFormatting sqref="O7:O65">
    <cfRule type="colorScale" priority="3">
      <colorScale>
        <cfvo type="min"/>
        <cfvo type="percentile" val="50"/>
        <cfvo type="max"/>
        <color rgb="FF7F7F7F"/>
        <color rgb="FFDEEAF6"/>
        <color rgb="FF2E75B5"/>
      </colorScale>
    </cfRule>
  </conditionalFormatting>
  <conditionalFormatting sqref="O7:O65">
    <cfRule type="colorScale" priority="4">
      <colorScale>
        <cfvo type="min"/>
        <cfvo type="max"/>
        <color rgb="FF7F7F7F"/>
        <color rgb="FF9CC2E5"/>
      </colorScale>
    </cfRule>
  </conditionalFormatting>
  <conditionalFormatting sqref="O7:O65">
    <cfRule type="colorScale" priority="5">
      <colorScale>
        <cfvo type="min"/>
        <cfvo type="max"/>
        <color rgb="FF7F7F7F"/>
        <color rgb="FFB4C6E7"/>
      </colorScale>
    </cfRule>
  </conditionalFormatting>
  <conditionalFormatting sqref="M7:M65">
    <cfRule type="colorScale" priority="6">
      <colorScale>
        <cfvo type="min"/>
        <cfvo type="max"/>
        <color rgb="FF7F7F7F"/>
        <color rgb="FF8EAADB"/>
      </colorScale>
    </cfRule>
  </conditionalFormatting>
  <conditionalFormatting sqref="M7:M65">
    <cfRule type="colorScale" priority="7">
      <colorScale>
        <cfvo type="min"/>
        <cfvo type="percentile" val="50"/>
        <cfvo type="max"/>
        <color rgb="FFF8696B"/>
        <color rgb="FFFCFCFF"/>
        <color rgb="FF5A8AC6"/>
      </colorScale>
    </cfRule>
  </conditionalFormatting>
  <conditionalFormatting sqref="M7:M65">
    <cfRule type="colorScale" priority="8">
      <colorScale>
        <cfvo type="min"/>
        <cfvo type="max"/>
        <color rgb="FF7F7F7F"/>
        <color rgb="FF3481FE"/>
      </colorScale>
    </cfRule>
  </conditionalFormatting>
  <conditionalFormatting sqref="O7:O65">
    <cfRule type="colorScale" priority="9">
      <colorScale>
        <cfvo type="min"/>
        <cfvo type="max"/>
        <color rgb="FF7F7F7F"/>
        <color rgb="FF8EAADB"/>
      </colorScale>
    </cfRule>
  </conditionalFormatting>
  <conditionalFormatting sqref="Z7:Z65">
    <cfRule type="colorScale" priority="10">
      <colorScale>
        <cfvo type="min"/>
        <cfvo type="max"/>
        <color rgb="FF7F7F7F"/>
        <color rgb="FF8EAADB"/>
      </colorScale>
    </cfRule>
  </conditionalFormatting>
  <conditionalFormatting sqref="AF21:AF26 AF19 AF28:AF65 AF7 AF9:AF16">
    <cfRule type="colorScale" priority="11">
      <colorScale>
        <cfvo type="min"/>
        <cfvo type="max"/>
        <color rgb="FF7F7F7F"/>
        <color rgb="FF8EAADB"/>
      </colorScale>
    </cfRule>
  </conditionalFormatting>
  <conditionalFormatting sqref="AF17">
    <cfRule type="colorScale" priority="12">
      <colorScale>
        <cfvo type="min"/>
        <cfvo type="max"/>
        <color rgb="FF7F7F7F"/>
        <color rgb="FF8EAADB"/>
      </colorScale>
    </cfRule>
  </conditionalFormatting>
  <conditionalFormatting sqref="AF18">
    <cfRule type="colorScale" priority="13">
      <colorScale>
        <cfvo type="min"/>
        <cfvo type="max"/>
        <color rgb="FF7F7F7F"/>
        <color rgb="FF8EAADB"/>
      </colorScale>
    </cfRule>
  </conditionalFormatting>
  <conditionalFormatting sqref="AF20">
    <cfRule type="colorScale" priority="14">
      <colorScale>
        <cfvo type="min"/>
        <cfvo type="max"/>
        <color rgb="FF7F7F7F"/>
        <color rgb="FF8EAADB"/>
      </colorScale>
    </cfRule>
  </conditionalFormatting>
  <conditionalFormatting sqref="AF27">
    <cfRule type="colorScale" priority="15">
      <colorScale>
        <cfvo type="min"/>
        <cfvo type="max"/>
        <color rgb="FF7F7F7F"/>
        <color rgb="FF8EAADB"/>
      </colorScale>
    </cfRule>
  </conditionalFormatting>
  <conditionalFormatting sqref="AL7:AL26 AL28:AL65">
    <cfRule type="colorScale" priority="16">
      <colorScale>
        <cfvo type="min"/>
        <cfvo type="max"/>
        <color rgb="FF7F7F7F"/>
        <color rgb="FF8EAADB"/>
      </colorScale>
    </cfRule>
  </conditionalFormatting>
  <conditionalFormatting sqref="AR7:AR65">
    <cfRule type="colorScale" priority="17">
      <colorScale>
        <cfvo type="min"/>
        <cfvo type="max"/>
        <color rgb="FF7F7F7F"/>
        <color rgb="FF8EAADB"/>
      </colorScale>
    </cfRule>
  </conditionalFormatting>
  <conditionalFormatting sqref="AX7:AX65">
    <cfRule type="colorScale" priority="18">
      <colorScale>
        <cfvo type="min"/>
        <cfvo type="max"/>
        <color rgb="FF7F7F7F"/>
        <color rgb="FF8EAADB"/>
      </colorScale>
    </cfRule>
  </conditionalFormatting>
  <conditionalFormatting sqref="BD7:BD26 BD28:BD65">
    <cfRule type="colorScale" priority="19">
      <colorScale>
        <cfvo type="min"/>
        <cfvo type="max"/>
        <color rgb="FF7F7F7F"/>
        <color rgb="FF8EAADB"/>
      </colorScale>
    </cfRule>
  </conditionalFormatting>
  <conditionalFormatting sqref="BE7:BE65">
    <cfRule type="colorScale" priority="20">
      <colorScale>
        <cfvo type="min"/>
        <cfvo type="max"/>
        <color rgb="FF7F7F7F"/>
        <color rgb="FF8EAADB"/>
      </colorScale>
    </cfRule>
  </conditionalFormatting>
  <conditionalFormatting sqref="BG7:BH65">
    <cfRule type="colorScale" priority="21">
      <colorScale>
        <cfvo type="min"/>
        <cfvo type="max"/>
        <color rgb="FF7F7F7F"/>
        <color rgb="FF8EAADB"/>
      </colorScale>
    </cfRule>
  </conditionalFormatting>
  <conditionalFormatting sqref="AF8">
    <cfRule type="colorScale" priority="22">
      <colorScale>
        <cfvo type="min"/>
        <cfvo type="max"/>
        <color rgb="FF7F7F7F"/>
        <color rgb="FF8EAADB"/>
      </colorScale>
    </cfRule>
  </conditionalFormatting>
  <conditionalFormatting sqref="AL27">
    <cfRule type="colorScale" priority="23">
      <colorScale>
        <cfvo type="min"/>
        <cfvo type="max"/>
        <color rgb="FF7F7F7F"/>
        <color rgb="FF8EAADB"/>
      </colorScale>
    </cfRule>
  </conditionalFormatting>
  <conditionalFormatting sqref="BD27">
    <cfRule type="colorScale" priority="24">
      <colorScale>
        <cfvo type="min"/>
        <cfvo type="max"/>
        <color rgb="FF7F7F7F"/>
        <color rgb="FF8EAAD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sqref="A1:C1"/>
    </sheetView>
  </sheetViews>
  <sheetFormatPr defaultColWidth="14.42578125" defaultRowHeight="15" customHeight="1" x14ac:dyDescent="0.25"/>
  <cols>
    <col min="1" max="1" width="11.42578125" customWidth="1"/>
    <col min="2" max="2" width="24.42578125" customWidth="1"/>
    <col min="3" max="3" width="153.42578125" customWidth="1"/>
    <col min="4" max="6" width="11.42578125" customWidth="1"/>
    <col min="7" max="26" width="10.7109375" customWidth="1"/>
  </cols>
  <sheetData>
    <row r="1" spans="1:26" ht="15" customHeight="1" x14ac:dyDescent="0.35">
      <c r="A1" s="114" t="s">
        <v>6</v>
      </c>
      <c r="B1" s="83"/>
      <c r="C1" s="78"/>
      <c r="D1" s="1"/>
      <c r="E1" s="1"/>
      <c r="F1" s="1"/>
      <c r="G1" s="1"/>
      <c r="H1" s="1"/>
      <c r="I1" s="1"/>
      <c r="J1" s="1"/>
      <c r="K1" s="1"/>
      <c r="L1" s="1"/>
      <c r="M1" s="1"/>
      <c r="N1" s="1"/>
      <c r="O1" s="1"/>
      <c r="P1" s="1"/>
      <c r="Q1" s="1"/>
      <c r="R1" s="1"/>
      <c r="S1" s="1"/>
      <c r="T1" s="1"/>
      <c r="U1" s="1"/>
      <c r="V1" s="1"/>
      <c r="W1" s="1"/>
      <c r="X1" s="1"/>
      <c r="Y1" s="1"/>
      <c r="Z1" s="1"/>
    </row>
    <row r="2" spans="1:26" ht="18.75" x14ac:dyDescent="0.25">
      <c r="A2" s="5" t="s">
        <v>9</v>
      </c>
      <c r="B2" s="5" t="s">
        <v>11</v>
      </c>
      <c r="C2" s="5" t="s">
        <v>12</v>
      </c>
      <c r="D2" s="1"/>
      <c r="E2" s="1"/>
      <c r="F2" s="1"/>
      <c r="G2" s="1"/>
      <c r="H2" s="1"/>
      <c r="I2" s="1"/>
      <c r="J2" s="1"/>
      <c r="K2" s="1"/>
      <c r="L2" s="1"/>
      <c r="M2" s="1"/>
      <c r="N2" s="1"/>
      <c r="O2" s="1"/>
      <c r="P2" s="1"/>
      <c r="Q2" s="1"/>
      <c r="R2" s="1"/>
      <c r="S2" s="1"/>
      <c r="T2" s="1"/>
      <c r="U2" s="1"/>
      <c r="V2" s="1"/>
      <c r="W2" s="1"/>
      <c r="X2" s="1"/>
      <c r="Y2" s="1"/>
      <c r="Z2" s="1"/>
    </row>
    <row r="3" spans="1:26" x14ac:dyDescent="0.25">
      <c r="A3" s="6">
        <v>1</v>
      </c>
      <c r="B3" s="7" t="s">
        <v>13</v>
      </c>
      <c r="C3" s="8" t="s">
        <v>14</v>
      </c>
      <c r="D3" s="1"/>
      <c r="E3" s="1"/>
      <c r="F3" s="1"/>
      <c r="G3" s="1"/>
      <c r="H3" s="1"/>
      <c r="I3" s="1"/>
      <c r="J3" s="1"/>
      <c r="K3" s="1"/>
      <c r="L3" s="1"/>
      <c r="M3" s="1"/>
      <c r="N3" s="1"/>
      <c r="O3" s="1"/>
      <c r="P3" s="1"/>
      <c r="Q3" s="1"/>
      <c r="R3" s="1"/>
      <c r="S3" s="1"/>
      <c r="T3" s="1"/>
      <c r="U3" s="1"/>
      <c r="V3" s="1"/>
      <c r="W3" s="1"/>
      <c r="X3" s="1"/>
      <c r="Y3" s="1"/>
      <c r="Z3" s="1"/>
    </row>
    <row r="4" spans="1:26" ht="30" x14ac:dyDescent="0.25">
      <c r="A4" s="6">
        <v>2</v>
      </c>
      <c r="B4" s="7" t="s">
        <v>15</v>
      </c>
      <c r="C4" s="8" t="s">
        <v>16</v>
      </c>
      <c r="D4" s="1"/>
      <c r="E4" s="1"/>
      <c r="F4" s="1"/>
      <c r="G4" s="1"/>
      <c r="H4" s="1"/>
      <c r="I4" s="1"/>
      <c r="J4" s="1"/>
      <c r="K4" s="1"/>
      <c r="L4" s="1"/>
      <c r="M4" s="1"/>
      <c r="N4" s="1"/>
      <c r="O4" s="1"/>
      <c r="P4" s="1"/>
      <c r="Q4" s="1"/>
      <c r="R4" s="1"/>
      <c r="S4" s="1"/>
      <c r="T4" s="1"/>
      <c r="U4" s="1"/>
      <c r="V4" s="1"/>
      <c r="W4" s="1"/>
      <c r="X4" s="1"/>
      <c r="Y4" s="1"/>
      <c r="Z4" s="1"/>
    </row>
    <row r="5" spans="1:26" ht="45" x14ac:dyDescent="0.25">
      <c r="A5" s="6">
        <v>3</v>
      </c>
      <c r="B5" s="7" t="s">
        <v>17</v>
      </c>
      <c r="C5" s="8" t="s">
        <v>18</v>
      </c>
      <c r="D5" s="1"/>
      <c r="E5" s="1"/>
      <c r="F5" s="1"/>
      <c r="G5" s="1"/>
      <c r="H5" s="1"/>
      <c r="I5" s="1"/>
      <c r="J5" s="1"/>
      <c r="K5" s="1"/>
      <c r="L5" s="1"/>
      <c r="M5" s="1"/>
      <c r="N5" s="1"/>
      <c r="O5" s="1"/>
      <c r="P5" s="1"/>
      <c r="Q5" s="1"/>
      <c r="R5" s="1"/>
      <c r="S5" s="1"/>
      <c r="T5" s="1"/>
      <c r="U5" s="1"/>
      <c r="V5" s="1"/>
      <c r="W5" s="1"/>
      <c r="X5" s="1"/>
      <c r="Y5" s="1"/>
      <c r="Z5" s="1"/>
    </row>
    <row r="6" spans="1:26" ht="30" x14ac:dyDescent="0.25">
      <c r="A6" s="6">
        <v>4</v>
      </c>
      <c r="B6" s="7" t="s">
        <v>19</v>
      </c>
      <c r="C6" s="8" t="s">
        <v>20</v>
      </c>
      <c r="D6" s="1"/>
      <c r="E6" s="1"/>
      <c r="F6" s="1"/>
      <c r="G6" s="1"/>
      <c r="H6" s="1"/>
      <c r="I6" s="1"/>
      <c r="J6" s="1"/>
      <c r="K6" s="1"/>
      <c r="L6" s="1"/>
      <c r="M6" s="1"/>
      <c r="N6" s="1"/>
      <c r="O6" s="1"/>
      <c r="P6" s="1"/>
      <c r="Q6" s="1"/>
      <c r="R6" s="1"/>
      <c r="S6" s="1"/>
      <c r="T6" s="1"/>
      <c r="U6" s="1"/>
      <c r="V6" s="1"/>
      <c r="W6" s="1"/>
      <c r="X6" s="1"/>
      <c r="Y6" s="1"/>
      <c r="Z6" s="1"/>
    </row>
    <row r="7" spans="1:26" ht="45" x14ac:dyDescent="0.25">
      <c r="A7" s="6">
        <v>5</v>
      </c>
      <c r="B7" s="7" t="s">
        <v>22</v>
      </c>
      <c r="C7" s="8" t="s">
        <v>24</v>
      </c>
      <c r="D7" s="1"/>
      <c r="E7" s="1"/>
      <c r="F7" s="1"/>
      <c r="G7" s="1"/>
      <c r="H7" s="1"/>
      <c r="I7" s="1"/>
      <c r="J7" s="1"/>
      <c r="K7" s="1"/>
      <c r="L7" s="1"/>
      <c r="M7" s="1"/>
      <c r="N7" s="1"/>
      <c r="O7" s="1"/>
      <c r="P7" s="1"/>
      <c r="Q7" s="1"/>
      <c r="R7" s="1"/>
      <c r="S7" s="1"/>
      <c r="T7" s="1"/>
      <c r="U7" s="1"/>
      <c r="V7" s="1"/>
      <c r="W7" s="1"/>
      <c r="X7" s="1"/>
      <c r="Y7" s="1"/>
      <c r="Z7" s="1"/>
    </row>
    <row r="8" spans="1:26" ht="45" x14ac:dyDescent="0.25">
      <c r="A8" s="6">
        <v>6</v>
      </c>
      <c r="B8" s="7" t="s">
        <v>26</v>
      </c>
      <c r="C8" s="8" t="s">
        <v>27</v>
      </c>
      <c r="D8" s="1"/>
      <c r="E8" s="1"/>
      <c r="F8" s="1"/>
      <c r="G8" s="1"/>
      <c r="H8" s="1"/>
      <c r="I8" s="1"/>
      <c r="J8" s="1"/>
      <c r="K8" s="1"/>
      <c r="L8" s="1"/>
      <c r="M8" s="1"/>
      <c r="N8" s="1"/>
      <c r="O8" s="1"/>
      <c r="P8" s="1"/>
      <c r="Q8" s="1"/>
      <c r="R8" s="1"/>
      <c r="S8" s="1"/>
      <c r="T8" s="1"/>
      <c r="U8" s="1"/>
      <c r="V8" s="1"/>
      <c r="W8" s="1"/>
      <c r="X8" s="1"/>
      <c r="Y8" s="1"/>
      <c r="Z8" s="1"/>
    </row>
    <row r="9" spans="1:26" ht="30" x14ac:dyDescent="0.25">
      <c r="A9" s="6">
        <v>7</v>
      </c>
      <c r="B9" s="7" t="s">
        <v>29</v>
      </c>
      <c r="C9" s="8" t="s">
        <v>31</v>
      </c>
      <c r="D9" s="1"/>
      <c r="E9" s="1"/>
      <c r="F9" s="1"/>
      <c r="G9" s="1"/>
      <c r="H9" s="1"/>
      <c r="I9" s="1"/>
      <c r="J9" s="1"/>
      <c r="K9" s="1"/>
      <c r="L9" s="1"/>
      <c r="M9" s="1"/>
      <c r="N9" s="1"/>
      <c r="O9" s="1"/>
      <c r="P9" s="1"/>
      <c r="Q9" s="1"/>
      <c r="R9" s="1"/>
      <c r="S9" s="1"/>
      <c r="T9" s="1"/>
      <c r="U9" s="1"/>
      <c r="V9" s="1"/>
      <c r="W9" s="1"/>
      <c r="X9" s="1"/>
      <c r="Y9" s="1"/>
      <c r="Z9" s="1"/>
    </row>
    <row r="10" spans="1:26" x14ac:dyDescent="0.25">
      <c r="A10" s="6">
        <v>8</v>
      </c>
      <c r="B10" s="8" t="s">
        <v>33</v>
      </c>
      <c r="C10" s="8" t="s">
        <v>39</v>
      </c>
      <c r="D10" s="1"/>
      <c r="E10" s="1"/>
      <c r="F10" s="1"/>
      <c r="G10" s="1"/>
      <c r="H10" s="1"/>
      <c r="I10" s="1"/>
      <c r="J10" s="1"/>
      <c r="K10" s="1"/>
      <c r="L10" s="1"/>
      <c r="M10" s="1"/>
      <c r="N10" s="1"/>
      <c r="O10" s="1"/>
      <c r="P10" s="1"/>
      <c r="Q10" s="1"/>
      <c r="R10" s="1"/>
      <c r="S10" s="1"/>
      <c r="T10" s="1"/>
      <c r="U10" s="1"/>
      <c r="V10" s="1"/>
      <c r="W10" s="1"/>
      <c r="X10" s="1"/>
      <c r="Y10" s="1"/>
      <c r="Z10" s="1"/>
    </row>
    <row r="11" spans="1:26" ht="30" x14ac:dyDescent="0.25">
      <c r="A11" s="6">
        <v>9</v>
      </c>
      <c r="B11" s="7" t="s">
        <v>40</v>
      </c>
      <c r="C11" s="8" t="s">
        <v>41</v>
      </c>
      <c r="D11" s="1"/>
      <c r="E11" s="1"/>
      <c r="F11" s="1"/>
      <c r="G11" s="1"/>
      <c r="H11" s="1"/>
      <c r="I11" s="1"/>
      <c r="J11" s="1"/>
      <c r="K11" s="1"/>
      <c r="L11" s="1"/>
      <c r="M11" s="1"/>
      <c r="N11" s="1"/>
      <c r="O11" s="1"/>
      <c r="P11" s="1"/>
      <c r="Q11" s="1"/>
      <c r="R11" s="1"/>
      <c r="S11" s="1"/>
      <c r="T11" s="1"/>
      <c r="U11" s="1"/>
      <c r="V11" s="1"/>
      <c r="W11" s="1"/>
      <c r="X11" s="1"/>
      <c r="Y11" s="1"/>
      <c r="Z11" s="1"/>
    </row>
    <row r="12" spans="1:26" x14ac:dyDescent="0.25">
      <c r="A12" s="6">
        <v>10</v>
      </c>
      <c r="B12" s="7" t="s">
        <v>42</v>
      </c>
      <c r="C12" s="8" t="s">
        <v>46</v>
      </c>
      <c r="D12" s="1"/>
      <c r="E12" s="1"/>
      <c r="F12" s="1"/>
      <c r="G12" s="1"/>
      <c r="H12" s="1"/>
      <c r="I12" s="1"/>
      <c r="J12" s="1"/>
      <c r="K12" s="1"/>
      <c r="L12" s="1"/>
      <c r="M12" s="1"/>
      <c r="N12" s="1"/>
      <c r="O12" s="1"/>
      <c r="P12" s="1"/>
      <c r="Q12" s="1"/>
      <c r="R12" s="1"/>
      <c r="S12" s="1"/>
      <c r="T12" s="1"/>
      <c r="U12" s="1"/>
      <c r="V12" s="1"/>
      <c r="W12" s="1"/>
      <c r="X12" s="1"/>
      <c r="Y12" s="1"/>
      <c r="Z12" s="1"/>
    </row>
    <row r="13" spans="1:26" x14ac:dyDescent="0.25">
      <c r="A13" s="6">
        <v>11</v>
      </c>
      <c r="B13" s="7" t="s">
        <v>48</v>
      </c>
      <c r="C13" s="8" t="s">
        <v>56</v>
      </c>
      <c r="D13" s="1"/>
      <c r="E13" s="1"/>
      <c r="F13" s="1"/>
      <c r="G13" s="1"/>
      <c r="H13" s="1"/>
      <c r="I13" s="1"/>
      <c r="J13" s="1"/>
      <c r="K13" s="1"/>
      <c r="L13" s="1"/>
      <c r="M13" s="1"/>
      <c r="N13" s="1"/>
      <c r="O13" s="1"/>
      <c r="P13" s="1"/>
      <c r="Q13" s="1"/>
      <c r="R13" s="1"/>
      <c r="S13" s="1"/>
      <c r="T13" s="1"/>
      <c r="U13" s="1"/>
      <c r="V13" s="1"/>
      <c r="W13" s="1"/>
      <c r="X13" s="1"/>
      <c r="Y13" s="1"/>
      <c r="Z13" s="1"/>
    </row>
    <row r="14" spans="1:26" x14ac:dyDescent="0.25">
      <c r="A14" s="6">
        <v>12</v>
      </c>
      <c r="B14" s="7" t="s">
        <v>57</v>
      </c>
      <c r="C14" s="8" t="s">
        <v>59</v>
      </c>
      <c r="D14" s="1"/>
      <c r="E14" s="1"/>
      <c r="F14" s="1"/>
      <c r="G14" s="1"/>
      <c r="H14" s="1"/>
      <c r="I14" s="1"/>
      <c r="J14" s="1"/>
      <c r="K14" s="1"/>
      <c r="L14" s="1"/>
      <c r="M14" s="1"/>
      <c r="N14" s="1"/>
      <c r="O14" s="1"/>
      <c r="P14" s="1"/>
      <c r="Q14" s="1"/>
      <c r="R14" s="1"/>
      <c r="S14" s="1"/>
      <c r="T14" s="1"/>
      <c r="U14" s="1"/>
      <c r="V14" s="1"/>
      <c r="W14" s="1"/>
      <c r="X14" s="1"/>
      <c r="Y14" s="1"/>
      <c r="Z14" s="1"/>
    </row>
    <row r="15" spans="1:26" ht="30" x14ac:dyDescent="0.25">
      <c r="A15" s="6">
        <v>13</v>
      </c>
      <c r="B15" s="7" t="s">
        <v>60</v>
      </c>
      <c r="C15" s="8" t="s">
        <v>63</v>
      </c>
      <c r="D15" s="1"/>
      <c r="E15" s="1"/>
      <c r="F15" s="1"/>
      <c r="G15" s="1"/>
      <c r="H15" s="1"/>
      <c r="I15" s="1"/>
      <c r="J15" s="1"/>
      <c r="K15" s="1"/>
      <c r="L15" s="1"/>
      <c r="M15" s="1"/>
      <c r="N15" s="1"/>
      <c r="O15" s="1"/>
      <c r="P15" s="1"/>
      <c r="Q15" s="1"/>
      <c r="R15" s="1"/>
      <c r="S15" s="1"/>
      <c r="T15" s="1"/>
      <c r="U15" s="1"/>
      <c r="V15" s="1"/>
      <c r="W15" s="1"/>
      <c r="X15" s="1"/>
      <c r="Y15" s="1"/>
      <c r="Z15" s="1"/>
    </row>
    <row r="16" spans="1:26" x14ac:dyDescent="0.25">
      <c r="A16" s="6">
        <v>14</v>
      </c>
      <c r="B16" s="7" t="s">
        <v>66</v>
      </c>
      <c r="C16" s="8" t="s">
        <v>68</v>
      </c>
      <c r="D16" s="1"/>
      <c r="E16" s="1"/>
      <c r="F16" s="1"/>
      <c r="G16" s="1"/>
      <c r="H16" s="1"/>
      <c r="I16" s="1"/>
      <c r="J16" s="1"/>
      <c r="K16" s="1"/>
      <c r="L16" s="1"/>
      <c r="M16" s="1"/>
      <c r="N16" s="1"/>
      <c r="O16" s="1"/>
      <c r="P16" s="1"/>
      <c r="Q16" s="1"/>
      <c r="R16" s="1"/>
      <c r="S16" s="1"/>
      <c r="T16" s="1"/>
      <c r="U16" s="1"/>
      <c r="V16" s="1"/>
      <c r="W16" s="1"/>
      <c r="X16" s="1"/>
      <c r="Y16" s="1"/>
      <c r="Z16" s="1"/>
    </row>
    <row r="17" spans="1:26" ht="45" x14ac:dyDescent="0.25">
      <c r="A17" s="6">
        <v>15</v>
      </c>
      <c r="B17" s="7" t="s">
        <v>70</v>
      </c>
      <c r="C17" s="8" t="s">
        <v>71</v>
      </c>
      <c r="D17" s="1"/>
      <c r="E17" s="1"/>
      <c r="F17" s="1"/>
      <c r="G17" s="1"/>
      <c r="H17" s="1"/>
      <c r="I17" s="1"/>
      <c r="J17" s="1"/>
      <c r="K17" s="1"/>
      <c r="L17" s="1"/>
      <c r="M17" s="1"/>
      <c r="N17" s="1"/>
      <c r="O17" s="1"/>
      <c r="P17" s="1"/>
      <c r="Q17" s="1"/>
      <c r="R17" s="1"/>
      <c r="S17" s="1"/>
      <c r="T17" s="1"/>
      <c r="U17" s="1"/>
      <c r="V17" s="1"/>
      <c r="W17" s="1"/>
      <c r="X17" s="1"/>
      <c r="Y17" s="1"/>
      <c r="Z17" s="1"/>
    </row>
    <row r="18" spans="1:26"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A1:C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B19" sqref="B19"/>
    </sheetView>
  </sheetViews>
  <sheetFormatPr defaultColWidth="14.42578125" defaultRowHeight="15" customHeight="1" x14ac:dyDescent="0.25"/>
  <cols>
    <col min="1" max="1" width="21" customWidth="1"/>
    <col min="2" max="2" width="61.7109375" customWidth="1"/>
    <col min="3" max="3" width="187.5703125" customWidth="1"/>
    <col min="4" max="6" width="11.42578125" customWidth="1"/>
    <col min="7" max="26" width="10.7109375" customWidth="1"/>
  </cols>
  <sheetData>
    <row r="1" spans="1:26" x14ac:dyDescent="0.25">
      <c r="A1" s="115" t="s">
        <v>341</v>
      </c>
      <c r="B1" s="116"/>
      <c r="C1" s="117"/>
      <c r="D1" s="1"/>
      <c r="E1" s="1"/>
      <c r="F1" s="1"/>
      <c r="G1" s="1"/>
      <c r="H1" s="1"/>
      <c r="I1" s="1"/>
      <c r="J1" s="1"/>
      <c r="K1" s="1"/>
      <c r="L1" s="1"/>
      <c r="M1" s="1"/>
      <c r="N1" s="1"/>
      <c r="O1" s="1"/>
      <c r="P1" s="1"/>
      <c r="Q1" s="1"/>
      <c r="R1" s="1"/>
      <c r="S1" s="1"/>
      <c r="T1" s="1"/>
      <c r="U1" s="1"/>
      <c r="V1" s="1"/>
      <c r="W1" s="1"/>
      <c r="X1" s="1"/>
      <c r="Y1" s="1"/>
      <c r="Z1" s="1"/>
    </row>
    <row r="2" spans="1:26" x14ac:dyDescent="0.25">
      <c r="A2" s="118"/>
      <c r="B2" s="106"/>
      <c r="C2" s="110"/>
      <c r="D2" s="1"/>
      <c r="E2" s="1"/>
      <c r="F2" s="1"/>
      <c r="G2" s="1"/>
      <c r="H2" s="1"/>
      <c r="I2" s="1"/>
      <c r="J2" s="1"/>
      <c r="K2" s="1"/>
      <c r="L2" s="1"/>
      <c r="M2" s="1"/>
      <c r="N2" s="1"/>
      <c r="O2" s="1"/>
      <c r="P2" s="1"/>
      <c r="Q2" s="1"/>
      <c r="R2" s="1"/>
      <c r="S2" s="1"/>
      <c r="T2" s="1"/>
      <c r="U2" s="1"/>
      <c r="V2" s="1"/>
      <c r="W2" s="1"/>
      <c r="X2" s="1"/>
      <c r="Y2" s="1"/>
      <c r="Z2" s="1"/>
    </row>
    <row r="3" spans="1:26" x14ac:dyDescent="0.25">
      <c r="A3" s="52" t="s">
        <v>34</v>
      </c>
      <c r="B3" s="52" t="s">
        <v>75</v>
      </c>
      <c r="C3" s="52" t="s">
        <v>342</v>
      </c>
      <c r="D3" s="1"/>
      <c r="E3" s="1"/>
      <c r="F3" s="1"/>
      <c r="G3" s="1"/>
      <c r="H3" s="1"/>
      <c r="I3" s="1"/>
      <c r="J3" s="1"/>
      <c r="K3" s="1"/>
      <c r="L3" s="1"/>
      <c r="M3" s="1"/>
      <c r="N3" s="1"/>
      <c r="O3" s="1"/>
      <c r="P3" s="1"/>
      <c r="Q3" s="1"/>
      <c r="R3" s="1"/>
      <c r="S3" s="1"/>
      <c r="T3" s="1"/>
      <c r="U3" s="1"/>
      <c r="V3" s="1"/>
      <c r="W3" s="1"/>
      <c r="X3" s="1"/>
      <c r="Y3" s="1"/>
      <c r="Z3" s="1"/>
    </row>
    <row r="4" spans="1:26" x14ac:dyDescent="0.25">
      <c r="A4" s="53" t="s">
        <v>67</v>
      </c>
      <c r="B4" s="53" t="s">
        <v>343</v>
      </c>
      <c r="C4" s="54" t="s">
        <v>344</v>
      </c>
      <c r="D4" s="1"/>
      <c r="E4" s="1"/>
      <c r="F4" s="1"/>
      <c r="G4" s="1"/>
      <c r="H4" s="1"/>
      <c r="I4" s="1"/>
      <c r="J4" s="1"/>
      <c r="K4" s="1"/>
      <c r="L4" s="1"/>
      <c r="M4" s="1"/>
      <c r="N4" s="1"/>
      <c r="O4" s="1"/>
      <c r="P4" s="1"/>
      <c r="Q4" s="1"/>
      <c r="R4" s="1"/>
      <c r="S4" s="1"/>
      <c r="T4" s="1"/>
      <c r="U4" s="1"/>
      <c r="V4" s="1"/>
      <c r="W4" s="1"/>
      <c r="X4" s="1"/>
      <c r="Y4" s="1"/>
      <c r="Z4" s="1"/>
    </row>
    <row r="5" spans="1:26" x14ac:dyDescent="0.25">
      <c r="A5" s="55" t="s">
        <v>104</v>
      </c>
      <c r="B5" s="55" t="s">
        <v>345</v>
      </c>
      <c r="C5" s="56" t="s">
        <v>346</v>
      </c>
      <c r="D5" s="1"/>
      <c r="E5" s="1"/>
      <c r="F5" s="1"/>
      <c r="G5" s="1"/>
      <c r="H5" s="1"/>
      <c r="I5" s="1"/>
      <c r="J5" s="1"/>
      <c r="K5" s="1"/>
      <c r="L5" s="1"/>
      <c r="M5" s="1"/>
      <c r="N5" s="1"/>
      <c r="O5" s="1"/>
      <c r="P5" s="1"/>
      <c r="Q5" s="1"/>
      <c r="R5" s="1"/>
      <c r="S5" s="1"/>
      <c r="T5" s="1"/>
      <c r="U5" s="1"/>
      <c r="V5" s="1"/>
      <c r="W5" s="1"/>
      <c r="X5" s="1"/>
      <c r="Y5" s="1"/>
      <c r="Z5" s="1"/>
    </row>
    <row r="6" spans="1:26" x14ac:dyDescent="0.25">
      <c r="A6" s="57" t="s">
        <v>166</v>
      </c>
      <c r="B6" s="57" t="s">
        <v>347</v>
      </c>
      <c r="C6" s="58" t="s">
        <v>348</v>
      </c>
      <c r="D6" s="1"/>
      <c r="E6" s="1"/>
      <c r="F6" s="1"/>
      <c r="G6" s="1"/>
      <c r="H6" s="1"/>
      <c r="I6" s="1"/>
      <c r="J6" s="1"/>
      <c r="K6" s="1"/>
      <c r="L6" s="1"/>
      <c r="M6" s="1"/>
      <c r="N6" s="1"/>
      <c r="O6" s="1"/>
      <c r="P6" s="1"/>
      <c r="Q6" s="1"/>
      <c r="R6" s="1"/>
      <c r="S6" s="1"/>
      <c r="T6" s="1"/>
      <c r="U6" s="1"/>
      <c r="V6" s="1"/>
      <c r="W6" s="1"/>
      <c r="X6" s="1"/>
      <c r="Y6" s="1"/>
      <c r="Z6" s="1"/>
    </row>
    <row r="7" spans="1:26" x14ac:dyDescent="0.25">
      <c r="A7" s="55" t="s">
        <v>225</v>
      </c>
      <c r="B7" s="55" t="s">
        <v>349</v>
      </c>
      <c r="C7" s="56" t="s">
        <v>350</v>
      </c>
      <c r="D7" s="1"/>
      <c r="E7" s="1"/>
      <c r="F7" s="1"/>
      <c r="G7" s="1"/>
      <c r="H7" s="1"/>
      <c r="I7" s="1"/>
      <c r="J7" s="1"/>
      <c r="K7" s="1"/>
      <c r="L7" s="1"/>
      <c r="M7" s="1"/>
      <c r="N7" s="1"/>
      <c r="O7" s="1"/>
      <c r="P7" s="1"/>
      <c r="Q7" s="1"/>
      <c r="R7" s="1"/>
      <c r="S7" s="1"/>
      <c r="T7" s="1"/>
      <c r="U7" s="1"/>
      <c r="V7" s="1"/>
      <c r="W7" s="1"/>
      <c r="X7" s="1"/>
      <c r="Y7" s="1"/>
      <c r="Z7" s="1"/>
    </row>
    <row r="8" spans="1:26" x14ac:dyDescent="0.25">
      <c r="A8" s="57" t="s">
        <v>242</v>
      </c>
      <c r="B8" s="57" t="s">
        <v>351</v>
      </c>
      <c r="C8" s="58" t="s">
        <v>352</v>
      </c>
      <c r="D8" s="1"/>
      <c r="E8" s="1"/>
      <c r="F8" s="1"/>
      <c r="G8" s="1"/>
      <c r="H8" s="1"/>
      <c r="I8" s="1"/>
      <c r="J8" s="1"/>
      <c r="K8" s="1"/>
      <c r="L8" s="1"/>
      <c r="M8" s="1"/>
      <c r="N8" s="1"/>
      <c r="O8" s="1"/>
      <c r="P8" s="1"/>
      <c r="Q8" s="1"/>
      <c r="R8" s="1"/>
      <c r="S8" s="1"/>
      <c r="T8" s="1"/>
      <c r="U8" s="1"/>
      <c r="V8" s="1"/>
      <c r="W8" s="1"/>
      <c r="X8" s="1"/>
      <c r="Y8" s="1"/>
      <c r="Z8" s="1"/>
    </row>
    <row r="9" spans="1:26" x14ac:dyDescent="0.25">
      <c r="A9" s="55" t="s">
        <v>248</v>
      </c>
      <c r="B9" s="55" t="s">
        <v>353</v>
      </c>
      <c r="C9" s="56" t="s">
        <v>354</v>
      </c>
      <c r="D9" s="1"/>
      <c r="E9" s="1"/>
      <c r="F9" s="1"/>
      <c r="G9" s="1"/>
      <c r="H9" s="1"/>
      <c r="I9" s="1"/>
      <c r="J9" s="1"/>
      <c r="K9" s="1"/>
      <c r="L9" s="1"/>
      <c r="M9" s="1"/>
      <c r="N9" s="1"/>
      <c r="O9" s="1"/>
      <c r="P9" s="1"/>
      <c r="Q9" s="1"/>
      <c r="R9" s="1"/>
      <c r="S9" s="1"/>
      <c r="T9" s="1"/>
      <c r="U9" s="1"/>
      <c r="V9" s="1"/>
      <c r="W9" s="1"/>
      <c r="X9" s="1"/>
      <c r="Y9" s="1"/>
      <c r="Z9" s="1"/>
    </row>
    <row r="10" spans="1:26" x14ac:dyDescent="0.25">
      <c r="A10" s="57" t="s">
        <v>271</v>
      </c>
      <c r="B10" s="57" t="s">
        <v>355</v>
      </c>
      <c r="C10" s="58" t="s">
        <v>356</v>
      </c>
      <c r="D10" s="1"/>
      <c r="E10" s="1"/>
      <c r="F10" s="1"/>
      <c r="G10" s="1"/>
      <c r="H10" s="1"/>
      <c r="I10" s="1"/>
      <c r="J10" s="1"/>
      <c r="K10" s="1"/>
      <c r="L10" s="1"/>
      <c r="M10" s="1"/>
      <c r="N10" s="1"/>
      <c r="O10" s="1"/>
      <c r="P10" s="1"/>
      <c r="Q10" s="1"/>
      <c r="R10" s="1"/>
      <c r="S10" s="1"/>
      <c r="T10" s="1"/>
      <c r="U10" s="1"/>
      <c r="V10" s="1"/>
      <c r="W10" s="1"/>
      <c r="X10" s="1"/>
      <c r="Y10" s="1"/>
      <c r="Z10" s="1"/>
    </row>
    <row r="11" spans="1:26" x14ac:dyDescent="0.25">
      <c r="A11" s="55" t="s">
        <v>276</v>
      </c>
      <c r="B11" s="55" t="s">
        <v>357</v>
      </c>
      <c r="C11" s="56" t="s">
        <v>358</v>
      </c>
      <c r="D11" s="1"/>
      <c r="E11" s="1"/>
      <c r="F11" s="1"/>
      <c r="G11" s="1"/>
      <c r="H11" s="1"/>
      <c r="I11" s="1"/>
      <c r="J11" s="1"/>
      <c r="K11" s="1"/>
      <c r="L11" s="1"/>
      <c r="M11" s="1"/>
      <c r="N11" s="1"/>
      <c r="O11" s="1"/>
      <c r="P11" s="1"/>
      <c r="Q11" s="1"/>
      <c r="R11" s="1"/>
      <c r="S11" s="1"/>
      <c r="T11" s="1"/>
      <c r="U11" s="1"/>
      <c r="V11" s="1"/>
      <c r="W11" s="1"/>
      <c r="X11" s="1"/>
      <c r="Y11" s="1"/>
      <c r="Z11" s="1"/>
    </row>
    <row r="12" spans="1:26" x14ac:dyDescent="0.25">
      <c r="A12" s="57" t="s">
        <v>281</v>
      </c>
      <c r="B12" s="57" t="s">
        <v>359</v>
      </c>
      <c r="C12" s="58" t="s">
        <v>360</v>
      </c>
      <c r="D12" s="1"/>
      <c r="E12" s="1"/>
      <c r="F12" s="1"/>
      <c r="G12" s="1"/>
      <c r="H12" s="1"/>
      <c r="I12" s="1"/>
      <c r="J12" s="1"/>
      <c r="K12" s="1"/>
      <c r="L12" s="1"/>
      <c r="M12" s="1"/>
      <c r="N12" s="1"/>
      <c r="O12" s="1"/>
      <c r="P12" s="1"/>
      <c r="Q12" s="1"/>
      <c r="R12" s="1"/>
      <c r="S12" s="1"/>
      <c r="T12" s="1"/>
      <c r="U12" s="1"/>
      <c r="V12" s="1"/>
      <c r="W12" s="1"/>
      <c r="X12" s="1"/>
      <c r="Y12" s="1"/>
      <c r="Z12" s="1"/>
    </row>
    <row r="13" spans="1:26" x14ac:dyDescent="0.25">
      <c r="A13" s="55" t="s">
        <v>283</v>
      </c>
      <c r="B13" s="7" t="s">
        <v>361</v>
      </c>
      <c r="C13" s="56" t="s">
        <v>362</v>
      </c>
      <c r="D13" s="1"/>
      <c r="E13" s="1"/>
      <c r="F13" s="1"/>
      <c r="G13" s="1"/>
      <c r="H13" s="1"/>
      <c r="I13" s="1"/>
      <c r="J13" s="1"/>
      <c r="K13" s="1"/>
      <c r="L13" s="1"/>
      <c r="M13" s="1"/>
      <c r="N13" s="1"/>
      <c r="O13" s="1"/>
      <c r="P13" s="1"/>
      <c r="Q13" s="1"/>
      <c r="R13" s="1"/>
      <c r="S13" s="1"/>
      <c r="T13" s="1"/>
      <c r="U13" s="1"/>
      <c r="V13" s="1"/>
      <c r="W13" s="1"/>
      <c r="X13" s="1"/>
      <c r="Y13" s="1"/>
      <c r="Z13" s="1"/>
    </row>
    <row r="14" spans="1:26" x14ac:dyDescent="0.25">
      <c r="A14" s="57" t="s">
        <v>287</v>
      </c>
      <c r="B14" s="57" t="s">
        <v>363</v>
      </c>
      <c r="C14" s="58" t="s">
        <v>364</v>
      </c>
      <c r="D14" s="1"/>
      <c r="E14" s="1"/>
      <c r="F14" s="1"/>
      <c r="G14" s="1"/>
      <c r="H14" s="1"/>
      <c r="I14" s="1"/>
      <c r="J14" s="1"/>
      <c r="K14" s="1"/>
      <c r="L14" s="1"/>
      <c r="M14" s="1"/>
      <c r="N14" s="1"/>
      <c r="O14" s="1"/>
      <c r="P14" s="1"/>
      <c r="Q14" s="1"/>
      <c r="R14" s="1"/>
      <c r="S14" s="1"/>
      <c r="T14" s="1"/>
      <c r="U14" s="1"/>
      <c r="V14" s="1"/>
      <c r="W14" s="1"/>
      <c r="X14" s="1"/>
      <c r="Y14" s="1"/>
      <c r="Z14" s="1"/>
    </row>
    <row r="15" spans="1:26" x14ac:dyDescent="0.25">
      <c r="A15" s="55" t="s">
        <v>291</v>
      </c>
      <c r="B15" s="55" t="s">
        <v>365</v>
      </c>
      <c r="C15" s="56" t="s">
        <v>366</v>
      </c>
      <c r="D15" s="1"/>
      <c r="E15" s="1"/>
      <c r="F15" s="1"/>
      <c r="G15" s="1"/>
      <c r="H15" s="1"/>
      <c r="I15" s="1"/>
      <c r="J15" s="1"/>
      <c r="K15" s="1"/>
      <c r="L15" s="1"/>
      <c r="M15" s="1"/>
      <c r="N15" s="1"/>
      <c r="O15" s="1"/>
      <c r="P15" s="1"/>
      <c r="Q15" s="1"/>
      <c r="R15" s="1"/>
      <c r="S15" s="1"/>
      <c r="T15" s="1"/>
      <c r="U15" s="1"/>
      <c r="V15" s="1"/>
      <c r="W15" s="1"/>
      <c r="X15" s="1"/>
      <c r="Y15" s="1"/>
      <c r="Z15" s="1"/>
    </row>
    <row r="16" spans="1:26" x14ac:dyDescent="0.25">
      <c r="A16" s="57" t="s">
        <v>294</v>
      </c>
      <c r="B16" s="57" t="s">
        <v>367</v>
      </c>
      <c r="C16" s="58" t="s">
        <v>368</v>
      </c>
      <c r="D16" s="1"/>
      <c r="E16" s="1"/>
      <c r="F16" s="1"/>
      <c r="G16" s="1"/>
      <c r="H16" s="1"/>
      <c r="I16" s="1"/>
      <c r="J16" s="1"/>
      <c r="K16" s="1"/>
      <c r="L16" s="1"/>
      <c r="M16" s="1"/>
      <c r="N16" s="1"/>
      <c r="O16" s="1"/>
      <c r="P16" s="1"/>
      <c r="Q16" s="1"/>
      <c r="R16" s="1"/>
      <c r="S16" s="1"/>
      <c r="T16" s="1"/>
      <c r="U16" s="1"/>
      <c r="V16" s="1"/>
      <c r="W16" s="1"/>
      <c r="X16" s="1"/>
      <c r="Y16" s="1"/>
      <c r="Z16" s="1"/>
    </row>
    <row r="17" spans="1:26" x14ac:dyDescent="0.25">
      <c r="A17" s="55" t="s">
        <v>298</v>
      </c>
      <c r="B17" s="7" t="s">
        <v>369</v>
      </c>
      <c r="C17" s="56" t="s">
        <v>370</v>
      </c>
      <c r="D17" s="1"/>
      <c r="E17" s="1"/>
      <c r="F17" s="1"/>
      <c r="G17" s="1"/>
      <c r="H17" s="1"/>
      <c r="I17" s="1"/>
      <c r="J17" s="1"/>
      <c r="K17" s="1"/>
      <c r="L17" s="1"/>
      <c r="M17" s="1"/>
      <c r="N17" s="1"/>
      <c r="O17" s="1"/>
      <c r="P17" s="1"/>
      <c r="Q17" s="1"/>
      <c r="R17" s="1"/>
      <c r="S17" s="1"/>
      <c r="T17" s="1"/>
      <c r="U17" s="1"/>
      <c r="V17" s="1"/>
      <c r="W17" s="1"/>
      <c r="X17" s="1"/>
      <c r="Y17" s="1"/>
      <c r="Z17" s="1"/>
    </row>
    <row r="18" spans="1:26" x14ac:dyDescent="0.25">
      <c r="A18" s="57" t="s">
        <v>301</v>
      </c>
      <c r="B18" s="57" t="s">
        <v>371</v>
      </c>
      <c r="C18" s="58" t="s">
        <v>372</v>
      </c>
      <c r="D18" s="1"/>
      <c r="E18" s="1"/>
      <c r="F18" s="1"/>
      <c r="G18" s="1"/>
      <c r="H18" s="1"/>
      <c r="I18" s="1"/>
      <c r="J18" s="1"/>
      <c r="K18" s="1"/>
      <c r="L18" s="1"/>
      <c r="M18" s="1"/>
      <c r="N18" s="1"/>
      <c r="O18" s="1"/>
      <c r="P18" s="1"/>
      <c r="Q18" s="1"/>
      <c r="R18" s="1"/>
      <c r="S18" s="1"/>
      <c r="T18" s="1"/>
      <c r="U18" s="1"/>
      <c r="V18" s="1"/>
      <c r="W18" s="1"/>
      <c r="X18" s="1"/>
      <c r="Y18" s="1"/>
      <c r="Z18" s="1"/>
    </row>
    <row r="19" spans="1:26" x14ac:dyDescent="0.25">
      <c r="A19" s="55" t="s">
        <v>303</v>
      </c>
      <c r="B19" s="55" t="s">
        <v>369</v>
      </c>
      <c r="C19" s="56" t="s">
        <v>373</v>
      </c>
      <c r="D19" s="1"/>
      <c r="E19" s="1"/>
      <c r="F19" s="1"/>
      <c r="G19" s="1"/>
      <c r="H19" s="1"/>
      <c r="I19" s="1"/>
      <c r="J19" s="1"/>
      <c r="K19" s="1"/>
      <c r="L19" s="1"/>
      <c r="M19" s="1"/>
      <c r="N19" s="1"/>
      <c r="O19" s="1"/>
      <c r="P19" s="1"/>
      <c r="Q19" s="1"/>
      <c r="R19" s="1"/>
      <c r="S19" s="1"/>
      <c r="T19" s="1"/>
      <c r="U19" s="1"/>
      <c r="V19" s="1"/>
      <c r="W19" s="1"/>
      <c r="X19" s="1"/>
      <c r="Y19" s="1"/>
      <c r="Z19" s="1"/>
    </row>
    <row r="20" spans="1:26" x14ac:dyDescent="0.25">
      <c r="A20" s="57" t="s">
        <v>305</v>
      </c>
      <c r="B20" s="57" t="s">
        <v>374</v>
      </c>
      <c r="C20" s="58" t="s">
        <v>375</v>
      </c>
      <c r="D20" s="1"/>
      <c r="E20" s="1"/>
      <c r="F20" s="1"/>
      <c r="G20" s="1"/>
      <c r="H20" s="1"/>
      <c r="I20" s="1"/>
      <c r="J20" s="1"/>
      <c r="K20" s="1"/>
      <c r="L20" s="1"/>
      <c r="M20" s="1"/>
      <c r="N20" s="1"/>
      <c r="O20" s="1"/>
      <c r="P20" s="1"/>
      <c r="Q20" s="1"/>
      <c r="R20" s="1"/>
      <c r="S20" s="1"/>
      <c r="T20" s="1"/>
      <c r="U20" s="1"/>
      <c r="V20" s="1"/>
      <c r="W20" s="1"/>
      <c r="X20" s="1"/>
      <c r="Y20" s="1"/>
      <c r="Z20" s="1"/>
    </row>
    <row r="21" spans="1:26" x14ac:dyDescent="0.25">
      <c r="A21" s="55" t="s">
        <v>307</v>
      </c>
      <c r="B21" s="55" t="s">
        <v>376</v>
      </c>
      <c r="C21" s="56" t="s">
        <v>377</v>
      </c>
      <c r="D21" s="1"/>
      <c r="E21" s="1"/>
      <c r="F21" s="1"/>
      <c r="G21" s="1"/>
      <c r="H21" s="1"/>
      <c r="I21" s="1"/>
      <c r="J21" s="1"/>
      <c r="K21" s="1"/>
      <c r="L21" s="1"/>
      <c r="M21" s="1"/>
      <c r="N21" s="1"/>
      <c r="O21" s="1"/>
      <c r="P21" s="1"/>
      <c r="Q21" s="1"/>
      <c r="R21" s="1"/>
      <c r="S21" s="1"/>
      <c r="T21" s="1"/>
      <c r="U21" s="1"/>
      <c r="V21" s="1"/>
      <c r="W21" s="1"/>
      <c r="X21" s="1"/>
      <c r="Y21" s="1"/>
      <c r="Z21" s="1"/>
    </row>
    <row r="22" spans="1:26" x14ac:dyDescent="0.25">
      <c r="A22" s="57" t="s">
        <v>311</v>
      </c>
      <c r="B22" s="57" t="s">
        <v>378</v>
      </c>
      <c r="C22" s="58" t="s">
        <v>379</v>
      </c>
      <c r="D22" s="1"/>
      <c r="E22" s="1"/>
      <c r="F22" s="1"/>
      <c r="G22" s="1"/>
      <c r="H22" s="1"/>
      <c r="I22" s="1"/>
      <c r="J22" s="1"/>
      <c r="K22" s="1"/>
      <c r="L22" s="1"/>
      <c r="M22" s="1"/>
      <c r="N22" s="1"/>
      <c r="O22" s="1"/>
      <c r="P22" s="1"/>
      <c r="Q22" s="1"/>
      <c r="R22" s="1"/>
      <c r="S22" s="1"/>
      <c r="T22" s="1"/>
      <c r="U22" s="1"/>
      <c r="V22" s="1"/>
      <c r="W22" s="1"/>
      <c r="X22" s="1"/>
      <c r="Y22" s="1"/>
      <c r="Z22" s="1"/>
    </row>
    <row r="23" spans="1:26" x14ac:dyDescent="0.25">
      <c r="A23" s="55" t="s">
        <v>312</v>
      </c>
      <c r="B23" s="55" t="s">
        <v>380</v>
      </c>
      <c r="C23" s="56" t="s">
        <v>381</v>
      </c>
      <c r="D23" s="1"/>
      <c r="E23" s="1"/>
      <c r="F23" s="1"/>
      <c r="G23" s="1"/>
      <c r="H23" s="1"/>
      <c r="I23" s="1"/>
      <c r="J23" s="1"/>
      <c r="K23" s="1"/>
      <c r="L23" s="1"/>
      <c r="M23" s="1"/>
      <c r="N23" s="1"/>
      <c r="O23" s="1"/>
      <c r="P23" s="1"/>
      <c r="Q23" s="1"/>
      <c r="R23" s="1"/>
      <c r="S23" s="1"/>
      <c r="T23" s="1"/>
      <c r="U23" s="1"/>
      <c r="V23" s="1"/>
      <c r="W23" s="1"/>
      <c r="X23" s="1"/>
      <c r="Y23" s="1"/>
      <c r="Z23" s="1"/>
    </row>
    <row r="24" spans="1:26" x14ac:dyDescent="0.25">
      <c r="A24" s="57" t="s">
        <v>314</v>
      </c>
      <c r="B24" s="57" t="s">
        <v>382</v>
      </c>
      <c r="C24" s="58" t="s">
        <v>383</v>
      </c>
      <c r="D24" s="1"/>
      <c r="E24" s="1"/>
      <c r="F24" s="1"/>
      <c r="G24" s="1"/>
      <c r="H24" s="1"/>
      <c r="I24" s="1"/>
      <c r="J24" s="1"/>
      <c r="K24" s="1"/>
      <c r="L24" s="1"/>
      <c r="M24" s="1"/>
      <c r="N24" s="1"/>
      <c r="O24" s="1"/>
      <c r="P24" s="1"/>
      <c r="Q24" s="1"/>
      <c r="R24" s="1"/>
      <c r="S24" s="1"/>
      <c r="T24" s="1"/>
      <c r="U24" s="1"/>
      <c r="V24" s="1"/>
      <c r="W24" s="1"/>
      <c r="X24" s="1"/>
      <c r="Y24" s="1"/>
      <c r="Z24" s="1"/>
    </row>
    <row r="25" spans="1:26" x14ac:dyDescent="0.25">
      <c r="A25" s="55" t="s">
        <v>317</v>
      </c>
      <c r="B25" s="55" t="s">
        <v>384</v>
      </c>
      <c r="C25" s="56" t="s">
        <v>385</v>
      </c>
      <c r="D25" s="1"/>
      <c r="E25" s="1"/>
      <c r="F25" s="1"/>
      <c r="G25" s="1"/>
      <c r="H25" s="1"/>
      <c r="I25" s="1"/>
      <c r="J25" s="1"/>
      <c r="K25" s="1"/>
      <c r="L25" s="1"/>
      <c r="M25" s="1"/>
      <c r="N25" s="1"/>
      <c r="O25" s="1"/>
      <c r="P25" s="1"/>
      <c r="Q25" s="1"/>
      <c r="R25" s="1"/>
      <c r="S25" s="1"/>
      <c r="T25" s="1"/>
      <c r="U25" s="1"/>
      <c r="V25" s="1"/>
      <c r="W25" s="1"/>
      <c r="X25" s="1"/>
      <c r="Y25" s="1"/>
      <c r="Z25" s="1"/>
    </row>
    <row r="26" spans="1:26" x14ac:dyDescent="0.25">
      <c r="A26" s="57" t="s">
        <v>319</v>
      </c>
      <c r="B26" s="57" t="s">
        <v>386</v>
      </c>
      <c r="C26" s="58" t="s">
        <v>387</v>
      </c>
      <c r="D26" s="1"/>
      <c r="E26" s="1"/>
      <c r="F26" s="1"/>
      <c r="G26" s="1"/>
      <c r="H26" s="1"/>
      <c r="I26" s="1"/>
      <c r="J26" s="1"/>
      <c r="K26" s="1"/>
      <c r="L26" s="1"/>
      <c r="M26" s="1"/>
      <c r="N26" s="1"/>
      <c r="O26" s="1"/>
      <c r="P26" s="1"/>
      <c r="Q26" s="1"/>
      <c r="R26" s="1"/>
      <c r="S26" s="1"/>
      <c r="T26" s="1"/>
      <c r="U26" s="1"/>
      <c r="V26" s="1"/>
      <c r="W26" s="1"/>
      <c r="X26" s="1"/>
      <c r="Y26" s="1"/>
      <c r="Z26" s="1"/>
    </row>
    <row r="27" spans="1:26" x14ac:dyDescent="0.25">
      <c r="A27" s="55" t="s">
        <v>321</v>
      </c>
      <c r="B27" s="55" t="s">
        <v>388</v>
      </c>
      <c r="C27" s="56" t="s">
        <v>389</v>
      </c>
      <c r="D27" s="1"/>
      <c r="E27" s="1"/>
      <c r="F27" s="1"/>
      <c r="G27" s="1"/>
      <c r="H27" s="1"/>
      <c r="I27" s="1"/>
      <c r="J27" s="1"/>
      <c r="K27" s="1"/>
      <c r="L27" s="1"/>
      <c r="M27" s="1"/>
      <c r="N27" s="1"/>
      <c r="O27" s="1"/>
      <c r="P27" s="1"/>
      <c r="Q27" s="1"/>
      <c r="R27" s="1"/>
      <c r="S27" s="1"/>
      <c r="T27" s="1"/>
      <c r="U27" s="1"/>
      <c r="V27" s="1"/>
      <c r="W27" s="1"/>
      <c r="X27" s="1"/>
      <c r="Y27" s="1"/>
      <c r="Z27" s="1"/>
    </row>
    <row r="28" spans="1:26" x14ac:dyDescent="0.25">
      <c r="A28" s="57" t="s">
        <v>326</v>
      </c>
      <c r="B28" s="57" t="s">
        <v>390</v>
      </c>
      <c r="C28" s="58" t="s">
        <v>391</v>
      </c>
      <c r="D28" s="1"/>
      <c r="E28" s="1"/>
      <c r="F28" s="1"/>
      <c r="G28" s="1"/>
      <c r="H28" s="1"/>
      <c r="I28" s="1"/>
      <c r="J28" s="1"/>
      <c r="K28" s="1"/>
      <c r="L28" s="1"/>
      <c r="M28" s="1"/>
      <c r="N28" s="1"/>
      <c r="O28" s="1"/>
      <c r="P28" s="1"/>
      <c r="Q28" s="1"/>
      <c r="R28" s="1"/>
      <c r="S28" s="1"/>
      <c r="T28" s="1"/>
      <c r="U28" s="1"/>
      <c r="V28" s="1"/>
      <c r="W28" s="1"/>
      <c r="X28" s="1"/>
      <c r="Y28" s="1"/>
      <c r="Z28" s="1"/>
    </row>
    <row r="29" spans="1:26" x14ac:dyDescent="0.25">
      <c r="A29" s="55" t="s">
        <v>392</v>
      </c>
      <c r="B29" s="55" t="s">
        <v>393</v>
      </c>
      <c r="C29" s="56" t="s">
        <v>394</v>
      </c>
      <c r="D29" s="1"/>
      <c r="E29" s="1"/>
      <c r="F29" s="1"/>
      <c r="G29" s="1"/>
      <c r="H29" s="1"/>
      <c r="I29" s="1"/>
      <c r="J29" s="1"/>
      <c r="K29" s="1"/>
      <c r="L29" s="1"/>
      <c r="M29" s="1"/>
      <c r="N29" s="1"/>
      <c r="O29" s="1"/>
      <c r="P29" s="1"/>
      <c r="Q29" s="1"/>
      <c r="R29" s="1"/>
      <c r="S29" s="1"/>
      <c r="T29" s="1"/>
      <c r="U29" s="1"/>
      <c r="V29" s="1"/>
      <c r="W29" s="1"/>
      <c r="X29" s="1"/>
      <c r="Y29" s="1"/>
      <c r="Z29" s="1"/>
    </row>
    <row r="30" spans="1:26" x14ac:dyDescent="0.25">
      <c r="A30" s="57" t="s">
        <v>337</v>
      </c>
      <c r="B30" s="57" t="s">
        <v>395</v>
      </c>
      <c r="C30" s="58" t="s">
        <v>396</v>
      </c>
      <c r="D30" s="1"/>
      <c r="E30" s="1"/>
      <c r="F30" s="1"/>
      <c r="G30" s="1"/>
      <c r="H30" s="1"/>
      <c r="I30" s="1"/>
      <c r="J30" s="1"/>
      <c r="K30" s="1"/>
      <c r="L30" s="1"/>
      <c r="M30" s="1"/>
      <c r="N30" s="1"/>
      <c r="O30" s="1"/>
      <c r="P30" s="1"/>
      <c r="Q30" s="1"/>
      <c r="R30" s="1"/>
      <c r="S30" s="1"/>
      <c r="T30" s="1"/>
      <c r="U30" s="1"/>
      <c r="V30" s="1"/>
      <c r="W30" s="1"/>
      <c r="X30" s="1"/>
      <c r="Y30" s="1"/>
      <c r="Z30" s="1"/>
    </row>
    <row r="31" spans="1:26" x14ac:dyDescent="0.25">
      <c r="A31" s="55" t="s">
        <v>339</v>
      </c>
      <c r="B31" s="55" t="s">
        <v>397</v>
      </c>
      <c r="C31" s="56" t="s">
        <v>398</v>
      </c>
      <c r="D31" s="1"/>
      <c r="E31" s="1"/>
      <c r="F31" s="1"/>
      <c r="G31" s="1"/>
      <c r="H31" s="1"/>
      <c r="I31" s="1"/>
      <c r="J31" s="1"/>
      <c r="K31" s="1"/>
      <c r="L31" s="1"/>
      <c r="M31" s="1"/>
      <c r="N31" s="1"/>
      <c r="O31" s="1"/>
      <c r="P31" s="1"/>
      <c r="Q31" s="1"/>
      <c r="R31" s="1"/>
      <c r="S31" s="1"/>
      <c r="T31" s="1"/>
      <c r="U31" s="1"/>
      <c r="V31" s="1"/>
      <c r="W31" s="1"/>
      <c r="X31" s="1"/>
      <c r="Y31" s="1"/>
      <c r="Z31" s="1"/>
    </row>
    <row r="32" spans="1:26"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A1:C2"/>
  </mergeCells>
  <hyperlinks>
    <hyperlink ref="C4" r:id="rId1"/>
    <hyperlink ref="C5" r:id="rId2"/>
    <hyperlink ref="C6" r:id="rId3"/>
    <hyperlink ref="C7" r:id="rId4"/>
    <hyperlink ref="C8" r:id="rId5"/>
    <hyperlink ref="C9" r:id="rId6"/>
    <hyperlink ref="C10" r:id="rId7"/>
    <hyperlink ref="C11" r:id="rId8"/>
    <hyperlink ref="C12" r:id="rId9"/>
    <hyperlink ref="C13" r:id="rId10"/>
    <hyperlink ref="C14" r:id="rId11"/>
    <hyperlink ref="C15" r:id="rId12"/>
    <hyperlink ref="C17" r:id="rId13"/>
    <hyperlink ref="C18" r:id="rId14"/>
    <hyperlink ref="C19" r:id="rId15"/>
    <hyperlink ref="C20" r:id="rId16"/>
    <hyperlink ref="C22" r:id="rId17"/>
    <hyperlink ref="C23" r:id="rId18"/>
    <hyperlink ref="C24" r:id="rId19"/>
    <hyperlink ref="C25" r:id="rId20"/>
    <hyperlink ref="C26" r:id="rId21"/>
    <hyperlink ref="C27" r:id="rId22"/>
    <hyperlink ref="C28" r:id="rId23"/>
    <hyperlink ref="C29" r:id="rId24"/>
    <hyperlink ref="C30" r:id="rId25"/>
    <hyperlink ref="C31" r:id="rId2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sqref="A1:C1"/>
    </sheetView>
  </sheetViews>
  <sheetFormatPr defaultColWidth="14.42578125" defaultRowHeight="15" customHeight="1" x14ac:dyDescent="0.25"/>
  <cols>
    <col min="1" max="1" width="23.42578125" customWidth="1"/>
    <col min="2" max="2" width="19" customWidth="1"/>
    <col min="3" max="3" width="46.5703125" customWidth="1"/>
    <col min="4" max="26" width="10.7109375" customWidth="1"/>
  </cols>
  <sheetData>
    <row r="1" spans="1:3" x14ac:dyDescent="0.25">
      <c r="A1" s="119" t="s">
        <v>399</v>
      </c>
      <c r="B1" s="83"/>
      <c r="C1" s="78"/>
    </row>
    <row r="2" spans="1:3" x14ac:dyDescent="0.25">
      <c r="A2" s="59" t="s">
        <v>400</v>
      </c>
      <c r="B2" s="59" t="s">
        <v>401</v>
      </c>
      <c r="C2" s="59" t="s">
        <v>342</v>
      </c>
    </row>
    <row r="3" spans="1:3" x14ac:dyDescent="0.25">
      <c r="A3" s="60" t="s">
        <v>402</v>
      </c>
      <c r="B3" s="61" t="s">
        <v>15</v>
      </c>
      <c r="C3" s="62" t="s">
        <v>403</v>
      </c>
    </row>
    <row r="4" spans="1:3" x14ac:dyDescent="0.25">
      <c r="A4" s="63" t="s">
        <v>404</v>
      </c>
      <c r="B4" s="64" t="s">
        <v>17</v>
      </c>
      <c r="C4" s="65" t="s">
        <v>405</v>
      </c>
    </row>
    <row r="5" spans="1:3" x14ac:dyDescent="0.25">
      <c r="A5" s="60" t="s">
        <v>406</v>
      </c>
      <c r="B5" s="61" t="s">
        <v>19</v>
      </c>
      <c r="C5" s="62" t="s">
        <v>407</v>
      </c>
    </row>
    <row r="6" spans="1:3" x14ac:dyDescent="0.25">
      <c r="A6" s="63" t="s">
        <v>408</v>
      </c>
      <c r="B6" s="64" t="s">
        <v>22</v>
      </c>
      <c r="C6" s="65" t="s">
        <v>409</v>
      </c>
    </row>
    <row r="7" spans="1:3" x14ac:dyDescent="0.25">
      <c r="A7" s="60" t="s">
        <v>410</v>
      </c>
      <c r="B7" s="61" t="s">
        <v>26</v>
      </c>
      <c r="C7" s="62" t="s">
        <v>411</v>
      </c>
    </row>
  </sheetData>
  <mergeCells count="1">
    <mergeCell ref="A1:C1"/>
  </mergeCells>
  <hyperlinks>
    <hyperlink ref="C3" r:id="rId1"/>
    <hyperlink ref="C4" r:id="rId2"/>
    <hyperlink ref="C5" r:id="rId3"/>
    <hyperlink ref="C6" r:id="rId4"/>
    <hyperlink ref="C7" r:id="rId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AI</vt:lpstr>
      <vt:lpstr>Base</vt:lpstr>
      <vt:lpstr>Referencias</vt:lpstr>
      <vt:lpstr>VerifVehicular</vt:lpstr>
      <vt:lpstr>NOMs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Carlos Arana Matus</cp:lastModifiedBy>
  <dcterms:modified xsi:type="dcterms:W3CDTF">2018-06-29T16:37:02Z</dcterms:modified>
</cp:coreProperties>
</file>