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frskia001_myuct_ac_za/Documents/Desktop/uct/3 year/frirst semester/EEE3088/EEE3088F-Project-CKR/Budgeting/"/>
    </mc:Choice>
  </mc:AlternateContent>
  <xr:revisionPtr revIDLastSave="17" documentId="13_ncr:1_{B6868096-6AC9-894A-AD2D-22E92264259C}" xr6:coauthVersionLast="47" xr6:coauthVersionMax="47" xr10:uidLastSave="{44A0924B-E507-45CC-92DB-92196AAB8671}"/>
  <bookViews>
    <workbookView xWindow="-108" yWindow="-108" windowWidth="23256" windowHeight="12576" tabRatio="500" xr2:uid="{00000000-000D-0000-FFFF-FFFF00000000}"/>
  </bookViews>
  <sheets>
    <sheet name="Power" sheetId="1" r:id="rId1"/>
    <sheet name="Microcontroller" sheetId="2" r:id="rId2"/>
    <sheet name="Sensors" sheetId="3" r:id="rId3"/>
  </sheets>
  <definedNames>
    <definedName name="ExternalData_1" localSheetId="0">Power!$A$1:$E$12</definedName>
    <definedName name="ExternalData_2" localSheetId="1" hidden="1">Microcontroller!$A$1:$E$14</definedName>
    <definedName name="ExternalData_2" localSheetId="0" hidden="1">Power!$A$1:$J$20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1" i="1" s="1"/>
  <c r="K4" i="1"/>
  <c r="K3" i="1"/>
  <c r="K2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J7" i="3"/>
  <c r="J6" i="3"/>
  <c r="J5" i="3"/>
  <c r="J4" i="3"/>
  <c r="J3" i="3"/>
  <c r="J2" i="3"/>
  <c r="J8" i="3" s="1"/>
  <c r="I1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88AFC1-87F4-9648-AEC2-6C98321DDD97}" keepAlive="1" name="Query - EEE3088F_CKR" description="Connection to the 'EEE3088F_CKR' query in the workbook." type="5" refreshedVersion="8" background="1" saveData="1">
    <dbPr connection="Provider=Microsoft.Mashup.OleDb.1;Data Source=$Workbook$;Location=EEE3088F_CKR;Extended Properties=&quot;&quot;" command="SELECT * FROM [EEE3088F_CKR]"/>
  </connection>
  <connection id="2" xr16:uid="{611A7DEB-D732-42F4-8129-C918563B29BD}" keepAlive="1" name="Query - power" description="Connection to the 'power' query in the workbook." type="5" refreshedVersion="8" background="1" saveData="1">
    <dbPr connection="Provider=Microsoft.Mashup.OleDb.1;Data Source=$Workbook$;Location=power;Extended Properties=&quot;&quot;" command="SELECT * FROM [power]"/>
  </connection>
  <connection id="3" xr16:uid="{9E8F80C7-F313-423E-A0D8-F1C761DBECBF}" keepAlive="1" name="Query - powerV 3" description="Connection to the 'powerV 3' query in the workbook." type="5" refreshedVersion="8" background="1" saveData="1">
    <dbPr connection="Provider=Microsoft.Mashup.OleDb.1;Data Source=$Workbook$;Location=&quot;powerV 3&quot;;Extended Properties=&quot;&quot;" command="SELECT * FROM [powerV 3]"/>
  </connection>
</connections>
</file>

<file path=xl/sharedStrings.xml><?xml version="1.0" encoding="utf-8"?>
<sst xmlns="http://schemas.openxmlformats.org/spreadsheetml/2006/main" count="240" uniqueCount="138">
  <si>
    <t>Reference</t>
  </si>
  <si>
    <t>Value</t>
  </si>
  <si>
    <t>Footprint</t>
  </si>
  <si>
    <t>DNP</t>
  </si>
  <si>
    <t>Qty</t>
  </si>
  <si>
    <t>JLC Part #</t>
  </si>
  <si>
    <t>MFR Part #</t>
  </si>
  <si>
    <t>Unit Cost</t>
  </si>
  <si>
    <t>Extended Part Cost</t>
  </si>
  <si>
    <t>Total cost (5 Boards)</t>
  </si>
  <si>
    <t>Battery</t>
  </si>
  <si>
    <t>C1-C4</t>
  </si>
  <si>
    <t>C19702</t>
  </si>
  <si>
    <t>CL10A106KP8NNNC</t>
  </si>
  <si>
    <t>D1</t>
  </si>
  <si>
    <t>LED Green</t>
  </si>
  <si>
    <t>C2296</t>
  </si>
  <si>
    <t>LED_0805</t>
  </si>
  <si>
    <t>D2</t>
  </si>
  <si>
    <t>LED RED</t>
  </si>
  <si>
    <t>LED_0603</t>
  </si>
  <si>
    <t>1.2k</t>
  </si>
  <si>
    <t>0603WAF1201T5E</t>
  </si>
  <si>
    <t>C404969</t>
  </si>
  <si>
    <t>U3</t>
  </si>
  <si>
    <t>C16581</t>
  </si>
  <si>
    <t>TP4056</t>
  </si>
  <si>
    <t>U4</t>
  </si>
  <si>
    <t>Total</t>
  </si>
  <si>
    <t>C5</t>
  </si>
  <si>
    <t>1u</t>
  </si>
  <si>
    <t>C52923</t>
  </si>
  <si>
    <t>CL05A105KA5NQNC</t>
  </si>
  <si>
    <t>R7, R8, R9</t>
  </si>
  <si>
    <t>8.2k</t>
  </si>
  <si>
    <t>C25924</t>
  </si>
  <si>
    <t>0402WGF8201TCE</t>
  </si>
  <si>
    <t>R10</t>
  </si>
  <si>
    <t>100k</t>
  </si>
  <si>
    <t>C25086</t>
  </si>
  <si>
    <t>0402WGF100KTCE</t>
  </si>
  <si>
    <t>RV1</t>
  </si>
  <si>
    <t>Potentiometer</t>
  </si>
  <si>
    <t>C388854</t>
  </si>
  <si>
    <t>RK09K1130AJ3</t>
  </si>
  <si>
    <t>TH1</t>
  </si>
  <si>
    <t>100k Thermister</t>
  </si>
  <si>
    <t>C77130</t>
  </si>
  <si>
    <t>NCP15WF104F03RC</t>
  </si>
  <si>
    <t>U6</t>
  </si>
  <si>
    <t>Ambient Light Sensor</t>
  </si>
  <si>
    <t>OptoDevice:Lite-On_LTR-303ALS-01</t>
  </si>
  <si>
    <t>C364577</t>
  </si>
  <si>
    <t>LTR-303ALS-01</t>
  </si>
  <si>
    <t>LED</t>
  </si>
  <si>
    <t>D3</t>
  </si>
  <si>
    <t>R1</t>
  </si>
  <si>
    <t>R6</t>
  </si>
  <si>
    <t>J1</t>
  </si>
  <si>
    <t>Total Cost</t>
  </si>
  <si>
    <t>Datasheet</t>
  </si>
  <si>
    <t>BT2</t>
  </si>
  <si>
    <t>n/a</t>
  </si>
  <si>
    <t>~</t>
  </si>
  <si>
    <t>10uf</t>
  </si>
  <si>
    <t>D4</t>
  </si>
  <si>
    <t>zener diode</t>
  </si>
  <si>
    <t/>
  </si>
  <si>
    <t>C36599</t>
  </si>
  <si>
    <t>AO3401A</t>
  </si>
  <si>
    <t>Package_TO_SOT_SMD:SOT-23</t>
  </si>
  <si>
    <t>http://www.aosmd.com/pdfs/datasheet/AO3401A.pdf</t>
  </si>
  <si>
    <t>C15127</t>
  </si>
  <si>
    <t>R2-R4</t>
  </si>
  <si>
    <t>0</t>
  </si>
  <si>
    <t>R14, R18</t>
  </si>
  <si>
    <t>R1M</t>
  </si>
  <si>
    <t>0805W8F1004T5E</t>
  </si>
  <si>
    <t>C17514</t>
  </si>
  <si>
    <t>R15</t>
  </si>
  <si>
    <t>R2M</t>
  </si>
  <si>
    <t>0805W8F2004T5E</t>
  </si>
  <si>
    <t>C26112</t>
  </si>
  <si>
    <t>R16</t>
  </si>
  <si>
    <t>1206W4F1003T5E</t>
  </si>
  <si>
    <t>C17900</t>
  </si>
  <si>
    <t>R17</t>
  </si>
  <si>
    <t>80k</t>
  </si>
  <si>
    <t>0805W8F8202T5E</t>
  </si>
  <si>
    <t>C17840</t>
  </si>
  <si>
    <t>R19</t>
  </si>
  <si>
    <t>R3M</t>
  </si>
  <si>
    <t>0603WAF3004T5E</t>
  </si>
  <si>
    <t>C23156</t>
  </si>
  <si>
    <t>Batter Charger</t>
  </si>
  <si>
    <t>XC6206PxxxMR</t>
  </si>
  <si>
    <t>Package_TO_SOT_SMD:SOT-23-3</t>
  </si>
  <si>
    <t>https://www.torexsemi.com/file/xc6206/XC6206.pdf</t>
  </si>
  <si>
    <t>XC6206P332MR</t>
  </si>
  <si>
    <t>C5446</t>
  </si>
  <si>
    <t>#</t>
  </si>
  <si>
    <t>Debugger</t>
  </si>
  <si>
    <t>J2</t>
  </si>
  <si>
    <t>JP1</t>
  </si>
  <si>
    <t>Jumper_2_Bridged</t>
  </si>
  <si>
    <t>JP2, JP5, JP6, JP7</t>
  </si>
  <si>
    <t>SolderJumper_2_Bridged</t>
  </si>
  <si>
    <t>JP3, JP9</t>
  </si>
  <si>
    <t>Jumper_3_Bridged12</t>
  </si>
  <si>
    <t>10k</t>
  </si>
  <si>
    <t>U2</t>
  </si>
  <si>
    <t>HT42B534-2</t>
  </si>
  <si>
    <t>U7</t>
  </si>
  <si>
    <t>24LC256</t>
  </si>
  <si>
    <t>STM_female_headers</t>
  </si>
  <si>
    <t>R22, R23, R24, R26, R27, R30, R31</t>
  </si>
  <si>
    <t>U5</t>
  </si>
  <si>
    <t>SW1, SW2, SW3, SW4</t>
  </si>
  <si>
    <t>Switches</t>
  </si>
  <si>
    <t>Total Cost:</t>
  </si>
  <si>
    <t>C2286</t>
  </si>
  <si>
    <t>DNF</t>
  </si>
  <si>
    <t>JLC code</t>
  </si>
  <si>
    <t>Part name</t>
  </si>
  <si>
    <t>cost per unit</t>
  </si>
  <si>
    <t>cost</t>
  </si>
  <si>
    <t>x</t>
  </si>
  <si>
    <t>MMSZ4678T18</t>
  </si>
  <si>
    <t>J3, J4</t>
  </si>
  <si>
    <t>Conn_01x02_Pin</t>
  </si>
  <si>
    <t>X</t>
  </si>
  <si>
    <t>JP2</t>
  </si>
  <si>
    <t>Q1</t>
  </si>
  <si>
    <t>R13</t>
  </si>
  <si>
    <t>U9</t>
  </si>
  <si>
    <t>LMV321</t>
  </si>
  <si>
    <t>http://www.ti.com/lit/ds/symlink/lmv324.pdf</t>
  </si>
  <si>
    <t>C7972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</si>
</sst>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00;[Red]\-[$$-409]#,##0.0000"/>
    <numFmt numFmtId="165" formatCode="_-[$$-409]* #,##0.00_ ;_-[$$-409]* \-#,##0.00\ ;_-[$$-409]* &quot;-&quot;??_ ;_-@_ "/>
  </numFmts>
  <fonts count="3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49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615D790-9DB3-4BDC-9DF3-FACD82FEB4E0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Reference" tableColumnId="1"/>
      <queryTableField id="2" name="Value" tableColumnId="2"/>
      <queryTableField id="3" name="Footprint" tableColumnId="3"/>
      <queryTableField id="4" name="Datasheet" tableColumnId="4"/>
      <queryTableField id="5" name="DNF" tableColumnId="5"/>
      <queryTableField id="6" name="Extended Part Cost" tableColumnId="6"/>
      <queryTableField id="7" name="JLC code" tableColumnId="7"/>
      <queryTableField id="8" name="Part name" tableColumnId="8"/>
      <queryTableField id="9" name="cost per unit" tableColumnId="9"/>
      <queryTableField id="10" name="Qty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587AF5D-96C4-1542-8154-BC32502E1785}" autoFormatId="16" applyNumberFormats="0" applyBorderFormats="0" applyFontFormats="0" applyPatternFormats="0" applyAlignmentFormats="0" applyWidthHeightFormats="0">
  <queryTableRefresh nextId="11" unboundColumnsRight="4">
    <queryTableFields count="9">
      <queryTableField id="1" name="#" tableColumnId="1"/>
      <queryTableField id="2" name="Reference" tableColumnId="2"/>
      <queryTableField id="3" name="Qty" tableColumnId="3"/>
      <queryTableField id="4" name="Value" tableColumnId="4"/>
      <queryTableField id="5" name="Footprint" tableColumnId="5"/>
      <queryTableField id="7" dataBound="0" tableColumnId="11"/>
      <queryTableField id="10" dataBound="0" tableColumnId="13"/>
      <queryTableField id="9" dataBound="0" tableColumnId="14"/>
      <queryTableField id="8" dataBound="0" tableColumnId="12"/>
    </queryTableFields>
    <queryTableDeletedFields count="1">
      <deletedField name="DN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814D99-C5E8-463C-B713-F98729A4861D}" name="powerV_3" displayName="powerV_3" ref="A1:K21" tableType="queryTable" totalsRowCount="1">
  <autoFilter ref="A1:K20" xr:uid="{A6814D99-C5E8-463C-B713-F98729A4861D}"/>
  <tableColumns count="11">
    <tableColumn id="1" xr3:uid="{6B07B1A4-5338-49BC-A505-A73F3954D904}" uniqueName="1" name="Reference" queryTableFieldId="1" dataDxfId="14" totalsRowDxfId="15"/>
    <tableColumn id="2" xr3:uid="{6697F7A6-C9A8-4524-84D0-C85A59B40B05}" uniqueName="2" name="Value" queryTableFieldId="2" dataDxfId="12" totalsRowDxfId="13"/>
    <tableColumn id="3" xr3:uid="{D9B9D0AC-3F0A-4C76-B972-EEF17228FE89}" uniqueName="3" name="Footprint" queryTableFieldId="3" dataDxfId="10" totalsRowDxfId="11"/>
    <tableColumn id="4" xr3:uid="{2E10351F-1D22-458B-8B60-1C1EABAA176E}" uniqueName="4" name="Datasheet" queryTableFieldId="4" dataDxfId="8" totalsRowDxfId="9"/>
    <tableColumn id="5" xr3:uid="{2E2D4A37-B2F9-4104-A7DD-C21648500662}" uniqueName="5" name="DNF" queryTableFieldId="5" dataDxfId="6" totalsRowDxfId="7"/>
    <tableColumn id="6" xr3:uid="{ED1F7A29-D5DA-441E-B036-27B9561C0B5C}" uniqueName="6" name="Extended Part Cost" queryTableFieldId="6"/>
    <tableColumn id="7" xr3:uid="{57FC78CA-101B-4ABB-894A-95A9BBEBCE8C}" uniqueName="7" name="JLC code" queryTableFieldId="7" dataDxfId="4" totalsRowDxfId="5"/>
    <tableColumn id="8" xr3:uid="{EAB6D8AE-1189-450D-8469-0141A8BB9927}" uniqueName="8" name="Part name" queryTableFieldId="8" dataDxfId="2" totalsRowDxfId="3"/>
    <tableColumn id="9" xr3:uid="{DAD82142-6EF9-42CC-9B9F-C154A944B30E}" uniqueName="9" name="cost per unit" queryTableFieldId="9"/>
    <tableColumn id="10" xr3:uid="{2C2C0587-A25A-4B52-B59A-2533EBA8BE72}" uniqueName="10" name="Qty" queryTableFieldId="10"/>
    <tableColumn id="11" xr3:uid="{2C9B1ED0-D3AA-4A10-BA65-DD09991DF54B}" uniqueName="11" name="cost" totalsRowFunction="sum" queryTableFieldId="11" dataDxfId="0" totalsRowDxfId="1">
      <calculatedColumnFormula>powerV_3[[#This Row],[cost per unit]]*powerV_3[[#This Row],[Qty]]*5+powerV_3[[#This Row],[Extended Part Cost]]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A08B8C-41C1-DF49-9D39-14FCC7505D26}" name="EEE3088F_CKR" displayName="EEE3088F_CKR" ref="A1:I15" tableType="queryTable" totalsRowCount="1">
  <autoFilter ref="A1:I14" xr:uid="{75A08B8C-41C1-DF49-9D39-14FCC7505D26}"/>
  <tableColumns count="9">
    <tableColumn id="1" xr3:uid="{7D3E7D4A-F62E-7342-8F66-2F44832B535F}" uniqueName="1" name="#" queryTableFieldId="1"/>
    <tableColumn id="2" xr3:uid="{D7109B0E-2B20-034A-A60E-ED110FF4EAE7}" uniqueName="2" name="Reference" queryTableFieldId="2" dataDxfId="23" totalsRowDxfId="22"/>
    <tableColumn id="3" xr3:uid="{049CBF80-1E31-4845-8098-D05FC6286AD9}" uniqueName="3" name="Qty" queryTableFieldId="3"/>
    <tableColumn id="4" xr3:uid="{E28EE2E5-9109-1E44-9328-BFB92B866699}" uniqueName="4" name="Value" queryTableFieldId="4" dataDxfId="21" totalsRowDxfId="20"/>
    <tableColumn id="5" xr3:uid="{4BA3B9B1-3A1B-2E47-BF10-3ED4BBD7F504}" uniqueName="5" name="Footprint" queryTableFieldId="5" dataDxfId="19" totalsRowDxfId="18"/>
    <tableColumn id="11" xr3:uid="{47675195-6CB3-0349-9BB1-26CE5CEF05A5}" uniqueName="11" name="DNP" queryTableFieldId="7"/>
    <tableColumn id="13" xr3:uid="{AF355272-0CAB-FA4E-B760-6CED047B55BA}" uniqueName="13" name="Unit Cost" queryTableFieldId="10"/>
    <tableColumn id="14" xr3:uid="{D6FFBFBE-4972-4147-9AA2-1EEB7D695C2F}" uniqueName="14" name="Extended Part Cost" totalsRowLabel="Total Cost:" queryTableFieldId="9"/>
    <tableColumn id="12" xr3:uid="{45BF6DC7-BCF7-334B-8FD6-CBAF6F3E946F}" uniqueName="12" name="Total Cost" totalsRowFunction="custom" queryTableFieldId="8" dataDxfId="17" totalsRowDxfId="16">
      <calculatedColumnFormula>EEE3088F_CKR[[#This Row],[Unit Cost]]*EEE3088F_CKR[[#This Row],[Qty]]*5+EEE3088F_CKR[[#This Row],[Extended Part Cost]]</calculatedColumnFormula>
      <totalsRowFormula>SUM(EEE3088F_CKR[Total Cost])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G25" sqref="G25"/>
    </sheetView>
  </sheetViews>
  <sheetFormatPr defaultColWidth="9.109375" defaultRowHeight="14.4" x14ac:dyDescent="0.3"/>
  <cols>
    <col min="1" max="1" width="11.6640625" customWidth="1"/>
    <col min="2" max="2" width="13.6640625" bestFit="1" customWidth="1"/>
    <col min="3" max="3" width="28.44140625" bestFit="1" customWidth="1"/>
    <col min="4" max="4" width="46.44140625" bestFit="1" customWidth="1"/>
    <col min="5" max="5" width="6.44140625" customWidth="1"/>
    <col min="6" max="6" width="17.44140625" bestFit="1" customWidth="1"/>
    <col min="7" max="7" width="18" customWidth="1"/>
    <col min="8" max="8" width="14.44140625" customWidth="1"/>
    <col min="9" max="9" width="17.109375" customWidth="1"/>
    <col min="10" max="10" width="20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121</v>
      </c>
      <c r="F1" t="s">
        <v>8</v>
      </c>
      <c r="G1" t="s">
        <v>122</v>
      </c>
      <c r="H1" t="s">
        <v>123</v>
      </c>
      <c r="I1" t="s">
        <v>124</v>
      </c>
      <c r="J1" t="s">
        <v>4</v>
      </c>
      <c r="K1" t="s">
        <v>125</v>
      </c>
    </row>
    <row r="2" spans="1:11" x14ac:dyDescent="0.3">
      <c r="A2" t="s">
        <v>61</v>
      </c>
      <c r="B2" t="s">
        <v>10</v>
      </c>
      <c r="C2" t="s">
        <v>62</v>
      </c>
      <c r="D2" t="s">
        <v>63</v>
      </c>
      <c r="E2" t="s">
        <v>126</v>
      </c>
      <c r="G2" t="s">
        <v>67</v>
      </c>
      <c r="H2" t="s">
        <v>67</v>
      </c>
      <c r="I2">
        <v>0</v>
      </c>
      <c r="J2">
        <v>1</v>
      </c>
      <c r="K2">
        <f>powerV_3[[#This Row],[cost per unit]]*powerV_3[[#This Row],[Qty]]*5+powerV_3[[#This Row],[Extended Part Cost]]</f>
        <v>0</v>
      </c>
    </row>
    <row r="3" spans="1:11" x14ac:dyDescent="0.3">
      <c r="A3" t="s">
        <v>11</v>
      </c>
      <c r="B3" t="s">
        <v>64</v>
      </c>
      <c r="C3" t="s">
        <v>13</v>
      </c>
      <c r="D3" t="s">
        <v>63</v>
      </c>
      <c r="E3" t="s">
        <v>67</v>
      </c>
      <c r="F3">
        <v>0</v>
      </c>
      <c r="G3" t="s">
        <v>12</v>
      </c>
      <c r="H3" t="s">
        <v>13</v>
      </c>
      <c r="I3">
        <v>6.6E-3</v>
      </c>
      <c r="J3">
        <v>4</v>
      </c>
      <c r="K3">
        <f>powerV_3[[#This Row],[cost per unit]]*powerV_3[[#This Row],[Qty]]*5+powerV_3[[#This Row],[Extended Part Cost]]</f>
        <v>0.13200000000000001</v>
      </c>
    </row>
    <row r="4" spans="1:11" x14ac:dyDescent="0.3">
      <c r="A4" t="s">
        <v>14</v>
      </c>
      <c r="B4" t="s">
        <v>15</v>
      </c>
      <c r="C4" t="s">
        <v>17</v>
      </c>
      <c r="D4" t="s">
        <v>63</v>
      </c>
      <c r="E4" t="s">
        <v>67</v>
      </c>
      <c r="F4">
        <v>0</v>
      </c>
      <c r="G4" t="s">
        <v>16</v>
      </c>
      <c r="H4" t="s">
        <v>17</v>
      </c>
      <c r="I4">
        <v>1.1900000000000001E-2</v>
      </c>
      <c r="J4">
        <v>1</v>
      </c>
      <c r="K4">
        <f>powerV_3[[#This Row],[cost per unit]]*powerV_3[[#This Row],[Qty]]*5+powerV_3[[#This Row],[Extended Part Cost]]</f>
        <v>5.9500000000000004E-2</v>
      </c>
    </row>
    <row r="5" spans="1:11" x14ac:dyDescent="0.3">
      <c r="A5" t="s">
        <v>18</v>
      </c>
      <c r="B5" t="s">
        <v>19</v>
      </c>
      <c r="C5" t="s">
        <v>67</v>
      </c>
      <c r="D5" t="s">
        <v>63</v>
      </c>
      <c r="E5" t="s">
        <v>67</v>
      </c>
      <c r="F5">
        <v>0</v>
      </c>
      <c r="G5" t="s">
        <v>120</v>
      </c>
      <c r="H5" t="s">
        <v>20</v>
      </c>
      <c r="I5">
        <v>5.4000000000000003E-3</v>
      </c>
      <c r="J5">
        <v>1</v>
      </c>
      <c r="K5">
        <f>powerV_3[[#This Row],[cost per unit]]*powerV_3[[#This Row],[Qty]]*5+powerV_3[[#This Row],[Extended Part Cost]]</f>
        <v>2.7000000000000003E-2</v>
      </c>
    </row>
    <row r="6" spans="1:11" x14ac:dyDescent="0.3">
      <c r="A6" t="s">
        <v>65</v>
      </c>
      <c r="B6" t="s">
        <v>66</v>
      </c>
      <c r="C6" t="s">
        <v>67</v>
      </c>
      <c r="D6" t="s">
        <v>67</v>
      </c>
      <c r="E6" t="s">
        <v>67</v>
      </c>
      <c r="F6">
        <v>3</v>
      </c>
      <c r="G6" t="s">
        <v>68</v>
      </c>
      <c r="H6" t="s">
        <v>127</v>
      </c>
      <c r="I6">
        <v>9.5600000000000004E-2</v>
      </c>
      <c r="J6">
        <v>1</v>
      </c>
      <c r="K6">
        <f>powerV_3[[#This Row],[cost per unit]]*powerV_3[[#This Row],[Qty]]*5+powerV_3[[#This Row],[Extended Part Cost]]</f>
        <v>3.4780000000000002</v>
      </c>
    </row>
    <row r="7" spans="1:11" x14ac:dyDescent="0.3">
      <c r="A7" t="s">
        <v>128</v>
      </c>
      <c r="B7" t="s">
        <v>129</v>
      </c>
      <c r="C7" t="s">
        <v>67</v>
      </c>
      <c r="D7" t="s">
        <v>63</v>
      </c>
      <c r="E7" t="s">
        <v>130</v>
      </c>
      <c r="F7">
        <v>0</v>
      </c>
      <c r="G7" t="s">
        <v>67</v>
      </c>
      <c r="H7" t="s">
        <v>67</v>
      </c>
      <c r="J7">
        <v>2</v>
      </c>
      <c r="K7">
        <f>powerV_3[[#This Row],[cost per unit]]*powerV_3[[#This Row],[Qty]]*5+powerV_3[[#This Row],[Extended Part Cost]]</f>
        <v>0</v>
      </c>
    </row>
    <row r="8" spans="1:11" x14ac:dyDescent="0.3">
      <c r="A8" t="s">
        <v>103</v>
      </c>
      <c r="B8" t="s">
        <v>104</v>
      </c>
      <c r="C8" t="s">
        <v>67</v>
      </c>
      <c r="D8" t="s">
        <v>63</v>
      </c>
      <c r="E8" t="s">
        <v>130</v>
      </c>
      <c r="F8">
        <v>0</v>
      </c>
      <c r="G8" t="s">
        <v>67</v>
      </c>
      <c r="H8" t="s">
        <v>67</v>
      </c>
      <c r="J8">
        <v>1</v>
      </c>
      <c r="K8">
        <f>powerV_3[[#This Row],[cost per unit]]*powerV_3[[#This Row],[Qty]]*5+powerV_3[[#This Row],[Extended Part Cost]]</f>
        <v>0</v>
      </c>
    </row>
    <row r="9" spans="1:11" x14ac:dyDescent="0.3">
      <c r="A9" t="s">
        <v>131</v>
      </c>
      <c r="B9" t="s">
        <v>106</v>
      </c>
      <c r="C9" t="s">
        <v>67</v>
      </c>
      <c r="D9" t="s">
        <v>63</v>
      </c>
      <c r="E9" t="s">
        <v>67</v>
      </c>
      <c r="F9">
        <v>0</v>
      </c>
      <c r="G9" t="s">
        <v>67</v>
      </c>
      <c r="H9" t="s">
        <v>67</v>
      </c>
      <c r="J9">
        <v>1</v>
      </c>
      <c r="K9">
        <f>powerV_3[[#This Row],[cost per unit]]*powerV_3[[#This Row],[Qty]]*5+powerV_3[[#This Row],[Extended Part Cost]]</f>
        <v>0</v>
      </c>
    </row>
    <row r="10" spans="1:11" x14ac:dyDescent="0.3">
      <c r="A10" t="s">
        <v>132</v>
      </c>
      <c r="B10" t="s">
        <v>69</v>
      </c>
      <c r="C10" t="s">
        <v>70</v>
      </c>
      <c r="D10" t="s">
        <v>71</v>
      </c>
      <c r="E10" t="s">
        <v>67</v>
      </c>
      <c r="F10">
        <v>0</v>
      </c>
      <c r="G10" t="s">
        <v>72</v>
      </c>
      <c r="H10" t="s">
        <v>69</v>
      </c>
      <c r="I10">
        <v>7.9699999999999993E-2</v>
      </c>
      <c r="J10">
        <v>1</v>
      </c>
      <c r="K10">
        <f>powerV_3[[#This Row],[cost per unit]]*powerV_3[[#This Row],[Qty]]*5+powerV_3[[#This Row],[Extended Part Cost]]</f>
        <v>0.39849999999999997</v>
      </c>
    </row>
    <row r="11" spans="1:11" x14ac:dyDescent="0.3">
      <c r="A11" t="s">
        <v>73</v>
      </c>
      <c r="B11" t="s">
        <v>21</v>
      </c>
      <c r="C11" t="s">
        <v>67</v>
      </c>
      <c r="D11" t="s">
        <v>63</v>
      </c>
      <c r="E11" t="s">
        <v>67</v>
      </c>
      <c r="F11">
        <v>0</v>
      </c>
      <c r="G11" t="s">
        <v>12</v>
      </c>
      <c r="H11" t="s">
        <v>22</v>
      </c>
      <c r="I11">
        <v>6.6E-3</v>
      </c>
      <c r="J11">
        <v>3</v>
      </c>
      <c r="K11">
        <f>powerV_3[[#This Row],[cost per unit]]*powerV_3[[#This Row],[Qty]]*5+powerV_3[[#This Row],[Extended Part Cost]]</f>
        <v>9.8999999999999991E-2</v>
      </c>
    </row>
    <row r="12" spans="1:11" x14ac:dyDescent="0.3">
      <c r="A12" t="s">
        <v>133</v>
      </c>
      <c r="B12" t="s">
        <v>74</v>
      </c>
      <c r="C12" t="s">
        <v>67</v>
      </c>
      <c r="D12" t="s">
        <v>67</v>
      </c>
      <c r="E12" t="s">
        <v>67</v>
      </c>
      <c r="G12" t="s">
        <v>67</v>
      </c>
      <c r="H12" t="s">
        <v>67</v>
      </c>
      <c r="J12">
        <v>1</v>
      </c>
      <c r="K12">
        <f>powerV_3[[#This Row],[cost per unit]]*powerV_3[[#This Row],[Qty]]*5+powerV_3[[#This Row],[Extended Part Cost]]</f>
        <v>0</v>
      </c>
    </row>
    <row r="13" spans="1:11" x14ac:dyDescent="0.3">
      <c r="A13" t="s">
        <v>75</v>
      </c>
      <c r="B13" t="s">
        <v>76</v>
      </c>
      <c r="C13" t="s">
        <v>67</v>
      </c>
      <c r="D13" t="s">
        <v>63</v>
      </c>
      <c r="E13" t="s">
        <v>67</v>
      </c>
      <c r="F13">
        <v>0</v>
      </c>
      <c r="G13" t="s">
        <v>78</v>
      </c>
      <c r="H13" t="s">
        <v>77</v>
      </c>
      <c r="I13">
        <v>1.6000000000000001E-3</v>
      </c>
      <c r="J13">
        <v>2</v>
      </c>
      <c r="K13">
        <f>powerV_3[[#This Row],[cost per unit]]*powerV_3[[#This Row],[Qty]]*5+powerV_3[[#This Row],[Extended Part Cost]]</f>
        <v>1.6E-2</v>
      </c>
    </row>
    <row r="14" spans="1:11" x14ac:dyDescent="0.3">
      <c r="A14" t="s">
        <v>79</v>
      </c>
      <c r="B14" t="s">
        <v>80</v>
      </c>
      <c r="C14" t="s">
        <v>67</v>
      </c>
      <c r="D14" t="s">
        <v>63</v>
      </c>
      <c r="E14" t="s">
        <v>67</v>
      </c>
      <c r="F14">
        <v>0</v>
      </c>
      <c r="G14" t="s">
        <v>82</v>
      </c>
      <c r="H14" t="s">
        <v>81</v>
      </c>
      <c r="I14">
        <v>2.3999999999999998E-3</v>
      </c>
      <c r="J14">
        <v>1</v>
      </c>
      <c r="K14">
        <f>powerV_3[[#This Row],[cost per unit]]*powerV_3[[#This Row],[Qty]]*5+powerV_3[[#This Row],[Extended Part Cost]]</f>
        <v>1.1999999999999999E-2</v>
      </c>
    </row>
    <row r="15" spans="1:11" x14ac:dyDescent="0.3">
      <c r="A15" t="s">
        <v>83</v>
      </c>
      <c r="B15" t="s">
        <v>38</v>
      </c>
      <c r="C15" t="s">
        <v>67</v>
      </c>
      <c r="D15" t="s">
        <v>63</v>
      </c>
      <c r="E15" t="s">
        <v>67</v>
      </c>
      <c r="F15">
        <v>0</v>
      </c>
      <c r="G15" t="s">
        <v>85</v>
      </c>
      <c r="H15" t="s">
        <v>84</v>
      </c>
      <c r="I15">
        <v>3.2000000000000002E-3</v>
      </c>
      <c r="J15">
        <v>1</v>
      </c>
      <c r="K15">
        <f>powerV_3[[#This Row],[cost per unit]]*powerV_3[[#This Row],[Qty]]*5+powerV_3[[#This Row],[Extended Part Cost]]</f>
        <v>1.6E-2</v>
      </c>
    </row>
    <row r="16" spans="1:11" x14ac:dyDescent="0.3">
      <c r="A16" t="s">
        <v>86</v>
      </c>
      <c r="B16" t="s">
        <v>87</v>
      </c>
      <c r="C16" t="s">
        <v>67</v>
      </c>
      <c r="D16" t="s">
        <v>63</v>
      </c>
      <c r="E16" t="s">
        <v>67</v>
      </c>
      <c r="F16">
        <v>0</v>
      </c>
      <c r="G16" t="s">
        <v>89</v>
      </c>
      <c r="H16" t="s">
        <v>88</v>
      </c>
      <c r="I16">
        <v>1.6999999999999999E-3</v>
      </c>
      <c r="J16">
        <v>1</v>
      </c>
      <c r="K16">
        <f>powerV_3[[#This Row],[cost per unit]]*powerV_3[[#This Row],[Qty]]*5+powerV_3[[#This Row],[Extended Part Cost]]</f>
        <v>8.4999999999999989E-3</v>
      </c>
    </row>
    <row r="17" spans="1:11" x14ac:dyDescent="0.3">
      <c r="A17" t="s">
        <v>90</v>
      </c>
      <c r="B17" t="s">
        <v>91</v>
      </c>
      <c r="C17" t="s">
        <v>67</v>
      </c>
      <c r="D17" t="s">
        <v>63</v>
      </c>
      <c r="E17" t="s">
        <v>67</v>
      </c>
      <c r="F17">
        <v>0</v>
      </c>
      <c r="G17" t="s">
        <v>93</v>
      </c>
      <c r="H17" t="s">
        <v>92</v>
      </c>
      <c r="I17">
        <v>1.2999999999999999E-3</v>
      </c>
      <c r="J17">
        <v>1</v>
      </c>
      <c r="K17">
        <f>powerV_3[[#This Row],[cost per unit]]*powerV_3[[#This Row],[Qty]]*5+powerV_3[[#This Row],[Extended Part Cost]]</f>
        <v>6.4999999999999997E-3</v>
      </c>
    </row>
    <row r="18" spans="1:11" x14ac:dyDescent="0.3">
      <c r="A18" t="s">
        <v>24</v>
      </c>
      <c r="B18" t="s">
        <v>94</v>
      </c>
      <c r="C18" t="s">
        <v>26</v>
      </c>
      <c r="D18" t="s">
        <v>67</v>
      </c>
      <c r="E18" t="s">
        <v>67</v>
      </c>
      <c r="F18">
        <v>0</v>
      </c>
      <c r="G18" t="s">
        <v>25</v>
      </c>
      <c r="H18" t="s">
        <v>26</v>
      </c>
      <c r="I18">
        <v>0.2064</v>
      </c>
      <c r="J18">
        <v>1</v>
      </c>
      <c r="K18">
        <f>powerV_3[[#This Row],[cost per unit]]*powerV_3[[#This Row],[Qty]]*5+powerV_3[[#This Row],[Extended Part Cost]]</f>
        <v>1.032</v>
      </c>
    </row>
    <row r="19" spans="1:11" x14ac:dyDescent="0.3">
      <c r="A19" t="s">
        <v>27</v>
      </c>
      <c r="B19" t="s">
        <v>95</v>
      </c>
      <c r="C19" t="s">
        <v>96</v>
      </c>
      <c r="D19" t="s">
        <v>97</v>
      </c>
      <c r="E19" t="s">
        <v>67</v>
      </c>
      <c r="F19">
        <v>0</v>
      </c>
      <c r="G19" t="s">
        <v>99</v>
      </c>
      <c r="H19" t="s">
        <v>98</v>
      </c>
      <c r="I19">
        <v>9.64E-2</v>
      </c>
      <c r="J19">
        <v>1</v>
      </c>
      <c r="K19">
        <f>powerV_3[[#This Row],[cost per unit]]*powerV_3[[#This Row],[Qty]]*5+powerV_3[[#This Row],[Extended Part Cost]]</f>
        <v>0.48199999999999998</v>
      </c>
    </row>
    <row r="20" spans="1:11" x14ac:dyDescent="0.3">
      <c r="A20" t="s">
        <v>134</v>
      </c>
      <c r="B20" t="s">
        <v>135</v>
      </c>
      <c r="C20" t="s">
        <v>67</v>
      </c>
      <c r="D20" t="s">
        <v>136</v>
      </c>
      <c r="E20" t="s">
        <v>67</v>
      </c>
      <c r="F20">
        <v>0</v>
      </c>
      <c r="G20" t="s">
        <v>137</v>
      </c>
      <c r="H20" t="s">
        <v>135</v>
      </c>
      <c r="I20">
        <v>0.1439</v>
      </c>
      <c r="J20">
        <v>1</v>
      </c>
      <c r="K20">
        <f>powerV_3[[#This Row],[cost per unit]]*powerV_3[[#This Row],[Qty]]*5+powerV_3[[#This Row],[Extended Part Cost]]</f>
        <v>0.71950000000000003</v>
      </c>
    </row>
    <row r="21" spans="1:11" x14ac:dyDescent="0.3">
      <c r="K21" s="6">
        <f>SUBTOTAL(109,powerV_3[cost])</f>
        <v>6.4865000000000004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zoomScale="135" zoomScaleNormal="100" workbookViewId="0">
      <selection activeCell="F17" sqref="F17"/>
    </sheetView>
  </sheetViews>
  <sheetFormatPr defaultColWidth="9.109375" defaultRowHeight="14.4" x14ac:dyDescent="0.3"/>
  <cols>
    <col min="1" max="1" width="8.44140625" bestFit="1" customWidth="1"/>
    <col min="2" max="2" width="27.6640625" bestFit="1" customWidth="1"/>
    <col min="4" max="4" width="20.33203125" bestFit="1" customWidth="1"/>
    <col min="5" max="5" width="28.6640625" bestFit="1" customWidth="1"/>
    <col min="6" max="6" width="7" bestFit="1" customWidth="1"/>
    <col min="7" max="7" width="10.6640625" bestFit="1" customWidth="1"/>
    <col min="8" max="8" width="18.109375" bestFit="1" customWidth="1"/>
    <col min="9" max="9" width="11.109375" bestFit="1" customWidth="1"/>
    <col min="12" max="12" width="15.33203125" bestFit="1" customWidth="1"/>
  </cols>
  <sheetData>
    <row r="1" spans="1:9" x14ac:dyDescent="0.3">
      <c r="A1" t="s">
        <v>100</v>
      </c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7</v>
      </c>
      <c r="H1" t="s">
        <v>8</v>
      </c>
      <c r="I1" t="s">
        <v>59</v>
      </c>
    </row>
    <row r="2" spans="1:9" x14ac:dyDescent="0.3">
      <c r="A2">
        <v>6</v>
      </c>
      <c r="B2" t="s">
        <v>55</v>
      </c>
      <c r="C2">
        <v>1</v>
      </c>
      <c r="D2" t="s">
        <v>54</v>
      </c>
      <c r="E2" t="s">
        <v>67</v>
      </c>
      <c r="F2" t="s">
        <v>67</v>
      </c>
      <c r="G2">
        <v>5.4000000000000003E-3</v>
      </c>
      <c r="I2">
        <f>EEE3088F_CKR[[#This Row],[Unit Cost]]*EEE3088F_CKR[[#This Row],[Qty]]*5+EEE3088F_CKR[[#This Row],[Extended Part Cost]]</f>
        <v>2.7000000000000003E-2</v>
      </c>
    </row>
    <row r="3" spans="1:9" x14ac:dyDescent="0.3">
      <c r="A3">
        <v>8</v>
      </c>
      <c r="B3" t="s">
        <v>58</v>
      </c>
      <c r="C3">
        <v>1</v>
      </c>
      <c r="D3" t="s">
        <v>101</v>
      </c>
      <c r="E3" t="s">
        <v>67</v>
      </c>
      <c r="F3" t="s">
        <v>3</v>
      </c>
      <c r="I3">
        <f>EEE3088F_CKR[[#This Row],[Unit Cost]]*EEE3088F_CKR[[#This Row],[Qty]]*5+EEE3088F_CKR[[#This Row],[Extended Part Cost]]</f>
        <v>0</v>
      </c>
    </row>
    <row r="4" spans="1:9" x14ac:dyDescent="0.3">
      <c r="A4">
        <v>9</v>
      </c>
      <c r="B4" t="s">
        <v>102</v>
      </c>
      <c r="C4">
        <v>1</v>
      </c>
      <c r="D4" t="s">
        <v>114</v>
      </c>
      <c r="E4" t="s">
        <v>67</v>
      </c>
      <c r="F4" t="s">
        <v>3</v>
      </c>
      <c r="I4">
        <f>EEE3088F_CKR[[#This Row],[Unit Cost]]*EEE3088F_CKR[[#This Row],[Qty]]*5+EEE3088F_CKR[[#This Row],[Extended Part Cost]]</f>
        <v>0</v>
      </c>
    </row>
    <row r="5" spans="1:9" x14ac:dyDescent="0.3">
      <c r="A5">
        <v>10</v>
      </c>
      <c r="B5" t="s">
        <v>103</v>
      </c>
      <c r="C5">
        <v>1</v>
      </c>
      <c r="D5" t="s">
        <v>104</v>
      </c>
      <c r="E5" t="s">
        <v>67</v>
      </c>
      <c r="F5" t="s">
        <v>3</v>
      </c>
      <c r="I5">
        <f>EEE3088F_CKR[[#This Row],[Unit Cost]]*EEE3088F_CKR[[#This Row],[Qty]]*5+EEE3088F_CKR[[#This Row],[Extended Part Cost]]</f>
        <v>0</v>
      </c>
    </row>
    <row r="6" spans="1:9" x14ac:dyDescent="0.3">
      <c r="A6">
        <v>11</v>
      </c>
      <c r="B6" t="s">
        <v>105</v>
      </c>
      <c r="C6">
        <v>4</v>
      </c>
      <c r="D6" t="s">
        <v>106</v>
      </c>
      <c r="E6" t="s">
        <v>67</v>
      </c>
      <c r="F6" t="s">
        <v>67</v>
      </c>
      <c r="G6">
        <v>0</v>
      </c>
      <c r="I6">
        <f>EEE3088F_CKR[[#This Row],[Unit Cost]]*EEE3088F_CKR[[#This Row],[Qty]]*5+EEE3088F_CKR[[#This Row],[Extended Part Cost]]</f>
        <v>0</v>
      </c>
    </row>
    <row r="7" spans="1:9" x14ac:dyDescent="0.3">
      <c r="A7">
        <v>12</v>
      </c>
      <c r="B7" t="s">
        <v>107</v>
      </c>
      <c r="C7">
        <v>2</v>
      </c>
      <c r="D7" t="s">
        <v>108</v>
      </c>
      <c r="E7" t="s">
        <v>67</v>
      </c>
      <c r="F7" t="s">
        <v>3</v>
      </c>
      <c r="I7">
        <f>EEE3088F_CKR[[#This Row],[Unit Cost]]*EEE3088F_CKR[[#This Row],[Qty]]*5+EEE3088F_CKR[[#This Row],[Extended Part Cost]]</f>
        <v>0</v>
      </c>
    </row>
    <row r="8" spans="1:9" x14ac:dyDescent="0.3">
      <c r="A8">
        <v>15</v>
      </c>
      <c r="B8" t="s">
        <v>56</v>
      </c>
      <c r="C8">
        <v>1</v>
      </c>
      <c r="D8" t="s">
        <v>109</v>
      </c>
      <c r="E8" t="s">
        <v>67</v>
      </c>
      <c r="F8" t="s">
        <v>67</v>
      </c>
      <c r="G8">
        <v>1.5E-3</v>
      </c>
      <c r="I8">
        <f>EEE3088F_CKR[[#This Row],[Unit Cost]]*EEE3088F_CKR[[#This Row],[Qty]]*5+EEE3088F_CKR[[#This Row],[Extended Part Cost]]</f>
        <v>7.4999999999999997E-3</v>
      </c>
    </row>
    <row r="9" spans="1:9" x14ac:dyDescent="0.3">
      <c r="A9">
        <v>17</v>
      </c>
      <c r="B9" t="s">
        <v>115</v>
      </c>
      <c r="C9">
        <v>11</v>
      </c>
      <c r="D9" t="s">
        <v>74</v>
      </c>
      <c r="E9" t="s">
        <v>67</v>
      </c>
      <c r="F9" t="s">
        <v>67</v>
      </c>
      <c r="G9">
        <v>2.6100000000000002E-2</v>
      </c>
      <c r="I9">
        <f>EEE3088F_CKR[[#This Row],[Unit Cost]]*EEE3088F_CKR[[#This Row],[Qty]]*5+EEE3088F_CKR[[#This Row],[Extended Part Cost]]</f>
        <v>1.4355000000000002</v>
      </c>
    </row>
    <row r="10" spans="1:9" x14ac:dyDescent="0.3">
      <c r="A10">
        <v>18</v>
      </c>
      <c r="B10" t="s">
        <v>57</v>
      </c>
      <c r="C10">
        <v>1</v>
      </c>
      <c r="D10" t="s">
        <v>21</v>
      </c>
      <c r="E10" t="s">
        <v>67</v>
      </c>
      <c r="F10" t="s">
        <v>67</v>
      </c>
      <c r="G10">
        <v>1E-3</v>
      </c>
      <c r="I10">
        <f>EEE3088F_CKR[[#This Row],[Unit Cost]]*EEE3088F_CKR[[#This Row],[Qty]]*5+EEE3088F_CKR[[#This Row],[Extended Part Cost]]</f>
        <v>5.0000000000000001E-3</v>
      </c>
    </row>
    <row r="11" spans="1:9" x14ac:dyDescent="0.3">
      <c r="A11">
        <v>27</v>
      </c>
      <c r="B11" t="s">
        <v>117</v>
      </c>
      <c r="C11">
        <v>4</v>
      </c>
      <c r="D11" t="s">
        <v>118</v>
      </c>
      <c r="E11" t="s">
        <v>67</v>
      </c>
      <c r="F11" t="s">
        <v>67</v>
      </c>
      <c r="G11">
        <v>4.2500000000000003E-2</v>
      </c>
      <c r="H11">
        <v>3</v>
      </c>
      <c r="I11">
        <f>EEE3088F_CKR[[#This Row],[Unit Cost]]*EEE3088F_CKR[[#This Row],[Qty]]*5+EEE3088F_CKR[[#This Row],[Extended Part Cost]]</f>
        <v>3.85</v>
      </c>
    </row>
    <row r="12" spans="1:9" x14ac:dyDescent="0.3">
      <c r="A12">
        <v>30</v>
      </c>
      <c r="B12" t="s">
        <v>110</v>
      </c>
      <c r="C12">
        <v>1</v>
      </c>
      <c r="D12" t="s">
        <v>111</v>
      </c>
      <c r="E12" t="s">
        <v>67</v>
      </c>
      <c r="F12" t="s">
        <v>67</v>
      </c>
      <c r="G12">
        <v>0.76</v>
      </c>
      <c r="H12">
        <v>3</v>
      </c>
      <c r="I12">
        <f>EEE3088F_CKR[[#This Row],[Unit Cost]]*EEE3088F_CKR[[#This Row],[Qty]]*5+EEE3088F_CKR[[#This Row],[Extended Part Cost]]</f>
        <v>6.8</v>
      </c>
    </row>
    <row r="13" spans="1:9" x14ac:dyDescent="0.3">
      <c r="A13">
        <v>35</v>
      </c>
      <c r="B13" t="s">
        <v>116</v>
      </c>
      <c r="C13">
        <v>1</v>
      </c>
      <c r="D13" t="s">
        <v>23</v>
      </c>
      <c r="G13">
        <v>3.3300000000000003E-2</v>
      </c>
      <c r="H13">
        <v>3</v>
      </c>
      <c r="I13">
        <f>EEE3088F_CKR[[#This Row],[Unit Cost]]*EEE3088F_CKR[[#This Row],[Qty]]*5+EEE3088F_CKR[[#This Row],[Extended Part Cost]]</f>
        <v>3.1665000000000001</v>
      </c>
    </row>
    <row r="14" spans="1:9" x14ac:dyDescent="0.3">
      <c r="A14">
        <v>34</v>
      </c>
      <c r="B14" t="s">
        <v>112</v>
      </c>
      <c r="C14">
        <v>1</v>
      </c>
      <c r="D14" t="s">
        <v>113</v>
      </c>
      <c r="E14" t="s">
        <v>67</v>
      </c>
      <c r="F14" t="s">
        <v>67</v>
      </c>
      <c r="G14">
        <v>0.52</v>
      </c>
      <c r="H14">
        <v>3</v>
      </c>
      <c r="I14">
        <f>EEE3088F_CKR[[#This Row],[Unit Cost]]*EEE3088F_CKR[[#This Row],[Qty]]*5+EEE3088F_CKR[[#This Row],[Extended Part Cost]]</f>
        <v>5.6</v>
      </c>
    </row>
    <row r="15" spans="1:9" x14ac:dyDescent="0.3">
      <c r="H15" t="s">
        <v>119</v>
      </c>
      <c r="I15" s="7">
        <f>SUM(EEE3088F_CKR[Total Cost])</f>
        <v>20.891500000000001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Normal="100" workbookViewId="0">
      <selection activeCell="F16" sqref="F16"/>
    </sheetView>
  </sheetViews>
  <sheetFormatPr defaultColWidth="9.109375" defaultRowHeight="14.4" x14ac:dyDescent="0.3"/>
  <cols>
    <col min="1" max="1" width="10" customWidth="1"/>
    <col min="2" max="2" width="19.33203125" customWidth="1"/>
    <col min="3" max="3" width="23" customWidth="1"/>
    <col min="4" max="4" width="4.77734375" customWidth="1"/>
    <col min="5" max="5" width="4.109375" customWidth="1"/>
    <col min="6" max="6" width="9.33203125" customWidth="1"/>
    <col min="7" max="7" width="10.44140625" customWidth="1"/>
    <col min="8" max="8" width="8.77734375" customWidth="1"/>
    <col min="9" max="9" width="17.109375" customWidth="1"/>
    <col min="10" max="10" width="18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21.6" x14ac:dyDescent="0.3">
      <c r="A2" t="s">
        <v>29</v>
      </c>
      <c r="B2" t="s">
        <v>30</v>
      </c>
      <c r="E2">
        <v>1</v>
      </c>
      <c r="F2" s="3" t="s">
        <v>31</v>
      </c>
      <c r="G2" s="3" t="s">
        <v>32</v>
      </c>
      <c r="H2" s="2">
        <v>3.8E-3</v>
      </c>
      <c r="I2" s="2">
        <v>0</v>
      </c>
      <c r="J2" s="2">
        <f t="shared" ref="J2:J7" si="0">H2*E2*5+I2</f>
        <v>1.9E-2</v>
      </c>
    </row>
    <row r="3" spans="1:10" ht="21.6" x14ac:dyDescent="0.3">
      <c r="A3" t="s">
        <v>33</v>
      </c>
      <c r="B3" t="s">
        <v>34</v>
      </c>
      <c r="E3">
        <v>3</v>
      </c>
      <c r="F3" s="1" t="s">
        <v>35</v>
      </c>
      <c r="G3" s="3" t="s">
        <v>36</v>
      </c>
      <c r="H3" s="2">
        <v>5.0000000000000001E-4</v>
      </c>
      <c r="I3" s="2">
        <v>0</v>
      </c>
      <c r="J3" s="2">
        <f t="shared" si="0"/>
        <v>7.4999999999999997E-3</v>
      </c>
    </row>
    <row r="4" spans="1:10" ht="21.6" x14ac:dyDescent="0.3">
      <c r="A4" s="4" t="s">
        <v>37</v>
      </c>
      <c r="B4" t="s">
        <v>38</v>
      </c>
      <c r="E4">
        <v>1</v>
      </c>
      <c r="F4" s="3" t="s">
        <v>39</v>
      </c>
      <c r="G4" s="3" t="s">
        <v>40</v>
      </c>
      <c r="H4" s="2">
        <v>6.9999999999999999E-4</v>
      </c>
      <c r="I4" s="2">
        <v>0</v>
      </c>
      <c r="J4" s="2">
        <f t="shared" si="0"/>
        <v>3.5000000000000001E-3</v>
      </c>
    </row>
    <row r="5" spans="1:10" x14ac:dyDescent="0.3">
      <c r="A5" t="s">
        <v>41</v>
      </c>
      <c r="B5" t="s">
        <v>42</v>
      </c>
      <c r="E5">
        <v>1</v>
      </c>
      <c r="F5" s="3" t="s">
        <v>43</v>
      </c>
      <c r="G5" s="3" t="s">
        <v>44</v>
      </c>
      <c r="H5" s="2">
        <v>0.59560000000000002</v>
      </c>
      <c r="I5" s="2">
        <v>3</v>
      </c>
      <c r="J5" s="2">
        <f t="shared" si="0"/>
        <v>5.9779999999999998</v>
      </c>
    </row>
    <row r="6" spans="1:10" ht="21.6" x14ac:dyDescent="0.3">
      <c r="A6" t="s">
        <v>45</v>
      </c>
      <c r="B6" t="s">
        <v>46</v>
      </c>
      <c r="E6">
        <v>1</v>
      </c>
      <c r="F6" s="3" t="s">
        <v>47</v>
      </c>
      <c r="G6" s="3" t="s">
        <v>48</v>
      </c>
      <c r="H6" s="2">
        <v>1.3100000000000001E-2</v>
      </c>
      <c r="I6" s="2">
        <v>3</v>
      </c>
      <c r="J6" s="2">
        <f t="shared" si="0"/>
        <v>3.0655000000000001</v>
      </c>
    </row>
    <row r="7" spans="1:10" x14ac:dyDescent="0.3">
      <c r="A7" t="s">
        <v>49</v>
      </c>
      <c r="B7" t="s">
        <v>50</v>
      </c>
      <c r="C7" s="1" t="s">
        <v>51</v>
      </c>
      <c r="E7">
        <v>1</v>
      </c>
      <c r="F7" s="3" t="s">
        <v>52</v>
      </c>
      <c r="G7" s="3" t="s">
        <v>53</v>
      </c>
      <c r="H7" s="2">
        <v>0.38869999999999999</v>
      </c>
      <c r="I7" s="2">
        <v>3</v>
      </c>
      <c r="J7" s="2">
        <f t="shared" si="0"/>
        <v>4.9435000000000002</v>
      </c>
    </row>
    <row r="8" spans="1:10" x14ac:dyDescent="0.3">
      <c r="H8" s="2"/>
      <c r="I8" s="5" t="s">
        <v>28</v>
      </c>
      <c r="J8" s="5">
        <f>SUM(J2:J7)</f>
        <v>14.016999999999999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F l l u V p m 5 X 4 u l A A A A 9 g A A A B I A H A B D b 2 5 m a W c v U G F j a 2 F n Z S 5 4 b W w g o h g A K K A U A A A A A A A A A A A A A A A A A A A A A A A A A A A A h Y / R C o I w G I V f R X b v N l e E y J x E t w l B E N H d m E t H + h t u N t + t i x 6 p V 8 g o q 7 s u z 3 e + i 3 P u 1 x v P h q Y O L r q z p o U U R Z i i Q I N q C w N l i n p 3 D G O U C b 6 R 6 i R L H Y w y 2 G S w R Y o q 5 8 4 J I d 5 7 7 G e 4 7 U r C K I 3 I P l 9 v V a U b i T 6 y + S + H B q y T o D Q S f P c a I x i O o j m O F w x T T i b I c w N f g Y 1 7 n + 0 P 5 K u + d n 2 n h Y b w s O R k i p y 8 P 4 g H U E s D B B Q A A g A I A B Z Z b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W W 5 W i M 8 y I T 0 C A A D j B g A A E w A c A E Z v c m 1 1 b G F z L 1 N l Y 3 R p b 2 4 x L m 0 g o h g A K K A U A A A A A A A A A A A A A A A A A A A A A A A A A A A A 7 Z R R b 9 o w E M f f I / E d L P M C U i C l r F W 1 K Q 9 b A t r G x G i B v j T T 5 C Y H e E 3 s y H Z o E e K 7 7 w h k B I V q b f e 6 v D i + s 8 9 / 3 / 1 8 G k L D p S D j 3 d j 5 U L N q l l 4 w B R F J 5 S M o 4 p I Y T M 0 i + I 1 l p k J A i 6 e X b V + G W Q L C N P o 8 h r Y n h c G J b l D v f T D V o H Q w 4 E w E 3 w X 4 i i + B t M h U 4 K g 0 N y s i Z 8 R j K Z C J f B S B D / r B y D T I Q h N 0 y Q q Y C m a K K 2 2 I h g S 0 A R X 0 e r 3 u 2 d V V M f Z b I y V / o e K W N 7 g J P m X R H A w X 8 y A X 3 A 7 1 k j b t O x 9 i n n D c 7 V K b 2 s S T c Z Y I 7 V 7 Y p C d C G e F 6 t 3 N + c W 6 T 6 0 w a G J t V D O 7 h t z 2 U A n 4 0 7 d 3 F 6 x Q P T N A X k c / A I r w F x S x M 2 D 0 u 3 H v 2 9 s Y u R z a 5 2 9 s / x v E 4 Z D F T 2 j U q K 4 f 0 F k z M M e J k l c I h 3 E Q x o W d S J T v B W 6 d u n D j f X q / p D c x A g Q g B 7 2 d w I T H w Z D Y 2 W d N b F m d V a 1 9 K k y o u T M X j M 8 P 0 A q D q u T Y r t H 0 R 5 v J d e y t m s 2 n W L C 5 O X q I M T 1 G q n 1 i i H U P W C w F y c n y c k C W g p A g x d Q 9 O s V Y 7 U 2 / i F L G d U z w 4 A + 6 x y C m f v 0 e C H J h A C W U q c H p Z B g H n V R S s I w 4 W b + Y A d + x J s M o Z D H M p e f Z f T k O h A i u 1 p v X j Q m 2 r 9 z w h l b q + C Z v h 6 M i G R g q i N R 3 T J j L y 7 P X K n N R p / m p v S Z f + Y 6 s p + k g R 7 y + N o H P 2 v x O 8 q h P 4 w 3 7 F 1 n v C U k Q o Z s S U w d R q U 4 X q 6 z c P q x 9 V R e R 7 B D 7 z i i f E Q C T F Z 5 o J / k e I y J J 7 U K 9 v S r 8 B U E s B A i 0 A F A A C A A g A F l l u V p m 5 X 4 u l A A A A 9 g A A A B I A A A A A A A A A A A A A A A A A A A A A A E N v b m Z p Z y 9 Q Y W N r Y W d l L n h t b F B L A Q I t A B Q A A g A I A B Z Z b l Y P y u m r p A A A A O k A A A A T A A A A A A A A A A A A A A A A A P E A A A B b Q 2 9 u d G V u d F 9 U e X B l c 1 0 u e G 1 s U E s B A i 0 A F A A C A A g A F l l u V o j P M i E 9 A g A A 4 w Y A A B M A A A A A A A A A A A A A A A A A 4 g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A A A A A A A A C U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9 3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i 9 B d X R v U m V t b 3 Z l Z E N v b H V t b n M x L n t S Z W Z l c m V u Y 2 U s M H 0 m c X V v d D s s J n F 1 b 3 Q 7 U 2 V j d G l v b j E v c G 9 3 Z X I v Q X V 0 b 1 J l b W 9 2 Z W R D b 2 x 1 b W 5 z M S 5 7 V m F s d W U s M X 0 m c X V v d D s s J n F 1 b 3 Q 7 U 2 V j d G l v b j E v c G 9 3 Z X I v Q X V 0 b 1 J l b W 9 2 Z W R D b 2 x 1 b W 5 z M S 5 7 R m 9 v d H B y a W 5 0 L D J 9 J n F 1 b 3 Q 7 L C Z x d W 9 0 O 1 N l Y 3 R p b 2 4 x L 3 B v d 2 V y L 0 F 1 d G 9 S Z W 1 v d m V k Q 2 9 s d W 1 u c z E u e 0 R h d G F z a G V l d C w z f S Z x d W 9 0 O y w m c X V v d D t T Z W N 0 a W 9 u M S 9 w b 3 d l c i 9 B d X R v U m V t b 3 Z l Z E N v b H V t b n M x L n t R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3 Z X I v Q X V 0 b 1 J l b W 9 2 Z W R D b 2 x 1 b W 5 z M S 5 7 U m V m Z X J l b m N l L D B 9 J n F 1 b 3 Q 7 L C Z x d W 9 0 O 1 N l Y 3 R p b 2 4 x L 3 B v d 2 V y L 0 F 1 d G 9 S Z W 1 v d m V k Q 2 9 s d W 1 u c z E u e 1 Z h b H V l L D F 9 J n F 1 b 3 Q 7 L C Z x d W 9 0 O 1 N l Y 3 R p b 2 4 x L 3 B v d 2 V y L 0 F 1 d G 9 S Z W 1 v d m V k Q 2 9 s d W 1 u c z E u e 0 Z v b 3 R w c m l u d C w y f S Z x d W 9 0 O y w m c X V v d D t T Z W N 0 a W 9 u M S 9 w b 3 d l c i 9 B d X R v U m V t b 3 Z l Z E N v b H V t b n M x L n t E Y X R h c 2 h l Z X Q s M 3 0 m c X V v d D s s J n F 1 b 3 Q 7 U 2 V j d G l v b j E v c G 9 3 Z X I v Q X V 0 b 1 J l b W 9 2 Z W R D b 2 x 1 b W 5 z M S 5 7 U X R 5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0 R h d G F z a G V l d C Z x d W 9 0 O y w m c X V v d D t R d H k m c X V v d D t d I i A v P j x F b n R y e S B U e X B l P S J G a W x s Q 2 9 s d W 1 u V H l w Z X M i I F Z h b H V l P S J z Q m d Z R 0 J n T T 0 i I C 8 + P E V u d H J 5 I F R 5 c G U 9 I k Z p b G x M Y X N 0 V X B k Y X R l Z C I g V m F s d W U 9 I m Q y M D I z L T A z L T E x V D E 2 O j U 1 O j Q 4 L j A 0 O D k 5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V F M z A 4 O E Z f Q 0 t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V F M z A 4 O E Z f Q 0 t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F R T M w O D h G X 0 N L U i 9 B d X R v U m V t b 3 Z l Z E N v b H V t b n M x L n s j L D B 9 J n F 1 b 3 Q 7 L C Z x d W 9 0 O 1 N l Y 3 R p b 2 4 x L 0 V F R T M w O D h G X 0 N L U i 9 B d X R v U m V t b 3 Z l Z E N v b H V t b n M x L n t S Z W Z l c m V u Y 2 U s M X 0 m c X V v d D s s J n F 1 b 3 Q 7 U 2 V j d G l v b j E v R U V F M z A 4 O E Z f Q 0 t S L 0 F 1 d G 9 S Z W 1 v d m V k Q 2 9 s d W 1 u c z E u e 1 F 0 e S w y f S Z x d W 9 0 O y w m c X V v d D t T Z W N 0 a W 9 u M S 9 F R U U z M D g 4 R l 9 D S 1 I v Q X V 0 b 1 J l b W 9 2 Z W R D b 2 x 1 b W 5 z M S 5 7 V m F s d W U s M 3 0 m c X V v d D s s J n F 1 b 3 Q 7 U 2 V j d G l v b j E v R U V F M z A 4 O E Z f Q 0 t S L 0 F 1 d G 9 S Z W 1 v d m V k Q 2 9 s d W 1 u c z E u e 0 Z v b 3 R w c m l u d C w 0 f S Z x d W 9 0 O y w m c X V v d D t T Z W N 0 a W 9 u M S 9 F R U U z M D g 4 R l 9 D S 1 I v Q X V 0 b 1 J l b W 9 2 Z W R D b 2 x 1 b W 5 z M S 5 7 R E 5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F R T M w O D h G X 0 N L U i 9 B d X R v U m V t b 3 Z l Z E N v b H V t b n M x L n s j L D B 9 J n F 1 b 3 Q 7 L C Z x d W 9 0 O 1 N l Y 3 R p b 2 4 x L 0 V F R T M w O D h G X 0 N L U i 9 B d X R v U m V t b 3 Z l Z E N v b H V t b n M x L n t S Z W Z l c m V u Y 2 U s M X 0 m c X V v d D s s J n F 1 b 3 Q 7 U 2 V j d G l v b j E v R U V F M z A 4 O E Z f Q 0 t S L 0 F 1 d G 9 S Z W 1 v d m V k Q 2 9 s d W 1 u c z E u e 1 F 0 e S w y f S Z x d W 9 0 O y w m c X V v d D t T Z W N 0 a W 9 u M S 9 F R U U z M D g 4 R l 9 D S 1 I v Q X V 0 b 1 J l b W 9 2 Z W R D b 2 x 1 b W 5 z M S 5 7 V m F s d W U s M 3 0 m c X V v d D s s J n F 1 b 3 Q 7 U 2 V j d G l v b j E v R U V F M z A 4 O E Z f Q 0 t S L 0 F 1 d G 9 S Z W 1 v d m V k Q 2 9 s d W 1 u c z E u e 0 Z v b 3 R w c m l u d C w 0 f S Z x d W 9 0 O y w m c X V v d D t T Z W N 0 a W 9 u M S 9 F R U U z M D g 4 R l 9 D S 1 I v Q X V 0 b 1 J l b W 9 2 Z W R D b 2 x 1 b W 5 z M S 5 7 R E 5 Q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1 J l Z m V y Z W 5 j Z S Z x d W 9 0 O y w m c X V v d D t R d H k m c X V v d D s s J n F 1 b 3 Q 7 V m F s d W U m c X V v d D s s J n F 1 b 3 Q 7 R m 9 v d H B y a W 5 0 J n F 1 b 3 Q 7 L C Z x d W 9 0 O 0 R O U C Z x d W 9 0 O 1 0 i I C 8 + P E V u d H J 5 I F R 5 c G U 9 I k Z p b G x D b 2 x 1 b W 5 U e X B l c y I g V m F s d W U 9 I n N B d 1 l E Q m d Z R y I g L z 4 8 R W 5 0 c n k g V H l w Z T 0 i R m l s b E x h c 3 R V c G R h d G V k I i B W Y W x 1 Z T 0 i Z D I w M j M t M D M t M T N U M j A 6 N T E 6 M D A u O D Y w O T U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V F M z A 4 O E Z f Q 0 t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F R T M w O D h G X 0 N L U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U U z M D g 4 R l 9 D S 1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Y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3 Z X J W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d 2 V y V i A z L 0 F 1 d G 9 S Z W 1 v d m V k Q 2 9 s d W 1 u c z E u e 1 J l Z m V y Z W 5 j Z S w w f S Z x d W 9 0 O y w m c X V v d D t T Z W N 0 a W 9 u M S 9 w b 3 d l c l Y g M y 9 B d X R v U m V t b 3 Z l Z E N v b H V t b n M x L n t W Y W x 1 Z S w x f S Z x d W 9 0 O y w m c X V v d D t T Z W N 0 a W 9 u M S 9 w b 3 d l c l Y g M y 9 B d X R v U m V t b 3 Z l Z E N v b H V t b n M x L n t G b 2 9 0 c H J p b n Q s M n 0 m c X V v d D s s J n F 1 b 3 Q 7 U 2 V j d G l v b j E v c G 9 3 Z X J W I D M v Q X V 0 b 1 J l b W 9 2 Z W R D b 2 x 1 b W 5 z M S 5 7 R G F 0 Y X N o Z W V 0 L D N 9 J n F 1 b 3 Q 7 L C Z x d W 9 0 O 1 N l Y 3 R p b 2 4 x L 3 B v d 2 V y V i A z L 0 F 1 d G 9 S Z W 1 v d m V k Q 2 9 s d W 1 u c z E u e 0 R O R i w 0 f S Z x d W 9 0 O y w m c X V v d D t T Z W N 0 a W 9 u M S 9 w b 3 d l c l Y g M y 9 B d X R v U m V t b 3 Z l Z E N v b H V t b n M x L n t F e H R l b m R l Z C B Q Y X J 0 I E N v c 3 Q s N X 0 m c X V v d D s s J n F 1 b 3 Q 7 U 2 V j d G l v b j E v c G 9 3 Z X J W I D M v Q X V 0 b 1 J l b W 9 2 Z W R D b 2 x 1 b W 5 z M S 5 7 S k x D I G N v Z G U s N n 0 m c X V v d D s s J n F 1 b 3 Q 7 U 2 V j d G l v b j E v c G 9 3 Z X J W I D M v Q X V 0 b 1 J l b W 9 2 Z W R D b 2 x 1 b W 5 z M S 5 7 U G F y d C B u Y W 1 l L D d 9 J n F 1 b 3 Q 7 L C Z x d W 9 0 O 1 N l Y 3 R p b 2 4 x L 3 B v d 2 V y V i A z L 0 F 1 d G 9 S Z W 1 v d m V k Q 2 9 s d W 1 u c z E u e 2 N v c 3 Q g c G V y I H V u a X Q s O H 0 m c X V v d D s s J n F 1 b 3 Q 7 U 2 V j d G l v b j E v c G 9 3 Z X J W I D M v Q X V 0 b 1 J l b W 9 2 Z W R D b 2 x 1 b W 5 z M S 5 7 U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b 3 d l c l Y g M y 9 B d X R v U m V t b 3 Z l Z E N v b H V t b n M x L n t S Z W Z l c m V u Y 2 U s M H 0 m c X V v d D s s J n F 1 b 3 Q 7 U 2 V j d G l v b j E v c G 9 3 Z X J W I D M v Q X V 0 b 1 J l b W 9 2 Z W R D b 2 x 1 b W 5 z M S 5 7 V m F s d W U s M X 0 m c X V v d D s s J n F 1 b 3 Q 7 U 2 V j d G l v b j E v c G 9 3 Z X J W I D M v Q X V 0 b 1 J l b W 9 2 Z W R D b 2 x 1 b W 5 z M S 5 7 R m 9 v d H B y a W 5 0 L D J 9 J n F 1 b 3 Q 7 L C Z x d W 9 0 O 1 N l Y 3 R p b 2 4 x L 3 B v d 2 V y V i A z L 0 F 1 d G 9 S Z W 1 v d m V k Q 2 9 s d W 1 u c z E u e 0 R h d G F z a G V l d C w z f S Z x d W 9 0 O y w m c X V v d D t T Z W N 0 a W 9 u M S 9 w b 3 d l c l Y g M y 9 B d X R v U m V t b 3 Z l Z E N v b H V t b n M x L n t E T k Y s N H 0 m c X V v d D s s J n F 1 b 3 Q 7 U 2 V j d G l v b j E v c G 9 3 Z X J W I D M v Q X V 0 b 1 J l b W 9 2 Z W R D b 2 x 1 b W 5 z M S 5 7 R X h 0 Z W 5 k Z W Q g U G F y d C B D b 3 N 0 L D V 9 J n F 1 b 3 Q 7 L C Z x d W 9 0 O 1 N l Y 3 R p b 2 4 x L 3 B v d 2 V y V i A z L 0 F 1 d G 9 S Z W 1 v d m V k Q 2 9 s d W 1 u c z E u e 0 p M Q y B j b 2 R l L D Z 9 J n F 1 b 3 Q 7 L C Z x d W 9 0 O 1 N l Y 3 R p b 2 4 x L 3 B v d 2 V y V i A z L 0 F 1 d G 9 S Z W 1 v d m V k Q 2 9 s d W 1 u c z E u e 1 B h c n Q g b m F t Z S w 3 f S Z x d W 9 0 O y w m c X V v d D t T Z W N 0 a W 9 u M S 9 w b 3 d l c l Y g M y 9 B d X R v U m V t b 3 Z l Z E N v b H V t b n M x L n t j b 3 N 0 I H B l c i B 1 b m l 0 L D h 9 J n F 1 b 3 Q 7 L C Z x d W 9 0 O 1 N l Y 3 R p b 2 4 x L 3 B v d 2 V y V i A z L 0 F 1 d G 9 S Z W 1 v d m V k Q 2 9 s d W 1 u c z E u e 1 F 0 e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E Y X R h c 2 h l Z X Q m c X V v d D s s J n F 1 b 3 Q 7 R E 5 G J n F 1 b 3 Q 7 L C Z x d W 9 0 O 0 V 4 d G V u Z G V k I F B h c n Q g Q 2 9 z d C Z x d W 9 0 O y w m c X V v d D t K T E M g Y 2 9 k Z S Z x d W 9 0 O y w m c X V v d D t Q Y X J 0 I G 5 h b W U m c X V v d D s s J n F 1 b 3 Q 7 Y 2 9 z d C B w Z X I g d W 5 p d C Z x d W 9 0 O y w m c X V v d D t R d H k m c X V v d D t d I i A v P j x F b n R y e S B U e X B l P S J G a W x s Q 2 9 s d W 1 u V H l w Z X M i I F Z h b H V l P S J z Q m d Z R 0 J n W U R C Z 1 l G Q X c 9 P S I g L z 4 8 R W 5 0 c n k g V H l w Z T 0 i R m l s b E x h c 3 R V c G R h d G V k I i B W Y W x 1 Z T 0 i Z D I w M j M t M D M t M T R U M D k 6 M D U 6 M D E u M j M 0 M T A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3 Z X J W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Y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2 V y V i U y M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M P Y L V Q S J k K M g I o P h 3 4 1 t g A A A A A C A A A A A A A Q Z g A A A A E A A C A A A A C T e i T p P J X / 3 f l V i i 6 a h Q L b B p x k 7 B p v j g U e p i U 9 u 9 V Z y A A A A A A O g A A A A A I A A C A A A A B X W R l i B H S B f F w 9 Q z / S 7 3 c 7 o Z p 9 r k V Q n T X + h O B + M K a N q F A A A A A e C c B A L u 0 X u f G 6 h z O v 2 / y P J t 5 1 m b z i J x 1 K G i g y s + m h Y 0 o m Y O 2 6 w D u U y 9 w 1 m U b v r o x O I 9 U C P B H T w I t x O 3 d n 0 A V l J D I K O n + w T o t T m f D n n k D 4 o E A A A A A a s O 1 m / g u 0 g s 5 R J z p Q A A p 4 u d h 6 S q S 8 M T J A 3 0 0 b i 0 q + 9 v 8 X R X Y X m r V B o k Q u U 9 n j h z d u m E F H R z j 9 E y w R 8 n E E 3 / 4 g < / D a t a M a s h u p > 
</file>

<file path=customXml/itemProps1.xml><?xml version="1.0" encoding="utf-8"?>
<ds:datastoreItem xmlns:ds="http://schemas.openxmlformats.org/officeDocument/2006/customXml" ds:itemID="{818C72C3-3E62-447A-8307-A948878DD1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Power</vt:lpstr>
      <vt:lpstr>Microcontroller</vt:lpstr>
      <vt:lpstr>Sensors</vt:lpstr>
      <vt:lpstr>Power!ExternalData_1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Kian</dc:creator>
  <dc:description/>
  <cp:lastModifiedBy>Kian Frassek</cp:lastModifiedBy>
  <cp:revision>7</cp:revision>
  <dcterms:created xsi:type="dcterms:W3CDTF">2023-03-05T14:58:28Z</dcterms:created>
  <dcterms:modified xsi:type="dcterms:W3CDTF">2023-03-14T09:08:51Z</dcterms:modified>
  <dc:language>en-ZA</dc:language>
</cp:coreProperties>
</file>