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clark/Documents/UCT/EEE4022S/EEE4022S_Salinity_JCP24-03/Report Helper Documents/"/>
    </mc:Choice>
  </mc:AlternateContent>
  <xr:revisionPtr revIDLastSave="0" documentId="13_ncr:1_{D451095A-AA80-8241-AE5D-E099496ABF9C}" xr6:coauthVersionLast="47" xr6:coauthVersionMax="47" xr10:uidLastSave="{00000000-0000-0000-0000-000000000000}"/>
  <bookViews>
    <workbookView xWindow="0" yWindow="0" windowWidth="38400" windowHeight="21600" activeTab="6" xr2:uid="{CC746ED0-B61A-5B42-A9B2-4A328CF3FB68}"/>
  </bookViews>
  <sheets>
    <sheet name="DAC Range" sheetId="1" r:id="rId1"/>
    <sheet name="ADC Average" sheetId="2" r:id="rId2"/>
    <sheet name="Calib measuring range" sheetId="4" r:id="rId3"/>
    <sheet name="Resistance Measuring accuracy" sheetId="3" r:id="rId4"/>
    <sheet name="Voltage sweep" sheetId="5" r:id="rId5"/>
    <sheet name="Single Voltage" sheetId="7" r:id="rId6"/>
    <sheet name="AC Voltage Sweep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6" l="1"/>
  <c r="AD27" i="7"/>
  <c r="AD24" i="7"/>
  <c r="AD21" i="7"/>
  <c r="AD18" i="7"/>
  <c r="AD26" i="7" a="1"/>
  <c r="AD26" i="7" s="1"/>
  <c r="AD25" i="7" a="1"/>
  <c r="AD25" i="7" s="1"/>
  <c r="AD23" i="7" a="1"/>
  <c r="AD23" i="7" s="1"/>
  <c r="AD22" i="7" a="1"/>
  <c r="AD22" i="7" s="1"/>
  <c r="AD20" i="7" a="1"/>
  <c r="AD20" i="7" s="1"/>
  <c r="AD19" i="7" a="1"/>
  <c r="AD19" i="7" s="1"/>
  <c r="AD17" i="7" a="1"/>
  <c r="AD17" i="7" s="1"/>
  <c r="AD16" i="7" a="1"/>
  <c r="AD16" i="7" s="1"/>
  <c r="A3" i="5"/>
  <c r="A3" i="7" l="1"/>
  <c r="B3" i="7" a="1"/>
  <c r="F4" i="7" s="1"/>
  <c r="C3" i="6" a="1"/>
  <c r="J133" i="6" s="1"/>
  <c r="AA15" i="6"/>
  <c r="AA14" i="6"/>
  <c r="AA13" i="6"/>
  <c r="B3" i="5" a="1"/>
  <c r="B4" i="6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B107" i="6" s="1"/>
  <c r="B108" i="6" s="1"/>
  <c r="B109" i="6" s="1"/>
  <c r="B110" i="6" s="1"/>
  <c r="B111" i="6" s="1"/>
  <c r="B112" i="6" s="1"/>
  <c r="B113" i="6" s="1"/>
  <c r="B114" i="6" s="1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B127" i="6" s="1"/>
  <c r="B128" i="6" s="1"/>
  <c r="B129" i="6" s="1"/>
  <c r="B130" i="6" s="1"/>
  <c r="B131" i="6" s="1"/>
  <c r="B132" i="6" s="1"/>
  <c r="B133" i="6" s="1"/>
  <c r="B134" i="6" s="1"/>
  <c r="B135" i="6" s="1"/>
  <c r="B136" i="6" s="1"/>
  <c r="B137" i="6" s="1"/>
  <c r="B138" i="6" s="1"/>
  <c r="B139" i="6" s="1"/>
  <c r="B140" i="6" s="1"/>
  <c r="B141" i="6" s="1"/>
  <c r="B142" i="6" s="1"/>
  <c r="B143" i="6" s="1"/>
  <c r="B144" i="6" s="1"/>
  <c r="B145" i="6" s="1"/>
  <c r="B146" i="6" s="1"/>
  <c r="B147" i="6" s="1"/>
  <c r="B148" i="6" s="1"/>
  <c r="B149" i="6" s="1"/>
  <c r="B150" i="6" s="1"/>
  <c r="B151" i="6" s="1"/>
  <c r="B152" i="6" s="1"/>
  <c r="B153" i="6" s="1"/>
  <c r="B154" i="6" s="1"/>
  <c r="B155" i="6" s="1"/>
  <c r="B156" i="6" s="1"/>
  <c r="B157" i="6" s="1"/>
  <c r="B158" i="6" s="1"/>
  <c r="B159" i="6" s="1"/>
  <c r="B160" i="6" s="1"/>
  <c r="B161" i="6" s="1"/>
  <c r="B162" i="6" s="1"/>
  <c r="B163" i="6" s="1"/>
  <c r="B164" i="6" s="1"/>
  <c r="B165" i="6" s="1"/>
  <c r="B166" i="6" s="1"/>
  <c r="B167" i="6" s="1"/>
  <c r="B168" i="6" s="1"/>
  <c r="B169" i="6" s="1"/>
  <c r="B170" i="6" s="1"/>
  <c r="B171" i="6" s="1"/>
  <c r="B172" i="6" s="1"/>
  <c r="B173" i="6" s="1"/>
  <c r="B174" i="6" s="1"/>
  <c r="B175" i="6" s="1"/>
  <c r="B176" i="6" s="1"/>
  <c r="B177" i="6" s="1"/>
  <c r="B178" i="6" s="1"/>
  <c r="B179" i="6" s="1"/>
  <c r="B180" i="6" s="1"/>
  <c r="B181" i="6" s="1"/>
  <c r="B182" i="6" s="1"/>
  <c r="B183" i="6" s="1"/>
  <c r="B184" i="6" s="1"/>
  <c r="B185" i="6" s="1"/>
  <c r="B186" i="6" s="1"/>
  <c r="B187" i="6" s="1"/>
  <c r="B188" i="6" s="1"/>
  <c r="B189" i="6" s="1"/>
  <c r="B190" i="6" s="1"/>
  <c r="B191" i="6" s="1"/>
  <c r="B192" i="6" s="1"/>
  <c r="B193" i="6" s="1"/>
  <c r="B194" i="6" s="1"/>
  <c r="B195" i="6" s="1"/>
  <c r="B196" i="6" s="1"/>
  <c r="B197" i="6" s="1"/>
  <c r="B198" i="6" s="1"/>
  <c r="B199" i="6" s="1"/>
  <c r="B200" i="6" s="1"/>
  <c r="B201" i="6" s="1"/>
  <c r="B202" i="6" s="1"/>
  <c r="B203" i="6" s="1"/>
  <c r="B204" i="6" s="1"/>
  <c r="B205" i="6" s="1"/>
  <c r="B206" i="6" s="1"/>
  <c r="B207" i="6" s="1"/>
  <c r="B208" i="6" s="1"/>
  <c r="B209" i="6" s="1"/>
  <c r="B210" i="6" s="1"/>
  <c r="B211" i="6" s="1"/>
  <c r="B212" i="6" s="1"/>
  <c r="B213" i="6" s="1"/>
  <c r="B214" i="6" s="1"/>
  <c r="B215" i="6" s="1"/>
  <c r="B216" i="6" s="1"/>
  <c r="B217" i="6" s="1"/>
  <c r="B218" i="6" s="1"/>
  <c r="B219" i="6" s="1"/>
  <c r="B220" i="6" s="1"/>
  <c r="B221" i="6" s="1"/>
  <c r="B222" i="6" s="1"/>
  <c r="B223" i="6" s="1"/>
  <c r="B224" i="6" s="1"/>
  <c r="B225" i="6" s="1"/>
  <c r="B226" i="6" s="1"/>
  <c r="B227" i="6" s="1"/>
  <c r="B228" i="6" s="1"/>
  <c r="B229" i="6" s="1"/>
  <c r="B230" i="6" s="1"/>
  <c r="B231" i="6" s="1"/>
  <c r="B232" i="6" s="1"/>
  <c r="B233" i="6" s="1"/>
  <c r="B234" i="6" s="1"/>
  <c r="B235" i="6" s="1"/>
  <c r="B236" i="6" s="1"/>
  <c r="B237" i="6" s="1"/>
  <c r="B238" i="6" s="1"/>
  <c r="B239" i="6" s="1"/>
  <c r="B240" i="6" s="1"/>
  <c r="B241" i="6" s="1"/>
  <c r="B242" i="6" s="1"/>
  <c r="B243" i="6" s="1"/>
  <c r="B244" i="6" s="1"/>
  <c r="B245" i="6" s="1"/>
  <c r="B246" i="6" s="1"/>
  <c r="B247" i="6" s="1"/>
  <c r="B248" i="6" s="1"/>
  <c r="B249" i="6" s="1"/>
  <c r="B250" i="6" s="1"/>
  <c r="B251" i="6" s="1"/>
  <c r="B252" i="6" s="1"/>
  <c r="B253" i="6" s="1"/>
  <c r="B254" i="6" s="1"/>
  <c r="B255" i="6" s="1"/>
  <c r="B256" i="6" s="1"/>
  <c r="B257" i="6" s="1"/>
  <c r="B258" i="6" s="1"/>
  <c r="C22" i="3"/>
  <c r="D22" i="3"/>
  <c r="B22" i="3"/>
  <c r="C21" i="2"/>
  <c r="A22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A5" i="3"/>
  <c r="B5" i="3" s="1"/>
  <c r="D5" i="4"/>
  <c r="D6" i="4"/>
  <c r="D17" i="4" s="1"/>
  <c r="D7" i="4"/>
  <c r="D8" i="4"/>
  <c r="D9" i="4"/>
  <c r="D10" i="4"/>
  <c r="D11" i="4"/>
  <c r="D12" i="4"/>
  <c r="D13" i="4"/>
  <c r="D14" i="4"/>
  <c r="D15" i="4"/>
  <c r="D16" i="4"/>
  <c r="D4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C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5" i="2"/>
  <c r="E21" i="2" s="1"/>
  <c r="B5" i="2"/>
  <c r="A6" i="2"/>
  <c r="B6" i="2" s="1"/>
  <c r="D1" i="1"/>
  <c r="B6" i="1"/>
  <c r="B21" i="1"/>
  <c r="B5" i="1"/>
  <c r="C7" i="1"/>
  <c r="D6" i="1"/>
  <c r="C6" i="1"/>
  <c r="F5" i="1"/>
  <c r="F26" i="1" s="1"/>
  <c r="E5" i="1"/>
  <c r="E26" i="1" s="1"/>
  <c r="D5" i="1"/>
  <c r="D26" i="1" s="1"/>
  <c r="C5" i="1"/>
  <c r="C26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B20" i="1" s="1"/>
  <c r="A6" i="1"/>
  <c r="I11" i="7" l="1"/>
  <c r="I4" i="7"/>
  <c r="F8" i="7"/>
  <c r="G9" i="7"/>
  <c r="I5" i="7"/>
  <c r="H12" i="7"/>
  <c r="H7" i="7"/>
  <c r="G12" i="7"/>
  <c r="I10" i="7"/>
  <c r="F9" i="7"/>
  <c r="G7" i="7"/>
  <c r="H5" i="7"/>
  <c r="G8" i="7"/>
  <c r="H11" i="7"/>
  <c r="H6" i="7"/>
  <c r="F12" i="7"/>
  <c r="H10" i="7"/>
  <c r="I8" i="7"/>
  <c r="F7" i="7"/>
  <c r="G5" i="7"/>
  <c r="G10" i="7"/>
  <c r="H8" i="7"/>
  <c r="F5" i="7"/>
  <c r="G11" i="7"/>
  <c r="I9" i="7"/>
  <c r="G6" i="7"/>
  <c r="G4" i="7"/>
  <c r="F10" i="7"/>
  <c r="I6" i="7"/>
  <c r="H4" i="7"/>
  <c r="I12" i="7"/>
  <c r="F11" i="7"/>
  <c r="H9" i="7"/>
  <c r="I7" i="7"/>
  <c r="F6" i="7"/>
  <c r="I3" i="7"/>
  <c r="H3" i="7"/>
  <c r="G3" i="7"/>
  <c r="B3" i="7"/>
  <c r="F3" i="7" s="1"/>
  <c r="I205" i="6"/>
  <c r="I251" i="6"/>
  <c r="I210" i="6"/>
  <c r="H228" i="6"/>
  <c r="G246" i="6"/>
  <c r="J197" i="6"/>
  <c r="I255" i="6"/>
  <c r="G236" i="6"/>
  <c r="I215" i="6"/>
  <c r="I253" i="6"/>
  <c r="H233" i="6"/>
  <c r="H213" i="6"/>
  <c r="G231" i="6"/>
  <c r="K248" i="6"/>
  <c r="J207" i="6"/>
  <c r="G226" i="6"/>
  <c r="K243" i="6"/>
  <c r="H223" i="6"/>
  <c r="J202" i="6"/>
  <c r="G241" i="6"/>
  <c r="I220" i="6"/>
  <c r="K257" i="6"/>
  <c r="K238" i="6"/>
  <c r="H218" i="6"/>
  <c r="K194" i="6"/>
  <c r="G182" i="6"/>
  <c r="H169" i="6"/>
  <c r="I156" i="6"/>
  <c r="H148" i="6"/>
  <c r="G140" i="6"/>
  <c r="H255" i="6"/>
  <c r="K245" i="6"/>
  <c r="K235" i="6"/>
  <c r="H225" i="6"/>
  <c r="G218" i="6"/>
  <c r="H205" i="6"/>
  <c r="K181" i="6"/>
  <c r="G148" i="6"/>
  <c r="J250" i="6"/>
  <c r="K242" i="6"/>
  <c r="G230" i="6"/>
  <c r="K222" i="6"/>
  <c r="H217" i="6"/>
  <c r="H207" i="6"/>
  <c r="H202" i="6"/>
  <c r="K189" i="6"/>
  <c r="I172" i="6"/>
  <c r="G156" i="6"/>
  <c r="K146" i="6"/>
  <c r="J247" i="6"/>
  <c r="I159" i="6"/>
  <c r="G142" i="6"/>
  <c r="J256" i="6"/>
  <c r="I247" i="6"/>
  <c r="J234" i="6"/>
  <c r="K216" i="6"/>
  <c r="H201" i="6"/>
  <c r="H180" i="6"/>
  <c r="J154" i="6"/>
  <c r="H5" i="6"/>
  <c r="G131" i="6"/>
  <c r="J132" i="6"/>
  <c r="H134" i="6"/>
  <c r="K135" i="6"/>
  <c r="I137" i="6"/>
  <c r="G139" i="6"/>
  <c r="J140" i="6"/>
  <c r="H142" i="6"/>
  <c r="K143" i="6"/>
  <c r="I145" i="6"/>
  <c r="G147" i="6"/>
  <c r="J148" i="6"/>
  <c r="H150" i="6"/>
  <c r="K151" i="6"/>
  <c r="I153" i="6"/>
  <c r="G155" i="6"/>
  <c r="J156" i="6"/>
  <c r="H158" i="6"/>
  <c r="K159" i="6"/>
  <c r="I161" i="6"/>
  <c r="G163" i="6"/>
  <c r="J164" i="6"/>
  <c r="H166" i="6"/>
  <c r="K167" i="6"/>
  <c r="I169" i="6"/>
  <c r="G171" i="6"/>
  <c r="J172" i="6"/>
  <c r="H174" i="6"/>
  <c r="K175" i="6"/>
  <c r="I177" i="6"/>
  <c r="G179" i="6"/>
  <c r="J180" i="6"/>
  <c r="H182" i="6"/>
  <c r="K183" i="6"/>
  <c r="I185" i="6"/>
  <c r="G187" i="6"/>
  <c r="J188" i="6"/>
  <c r="H190" i="6"/>
  <c r="K191" i="6"/>
  <c r="I193" i="6"/>
  <c r="G195" i="6"/>
  <c r="J196" i="6"/>
  <c r="H198" i="6"/>
  <c r="K199" i="6"/>
  <c r="I201" i="6"/>
  <c r="G203" i="6"/>
  <c r="J204" i="6"/>
  <c r="H206" i="6"/>
  <c r="K207" i="6"/>
  <c r="I209" i="6"/>
  <c r="G211" i="6"/>
  <c r="J212" i="6"/>
  <c r="H214" i="6"/>
  <c r="K215" i="6"/>
  <c r="I217" i="6"/>
  <c r="G219" i="6"/>
  <c r="J220" i="6"/>
  <c r="H222" i="6"/>
  <c r="K223" i="6"/>
  <c r="I225" i="6"/>
  <c r="G227" i="6"/>
  <c r="J228" i="6"/>
  <c r="H230" i="6"/>
  <c r="K231" i="6"/>
  <c r="I233" i="6"/>
  <c r="G235" i="6"/>
  <c r="J236" i="6"/>
  <c r="H238" i="6"/>
  <c r="K239" i="6"/>
  <c r="I241" i="6"/>
  <c r="G243" i="6"/>
  <c r="J244" i="6"/>
  <c r="H246" i="6"/>
  <c r="K247" i="6"/>
  <c r="I249" i="6"/>
  <c r="G251" i="6"/>
  <c r="J252" i="6"/>
  <c r="H254" i="6"/>
  <c r="K255" i="6"/>
  <c r="I257" i="6"/>
  <c r="G229" i="6"/>
  <c r="J238" i="6"/>
  <c r="K241" i="6"/>
  <c r="G245" i="6"/>
  <c r="H248" i="6"/>
  <c r="H131" i="6"/>
  <c r="K132" i="6"/>
  <c r="I134" i="6"/>
  <c r="G136" i="6"/>
  <c r="J137" i="6"/>
  <c r="H139" i="6"/>
  <c r="K140" i="6"/>
  <c r="I142" i="6"/>
  <c r="G144" i="6"/>
  <c r="J145" i="6"/>
  <c r="H147" i="6"/>
  <c r="K148" i="6"/>
  <c r="I150" i="6"/>
  <c r="G152" i="6"/>
  <c r="J153" i="6"/>
  <c r="H155" i="6"/>
  <c r="K156" i="6"/>
  <c r="I158" i="6"/>
  <c r="G160" i="6"/>
  <c r="J161" i="6"/>
  <c r="H163" i="6"/>
  <c r="K164" i="6"/>
  <c r="I166" i="6"/>
  <c r="G168" i="6"/>
  <c r="J169" i="6"/>
  <c r="H171" i="6"/>
  <c r="K172" i="6"/>
  <c r="I174" i="6"/>
  <c r="G176" i="6"/>
  <c r="J177" i="6"/>
  <c r="H179" i="6"/>
  <c r="K180" i="6"/>
  <c r="I182" i="6"/>
  <c r="G184" i="6"/>
  <c r="J185" i="6"/>
  <c r="H187" i="6"/>
  <c r="K188" i="6"/>
  <c r="I190" i="6"/>
  <c r="G192" i="6"/>
  <c r="J193" i="6"/>
  <c r="H195" i="6"/>
  <c r="K196" i="6"/>
  <c r="I198" i="6"/>
  <c r="G200" i="6"/>
  <c r="J201" i="6"/>
  <c r="H203" i="6"/>
  <c r="K204" i="6"/>
  <c r="I206" i="6"/>
  <c r="G208" i="6"/>
  <c r="J209" i="6"/>
  <c r="H211" i="6"/>
  <c r="K212" i="6"/>
  <c r="I214" i="6"/>
  <c r="G216" i="6"/>
  <c r="J217" i="6"/>
  <c r="H219" i="6"/>
  <c r="K220" i="6"/>
  <c r="I222" i="6"/>
  <c r="G224" i="6"/>
  <c r="J225" i="6"/>
  <c r="H227" i="6"/>
  <c r="K228" i="6"/>
  <c r="I230" i="6"/>
  <c r="G232" i="6"/>
  <c r="J233" i="6"/>
  <c r="H235" i="6"/>
  <c r="K236" i="6"/>
  <c r="I238" i="6"/>
  <c r="G240" i="6"/>
  <c r="J241" i="6"/>
  <c r="H243" i="6"/>
  <c r="K244" i="6"/>
  <c r="I246" i="6"/>
  <c r="G248" i="6"/>
  <c r="J249" i="6"/>
  <c r="H251" i="6"/>
  <c r="K252" i="6"/>
  <c r="I254" i="6"/>
  <c r="G256" i="6"/>
  <c r="J257" i="6"/>
  <c r="I131" i="6"/>
  <c r="G133" i="6"/>
  <c r="J134" i="6"/>
  <c r="H136" i="6"/>
  <c r="K137" i="6"/>
  <c r="I139" i="6"/>
  <c r="G141" i="6"/>
  <c r="J142" i="6"/>
  <c r="H144" i="6"/>
  <c r="K145" i="6"/>
  <c r="I147" i="6"/>
  <c r="G149" i="6"/>
  <c r="J150" i="6"/>
  <c r="H152" i="6"/>
  <c r="K153" i="6"/>
  <c r="I155" i="6"/>
  <c r="G157" i="6"/>
  <c r="J158" i="6"/>
  <c r="H160" i="6"/>
  <c r="K161" i="6"/>
  <c r="I163" i="6"/>
  <c r="G165" i="6"/>
  <c r="J166" i="6"/>
  <c r="H168" i="6"/>
  <c r="K169" i="6"/>
  <c r="I171" i="6"/>
  <c r="G173" i="6"/>
  <c r="J174" i="6"/>
  <c r="H176" i="6"/>
  <c r="K177" i="6"/>
  <c r="I179" i="6"/>
  <c r="G181" i="6"/>
  <c r="J182" i="6"/>
  <c r="H184" i="6"/>
  <c r="K185" i="6"/>
  <c r="I187" i="6"/>
  <c r="G189" i="6"/>
  <c r="J190" i="6"/>
  <c r="H192" i="6"/>
  <c r="K193" i="6"/>
  <c r="I195" i="6"/>
  <c r="G197" i="6"/>
  <c r="J198" i="6"/>
  <c r="H200" i="6"/>
  <c r="K201" i="6"/>
  <c r="I203" i="6"/>
  <c r="G205" i="6"/>
  <c r="J206" i="6"/>
  <c r="H208" i="6"/>
  <c r="K209" i="6"/>
  <c r="I211" i="6"/>
  <c r="G213" i="6"/>
  <c r="J214" i="6"/>
  <c r="H216" i="6"/>
  <c r="K217" i="6"/>
  <c r="I219" i="6"/>
  <c r="G221" i="6"/>
  <c r="J222" i="6"/>
  <c r="H224" i="6"/>
  <c r="K225" i="6"/>
  <c r="I227" i="6"/>
  <c r="J230" i="6"/>
  <c r="H232" i="6"/>
  <c r="K233" i="6"/>
  <c r="I235" i="6"/>
  <c r="G237" i="6"/>
  <c r="H240" i="6"/>
  <c r="I243" i="6"/>
  <c r="J246" i="6"/>
  <c r="K249" i="6"/>
  <c r="J131" i="6"/>
  <c r="H133" i="6"/>
  <c r="K134" i="6"/>
  <c r="I136" i="6"/>
  <c r="G138" i="6"/>
  <c r="J139" i="6"/>
  <c r="H141" i="6"/>
  <c r="K142" i="6"/>
  <c r="I144" i="6"/>
  <c r="G146" i="6"/>
  <c r="J147" i="6"/>
  <c r="H149" i="6"/>
  <c r="K150" i="6"/>
  <c r="I152" i="6"/>
  <c r="G154" i="6"/>
  <c r="J155" i="6"/>
  <c r="H157" i="6"/>
  <c r="K158" i="6"/>
  <c r="I160" i="6"/>
  <c r="G162" i="6"/>
  <c r="J163" i="6"/>
  <c r="H165" i="6"/>
  <c r="K166" i="6"/>
  <c r="I168" i="6"/>
  <c r="G170" i="6"/>
  <c r="J171" i="6"/>
  <c r="H173" i="6"/>
  <c r="K174" i="6"/>
  <c r="I176" i="6"/>
  <c r="G178" i="6"/>
  <c r="J179" i="6"/>
  <c r="H181" i="6"/>
  <c r="K182" i="6"/>
  <c r="I184" i="6"/>
  <c r="G186" i="6"/>
  <c r="J187" i="6"/>
  <c r="H189" i="6"/>
  <c r="K190" i="6"/>
  <c r="I192" i="6"/>
  <c r="G194" i="6"/>
  <c r="K131" i="6"/>
  <c r="I133" i="6"/>
  <c r="G135" i="6"/>
  <c r="J136" i="6"/>
  <c r="H138" i="6"/>
  <c r="K139" i="6"/>
  <c r="I141" i="6"/>
  <c r="G143" i="6"/>
  <c r="J144" i="6"/>
  <c r="H146" i="6"/>
  <c r="K147" i="6"/>
  <c r="I149" i="6"/>
  <c r="G151" i="6"/>
  <c r="J152" i="6"/>
  <c r="H154" i="6"/>
  <c r="K155" i="6"/>
  <c r="I157" i="6"/>
  <c r="G159" i="6"/>
  <c r="J160" i="6"/>
  <c r="H162" i="6"/>
  <c r="K163" i="6"/>
  <c r="I165" i="6"/>
  <c r="G167" i="6"/>
  <c r="J168" i="6"/>
  <c r="H170" i="6"/>
  <c r="K171" i="6"/>
  <c r="I173" i="6"/>
  <c r="G175" i="6"/>
  <c r="J176" i="6"/>
  <c r="H178" i="6"/>
  <c r="K179" i="6"/>
  <c r="I181" i="6"/>
  <c r="G183" i="6"/>
  <c r="J184" i="6"/>
  <c r="H186" i="6"/>
  <c r="K187" i="6"/>
  <c r="I189" i="6"/>
  <c r="G191" i="6"/>
  <c r="J192" i="6"/>
  <c r="H194" i="6"/>
  <c r="K250" i="6"/>
  <c r="K240" i="6"/>
  <c r="K230" i="6"/>
  <c r="H220" i="6"/>
  <c r="I212" i="6"/>
  <c r="J199" i="6"/>
  <c r="G190" i="6"/>
  <c r="G169" i="6"/>
  <c r="H156" i="6"/>
  <c r="H135" i="6"/>
  <c r="G257" i="6"/>
  <c r="J245" i="6"/>
  <c r="K232" i="6"/>
  <c r="G220" i="6"/>
  <c r="G210" i="6"/>
  <c r="H197" i="6"/>
  <c r="G177" i="6"/>
  <c r="J159" i="6"/>
  <c r="H143" i="6"/>
  <c r="K256" i="6"/>
  <c r="I250" i="6"/>
  <c r="I240" i="6"/>
  <c r="K229" i="6"/>
  <c r="K219" i="6"/>
  <c r="G212" i="6"/>
  <c r="H204" i="6"/>
  <c r="J189" i="6"/>
  <c r="J146" i="6"/>
  <c r="K226" i="6"/>
  <c r="J186" i="6"/>
  <c r="K173" i="6"/>
  <c r="J165" i="6"/>
  <c r="K152" i="6"/>
  <c r="J143" i="6"/>
  <c r="H253" i="6"/>
  <c r="J243" i="6"/>
  <c r="G233" i="6"/>
  <c r="G223" i="6"/>
  <c r="H210" i="6"/>
  <c r="I202" i="6"/>
  <c r="J194" i="6"/>
  <c r="J173" i="6"/>
  <c r="K160" i="6"/>
  <c r="K138" i="6"/>
  <c r="G253" i="6"/>
  <c r="J240" i="6"/>
  <c r="J235" i="6"/>
  <c r="K227" i="6"/>
  <c r="G215" i="6"/>
  <c r="I204" i="6"/>
  <c r="I194" i="6"/>
  <c r="J181" i="6"/>
  <c r="K168" i="6"/>
  <c r="I151" i="6"/>
  <c r="J138" i="6"/>
  <c r="K254" i="6"/>
  <c r="I245" i="6"/>
  <c r="K234" i="6"/>
  <c r="J227" i="6"/>
  <c r="K224" i="6"/>
  <c r="K214" i="6"/>
  <c r="G207" i="6"/>
  <c r="H199" i="6"/>
  <c r="H193" i="6"/>
  <c r="I180" i="6"/>
  <c r="H172" i="6"/>
  <c r="G164" i="6"/>
  <c r="H151" i="6"/>
  <c r="I138" i="6"/>
  <c r="H252" i="6"/>
  <c r="H245" i="6"/>
  <c r="J239" i="6"/>
  <c r="I232" i="6"/>
  <c r="J224" i="6"/>
  <c r="J219" i="6"/>
  <c r="K211" i="6"/>
  <c r="G209" i="6"/>
  <c r="G204" i="6"/>
  <c r="H196" i="6"/>
  <c r="I188" i="6"/>
  <c r="G172" i="6"/>
  <c r="I167" i="6"/>
  <c r="H159" i="6"/>
  <c r="G150" i="6"/>
  <c r="I146" i="6"/>
  <c r="K141" i="6"/>
  <c r="I258" i="6"/>
  <c r="G254" i="6"/>
  <c r="I244" i="6"/>
  <c r="I239" i="6"/>
  <c r="I234" i="6"/>
  <c r="I229" i="6"/>
  <c r="J226" i="6"/>
  <c r="J221" i="6"/>
  <c r="J216" i="6"/>
  <c r="J211" i="6"/>
  <c r="G206" i="6"/>
  <c r="G201" i="6"/>
  <c r="G196" i="6"/>
  <c r="H188" i="6"/>
  <c r="G180" i="6"/>
  <c r="I175" i="6"/>
  <c r="H167" i="6"/>
  <c r="J162" i="6"/>
  <c r="G158" i="6"/>
  <c r="I154" i="6"/>
  <c r="K149" i="6"/>
  <c r="H145" i="6"/>
  <c r="J141" i="6"/>
  <c r="G137" i="6"/>
  <c r="H229" i="6"/>
  <c r="J218" i="6"/>
  <c r="J208" i="6"/>
  <c r="K195" i="6"/>
  <c r="I200" i="6"/>
  <c r="H191" i="6"/>
  <c r="I178" i="6"/>
  <c r="G161" i="6"/>
  <c r="I135" i="6"/>
  <c r="H257" i="6"/>
  <c r="J248" i="6"/>
  <c r="G238" i="6"/>
  <c r="G228" i="6"/>
  <c r="H215" i="6"/>
  <c r="I207" i="6"/>
  <c r="I197" i="6"/>
  <c r="I186" i="6"/>
  <c r="H177" i="6"/>
  <c r="I164" i="6"/>
  <c r="J151" i="6"/>
  <c r="I143" i="6"/>
  <c r="G255" i="6"/>
  <c r="I248" i="6"/>
  <c r="K237" i="6"/>
  <c r="G225" i="6"/>
  <c r="H212" i="6"/>
  <c r="I199" i="6"/>
  <c r="H185" i="6"/>
  <c r="H164" i="6"/>
  <c r="G134" i="6"/>
  <c r="K258" i="6"/>
  <c r="I252" i="6"/>
  <c r="J242" i="6"/>
  <c r="J237" i="6"/>
  <c r="J232" i="6"/>
  <c r="G222" i="6"/>
  <c r="G217" i="6"/>
  <c r="H209" i="6"/>
  <c r="G202" i="6"/>
  <c r="I196" i="6"/>
  <c r="G185" i="6"/>
  <c r="K176" i="6"/>
  <c r="J167" i="6"/>
  <c r="K154" i="6"/>
  <c r="K133" i="6"/>
  <c r="J258" i="6"/>
  <c r="J254" i="6"/>
  <c r="H250" i="6"/>
  <c r="I242" i="6"/>
  <c r="I237" i="6"/>
  <c r="J229" i="6"/>
  <c r="K221" i="6"/>
  <c r="G214" i="6"/>
  <c r="K206" i="6"/>
  <c r="G199" i="6"/>
  <c r="G193" i="6"/>
  <c r="K184" i="6"/>
  <c r="J175" i="6"/>
  <c r="K162" i="6"/>
  <c r="H137" i="6"/>
  <c r="I256" i="6"/>
  <c r="G252" i="6"/>
  <c r="G250" i="6"/>
  <c r="H247" i="6"/>
  <c r="H242" i="6"/>
  <c r="H237" i="6"/>
  <c r="J231" i="6"/>
  <c r="I224" i="6"/>
  <c r="K218" i="6"/>
  <c r="K213" i="6"/>
  <c r="K208" i="6"/>
  <c r="K203" i="6"/>
  <c r="K198" i="6"/>
  <c r="K192" i="6"/>
  <c r="J183" i="6"/>
  <c r="K170" i="6"/>
  <c r="I132" i="6"/>
  <c r="H258" i="6"/>
  <c r="H256" i="6"/>
  <c r="K253" i="6"/>
  <c r="K251" i="6"/>
  <c r="H249" i="6"/>
  <c r="G247" i="6"/>
  <c r="H244" i="6"/>
  <c r="G242" i="6"/>
  <c r="H239" i="6"/>
  <c r="I236" i="6"/>
  <c r="H234" i="6"/>
  <c r="I231" i="6"/>
  <c r="I226" i="6"/>
  <c r="J223" i="6"/>
  <c r="I221" i="6"/>
  <c r="I216" i="6"/>
  <c r="J213" i="6"/>
  <c r="K210" i="6"/>
  <c r="K205" i="6"/>
  <c r="J203" i="6"/>
  <c r="K200" i="6"/>
  <c r="G198" i="6"/>
  <c r="J191" i="6"/>
  <c r="G188" i="6"/>
  <c r="I183" i="6"/>
  <c r="K178" i="6"/>
  <c r="H175" i="6"/>
  <c r="J170" i="6"/>
  <c r="G166" i="6"/>
  <c r="I162" i="6"/>
  <c r="K157" i="6"/>
  <c r="H153" i="6"/>
  <c r="J149" i="6"/>
  <c r="G145" i="6"/>
  <c r="I140" i="6"/>
  <c r="K136" i="6"/>
  <c r="H132" i="6"/>
  <c r="G258" i="6"/>
  <c r="J255" i="6"/>
  <c r="J253" i="6"/>
  <c r="J251" i="6"/>
  <c r="G249" i="6"/>
  <c r="K246" i="6"/>
  <c r="G244" i="6"/>
  <c r="H241" i="6"/>
  <c r="G239" i="6"/>
  <c r="H236" i="6"/>
  <c r="G234" i="6"/>
  <c r="H231" i="6"/>
  <c r="I228" i="6"/>
  <c r="H226" i="6"/>
  <c r="I223" i="6"/>
  <c r="H221" i="6"/>
  <c r="I218" i="6"/>
  <c r="J215" i="6"/>
  <c r="I213" i="6"/>
  <c r="J210" i="6"/>
  <c r="I208" i="6"/>
  <c r="J205" i="6"/>
  <c r="K202" i="6"/>
  <c r="J200" i="6"/>
  <c r="K197" i="6"/>
  <c r="J195" i="6"/>
  <c r="I191" i="6"/>
  <c r="K186" i="6"/>
  <c r="H183" i="6"/>
  <c r="J178" i="6"/>
  <c r="G174" i="6"/>
  <c r="I170" i="6"/>
  <c r="K165" i="6"/>
  <c r="H161" i="6"/>
  <c r="J157" i="6"/>
  <c r="G153" i="6"/>
  <c r="I148" i="6"/>
  <c r="K144" i="6"/>
  <c r="H140" i="6"/>
  <c r="J135" i="6"/>
  <c r="G132" i="6"/>
  <c r="I56" i="5"/>
  <c r="I137" i="5"/>
  <c r="I283" i="5"/>
  <c r="I429" i="5"/>
  <c r="H71" i="5"/>
  <c r="H144" i="5"/>
  <c r="H217" i="5"/>
  <c r="H289" i="5"/>
  <c r="H336" i="5"/>
  <c r="H376" i="5"/>
  <c r="H408" i="5"/>
  <c r="H439" i="5"/>
  <c r="H458" i="5"/>
  <c r="H474" i="5"/>
  <c r="H490" i="5"/>
  <c r="H197" i="5"/>
  <c r="H125" i="5"/>
  <c r="H432" i="5"/>
  <c r="I118" i="5"/>
  <c r="H407" i="5"/>
  <c r="I155" i="5"/>
  <c r="I301" i="5"/>
  <c r="I447" i="5"/>
  <c r="H88" i="5"/>
  <c r="H161" i="5"/>
  <c r="H234" i="5"/>
  <c r="H300" i="5"/>
  <c r="H345" i="5"/>
  <c r="H383" i="5"/>
  <c r="H415" i="5"/>
  <c r="H440" i="5"/>
  <c r="H459" i="5"/>
  <c r="H475" i="5"/>
  <c r="H491" i="5"/>
  <c r="I338" i="5"/>
  <c r="H179" i="5"/>
  <c r="H313" i="5"/>
  <c r="H391" i="5"/>
  <c r="H447" i="5"/>
  <c r="H464" i="5"/>
  <c r="H107" i="5"/>
  <c r="H356" i="5"/>
  <c r="H424" i="5"/>
  <c r="H482" i="5"/>
  <c r="I228" i="5"/>
  <c r="H323" i="5"/>
  <c r="H431" i="5"/>
  <c r="H499" i="5"/>
  <c r="H199" i="5"/>
  <c r="H368" i="5"/>
  <c r="H455" i="5"/>
  <c r="I411" i="5"/>
  <c r="H216" i="5"/>
  <c r="H434" i="5"/>
  <c r="I173" i="5"/>
  <c r="I319" i="5"/>
  <c r="I466" i="5"/>
  <c r="H89" i="5"/>
  <c r="H162" i="5"/>
  <c r="H235" i="5"/>
  <c r="H304" i="5"/>
  <c r="H346" i="5"/>
  <c r="H384" i="5"/>
  <c r="H416" i="5"/>
  <c r="H442" i="5"/>
  <c r="H463" i="5"/>
  <c r="H479" i="5"/>
  <c r="H495" i="5"/>
  <c r="I483" i="5"/>
  <c r="H106" i="5"/>
  <c r="H252" i="5"/>
  <c r="H355" i="5"/>
  <c r="H423" i="5"/>
  <c r="H496" i="5"/>
  <c r="H180" i="5"/>
  <c r="H314" i="5"/>
  <c r="H448" i="5"/>
  <c r="H498" i="5"/>
  <c r="I374" i="5"/>
  <c r="H271" i="5"/>
  <c r="H450" i="5"/>
  <c r="I502" i="5"/>
  <c r="H324" i="5"/>
  <c r="H487" i="5"/>
  <c r="H69" i="5"/>
  <c r="H334" i="5"/>
  <c r="H456" i="5"/>
  <c r="I191" i="5"/>
  <c r="H480" i="5"/>
  <c r="H124" i="5"/>
  <c r="H399" i="5"/>
  <c r="H467" i="5"/>
  <c r="I393" i="5"/>
  <c r="H272" i="5"/>
  <c r="H471" i="5"/>
  <c r="H143" i="5"/>
  <c r="H375" i="5"/>
  <c r="H488" i="5"/>
  <c r="I210" i="5"/>
  <c r="I356" i="5"/>
  <c r="I484" i="5"/>
  <c r="J484" i="5" s="1"/>
  <c r="H253" i="5"/>
  <c r="H392" i="5"/>
  <c r="H466" i="5"/>
  <c r="I501" i="5"/>
  <c r="H366" i="5"/>
  <c r="H483" i="5"/>
  <c r="I246" i="5"/>
  <c r="H400" i="5"/>
  <c r="I265" i="5"/>
  <c r="H288" i="5"/>
  <c r="H472" i="5"/>
  <c r="I82" i="5"/>
  <c r="I100" i="5"/>
  <c r="H493" i="5"/>
  <c r="H485" i="5"/>
  <c r="H469" i="5"/>
  <c r="H461" i="5"/>
  <c r="H453" i="5"/>
  <c r="H445" i="5"/>
  <c r="H437" i="5"/>
  <c r="H429" i="5"/>
  <c r="H421" i="5"/>
  <c r="H413" i="5"/>
  <c r="H405" i="5"/>
  <c r="H397" i="5"/>
  <c r="H389" i="5"/>
  <c r="H381" i="5"/>
  <c r="H373" i="5"/>
  <c r="H363" i="5"/>
  <c r="H353" i="5"/>
  <c r="H342" i="5"/>
  <c r="H331" i="5"/>
  <c r="H321" i="5"/>
  <c r="H310" i="5"/>
  <c r="H298" i="5"/>
  <c r="H282" i="5"/>
  <c r="H264" i="5"/>
  <c r="H245" i="5"/>
  <c r="H227" i="5"/>
  <c r="H209" i="5"/>
  <c r="H191" i="5"/>
  <c r="H172" i="5"/>
  <c r="H154" i="5"/>
  <c r="H136" i="5"/>
  <c r="H117" i="5"/>
  <c r="H99" i="5"/>
  <c r="H81" i="5"/>
  <c r="H63" i="5"/>
  <c r="I494" i="5"/>
  <c r="I476" i="5"/>
  <c r="I458" i="5"/>
  <c r="I439" i="5"/>
  <c r="I421" i="5"/>
  <c r="I403" i="5"/>
  <c r="I385" i="5"/>
  <c r="I366" i="5"/>
  <c r="I348" i="5"/>
  <c r="I330" i="5"/>
  <c r="I311" i="5"/>
  <c r="I293" i="5"/>
  <c r="I275" i="5"/>
  <c r="I257" i="5"/>
  <c r="I238" i="5"/>
  <c r="I220" i="5"/>
  <c r="I202" i="5"/>
  <c r="I183" i="5"/>
  <c r="I165" i="5"/>
  <c r="I147" i="5"/>
  <c r="I129" i="5"/>
  <c r="I110" i="5"/>
  <c r="I92" i="5"/>
  <c r="I74" i="5"/>
  <c r="I55" i="5"/>
  <c r="H501" i="5"/>
  <c r="H477" i="5"/>
  <c r="H500" i="5"/>
  <c r="H492" i="5"/>
  <c r="H484" i="5"/>
  <c r="H476" i="5"/>
  <c r="H468" i="5"/>
  <c r="H460" i="5"/>
  <c r="H452" i="5"/>
  <c r="H444" i="5"/>
  <c r="H436" i="5"/>
  <c r="H428" i="5"/>
  <c r="H420" i="5"/>
  <c r="H412" i="5"/>
  <c r="H404" i="5"/>
  <c r="H396" i="5"/>
  <c r="H388" i="5"/>
  <c r="H380" i="5"/>
  <c r="H372" i="5"/>
  <c r="H362" i="5"/>
  <c r="H352" i="5"/>
  <c r="H340" i="5"/>
  <c r="H330" i="5"/>
  <c r="H320" i="5"/>
  <c r="H308" i="5"/>
  <c r="H297" i="5"/>
  <c r="H281" i="5"/>
  <c r="H263" i="5"/>
  <c r="H244" i="5"/>
  <c r="H226" i="5"/>
  <c r="H208" i="5"/>
  <c r="H189" i="5"/>
  <c r="H171" i="5"/>
  <c r="H153" i="5"/>
  <c r="H135" i="5"/>
  <c r="H116" i="5"/>
  <c r="H98" i="5"/>
  <c r="H80" i="5"/>
  <c r="H61" i="5"/>
  <c r="I493" i="5"/>
  <c r="J493" i="5" s="1"/>
  <c r="I475" i="5"/>
  <c r="J475" i="5" s="1"/>
  <c r="I457" i="5"/>
  <c r="I438" i="5"/>
  <c r="I420" i="5"/>
  <c r="I402" i="5"/>
  <c r="I383" i="5"/>
  <c r="I365" i="5"/>
  <c r="I347" i="5"/>
  <c r="I329" i="5"/>
  <c r="I310" i="5"/>
  <c r="I292" i="5"/>
  <c r="I274" i="5"/>
  <c r="I255" i="5"/>
  <c r="I237" i="5"/>
  <c r="I219" i="5"/>
  <c r="I201" i="5"/>
  <c r="I182" i="5"/>
  <c r="I164" i="5"/>
  <c r="I146" i="5"/>
  <c r="I127" i="5"/>
  <c r="I109" i="5"/>
  <c r="I91" i="5"/>
  <c r="I73" i="5"/>
  <c r="I54" i="5"/>
  <c r="H451" i="5"/>
  <c r="H443" i="5"/>
  <c r="H435" i="5"/>
  <c r="H427" i="5"/>
  <c r="H419" i="5"/>
  <c r="H411" i="5"/>
  <c r="H403" i="5"/>
  <c r="H395" i="5"/>
  <c r="H387" i="5"/>
  <c r="H379" i="5"/>
  <c r="H371" i="5"/>
  <c r="H361" i="5"/>
  <c r="H350" i="5"/>
  <c r="H339" i="5"/>
  <c r="H329" i="5"/>
  <c r="H318" i="5"/>
  <c r="H307" i="5"/>
  <c r="H296" i="5"/>
  <c r="H280" i="5"/>
  <c r="H261" i="5"/>
  <c r="H243" i="5"/>
  <c r="H225" i="5"/>
  <c r="H207" i="5"/>
  <c r="H188" i="5"/>
  <c r="H170" i="5"/>
  <c r="H152" i="5"/>
  <c r="H133" i="5"/>
  <c r="H115" i="5"/>
  <c r="H97" i="5"/>
  <c r="H79" i="5"/>
  <c r="H60" i="5"/>
  <c r="I492" i="5"/>
  <c r="I474" i="5"/>
  <c r="I455" i="5"/>
  <c r="I437" i="5"/>
  <c r="I419" i="5"/>
  <c r="I401" i="5"/>
  <c r="I382" i="5"/>
  <c r="I364" i="5"/>
  <c r="I346" i="5"/>
  <c r="I327" i="5"/>
  <c r="I309" i="5"/>
  <c r="I291" i="5"/>
  <c r="I273" i="5"/>
  <c r="I254" i="5"/>
  <c r="I236" i="5"/>
  <c r="I218" i="5"/>
  <c r="I199" i="5"/>
  <c r="I181" i="5"/>
  <c r="I163" i="5"/>
  <c r="I145" i="5"/>
  <c r="I126" i="5"/>
  <c r="I108" i="5"/>
  <c r="I90" i="5"/>
  <c r="I71" i="5"/>
  <c r="I53" i="5"/>
  <c r="H418" i="5"/>
  <c r="H410" i="5"/>
  <c r="H402" i="5"/>
  <c r="H394" i="5"/>
  <c r="H386" i="5"/>
  <c r="H378" i="5"/>
  <c r="H360" i="5"/>
  <c r="H348" i="5"/>
  <c r="H338" i="5"/>
  <c r="H328" i="5"/>
  <c r="H316" i="5"/>
  <c r="H306" i="5"/>
  <c r="H292" i="5"/>
  <c r="H275" i="5"/>
  <c r="H257" i="5"/>
  <c r="H239" i="5"/>
  <c r="H220" i="5"/>
  <c r="J220" i="5" s="1"/>
  <c r="H202" i="5"/>
  <c r="J202" i="5" s="1"/>
  <c r="H184" i="5"/>
  <c r="H165" i="5"/>
  <c r="H147" i="5"/>
  <c r="H129" i="5"/>
  <c r="H111" i="5"/>
  <c r="H92" i="5"/>
  <c r="H74" i="5"/>
  <c r="H56" i="5"/>
  <c r="I487" i="5"/>
  <c r="I469" i="5"/>
  <c r="I451" i="5"/>
  <c r="I433" i="5"/>
  <c r="I414" i="5"/>
  <c r="I396" i="5"/>
  <c r="I378" i="5"/>
  <c r="I359" i="5"/>
  <c r="I341" i="5"/>
  <c r="I323" i="5"/>
  <c r="I305" i="5"/>
  <c r="I286" i="5"/>
  <c r="I268" i="5"/>
  <c r="I250" i="5"/>
  <c r="I231" i="5"/>
  <c r="I213" i="5"/>
  <c r="I195" i="5"/>
  <c r="I177" i="5"/>
  <c r="I158" i="5"/>
  <c r="I140" i="5"/>
  <c r="I122" i="5"/>
  <c r="I103" i="5"/>
  <c r="I85" i="5"/>
  <c r="I67" i="5"/>
  <c r="H426" i="5"/>
  <c r="H370" i="5"/>
  <c r="H497" i="5"/>
  <c r="H489" i="5"/>
  <c r="H481" i="5"/>
  <c r="H473" i="5"/>
  <c r="H465" i="5"/>
  <c r="H457" i="5"/>
  <c r="H449" i="5"/>
  <c r="H441" i="5"/>
  <c r="H433" i="5"/>
  <c r="H425" i="5"/>
  <c r="H417" i="5"/>
  <c r="H409" i="5"/>
  <c r="H401" i="5"/>
  <c r="J401" i="5" s="1"/>
  <c r="H393" i="5"/>
  <c r="H385" i="5"/>
  <c r="H377" i="5"/>
  <c r="H369" i="5"/>
  <c r="H358" i="5"/>
  <c r="H347" i="5"/>
  <c r="H337" i="5"/>
  <c r="H326" i="5"/>
  <c r="H315" i="5"/>
  <c r="H305" i="5"/>
  <c r="H290" i="5"/>
  <c r="H273" i="5"/>
  <c r="H255" i="5"/>
  <c r="H236" i="5"/>
  <c r="H218" i="5"/>
  <c r="H200" i="5"/>
  <c r="H181" i="5"/>
  <c r="H163" i="5"/>
  <c r="H145" i="5"/>
  <c r="H127" i="5"/>
  <c r="H108" i="5"/>
  <c r="H90" i="5"/>
  <c r="H72" i="5"/>
  <c r="H53" i="5"/>
  <c r="I485" i="5"/>
  <c r="J485" i="5" s="1"/>
  <c r="I467" i="5"/>
  <c r="I449" i="5"/>
  <c r="I430" i="5"/>
  <c r="I412" i="5"/>
  <c r="I394" i="5"/>
  <c r="I375" i="5"/>
  <c r="J375" i="5" s="1"/>
  <c r="I357" i="5"/>
  <c r="I339" i="5"/>
  <c r="J339" i="5" s="1"/>
  <c r="I321" i="5"/>
  <c r="I302" i="5"/>
  <c r="I284" i="5"/>
  <c r="I266" i="5"/>
  <c r="I247" i="5"/>
  <c r="I229" i="5"/>
  <c r="J229" i="5" s="1"/>
  <c r="I211" i="5"/>
  <c r="J211" i="5" s="1"/>
  <c r="I193" i="5"/>
  <c r="I174" i="5"/>
  <c r="I156" i="5"/>
  <c r="I138" i="5"/>
  <c r="I119" i="5"/>
  <c r="I101" i="5"/>
  <c r="I83" i="5"/>
  <c r="I65" i="5"/>
  <c r="I63" i="5"/>
  <c r="I465" i="5"/>
  <c r="I446" i="5"/>
  <c r="I428" i="5"/>
  <c r="I410" i="5"/>
  <c r="I391" i="5"/>
  <c r="I373" i="5"/>
  <c r="I355" i="5"/>
  <c r="I337" i="5"/>
  <c r="I318" i="5"/>
  <c r="I300" i="5"/>
  <c r="J300" i="5" s="1"/>
  <c r="I282" i="5"/>
  <c r="I263" i="5"/>
  <c r="I245" i="5"/>
  <c r="I227" i="5"/>
  <c r="J227" i="5" s="1"/>
  <c r="I209" i="5"/>
  <c r="I190" i="5"/>
  <c r="J190" i="5" s="1"/>
  <c r="I172" i="5"/>
  <c r="I154" i="5"/>
  <c r="I135" i="5"/>
  <c r="I117" i="5"/>
  <c r="I99" i="5"/>
  <c r="I81" i="5"/>
  <c r="I62" i="5"/>
  <c r="H502" i="5"/>
  <c r="J502" i="5" s="1"/>
  <c r="H494" i="5"/>
  <c r="H486" i="5"/>
  <c r="H478" i="5"/>
  <c r="H470" i="5"/>
  <c r="H462" i="5"/>
  <c r="H454" i="5"/>
  <c r="H446" i="5"/>
  <c r="H438" i="5"/>
  <c r="H430" i="5"/>
  <c r="H422" i="5"/>
  <c r="H414" i="5"/>
  <c r="H406" i="5"/>
  <c r="H398" i="5"/>
  <c r="H390" i="5"/>
  <c r="H382" i="5"/>
  <c r="H374" i="5"/>
  <c r="H364" i="5"/>
  <c r="H354" i="5"/>
  <c r="H344" i="5"/>
  <c r="H332" i="5"/>
  <c r="H322" i="5"/>
  <c r="H312" i="5"/>
  <c r="H299" i="5"/>
  <c r="H284" i="5"/>
  <c r="H266" i="5"/>
  <c r="H248" i="5"/>
  <c r="H229" i="5"/>
  <c r="H211" i="5"/>
  <c r="H193" i="5"/>
  <c r="H175" i="5"/>
  <c r="H156" i="5"/>
  <c r="H138" i="5"/>
  <c r="J138" i="5" s="1"/>
  <c r="H120" i="5"/>
  <c r="H101" i="5"/>
  <c r="H83" i="5"/>
  <c r="H65" i="5"/>
  <c r="I497" i="5"/>
  <c r="J497" i="5" s="1"/>
  <c r="I478" i="5"/>
  <c r="I460" i="5"/>
  <c r="I442" i="5"/>
  <c r="I423" i="5"/>
  <c r="I405" i="5"/>
  <c r="I387" i="5"/>
  <c r="I369" i="5"/>
  <c r="I350" i="5"/>
  <c r="I332" i="5"/>
  <c r="I314" i="5"/>
  <c r="I295" i="5"/>
  <c r="I277" i="5"/>
  <c r="I259" i="5"/>
  <c r="I241" i="5"/>
  <c r="I222" i="5"/>
  <c r="I204" i="5"/>
  <c r="I186" i="5"/>
  <c r="I167" i="5"/>
  <c r="I149" i="5"/>
  <c r="I131" i="5"/>
  <c r="I113" i="5"/>
  <c r="I94" i="5"/>
  <c r="I76" i="5"/>
  <c r="I58" i="5"/>
  <c r="H367" i="5"/>
  <c r="H359" i="5"/>
  <c r="H351" i="5"/>
  <c r="H343" i="5"/>
  <c r="H335" i="5"/>
  <c r="H327" i="5"/>
  <c r="H319" i="5"/>
  <c r="H311" i="5"/>
  <c r="H303" i="5"/>
  <c r="H295" i="5"/>
  <c r="H287" i="5"/>
  <c r="H279" i="5"/>
  <c r="H269" i="5"/>
  <c r="H260" i="5"/>
  <c r="H251" i="5"/>
  <c r="H242" i="5"/>
  <c r="H233" i="5"/>
  <c r="H224" i="5"/>
  <c r="H215" i="5"/>
  <c r="H205" i="5"/>
  <c r="H196" i="5"/>
  <c r="H187" i="5"/>
  <c r="H178" i="5"/>
  <c r="H169" i="5"/>
  <c r="H160" i="5"/>
  <c r="H151" i="5"/>
  <c r="H141" i="5"/>
  <c r="H132" i="5"/>
  <c r="H123" i="5"/>
  <c r="H114" i="5"/>
  <c r="H105" i="5"/>
  <c r="H96" i="5"/>
  <c r="H87" i="5"/>
  <c r="H77" i="5"/>
  <c r="H68" i="5"/>
  <c r="H59" i="5"/>
  <c r="I500" i="5"/>
  <c r="I491" i="5"/>
  <c r="I482" i="5"/>
  <c r="I473" i="5"/>
  <c r="I463" i="5"/>
  <c r="J463" i="5" s="1"/>
  <c r="I454" i="5"/>
  <c r="J454" i="5" s="1"/>
  <c r="I445" i="5"/>
  <c r="I436" i="5"/>
  <c r="I427" i="5"/>
  <c r="I418" i="5"/>
  <c r="I409" i="5"/>
  <c r="I399" i="5"/>
  <c r="I390" i="5"/>
  <c r="I381" i="5"/>
  <c r="I372" i="5"/>
  <c r="I363" i="5"/>
  <c r="I354" i="5"/>
  <c r="I345" i="5"/>
  <c r="I335" i="5"/>
  <c r="I326" i="5"/>
  <c r="I317" i="5"/>
  <c r="I308" i="5"/>
  <c r="J308" i="5" s="1"/>
  <c r="I299" i="5"/>
  <c r="I290" i="5"/>
  <c r="I281" i="5"/>
  <c r="I271" i="5"/>
  <c r="I262" i="5"/>
  <c r="I253" i="5"/>
  <c r="I244" i="5"/>
  <c r="I235" i="5"/>
  <c r="I226" i="5"/>
  <c r="I217" i="5"/>
  <c r="I207" i="5"/>
  <c r="I198" i="5"/>
  <c r="I189" i="5"/>
  <c r="I180" i="5"/>
  <c r="I171" i="5"/>
  <c r="I162" i="5"/>
  <c r="I153" i="5"/>
  <c r="J153" i="5" s="1"/>
  <c r="I143" i="5"/>
  <c r="I134" i="5"/>
  <c r="I125" i="5"/>
  <c r="I116" i="5"/>
  <c r="I107" i="5"/>
  <c r="I98" i="5"/>
  <c r="I89" i="5"/>
  <c r="I79" i="5"/>
  <c r="I70" i="5"/>
  <c r="I61" i="5"/>
  <c r="H302" i="5"/>
  <c r="H294" i="5"/>
  <c r="H286" i="5"/>
  <c r="H277" i="5"/>
  <c r="J277" i="5" s="1"/>
  <c r="H268" i="5"/>
  <c r="H259" i="5"/>
  <c r="H250" i="5"/>
  <c r="H241" i="5"/>
  <c r="H232" i="5"/>
  <c r="H223" i="5"/>
  <c r="H213" i="5"/>
  <c r="H204" i="5"/>
  <c r="J204" i="5" s="1"/>
  <c r="H195" i="5"/>
  <c r="H186" i="5"/>
  <c r="H177" i="5"/>
  <c r="H168" i="5"/>
  <c r="H159" i="5"/>
  <c r="H149" i="5"/>
  <c r="H140" i="5"/>
  <c r="J140" i="5" s="1"/>
  <c r="H131" i="5"/>
  <c r="H122" i="5"/>
  <c r="J122" i="5" s="1"/>
  <c r="H113" i="5"/>
  <c r="H104" i="5"/>
  <c r="H95" i="5"/>
  <c r="H85" i="5"/>
  <c r="H76" i="5"/>
  <c r="H67" i="5"/>
  <c r="H58" i="5"/>
  <c r="I499" i="5"/>
  <c r="I490" i="5"/>
  <c r="I481" i="5"/>
  <c r="I471" i="5"/>
  <c r="I462" i="5"/>
  <c r="I453" i="5"/>
  <c r="I444" i="5"/>
  <c r="I435" i="5"/>
  <c r="I426" i="5"/>
  <c r="I417" i="5"/>
  <c r="I407" i="5"/>
  <c r="I398" i="5"/>
  <c r="I389" i="5"/>
  <c r="I380" i="5"/>
  <c r="I371" i="5"/>
  <c r="I362" i="5"/>
  <c r="I353" i="5"/>
  <c r="I343" i="5"/>
  <c r="I334" i="5"/>
  <c r="I325" i="5"/>
  <c r="I316" i="5"/>
  <c r="I307" i="5"/>
  <c r="I298" i="5"/>
  <c r="I289" i="5"/>
  <c r="I279" i="5"/>
  <c r="I270" i="5"/>
  <c r="I261" i="5"/>
  <c r="I252" i="5"/>
  <c r="I243" i="5"/>
  <c r="I234" i="5"/>
  <c r="I225" i="5"/>
  <c r="I215" i="5"/>
  <c r="I206" i="5"/>
  <c r="I197" i="5"/>
  <c r="I188" i="5"/>
  <c r="I179" i="5"/>
  <c r="J179" i="5" s="1"/>
  <c r="I170" i="5"/>
  <c r="I161" i="5"/>
  <c r="I151" i="5"/>
  <c r="I142" i="5"/>
  <c r="I133" i="5"/>
  <c r="J133" i="5" s="1"/>
  <c r="I124" i="5"/>
  <c r="I115" i="5"/>
  <c r="I106" i="5"/>
  <c r="I97" i="5"/>
  <c r="I87" i="5"/>
  <c r="I78" i="5"/>
  <c r="I69" i="5"/>
  <c r="J69" i="5" s="1"/>
  <c r="I60" i="5"/>
  <c r="H365" i="5"/>
  <c r="H357" i="5"/>
  <c r="H349" i="5"/>
  <c r="H341" i="5"/>
  <c r="H333" i="5"/>
  <c r="H325" i="5"/>
  <c r="H317" i="5"/>
  <c r="H309" i="5"/>
  <c r="H301" i="5"/>
  <c r="H293" i="5"/>
  <c r="H285" i="5"/>
  <c r="H276" i="5"/>
  <c r="H267" i="5"/>
  <c r="H258" i="5"/>
  <c r="H249" i="5"/>
  <c r="H240" i="5"/>
  <c r="H231" i="5"/>
  <c r="H221" i="5"/>
  <c r="H212" i="5"/>
  <c r="H203" i="5"/>
  <c r="H194" i="5"/>
  <c r="H185" i="5"/>
  <c r="H176" i="5"/>
  <c r="H167" i="5"/>
  <c r="H157" i="5"/>
  <c r="H148" i="5"/>
  <c r="H139" i="5"/>
  <c r="H130" i="5"/>
  <c r="H121" i="5"/>
  <c r="H112" i="5"/>
  <c r="H103" i="5"/>
  <c r="H93" i="5"/>
  <c r="H84" i="5"/>
  <c r="H75" i="5"/>
  <c r="H66" i="5"/>
  <c r="H57" i="5"/>
  <c r="I498" i="5"/>
  <c r="I489" i="5"/>
  <c r="I479" i="5"/>
  <c r="J479" i="5" s="1"/>
  <c r="I470" i="5"/>
  <c r="I461" i="5"/>
  <c r="J461" i="5" s="1"/>
  <c r="I452" i="5"/>
  <c r="I443" i="5"/>
  <c r="I434" i="5"/>
  <c r="I425" i="5"/>
  <c r="I415" i="5"/>
  <c r="I406" i="5"/>
  <c r="I397" i="5"/>
  <c r="I388" i="5"/>
  <c r="J388" i="5" s="1"/>
  <c r="I379" i="5"/>
  <c r="I370" i="5"/>
  <c r="I361" i="5"/>
  <c r="I351" i="5"/>
  <c r="I342" i="5"/>
  <c r="I333" i="5"/>
  <c r="J333" i="5" s="1"/>
  <c r="I324" i="5"/>
  <c r="J324" i="5" s="1"/>
  <c r="I315" i="5"/>
  <c r="I306" i="5"/>
  <c r="I297" i="5"/>
  <c r="I287" i="5"/>
  <c r="I278" i="5"/>
  <c r="I269" i="5"/>
  <c r="I260" i="5"/>
  <c r="I251" i="5"/>
  <c r="J251" i="5" s="1"/>
  <c r="I242" i="5"/>
  <c r="I233" i="5"/>
  <c r="I223" i="5"/>
  <c r="I214" i="5"/>
  <c r="I205" i="5"/>
  <c r="I196" i="5"/>
  <c r="I187" i="5"/>
  <c r="I178" i="5"/>
  <c r="I169" i="5"/>
  <c r="I159" i="5"/>
  <c r="I150" i="5"/>
  <c r="I141" i="5"/>
  <c r="I132" i="5"/>
  <c r="I123" i="5"/>
  <c r="I114" i="5"/>
  <c r="I105" i="5"/>
  <c r="I95" i="5"/>
  <c r="I86" i="5"/>
  <c r="I77" i="5"/>
  <c r="I68" i="5"/>
  <c r="I59" i="5"/>
  <c r="H291" i="5"/>
  <c r="H283" i="5"/>
  <c r="H274" i="5"/>
  <c r="H265" i="5"/>
  <c r="H256" i="5"/>
  <c r="H247" i="5"/>
  <c r="H237" i="5"/>
  <c r="H228" i="5"/>
  <c r="H219" i="5"/>
  <c r="H210" i="5"/>
  <c r="H201" i="5"/>
  <c r="H192" i="5"/>
  <c r="H183" i="5"/>
  <c r="H173" i="5"/>
  <c r="H164" i="5"/>
  <c r="H155" i="5"/>
  <c r="H146" i="5"/>
  <c r="H137" i="5"/>
  <c r="J137" i="5" s="1"/>
  <c r="H128" i="5"/>
  <c r="H119" i="5"/>
  <c r="H109" i="5"/>
  <c r="H100" i="5"/>
  <c r="H91" i="5"/>
  <c r="H82" i="5"/>
  <c r="H73" i="5"/>
  <c r="H64" i="5"/>
  <c r="H55" i="5"/>
  <c r="J55" i="5" s="1"/>
  <c r="I495" i="5"/>
  <c r="I486" i="5"/>
  <c r="I477" i="5"/>
  <c r="I468" i="5"/>
  <c r="I459" i="5"/>
  <c r="I450" i="5"/>
  <c r="I441" i="5"/>
  <c r="I431" i="5"/>
  <c r="I422" i="5"/>
  <c r="I413" i="5"/>
  <c r="I404" i="5"/>
  <c r="I395" i="5"/>
  <c r="I386" i="5"/>
  <c r="I377" i="5"/>
  <c r="I367" i="5"/>
  <c r="I358" i="5"/>
  <c r="I349" i="5"/>
  <c r="I340" i="5"/>
  <c r="I331" i="5"/>
  <c r="I322" i="5"/>
  <c r="I313" i="5"/>
  <c r="I303" i="5"/>
  <c r="I294" i="5"/>
  <c r="I285" i="5"/>
  <c r="J285" i="5" s="1"/>
  <c r="I276" i="5"/>
  <c r="I267" i="5"/>
  <c r="I258" i="5"/>
  <c r="I249" i="5"/>
  <c r="I239" i="5"/>
  <c r="I230" i="5"/>
  <c r="I221" i="5"/>
  <c r="I212" i="5"/>
  <c r="I203" i="5"/>
  <c r="J203" i="5" s="1"/>
  <c r="I194" i="5"/>
  <c r="I185" i="5"/>
  <c r="I175" i="5"/>
  <c r="I166" i="5"/>
  <c r="I157" i="5"/>
  <c r="I148" i="5"/>
  <c r="I139" i="5"/>
  <c r="J139" i="5" s="1"/>
  <c r="I130" i="5"/>
  <c r="I121" i="5"/>
  <c r="I111" i="5"/>
  <c r="I102" i="5"/>
  <c r="I93" i="5"/>
  <c r="I84" i="5"/>
  <c r="I75" i="5"/>
  <c r="I66" i="5"/>
  <c r="I57" i="5"/>
  <c r="H278" i="5"/>
  <c r="H270" i="5"/>
  <c r="H262" i="5"/>
  <c r="H254" i="5"/>
  <c r="H246" i="5"/>
  <c r="H238" i="5"/>
  <c r="H230" i="5"/>
  <c r="H222" i="5"/>
  <c r="J222" i="5" s="1"/>
  <c r="H214" i="5"/>
  <c r="H206" i="5"/>
  <c r="H198" i="5"/>
  <c r="H190" i="5"/>
  <c r="H182" i="5"/>
  <c r="H174" i="5"/>
  <c r="H166" i="5"/>
  <c r="H158" i="5"/>
  <c r="H150" i="5"/>
  <c r="H142" i="5"/>
  <c r="H134" i="5"/>
  <c r="H126" i="5"/>
  <c r="H118" i="5"/>
  <c r="J118" i="5" s="1"/>
  <c r="H110" i="5"/>
  <c r="H102" i="5"/>
  <c r="H94" i="5"/>
  <c r="H86" i="5"/>
  <c r="H78" i="5"/>
  <c r="H70" i="5"/>
  <c r="H62" i="5"/>
  <c r="H54" i="5"/>
  <c r="I496" i="5"/>
  <c r="I488" i="5"/>
  <c r="I480" i="5"/>
  <c r="I472" i="5"/>
  <c r="I464" i="5"/>
  <c r="I456" i="5"/>
  <c r="I448" i="5"/>
  <c r="I440" i="5"/>
  <c r="I432" i="5"/>
  <c r="I424" i="5"/>
  <c r="I416" i="5"/>
  <c r="I408" i="5"/>
  <c r="I400" i="5"/>
  <c r="I392" i="5"/>
  <c r="I384" i="5"/>
  <c r="I376" i="5"/>
  <c r="I368" i="5"/>
  <c r="I360" i="5"/>
  <c r="I352" i="5"/>
  <c r="I344" i="5"/>
  <c r="I336" i="5"/>
  <c r="I328" i="5"/>
  <c r="I320" i="5"/>
  <c r="I312" i="5"/>
  <c r="I304" i="5"/>
  <c r="I296" i="5"/>
  <c r="I288" i="5"/>
  <c r="J288" i="5" s="1"/>
  <c r="I280" i="5"/>
  <c r="I272" i="5"/>
  <c r="I264" i="5"/>
  <c r="I256" i="5"/>
  <c r="I248" i="5"/>
  <c r="I240" i="5"/>
  <c r="I232" i="5"/>
  <c r="I224" i="5"/>
  <c r="I216" i="5"/>
  <c r="I208" i="5"/>
  <c r="I200" i="5"/>
  <c r="I192" i="5"/>
  <c r="I184" i="5"/>
  <c r="I176" i="5"/>
  <c r="J176" i="5" s="1"/>
  <c r="I168" i="5"/>
  <c r="I160" i="5"/>
  <c r="I152" i="5"/>
  <c r="I144" i="5"/>
  <c r="I136" i="5"/>
  <c r="I128" i="5"/>
  <c r="I120" i="5"/>
  <c r="I112" i="5"/>
  <c r="I104" i="5"/>
  <c r="I96" i="5"/>
  <c r="I88" i="5"/>
  <c r="I80" i="5"/>
  <c r="I72" i="5"/>
  <c r="I64" i="5"/>
  <c r="I26" i="5"/>
  <c r="I34" i="5"/>
  <c r="I42" i="5"/>
  <c r="I50" i="5"/>
  <c r="H26" i="5"/>
  <c r="H34" i="5"/>
  <c r="H42" i="5"/>
  <c r="H50" i="5"/>
  <c r="I47" i="5"/>
  <c r="H47" i="5"/>
  <c r="I32" i="5"/>
  <c r="I33" i="5"/>
  <c r="H33" i="5"/>
  <c r="I27" i="5"/>
  <c r="I35" i="5"/>
  <c r="I43" i="5"/>
  <c r="I51" i="5"/>
  <c r="H27" i="5"/>
  <c r="H35" i="5"/>
  <c r="H43" i="5"/>
  <c r="H51" i="5"/>
  <c r="H39" i="5"/>
  <c r="I48" i="5"/>
  <c r="H32" i="5"/>
  <c r="I49" i="5"/>
  <c r="H41" i="5"/>
  <c r="I28" i="5"/>
  <c r="I36" i="5"/>
  <c r="I44" i="5"/>
  <c r="I52" i="5"/>
  <c r="H28" i="5"/>
  <c r="H36" i="5"/>
  <c r="H44" i="5"/>
  <c r="H52" i="5"/>
  <c r="I39" i="5"/>
  <c r="H31" i="5"/>
  <c r="I24" i="5"/>
  <c r="H48" i="5"/>
  <c r="I25" i="5"/>
  <c r="H25" i="5"/>
  <c r="I29" i="5"/>
  <c r="I37" i="5"/>
  <c r="I45" i="5"/>
  <c r="H29" i="5"/>
  <c r="H37" i="5"/>
  <c r="H45" i="5"/>
  <c r="I23" i="5"/>
  <c r="H23" i="5"/>
  <c r="I40" i="5"/>
  <c r="H40" i="5"/>
  <c r="I41" i="5"/>
  <c r="H49" i="5"/>
  <c r="I30" i="5"/>
  <c r="I38" i="5"/>
  <c r="I46" i="5"/>
  <c r="H30" i="5"/>
  <c r="H38" i="5"/>
  <c r="H46" i="5"/>
  <c r="I31" i="5"/>
  <c r="H24" i="5"/>
  <c r="J129" i="6"/>
  <c r="G128" i="6"/>
  <c r="I126" i="6"/>
  <c r="K124" i="6"/>
  <c r="H123" i="6"/>
  <c r="J121" i="6"/>
  <c r="G120" i="6"/>
  <c r="I118" i="6"/>
  <c r="K116" i="6"/>
  <c r="H115" i="6"/>
  <c r="J113" i="6"/>
  <c r="G112" i="6"/>
  <c r="I110" i="6"/>
  <c r="K108" i="6"/>
  <c r="H107" i="6"/>
  <c r="J105" i="6"/>
  <c r="G104" i="6"/>
  <c r="H112" i="6"/>
  <c r="I129" i="6"/>
  <c r="K127" i="6"/>
  <c r="H126" i="6"/>
  <c r="J124" i="6"/>
  <c r="G123" i="6"/>
  <c r="I121" i="6"/>
  <c r="K119" i="6"/>
  <c r="H118" i="6"/>
  <c r="J116" i="6"/>
  <c r="G115" i="6"/>
  <c r="I113" i="6"/>
  <c r="K111" i="6"/>
  <c r="H110" i="6"/>
  <c r="J108" i="6"/>
  <c r="G107" i="6"/>
  <c r="I105" i="6"/>
  <c r="K103" i="6"/>
  <c r="I123" i="6"/>
  <c r="I115" i="6"/>
  <c r="G109" i="6"/>
  <c r="K130" i="6"/>
  <c r="H129" i="6"/>
  <c r="J127" i="6"/>
  <c r="G126" i="6"/>
  <c r="I124" i="6"/>
  <c r="K122" i="6"/>
  <c r="H121" i="6"/>
  <c r="J119" i="6"/>
  <c r="G118" i="6"/>
  <c r="I116" i="6"/>
  <c r="K114" i="6"/>
  <c r="H113" i="6"/>
  <c r="J111" i="6"/>
  <c r="G110" i="6"/>
  <c r="I108" i="6"/>
  <c r="K106" i="6"/>
  <c r="H105" i="6"/>
  <c r="J103" i="6"/>
  <c r="K129" i="6"/>
  <c r="K121" i="6"/>
  <c r="K113" i="6"/>
  <c r="J110" i="6"/>
  <c r="G129" i="6"/>
  <c r="I127" i="6"/>
  <c r="K125" i="6"/>
  <c r="H124" i="6"/>
  <c r="J122" i="6"/>
  <c r="G121" i="6"/>
  <c r="I119" i="6"/>
  <c r="K117" i="6"/>
  <c r="H116" i="6"/>
  <c r="J114" i="6"/>
  <c r="G113" i="6"/>
  <c r="I111" i="6"/>
  <c r="K109" i="6"/>
  <c r="H108" i="6"/>
  <c r="J106" i="6"/>
  <c r="G105" i="6"/>
  <c r="I103" i="6"/>
  <c r="J126" i="6"/>
  <c r="G117" i="6"/>
  <c r="K105" i="6"/>
  <c r="I130" i="6"/>
  <c r="K128" i="6"/>
  <c r="H127" i="6"/>
  <c r="J125" i="6"/>
  <c r="G124" i="6"/>
  <c r="I122" i="6"/>
  <c r="K120" i="6"/>
  <c r="H119" i="6"/>
  <c r="J117" i="6"/>
  <c r="G116" i="6"/>
  <c r="I114" i="6"/>
  <c r="K112" i="6"/>
  <c r="H111" i="6"/>
  <c r="J109" i="6"/>
  <c r="G108" i="6"/>
  <c r="I106" i="6"/>
  <c r="K104" i="6"/>
  <c r="H103" i="6"/>
  <c r="H128" i="6"/>
  <c r="H120" i="6"/>
  <c r="H104" i="6"/>
  <c r="H130" i="6"/>
  <c r="J128" i="6"/>
  <c r="G127" i="6"/>
  <c r="I125" i="6"/>
  <c r="K123" i="6"/>
  <c r="H122" i="6"/>
  <c r="J120" i="6"/>
  <c r="G119" i="6"/>
  <c r="I117" i="6"/>
  <c r="K115" i="6"/>
  <c r="H114" i="6"/>
  <c r="J112" i="6"/>
  <c r="G111" i="6"/>
  <c r="I109" i="6"/>
  <c r="K107" i="6"/>
  <c r="H106" i="6"/>
  <c r="J104" i="6"/>
  <c r="G103" i="6"/>
  <c r="G125" i="6"/>
  <c r="J118" i="6"/>
  <c r="I107" i="6"/>
  <c r="J130" i="6"/>
  <c r="G130" i="6"/>
  <c r="I128" i="6"/>
  <c r="K126" i="6"/>
  <c r="H125" i="6"/>
  <c r="J123" i="6"/>
  <c r="G122" i="6"/>
  <c r="I120" i="6"/>
  <c r="K118" i="6"/>
  <c r="H117" i="6"/>
  <c r="J115" i="6"/>
  <c r="G114" i="6"/>
  <c r="I112" i="6"/>
  <c r="K110" i="6"/>
  <c r="H109" i="6"/>
  <c r="J107" i="6"/>
  <c r="G106" i="6"/>
  <c r="I104" i="6"/>
  <c r="K102" i="6"/>
  <c r="G90" i="6"/>
  <c r="G69" i="6"/>
  <c r="J51" i="6"/>
  <c r="J30" i="6"/>
  <c r="K17" i="6"/>
  <c r="J102" i="6"/>
  <c r="G98" i="6"/>
  <c r="I93" i="6"/>
  <c r="K89" i="6"/>
  <c r="H85" i="6"/>
  <c r="J80" i="6"/>
  <c r="G77" i="6"/>
  <c r="I72" i="6"/>
  <c r="K67" i="6"/>
  <c r="H64" i="6"/>
  <c r="J59" i="6"/>
  <c r="G55" i="6"/>
  <c r="I51" i="6"/>
  <c r="K46" i="6"/>
  <c r="H42" i="6"/>
  <c r="J38" i="6"/>
  <c r="G34" i="6"/>
  <c r="I29" i="6"/>
  <c r="K25" i="6"/>
  <c r="H21" i="6"/>
  <c r="J16" i="6"/>
  <c r="G13" i="6"/>
  <c r="I8" i="6"/>
  <c r="J94" i="6"/>
  <c r="H77" i="6"/>
  <c r="K59" i="6"/>
  <c r="G47" i="6"/>
  <c r="H34" i="6"/>
  <c r="I21" i="6"/>
  <c r="I101" i="6"/>
  <c r="K97" i="6"/>
  <c r="H93" i="6"/>
  <c r="J88" i="6"/>
  <c r="G85" i="6"/>
  <c r="I80" i="6"/>
  <c r="K75" i="6"/>
  <c r="H72" i="6"/>
  <c r="J67" i="6"/>
  <c r="G63" i="6"/>
  <c r="I59" i="6"/>
  <c r="K54" i="6"/>
  <c r="H50" i="6"/>
  <c r="J46" i="6"/>
  <c r="G42" i="6"/>
  <c r="I37" i="6"/>
  <c r="K33" i="6"/>
  <c r="H29" i="6"/>
  <c r="J24" i="6"/>
  <c r="G21" i="6"/>
  <c r="I16" i="6"/>
  <c r="K11" i="6"/>
  <c r="H8" i="6"/>
  <c r="K81" i="6"/>
  <c r="H56" i="6"/>
  <c r="K38" i="6"/>
  <c r="J8" i="6"/>
  <c r="H101" i="6"/>
  <c r="J96" i="6"/>
  <c r="G93" i="6"/>
  <c r="I88" i="6"/>
  <c r="K83" i="6"/>
  <c r="H80" i="6"/>
  <c r="J75" i="6"/>
  <c r="G71" i="6"/>
  <c r="I67" i="6"/>
  <c r="K62" i="6"/>
  <c r="H58" i="6"/>
  <c r="J54" i="6"/>
  <c r="G50" i="6"/>
  <c r="I45" i="6"/>
  <c r="K41" i="6"/>
  <c r="H37" i="6"/>
  <c r="J32" i="6"/>
  <c r="G29" i="6"/>
  <c r="I24" i="6"/>
  <c r="K19" i="6"/>
  <c r="H16" i="6"/>
  <c r="J11" i="6"/>
  <c r="G7" i="6"/>
  <c r="J72" i="6"/>
  <c r="G26" i="6"/>
  <c r="G101" i="6"/>
  <c r="I96" i="6"/>
  <c r="K91" i="6"/>
  <c r="H88" i="6"/>
  <c r="J83" i="6"/>
  <c r="G79" i="6"/>
  <c r="I75" i="6"/>
  <c r="K70" i="6"/>
  <c r="H66" i="6"/>
  <c r="J62" i="6"/>
  <c r="G58" i="6"/>
  <c r="I53" i="6"/>
  <c r="K49" i="6"/>
  <c r="H45" i="6"/>
  <c r="J40" i="6"/>
  <c r="G37" i="6"/>
  <c r="I32" i="6"/>
  <c r="K27" i="6"/>
  <c r="H24" i="6"/>
  <c r="J19" i="6"/>
  <c r="G15" i="6"/>
  <c r="I11" i="6"/>
  <c r="K6" i="6"/>
  <c r="H98" i="6"/>
  <c r="I85" i="6"/>
  <c r="I64" i="6"/>
  <c r="I43" i="6"/>
  <c r="H13" i="6"/>
  <c r="K99" i="6"/>
  <c r="H96" i="6"/>
  <c r="J91" i="6"/>
  <c r="G87" i="6"/>
  <c r="I83" i="6"/>
  <c r="K78" i="6"/>
  <c r="H74" i="6"/>
  <c r="J70" i="6"/>
  <c r="G66" i="6"/>
  <c r="I61" i="6"/>
  <c r="K57" i="6"/>
  <c r="H53" i="6"/>
  <c r="J48" i="6"/>
  <c r="G45" i="6"/>
  <c r="I40" i="6"/>
  <c r="K35" i="6"/>
  <c r="H32" i="6"/>
  <c r="J27" i="6"/>
  <c r="G23" i="6"/>
  <c r="I19" i="6"/>
  <c r="K14" i="6"/>
  <c r="H10" i="6"/>
  <c r="J6" i="6"/>
  <c r="J99" i="6"/>
  <c r="G95" i="6"/>
  <c r="I91" i="6"/>
  <c r="K86" i="6"/>
  <c r="H82" i="6"/>
  <c r="J78" i="6"/>
  <c r="G74" i="6"/>
  <c r="I69" i="6"/>
  <c r="K65" i="6"/>
  <c r="H61" i="6"/>
  <c r="J56" i="6"/>
  <c r="G53" i="6"/>
  <c r="I48" i="6"/>
  <c r="K43" i="6"/>
  <c r="H40" i="6"/>
  <c r="J35" i="6"/>
  <c r="G31" i="6"/>
  <c r="I27" i="6"/>
  <c r="K22" i="6"/>
  <c r="H18" i="6"/>
  <c r="J14" i="6"/>
  <c r="G10" i="6"/>
  <c r="I5" i="6"/>
  <c r="K3" i="6"/>
  <c r="I99" i="6"/>
  <c r="K94" i="6"/>
  <c r="H90" i="6"/>
  <c r="J86" i="6"/>
  <c r="G82" i="6"/>
  <c r="I77" i="6"/>
  <c r="K73" i="6"/>
  <c r="H69" i="6"/>
  <c r="J64" i="6"/>
  <c r="G61" i="6"/>
  <c r="I56" i="6"/>
  <c r="K51" i="6"/>
  <c r="H48" i="6"/>
  <c r="J43" i="6"/>
  <c r="G39" i="6"/>
  <c r="I35" i="6"/>
  <c r="K30" i="6"/>
  <c r="H26" i="6"/>
  <c r="J22" i="6"/>
  <c r="G18" i="6"/>
  <c r="I13" i="6"/>
  <c r="K9" i="6"/>
  <c r="C3" i="6"/>
  <c r="G3" i="6" s="1"/>
  <c r="G4" i="6"/>
  <c r="J5" i="6"/>
  <c r="H7" i="6"/>
  <c r="K8" i="6"/>
  <c r="I10" i="6"/>
  <c r="G12" i="6"/>
  <c r="J13" i="6"/>
  <c r="H15" i="6"/>
  <c r="K16" i="6"/>
  <c r="I18" i="6"/>
  <c r="G20" i="6"/>
  <c r="J21" i="6"/>
  <c r="H23" i="6"/>
  <c r="K24" i="6"/>
  <c r="I26" i="6"/>
  <c r="G28" i="6"/>
  <c r="J29" i="6"/>
  <c r="H31" i="6"/>
  <c r="K32" i="6"/>
  <c r="I34" i="6"/>
  <c r="G36" i="6"/>
  <c r="J37" i="6"/>
  <c r="H39" i="6"/>
  <c r="K40" i="6"/>
  <c r="I42" i="6"/>
  <c r="G44" i="6"/>
  <c r="J45" i="6"/>
  <c r="H47" i="6"/>
  <c r="K48" i="6"/>
  <c r="I50" i="6"/>
  <c r="G52" i="6"/>
  <c r="J53" i="6"/>
  <c r="H55" i="6"/>
  <c r="K56" i="6"/>
  <c r="I58" i="6"/>
  <c r="G60" i="6"/>
  <c r="J61" i="6"/>
  <c r="H63" i="6"/>
  <c r="K64" i="6"/>
  <c r="I66" i="6"/>
  <c r="G68" i="6"/>
  <c r="J69" i="6"/>
  <c r="H71" i="6"/>
  <c r="K72" i="6"/>
  <c r="I74" i="6"/>
  <c r="G76" i="6"/>
  <c r="J77" i="6"/>
  <c r="H79" i="6"/>
  <c r="K80" i="6"/>
  <c r="I82" i="6"/>
  <c r="G84" i="6"/>
  <c r="J85" i="6"/>
  <c r="H87" i="6"/>
  <c r="K88" i="6"/>
  <c r="I90" i="6"/>
  <c r="G92" i="6"/>
  <c r="J93" i="6"/>
  <c r="H95" i="6"/>
  <c r="K96" i="6"/>
  <c r="I98" i="6"/>
  <c r="G100" i="6"/>
  <c r="J101" i="6"/>
  <c r="J3" i="6"/>
  <c r="K90" i="6"/>
  <c r="G8" i="6"/>
  <c r="H11" i="6"/>
  <c r="I14" i="6"/>
  <c r="J17" i="6"/>
  <c r="I22" i="6"/>
  <c r="G24" i="6"/>
  <c r="K28" i="6"/>
  <c r="G32" i="6"/>
  <c r="K36" i="6"/>
  <c r="J41" i="6"/>
  <c r="I46" i="6"/>
  <c r="K52" i="6"/>
  <c r="J57" i="6"/>
  <c r="K60" i="6"/>
  <c r="J65" i="6"/>
  <c r="G72" i="6"/>
  <c r="K76" i="6"/>
  <c r="H83" i="6"/>
  <c r="H91" i="6"/>
  <c r="H99" i="6"/>
  <c r="G5" i="6"/>
  <c r="H4" i="6"/>
  <c r="K5" i="6"/>
  <c r="I7" i="6"/>
  <c r="G9" i="6"/>
  <c r="J10" i="6"/>
  <c r="H12" i="6"/>
  <c r="K13" i="6"/>
  <c r="I15" i="6"/>
  <c r="G17" i="6"/>
  <c r="J18" i="6"/>
  <c r="H20" i="6"/>
  <c r="K21" i="6"/>
  <c r="I23" i="6"/>
  <c r="G25" i="6"/>
  <c r="J26" i="6"/>
  <c r="H28" i="6"/>
  <c r="K29" i="6"/>
  <c r="I31" i="6"/>
  <c r="G33" i="6"/>
  <c r="J34" i="6"/>
  <c r="H36" i="6"/>
  <c r="K37" i="6"/>
  <c r="I39" i="6"/>
  <c r="G41" i="6"/>
  <c r="J42" i="6"/>
  <c r="H44" i="6"/>
  <c r="K45" i="6"/>
  <c r="I47" i="6"/>
  <c r="G49" i="6"/>
  <c r="J50" i="6"/>
  <c r="H52" i="6"/>
  <c r="K53" i="6"/>
  <c r="I55" i="6"/>
  <c r="G57" i="6"/>
  <c r="J58" i="6"/>
  <c r="H60" i="6"/>
  <c r="K61" i="6"/>
  <c r="I63" i="6"/>
  <c r="G65" i="6"/>
  <c r="J66" i="6"/>
  <c r="H68" i="6"/>
  <c r="K69" i="6"/>
  <c r="I71" i="6"/>
  <c r="G73" i="6"/>
  <c r="J74" i="6"/>
  <c r="H76" i="6"/>
  <c r="K77" i="6"/>
  <c r="I79" i="6"/>
  <c r="G81" i="6"/>
  <c r="J82" i="6"/>
  <c r="H84" i="6"/>
  <c r="K85" i="6"/>
  <c r="I87" i="6"/>
  <c r="G89" i="6"/>
  <c r="J90" i="6"/>
  <c r="H92" i="6"/>
  <c r="K93" i="6"/>
  <c r="I95" i="6"/>
  <c r="G97" i="6"/>
  <c r="J98" i="6"/>
  <c r="H100" i="6"/>
  <c r="K101" i="6"/>
  <c r="I3" i="6"/>
  <c r="H3" i="6"/>
  <c r="K4" i="6"/>
  <c r="H51" i="6"/>
  <c r="I70" i="6"/>
  <c r="G80" i="6"/>
  <c r="I86" i="6"/>
  <c r="K92" i="6"/>
  <c r="J97" i="6"/>
  <c r="I102" i="6"/>
  <c r="G96" i="6"/>
  <c r="J89" i="6"/>
  <c r="K84" i="6"/>
  <c r="I78" i="6"/>
  <c r="J73" i="6"/>
  <c r="K68" i="6"/>
  <c r="G64" i="6"/>
  <c r="H59" i="6"/>
  <c r="I54" i="6"/>
  <c r="J49" i="6"/>
  <c r="H43" i="6"/>
  <c r="I38" i="6"/>
  <c r="J33" i="6"/>
  <c r="H27" i="6"/>
  <c r="H19" i="6"/>
  <c r="J9" i="6"/>
  <c r="H102" i="6"/>
  <c r="J100" i="6"/>
  <c r="G99" i="6"/>
  <c r="I97" i="6"/>
  <c r="K95" i="6"/>
  <c r="H94" i="6"/>
  <c r="J92" i="6"/>
  <c r="G91" i="6"/>
  <c r="I89" i="6"/>
  <c r="K87" i="6"/>
  <c r="H86" i="6"/>
  <c r="J84" i="6"/>
  <c r="G83" i="6"/>
  <c r="I81" i="6"/>
  <c r="K79" i="6"/>
  <c r="H78" i="6"/>
  <c r="J76" i="6"/>
  <c r="G75" i="6"/>
  <c r="I73" i="6"/>
  <c r="K71" i="6"/>
  <c r="H70" i="6"/>
  <c r="J68" i="6"/>
  <c r="G67" i="6"/>
  <c r="I65" i="6"/>
  <c r="K63" i="6"/>
  <c r="H62" i="6"/>
  <c r="J60" i="6"/>
  <c r="G59" i="6"/>
  <c r="I57" i="6"/>
  <c r="K55" i="6"/>
  <c r="H54" i="6"/>
  <c r="J52" i="6"/>
  <c r="G51" i="6"/>
  <c r="I49" i="6"/>
  <c r="K47" i="6"/>
  <c r="H46" i="6"/>
  <c r="J44" i="6"/>
  <c r="G43" i="6"/>
  <c r="I41" i="6"/>
  <c r="K39" i="6"/>
  <c r="H38" i="6"/>
  <c r="J36" i="6"/>
  <c r="G35" i="6"/>
  <c r="I33" i="6"/>
  <c r="K31" i="6"/>
  <c r="H30" i="6"/>
  <c r="J28" i="6"/>
  <c r="G27" i="6"/>
  <c r="I25" i="6"/>
  <c r="K23" i="6"/>
  <c r="H22" i="6"/>
  <c r="J20" i="6"/>
  <c r="G19" i="6"/>
  <c r="I17" i="6"/>
  <c r="K15" i="6"/>
  <c r="H14" i="6"/>
  <c r="J12" i="6"/>
  <c r="G11" i="6"/>
  <c r="I9" i="6"/>
  <c r="K7" i="6"/>
  <c r="H6" i="6"/>
  <c r="J4" i="6"/>
  <c r="K100" i="6"/>
  <c r="I94" i="6"/>
  <c r="G88" i="6"/>
  <c r="J81" i="6"/>
  <c r="H75" i="6"/>
  <c r="H67" i="6"/>
  <c r="I62" i="6"/>
  <c r="G56" i="6"/>
  <c r="G48" i="6"/>
  <c r="K44" i="6"/>
  <c r="G40" i="6"/>
  <c r="H35" i="6"/>
  <c r="I30" i="6"/>
  <c r="J25" i="6"/>
  <c r="K20" i="6"/>
  <c r="G16" i="6"/>
  <c r="K12" i="6"/>
  <c r="I6" i="6"/>
  <c r="G102" i="6"/>
  <c r="I100" i="6"/>
  <c r="K98" i="6"/>
  <c r="H97" i="6"/>
  <c r="J95" i="6"/>
  <c r="G94" i="6"/>
  <c r="I92" i="6"/>
  <c r="H89" i="6"/>
  <c r="J87" i="6"/>
  <c r="G86" i="6"/>
  <c r="I84" i="6"/>
  <c r="K82" i="6"/>
  <c r="H81" i="6"/>
  <c r="J79" i="6"/>
  <c r="G78" i="6"/>
  <c r="I76" i="6"/>
  <c r="K74" i="6"/>
  <c r="H73" i="6"/>
  <c r="J71" i="6"/>
  <c r="G70" i="6"/>
  <c r="I68" i="6"/>
  <c r="K66" i="6"/>
  <c r="H65" i="6"/>
  <c r="J63" i="6"/>
  <c r="G62" i="6"/>
  <c r="I60" i="6"/>
  <c r="K58" i="6"/>
  <c r="H57" i="6"/>
  <c r="J55" i="6"/>
  <c r="G54" i="6"/>
  <c r="I52" i="6"/>
  <c r="K50" i="6"/>
  <c r="H49" i="6"/>
  <c r="J47" i="6"/>
  <c r="G46" i="6"/>
  <c r="I44" i="6"/>
  <c r="K42" i="6"/>
  <c r="H41" i="6"/>
  <c r="J39" i="6"/>
  <c r="G38" i="6"/>
  <c r="I36" i="6"/>
  <c r="K34" i="6"/>
  <c r="H33" i="6"/>
  <c r="J31" i="6"/>
  <c r="G30" i="6"/>
  <c r="I28" i="6"/>
  <c r="K26" i="6"/>
  <c r="H25" i="6"/>
  <c r="J23" i="6"/>
  <c r="G22" i="6"/>
  <c r="I20" i="6"/>
  <c r="K18" i="6"/>
  <c r="H17" i="6"/>
  <c r="J15" i="6"/>
  <c r="G14" i="6"/>
  <c r="I12" i="6"/>
  <c r="K10" i="6"/>
  <c r="H9" i="6"/>
  <c r="J7" i="6"/>
  <c r="G6" i="6"/>
  <c r="I4" i="6"/>
  <c r="I4" i="5"/>
  <c r="I12" i="5"/>
  <c r="I20" i="5"/>
  <c r="H9" i="5"/>
  <c r="H17" i="5"/>
  <c r="I14" i="5"/>
  <c r="H21" i="5"/>
  <c r="I17" i="5"/>
  <c r="H14" i="5"/>
  <c r="H15" i="5"/>
  <c r="I11" i="5"/>
  <c r="H8" i="5"/>
  <c r="I5" i="5"/>
  <c r="I13" i="5"/>
  <c r="I21" i="5"/>
  <c r="H10" i="5"/>
  <c r="H18" i="5"/>
  <c r="I22" i="5"/>
  <c r="H19" i="5"/>
  <c r="I8" i="5"/>
  <c r="I6" i="5"/>
  <c r="H11" i="5"/>
  <c r="I16" i="5"/>
  <c r="H5" i="5"/>
  <c r="I9" i="5"/>
  <c r="H6" i="5"/>
  <c r="I10" i="5"/>
  <c r="I3" i="5"/>
  <c r="H3" i="5"/>
  <c r="I7" i="5"/>
  <c r="I15" i="5"/>
  <c r="H4" i="5"/>
  <c r="H12" i="5"/>
  <c r="H20" i="5"/>
  <c r="H13" i="5"/>
  <c r="H22" i="5"/>
  <c r="I18" i="5"/>
  <c r="H7" i="5"/>
  <c r="I19" i="5"/>
  <c r="H16" i="5"/>
  <c r="G498" i="5"/>
  <c r="G466" i="5"/>
  <c r="F453" i="5"/>
  <c r="G440" i="5"/>
  <c r="G414" i="5"/>
  <c r="G391" i="5"/>
  <c r="G357" i="5"/>
  <c r="G213" i="5"/>
  <c r="F494" i="5"/>
  <c r="F491" i="5"/>
  <c r="F488" i="5"/>
  <c r="G471" i="5"/>
  <c r="G459" i="5"/>
  <c r="F440" i="5"/>
  <c r="G411" i="5"/>
  <c r="F388" i="5"/>
  <c r="F53" i="5"/>
  <c r="F55" i="5"/>
  <c r="G60" i="5"/>
  <c r="G67" i="5"/>
  <c r="G72" i="5"/>
  <c r="G74" i="5"/>
  <c r="G81" i="5"/>
  <c r="F83" i="5"/>
  <c r="G88" i="5"/>
  <c r="G90" i="5"/>
  <c r="G97" i="5"/>
  <c r="F99" i="5"/>
  <c r="G104" i="5"/>
  <c r="G106" i="5"/>
  <c r="G113" i="5"/>
  <c r="F115" i="5"/>
  <c r="G120" i="5"/>
  <c r="G122" i="5"/>
  <c r="G129" i="5"/>
  <c r="F131" i="5"/>
  <c r="G136" i="5"/>
  <c r="G138" i="5"/>
  <c r="G145" i="5"/>
  <c r="F147" i="5"/>
  <c r="G152" i="5"/>
  <c r="G154" i="5"/>
  <c r="G161" i="5"/>
  <c r="F163" i="5"/>
  <c r="G168" i="5"/>
  <c r="G170" i="5"/>
  <c r="G177" i="5"/>
  <c r="F179" i="5"/>
  <c r="G184" i="5"/>
  <c r="G186" i="5"/>
  <c r="G193" i="5"/>
  <c r="F195" i="5"/>
  <c r="G200" i="5"/>
  <c r="G202" i="5"/>
  <c r="G53" i="5"/>
  <c r="G55" i="5"/>
  <c r="F57" i="5"/>
  <c r="F62" i="5"/>
  <c r="F69" i="5"/>
  <c r="F76" i="5"/>
  <c r="G83" i="5"/>
  <c r="F92" i="5"/>
  <c r="G99" i="5"/>
  <c r="J102" i="5"/>
  <c r="F108" i="5"/>
  <c r="G115" i="5"/>
  <c r="F124" i="5"/>
  <c r="G131" i="5"/>
  <c r="F140" i="5"/>
  <c r="G147" i="5"/>
  <c r="F156" i="5"/>
  <c r="G163" i="5"/>
  <c r="F172" i="5"/>
  <c r="G57" i="5"/>
  <c r="F59" i="5"/>
  <c r="G62" i="5"/>
  <c r="F64" i="5"/>
  <c r="F66" i="5"/>
  <c r="G69" i="5"/>
  <c r="F71" i="5"/>
  <c r="J74" i="5"/>
  <c r="G76" i="5"/>
  <c r="F78" i="5"/>
  <c r="F85" i="5"/>
  <c r="F87" i="5"/>
  <c r="J90" i="5"/>
  <c r="G92" i="5"/>
  <c r="F94" i="5"/>
  <c r="F101" i="5"/>
  <c r="F103" i="5"/>
  <c r="G108" i="5"/>
  <c r="F110" i="5"/>
  <c r="F117" i="5"/>
  <c r="F119" i="5"/>
  <c r="G124" i="5"/>
  <c r="F126" i="5"/>
  <c r="F133" i="5"/>
  <c r="F135" i="5"/>
  <c r="J136" i="5"/>
  <c r="G140" i="5"/>
  <c r="F142" i="5"/>
  <c r="F149" i="5"/>
  <c r="F151" i="5"/>
  <c r="G156" i="5"/>
  <c r="F158" i="5"/>
  <c r="F165" i="5"/>
  <c r="F167" i="5"/>
  <c r="G172" i="5"/>
  <c r="F174" i="5"/>
  <c r="F181" i="5"/>
  <c r="F183" i="5"/>
  <c r="G188" i="5"/>
  <c r="F190" i="5"/>
  <c r="F197" i="5"/>
  <c r="F199" i="5"/>
  <c r="F54" i="5"/>
  <c r="G54" i="5"/>
  <c r="G65" i="5"/>
  <c r="G68" i="5"/>
  <c r="G71" i="5"/>
  <c r="G79" i="5"/>
  <c r="G85" i="5"/>
  <c r="F91" i="5"/>
  <c r="G93" i="5"/>
  <c r="F102" i="5"/>
  <c r="G105" i="5"/>
  <c r="F114" i="5"/>
  <c r="G116" i="5"/>
  <c r="F122" i="5"/>
  <c r="F128" i="5"/>
  <c r="F136" i="5"/>
  <c r="G139" i="5"/>
  <c r="G142" i="5"/>
  <c r="G150" i="5"/>
  <c r="F159" i="5"/>
  <c r="G162" i="5"/>
  <c r="F173" i="5"/>
  <c r="G176" i="5"/>
  <c r="F188" i="5"/>
  <c r="G195" i="5"/>
  <c r="G204" i="5"/>
  <c r="F206" i="5"/>
  <c r="F213" i="5"/>
  <c r="F215" i="5"/>
  <c r="G220" i="5"/>
  <c r="F222" i="5"/>
  <c r="F229" i="5"/>
  <c r="F231" i="5"/>
  <c r="G236" i="5"/>
  <c r="F238" i="5"/>
  <c r="F245" i="5"/>
  <c r="F247" i="5"/>
  <c r="G252" i="5"/>
  <c r="F254" i="5"/>
  <c r="F261" i="5"/>
  <c r="F263" i="5"/>
  <c r="G268" i="5"/>
  <c r="F270" i="5"/>
  <c r="F277" i="5"/>
  <c r="F279" i="5"/>
  <c r="G284" i="5"/>
  <c r="F286" i="5"/>
  <c r="F293" i="5"/>
  <c r="F295" i="5"/>
  <c r="G300" i="5"/>
  <c r="F302" i="5"/>
  <c r="F309" i="5"/>
  <c r="F311" i="5"/>
  <c r="G316" i="5"/>
  <c r="F318" i="5"/>
  <c r="F325" i="5"/>
  <c r="F327" i="5"/>
  <c r="G332" i="5"/>
  <c r="F334" i="5"/>
  <c r="F341" i="5"/>
  <c r="F343" i="5"/>
  <c r="G348" i="5"/>
  <c r="F350" i="5"/>
  <c r="F357" i="5"/>
  <c r="F359" i="5"/>
  <c r="G364" i="5"/>
  <c r="F366" i="5"/>
  <c r="G371" i="5"/>
  <c r="G378" i="5"/>
  <c r="F385" i="5"/>
  <c r="G390" i="5"/>
  <c r="F392" i="5"/>
  <c r="F397" i="5"/>
  <c r="F399" i="5"/>
  <c r="F404" i="5"/>
  <c r="F60" i="5"/>
  <c r="F63" i="5"/>
  <c r="G66" i="5"/>
  <c r="F74" i="5"/>
  <c r="F80" i="5"/>
  <c r="F88" i="5"/>
  <c r="G91" i="5"/>
  <c r="G94" i="5"/>
  <c r="G102" i="5"/>
  <c r="F111" i="5"/>
  <c r="G114" i="5"/>
  <c r="F125" i="5"/>
  <c r="G128" i="5"/>
  <c r="F137" i="5"/>
  <c r="F58" i="5"/>
  <c r="G63" i="5"/>
  <c r="F77" i="5"/>
  <c r="G80" i="5"/>
  <c r="J85" i="5"/>
  <c r="F89" i="5"/>
  <c r="F97" i="5"/>
  <c r="F100" i="5"/>
  <c r="G103" i="5"/>
  <c r="G111" i="5"/>
  <c r="G117" i="5"/>
  <c r="F123" i="5"/>
  <c r="G125" i="5"/>
  <c r="F134" i="5"/>
  <c r="G137" i="5"/>
  <c r="G58" i="5"/>
  <c r="F61" i="5"/>
  <c r="F75" i="5"/>
  <c r="G77" i="5"/>
  <c r="F86" i="5"/>
  <c r="G89" i="5"/>
  <c r="F98" i="5"/>
  <c r="G100" i="5"/>
  <c r="F106" i="5"/>
  <c r="F112" i="5"/>
  <c r="F120" i="5"/>
  <c r="G123" i="5"/>
  <c r="G126" i="5"/>
  <c r="J128" i="5"/>
  <c r="G134" i="5"/>
  <c r="F143" i="5"/>
  <c r="G61" i="5"/>
  <c r="G64" i="5"/>
  <c r="F72" i="5"/>
  <c r="G75" i="5"/>
  <c r="G78" i="5"/>
  <c r="G86" i="5"/>
  <c r="F95" i="5"/>
  <c r="G98" i="5"/>
  <c r="F109" i="5"/>
  <c r="G112" i="5"/>
  <c r="F121" i="5"/>
  <c r="F129" i="5"/>
  <c r="F132" i="5"/>
  <c r="G135" i="5"/>
  <c r="G143" i="5"/>
  <c r="F56" i="5"/>
  <c r="F70" i="5"/>
  <c r="G101" i="5"/>
  <c r="F145" i="5"/>
  <c r="G148" i="5"/>
  <c r="F155" i="5"/>
  <c r="G158" i="5"/>
  <c r="F161" i="5"/>
  <c r="G164" i="5"/>
  <c r="G171" i="5"/>
  <c r="F180" i="5"/>
  <c r="F191" i="5"/>
  <c r="F194" i="5"/>
  <c r="G196" i="5"/>
  <c r="G199" i="5"/>
  <c r="F204" i="5"/>
  <c r="G206" i="5"/>
  <c r="G208" i="5"/>
  <c r="G212" i="5"/>
  <c r="G214" i="5"/>
  <c r="G216" i="5"/>
  <c r="F249" i="5"/>
  <c r="F251" i="5"/>
  <c r="F255" i="5"/>
  <c r="F257" i="5"/>
  <c r="F259" i="5"/>
  <c r="G263" i="5"/>
  <c r="G265" i="5"/>
  <c r="G267" i="5"/>
  <c r="F269" i="5"/>
  <c r="G271" i="5"/>
  <c r="G273" i="5"/>
  <c r="G275" i="5"/>
  <c r="G277" i="5"/>
  <c r="G285" i="5"/>
  <c r="F306" i="5"/>
  <c r="F314" i="5"/>
  <c r="F320" i="5"/>
  <c r="G322" i="5"/>
  <c r="F324" i="5"/>
  <c r="F326" i="5"/>
  <c r="F328" i="5"/>
  <c r="G330" i="5"/>
  <c r="F332" i="5"/>
  <c r="G334" i="5"/>
  <c r="G336" i="5"/>
  <c r="G340" i="5"/>
  <c r="G342" i="5"/>
  <c r="G344" i="5"/>
  <c r="G388" i="5"/>
  <c r="G396" i="5"/>
  <c r="G398" i="5"/>
  <c r="G400" i="5"/>
  <c r="G402" i="5"/>
  <c r="G404" i="5"/>
  <c r="G406" i="5"/>
  <c r="F408" i="5"/>
  <c r="F413" i="5"/>
  <c r="F415" i="5"/>
  <c r="F420" i="5"/>
  <c r="G425" i="5"/>
  <c r="F427" i="5"/>
  <c r="G432" i="5"/>
  <c r="F434" i="5"/>
  <c r="G437" i="5"/>
  <c r="G439" i="5"/>
  <c r="G444" i="5"/>
  <c r="F446" i="5"/>
  <c r="G56" i="5"/>
  <c r="G70" i="5"/>
  <c r="G87" i="5"/>
  <c r="F93" i="5"/>
  <c r="G109" i="5"/>
  <c r="F116" i="5"/>
  <c r="G132" i="5"/>
  <c r="F139" i="5"/>
  <c r="F146" i="5"/>
  <c r="G155" i="5"/>
  <c r="F162" i="5"/>
  <c r="G165" i="5"/>
  <c r="F168" i="5"/>
  <c r="F178" i="5"/>
  <c r="G180" i="5"/>
  <c r="G183" i="5"/>
  <c r="F186" i="5"/>
  <c r="G191" i="5"/>
  <c r="G194" i="5"/>
  <c r="F202" i="5"/>
  <c r="F233" i="5"/>
  <c r="F235" i="5"/>
  <c r="F239" i="5"/>
  <c r="F241" i="5"/>
  <c r="F243" i="5"/>
  <c r="G247" i="5"/>
  <c r="G249" i="5"/>
  <c r="G251" i="5"/>
  <c r="F253" i="5"/>
  <c r="G255" i="5"/>
  <c r="G257" i="5"/>
  <c r="G259" i="5"/>
  <c r="G261" i="5"/>
  <c r="G269" i="5"/>
  <c r="J281" i="5"/>
  <c r="F290" i="5"/>
  <c r="F298" i="5"/>
  <c r="F304" i="5"/>
  <c r="G306" i="5"/>
  <c r="F308" i="5"/>
  <c r="F310" i="5"/>
  <c r="F73" i="5"/>
  <c r="F79" i="5"/>
  <c r="G95" i="5"/>
  <c r="G110" i="5"/>
  <c r="F118" i="5"/>
  <c r="G146" i="5"/>
  <c r="G149" i="5"/>
  <c r="F152" i="5"/>
  <c r="F169" i="5"/>
  <c r="F175" i="5"/>
  <c r="G178" i="5"/>
  <c r="F217" i="5"/>
  <c r="F219" i="5"/>
  <c r="F223" i="5"/>
  <c r="F225" i="5"/>
  <c r="F227" i="5"/>
  <c r="G231" i="5"/>
  <c r="G233" i="5"/>
  <c r="G235" i="5"/>
  <c r="F237" i="5"/>
  <c r="G239" i="5"/>
  <c r="G241" i="5"/>
  <c r="G243" i="5"/>
  <c r="G245" i="5"/>
  <c r="G253" i="5"/>
  <c r="F274" i="5"/>
  <c r="F282" i="5"/>
  <c r="F288" i="5"/>
  <c r="G290" i="5"/>
  <c r="F292" i="5"/>
  <c r="F294" i="5"/>
  <c r="G59" i="5"/>
  <c r="F65" i="5"/>
  <c r="G73" i="5"/>
  <c r="F81" i="5"/>
  <c r="F67" i="5"/>
  <c r="F82" i="5"/>
  <c r="F105" i="5"/>
  <c r="G118" i="5"/>
  <c r="F130" i="5"/>
  <c r="G141" i="5"/>
  <c r="F148" i="5"/>
  <c r="G159" i="5"/>
  <c r="G174" i="5"/>
  <c r="G179" i="5"/>
  <c r="G192" i="5"/>
  <c r="F196" i="5"/>
  <c r="F201" i="5"/>
  <c r="G211" i="5"/>
  <c r="F214" i="5"/>
  <c r="F221" i="5"/>
  <c r="F224" i="5"/>
  <c r="G230" i="5"/>
  <c r="F234" i="5"/>
  <c r="G237" i="5"/>
  <c r="G240" i="5"/>
  <c r="G250" i="5"/>
  <c r="F260" i="5"/>
  <c r="J262" i="5"/>
  <c r="G276" i="5"/>
  <c r="G279" i="5"/>
  <c r="G286" i="5"/>
  <c r="F289" i="5"/>
  <c r="G314" i="5"/>
  <c r="F321" i="5"/>
  <c r="G323" i="5"/>
  <c r="F335" i="5"/>
  <c r="G337" i="5"/>
  <c r="F344" i="5"/>
  <c r="G351" i="5"/>
  <c r="F358" i="5"/>
  <c r="G360" i="5"/>
  <c r="F363" i="5"/>
  <c r="F365" i="5"/>
  <c r="F374" i="5"/>
  <c r="G376" i="5"/>
  <c r="G383" i="5"/>
  <c r="G392" i="5"/>
  <c r="J394" i="5"/>
  <c r="G399" i="5"/>
  <c r="G401" i="5"/>
  <c r="F410" i="5"/>
  <c r="G445" i="5"/>
  <c r="G449" i="5"/>
  <c r="F451" i="5"/>
  <c r="G456" i="5"/>
  <c r="F458" i="5"/>
  <c r="G461" i="5"/>
  <c r="G463" i="5"/>
  <c r="G468" i="5"/>
  <c r="F470" i="5"/>
  <c r="G475" i="5"/>
  <c r="G482" i="5"/>
  <c r="F489" i="5"/>
  <c r="G494" i="5"/>
  <c r="F496" i="5"/>
  <c r="F501" i="5"/>
  <c r="G82" i="5"/>
  <c r="F96" i="5"/>
  <c r="F107" i="5"/>
  <c r="G119" i="5"/>
  <c r="G130" i="5"/>
  <c r="F144" i="5"/>
  <c r="F154" i="5"/>
  <c r="F160" i="5"/>
  <c r="F164" i="5"/>
  <c r="G175" i="5"/>
  <c r="F184" i="5"/>
  <c r="G197" i="5"/>
  <c r="G201" i="5"/>
  <c r="F205" i="5"/>
  <c r="F208" i="5"/>
  <c r="G215" i="5"/>
  <c r="F218" i="5"/>
  <c r="G221" i="5"/>
  <c r="G224" i="5"/>
  <c r="G234" i="5"/>
  <c r="F244" i="5"/>
  <c r="G260" i="5"/>
  <c r="G270" i="5"/>
  <c r="F273" i="5"/>
  <c r="F280" i="5"/>
  <c r="F283" i="5"/>
  <c r="G289" i="5"/>
  <c r="F296" i="5"/>
  <c r="F301" i="5"/>
  <c r="G304" i="5"/>
  <c r="G309" i="5"/>
  <c r="F312" i="5"/>
  <c r="F319" i="5"/>
  <c r="G321" i="5"/>
  <c r="G328" i="5"/>
  <c r="G335" i="5"/>
  <c r="F342" i="5"/>
  <c r="F347" i="5"/>
  <c r="F349" i="5"/>
  <c r="F354" i="5"/>
  <c r="F356" i="5"/>
  <c r="G358" i="5"/>
  <c r="F361" i="5"/>
  <c r="G363" i="5"/>
  <c r="G365" i="5"/>
  <c r="F370" i="5"/>
  <c r="F372" i="5"/>
  <c r="G374" i="5"/>
  <c r="F379" i="5"/>
  <c r="F381" i="5"/>
  <c r="J383" i="5"/>
  <c r="F390" i="5"/>
  <c r="F406" i="5"/>
  <c r="G408" i="5"/>
  <c r="G410" i="5"/>
  <c r="F412" i="5"/>
  <c r="F414" i="5"/>
  <c r="F416" i="5"/>
  <c r="F418" i="5"/>
  <c r="F422" i="5"/>
  <c r="F424" i="5"/>
  <c r="F426" i="5"/>
  <c r="G451" i="5"/>
  <c r="G458" i="5"/>
  <c r="F465" i="5"/>
  <c r="G470" i="5"/>
  <c r="F472" i="5"/>
  <c r="F477" i="5"/>
  <c r="F84" i="5"/>
  <c r="G96" i="5"/>
  <c r="G107" i="5"/>
  <c r="G121" i="5"/>
  <c r="G133" i="5"/>
  <c r="G144" i="5"/>
  <c r="G160" i="5"/>
  <c r="F170" i="5"/>
  <c r="F176" i="5"/>
  <c r="F189" i="5"/>
  <c r="F193" i="5"/>
  <c r="G205" i="5"/>
  <c r="F209" i="5"/>
  <c r="G218" i="5"/>
  <c r="G225" i="5"/>
  <c r="F228" i="5"/>
  <c r="G244" i="5"/>
  <c r="G254" i="5"/>
  <c r="F258" i="5"/>
  <c r="F264" i="5"/>
  <c r="F267" i="5"/>
  <c r="G274" i="5"/>
  <c r="G280" i="5"/>
  <c r="G283" i="5"/>
  <c r="G296" i="5"/>
  <c r="F299" i="5"/>
  <c r="G301" i="5"/>
  <c r="F307" i="5"/>
  <c r="G312" i="5"/>
  <c r="G319" i="5"/>
  <c r="G326" i="5"/>
  <c r="F331" i="5"/>
  <c r="F333" i="5"/>
  <c r="F338" i="5"/>
  <c r="F340" i="5"/>
  <c r="F345" i="5"/>
  <c r="G347" i="5"/>
  <c r="G349" i="5"/>
  <c r="G354" i="5"/>
  <c r="G356" i="5"/>
  <c r="G361" i="5"/>
  <c r="F368" i="5"/>
  <c r="G370" i="5"/>
  <c r="G372" i="5"/>
  <c r="F375" i="5"/>
  <c r="F377" i="5"/>
  <c r="G379" i="5"/>
  <c r="G381" i="5"/>
  <c r="F386" i="5"/>
  <c r="G84" i="5"/>
  <c r="F150" i="5"/>
  <c r="J155" i="5"/>
  <c r="F166" i="5"/>
  <c r="F171" i="5"/>
  <c r="G181" i="5"/>
  <c r="F185" i="5"/>
  <c r="G189" i="5"/>
  <c r="F198" i="5"/>
  <c r="F203" i="5"/>
  <c r="G209" i="5"/>
  <c r="F212" i="5"/>
  <c r="G219" i="5"/>
  <c r="G228" i="5"/>
  <c r="G238" i="5"/>
  <c r="F242" i="5"/>
  <c r="F248" i="5"/>
  <c r="G258" i="5"/>
  <c r="G264" i="5"/>
  <c r="F284" i="5"/>
  <c r="F287" i="5"/>
  <c r="G293" i="5"/>
  <c r="G299" i="5"/>
  <c r="G302" i="5"/>
  <c r="G307" i="5"/>
  <c r="G310" i="5"/>
  <c r="F315" i="5"/>
  <c r="F317" i="5"/>
  <c r="F322" i="5"/>
  <c r="G324" i="5"/>
  <c r="F329" i="5"/>
  <c r="G331" i="5"/>
  <c r="G333" i="5"/>
  <c r="G338" i="5"/>
  <c r="G345" i="5"/>
  <c r="F352" i="5"/>
  <c r="G359" i="5"/>
  <c r="G368" i="5"/>
  <c r="G375" i="5"/>
  <c r="G377" i="5"/>
  <c r="F384" i="5"/>
  <c r="F68" i="5"/>
  <c r="G151" i="5"/>
  <c r="G166" i="5"/>
  <c r="G185" i="5"/>
  <c r="G198" i="5"/>
  <c r="G203" i="5"/>
  <c r="G222" i="5"/>
  <c r="F226" i="5"/>
  <c r="G229" i="5"/>
  <c r="F232" i="5"/>
  <c r="G242" i="5"/>
  <c r="G248" i="5"/>
  <c r="F104" i="5"/>
  <c r="F138" i="5"/>
  <c r="G169" i="5"/>
  <c r="F182" i="5"/>
  <c r="G223" i="5"/>
  <c r="F230" i="5"/>
  <c r="F256" i="5"/>
  <c r="G262" i="5"/>
  <c r="F275" i="5"/>
  <c r="G282" i="5"/>
  <c r="G311" i="5"/>
  <c r="F339" i="5"/>
  <c r="F348" i="5"/>
  <c r="F353" i="5"/>
  <c r="G362" i="5"/>
  <c r="F367" i="5"/>
  <c r="G380" i="5"/>
  <c r="G394" i="5"/>
  <c r="G403" i="5"/>
  <c r="F409" i="5"/>
  <c r="J411" i="5"/>
  <c r="F417" i="5"/>
  <c r="G430" i="5"/>
  <c r="G435" i="5"/>
  <c r="G438" i="5"/>
  <c r="G443" i="5"/>
  <c r="G446" i="5"/>
  <c r="G453" i="5"/>
  <c r="G460" i="5"/>
  <c r="G467" i="5"/>
  <c r="G469" i="5"/>
  <c r="G474" i="5"/>
  <c r="G476" i="5"/>
  <c r="G492" i="5"/>
  <c r="G500" i="5"/>
  <c r="G502" i="5"/>
  <c r="F141" i="5"/>
  <c r="F157" i="5"/>
  <c r="G182" i="5"/>
  <c r="F207" i="5"/>
  <c r="G232" i="5"/>
  <c r="F240" i="5"/>
  <c r="G256" i="5"/>
  <c r="F276" i="5"/>
  <c r="G295" i="5"/>
  <c r="F316" i="5"/>
  <c r="G325" i="5"/>
  <c r="F330" i="5"/>
  <c r="G339" i="5"/>
  <c r="G353" i="5"/>
  <c r="G367" i="5"/>
  <c r="F376" i="5"/>
  <c r="G385" i="5"/>
  <c r="F395" i="5"/>
  <c r="F407" i="5"/>
  <c r="G409" i="5"/>
  <c r="G412" i="5"/>
  <c r="G417" i="5"/>
  <c r="G420" i="5"/>
  <c r="F425" i="5"/>
  <c r="F428" i="5"/>
  <c r="F433" i="5"/>
  <c r="F436" i="5"/>
  <c r="F441" i="5"/>
  <c r="G465" i="5"/>
  <c r="G472" i="5"/>
  <c r="F479" i="5"/>
  <c r="F113" i="5"/>
  <c r="G157" i="5"/>
  <c r="G207" i="5"/>
  <c r="F216" i="5"/>
  <c r="F250" i="5"/>
  <c r="F271" i="5"/>
  <c r="F278" i="5"/>
  <c r="F297" i="5"/>
  <c r="F313" i="5"/>
  <c r="G317" i="5"/>
  <c r="F336" i="5"/>
  <c r="F373" i="5"/>
  <c r="F382" i="5"/>
  <c r="G386" i="5"/>
  <c r="F389" i="5"/>
  <c r="G395" i="5"/>
  <c r="F398" i="5"/>
  <c r="F401" i="5"/>
  <c r="G407" i="5"/>
  <c r="G415" i="5"/>
  <c r="F423" i="5"/>
  <c r="G428" i="5"/>
  <c r="F431" i="5"/>
  <c r="G433" i="5"/>
  <c r="G436" i="5"/>
  <c r="G441" i="5"/>
  <c r="F444" i="5"/>
  <c r="F449" i="5"/>
  <c r="F456" i="5"/>
  <c r="F463" i="5"/>
  <c r="G479" i="5"/>
  <c r="F481" i="5"/>
  <c r="F483" i="5"/>
  <c r="F487" i="5"/>
  <c r="G173" i="5"/>
  <c r="F187" i="5"/>
  <c r="J198" i="5"/>
  <c r="G217" i="5"/>
  <c r="G226" i="5"/>
  <c r="F252" i="5"/>
  <c r="F265" i="5"/>
  <c r="F272" i="5"/>
  <c r="G278" i="5"/>
  <c r="F291" i="5"/>
  <c r="G297" i="5"/>
  <c r="G308" i="5"/>
  <c r="G313" i="5"/>
  <c r="G327" i="5"/>
  <c r="G350" i="5"/>
  <c r="F355" i="5"/>
  <c r="F364" i="5"/>
  <c r="G373" i="5"/>
  <c r="G382" i="5"/>
  <c r="G389" i="5"/>
  <c r="J412" i="5"/>
  <c r="G418" i="5"/>
  <c r="G423" i="5"/>
  <c r="G426" i="5"/>
  <c r="G431" i="5"/>
  <c r="G434" i="5"/>
  <c r="F439" i="5"/>
  <c r="F442" i="5"/>
  <c r="F447" i="5"/>
  <c r="F454" i="5"/>
  <c r="G477" i="5"/>
  <c r="G481" i="5"/>
  <c r="G483" i="5"/>
  <c r="F485" i="5"/>
  <c r="G487" i="5"/>
  <c r="G489" i="5"/>
  <c r="G491" i="5"/>
  <c r="F493" i="5"/>
  <c r="G495" i="5"/>
  <c r="F497" i="5"/>
  <c r="F499" i="5"/>
  <c r="F90" i="5"/>
  <c r="F177" i="5"/>
  <c r="G187" i="5"/>
  <c r="F200" i="5"/>
  <c r="F210" i="5"/>
  <c r="J243" i="5"/>
  <c r="F266" i="5"/>
  <c r="G272" i="5"/>
  <c r="G291" i="5"/>
  <c r="F303" i="5"/>
  <c r="G318" i="5"/>
  <c r="G341" i="5"/>
  <c r="F346" i="5"/>
  <c r="J350" i="5"/>
  <c r="G355" i="5"/>
  <c r="F369" i="5"/>
  <c r="F378" i="5"/>
  <c r="F387" i="5"/>
  <c r="F393" i="5"/>
  <c r="F402" i="5"/>
  <c r="G442" i="5"/>
  <c r="G447" i="5"/>
  <c r="F450" i="5"/>
  <c r="F452" i="5"/>
  <c r="G454" i="5"/>
  <c r="F459" i="5"/>
  <c r="F461" i="5"/>
  <c r="F466" i="5"/>
  <c r="F468" i="5"/>
  <c r="F475" i="5"/>
  <c r="G485" i="5"/>
  <c r="J487" i="5"/>
  <c r="G493" i="5"/>
  <c r="G497" i="5"/>
  <c r="G499" i="5"/>
  <c r="F127" i="5"/>
  <c r="G190" i="5"/>
  <c r="G210" i="5"/>
  <c r="G227" i="5"/>
  <c r="F236" i="5"/>
  <c r="G266" i="5"/>
  <c r="F285" i="5"/>
  <c r="G292" i="5"/>
  <c r="G298" i="5"/>
  <c r="G303" i="5"/>
  <c r="F323" i="5"/>
  <c r="F337" i="5"/>
  <c r="G346" i="5"/>
  <c r="F351" i="5"/>
  <c r="F360" i="5"/>
  <c r="G369" i="5"/>
  <c r="F383" i="5"/>
  <c r="G387" i="5"/>
  <c r="G393" i="5"/>
  <c r="F396" i="5"/>
  <c r="J399" i="5"/>
  <c r="F405" i="5"/>
  <c r="G413" i="5"/>
  <c r="G416" i="5"/>
  <c r="F421" i="5"/>
  <c r="G424" i="5"/>
  <c r="F429" i="5"/>
  <c r="F432" i="5"/>
  <c r="G127" i="5"/>
  <c r="F153" i="5"/>
  <c r="G167" i="5"/>
  <c r="F211" i="5"/>
  <c r="F246" i="5"/>
  <c r="F268" i="5"/>
  <c r="F281" i="5"/>
  <c r="G287" i="5"/>
  <c r="G294" i="5"/>
  <c r="F305" i="5"/>
  <c r="G315" i="5"/>
  <c r="G329" i="5"/>
  <c r="G343" i="5"/>
  <c r="G352" i="5"/>
  <c r="G366" i="5"/>
  <c r="G384" i="5"/>
  <c r="F391" i="5"/>
  <c r="G405" i="5"/>
  <c r="F411" i="5"/>
  <c r="F419" i="5"/>
  <c r="G421" i="5"/>
  <c r="G429" i="5"/>
  <c r="G488" i="5"/>
  <c r="G320" i="5"/>
  <c r="F500" i="5"/>
  <c r="F482" i="5"/>
  <c r="F476" i="5"/>
  <c r="F471" i="5"/>
  <c r="G464" i="5"/>
  <c r="G452" i="5"/>
  <c r="F445" i="5"/>
  <c r="F438" i="5"/>
  <c r="F430" i="5"/>
  <c r="F262" i="5"/>
  <c r="F192" i="5"/>
  <c r="F492" i="5"/>
  <c r="F498" i="5"/>
  <c r="G490" i="5"/>
  <c r="G486" i="5"/>
  <c r="F469" i="5"/>
  <c r="F464" i="5"/>
  <c r="G457" i="5"/>
  <c r="F437" i="5"/>
  <c r="G427" i="5"/>
  <c r="F380" i="5"/>
  <c r="G305" i="5"/>
  <c r="G246" i="5"/>
  <c r="G484" i="5"/>
  <c r="F478" i="5"/>
  <c r="F448" i="5"/>
  <c r="F502" i="5"/>
  <c r="G496" i="5"/>
  <c r="F490" i="5"/>
  <c r="F486" i="5"/>
  <c r="G480" i="5"/>
  <c r="G462" i="5"/>
  <c r="F457" i="5"/>
  <c r="F443" i="5"/>
  <c r="F403" i="5"/>
  <c r="F300" i="5"/>
  <c r="F480" i="5"/>
  <c r="F474" i="5"/>
  <c r="F462" i="5"/>
  <c r="G450" i="5"/>
  <c r="F435" i="5"/>
  <c r="G422" i="5"/>
  <c r="F400" i="5"/>
  <c r="F371" i="5"/>
  <c r="G153" i="5"/>
  <c r="G473" i="5"/>
  <c r="F467" i="5"/>
  <c r="G455" i="5"/>
  <c r="G419" i="5"/>
  <c r="G397" i="5"/>
  <c r="G288" i="5"/>
  <c r="G501" i="5"/>
  <c r="F495" i="5"/>
  <c r="F484" i="5"/>
  <c r="G478" i="5"/>
  <c r="F473" i="5"/>
  <c r="F460" i="5"/>
  <c r="F455" i="5"/>
  <c r="G448" i="5"/>
  <c r="F394" i="5"/>
  <c r="F362" i="5"/>
  <c r="G281" i="5"/>
  <c r="F220" i="5"/>
  <c r="F52" i="5"/>
  <c r="F43" i="5"/>
  <c r="G45" i="5"/>
  <c r="F50" i="5"/>
  <c r="G52" i="5"/>
  <c r="G44" i="5"/>
  <c r="G48" i="5"/>
  <c r="G46" i="5"/>
  <c r="F51" i="5"/>
  <c r="G43" i="5"/>
  <c r="F48" i="5"/>
  <c r="G50" i="5"/>
  <c r="F46" i="5"/>
  <c r="F44" i="5"/>
  <c r="F49" i="5"/>
  <c r="G51" i="5"/>
  <c r="F47" i="5"/>
  <c r="G49" i="5"/>
  <c r="F45" i="5"/>
  <c r="G47" i="5"/>
  <c r="B3" i="5"/>
  <c r="F3" i="5" s="1"/>
  <c r="F19" i="5"/>
  <c r="G25" i="5"/>
  <c r="G19" i="5"/>
  <c r="F17" i="5"/>
  <c r="G18" i="5"/>
  <c r="F11" i="5"/>
  <c r="G35" i="5"/>
  <c r="G17" i="5"/>
  <c r="F33" i="5"/>
  <c r="F10" i="5"/>
  <c r="G33" i="5"/>
  <c r="G10" i="5"/>
  <c r="F26" i="5"/>
  <c r="G27" i="5"/>
  <c r="G9" i="5"/>
  <c r="F25" i="5"/>
  <c r="G26" i="5"/>
  <c r="F42" i="5"/>
  <c r="G3" i="5"/>
  <c r="F41" i="5"/>
  <c r="F18" i="5"/>
  <c r="G42" i="5"/>
  <c r="F35" i="5"/>
  <c r="G41" i="5"/>
  <c r="F34" i="5"/>
  <c r="G34" i="5"/>
  <c r="G11" i="5"/>
  <c r="F27" i="5"/>
  <c r="F9" i="5"/>
  <c r="G40" i="5"/>
  <c r="G32" i="5"/>
  <c r="G24" i="5"/>
  <c r="G16" i="5"/>
  <c r="G8" i="5"/>
  <c r="F40" i="5"/>
  <c r="F32" i="5"/>
  <c r="F24" i="5"/>
  <c r="F16" i="5"/>
  <c r="F8" i="5"/>
  <c r="G39" i="5"/>
  <c r="G31" i="5"/>
  <c r="G23" i="5"/>
  <c r="G15" i="5"/>
  <c r="G7" i="5"/>
  <c r="F39" i="5"/>
  <c r="F31" i="5"/>
  <c r="F23" i="5"/>
  <c r="F15" i="5"/>
  <c r="F7" i="5"/>
  <c r="G38" i="5"/>
  <c r="G30" i="5"/>
  <c r="G22" i="5"/>
  <c r="G14" i="5"/>
  <c r="G6" i="5"/>
  <c r="F38" i="5"/>
  <c r="F30" i="5"/>
  <c r="F22" i="5"/>
  <c r="F14" i="5"/>
  <c r="F6" i="5"/>
  <c r="G37" i="5"/>
  <c r="G29" i="5"/>
  <c r="G21" i="5"/>
  <c r="G13" i="5"/>
  <c r="G5" i="5"/>
  <c r="F37" i="5"/>
  <c r="F29" i="5"/>
  <c r="F21" i="5"/>
  <c r="F13" i="5"/>
  <c r="F5" i="5"/>
  <c r="G36" i="5"/>
  <c r="G28" i="5"/>
  <c r="G20" i="5"/>
  <c r="G12" i="5"/>
  <c r="G4" i="5"/>
  <c r="F36" i="5"/>
  <c r="F28" i="5"/>
  <c r="F20" i="5"/>
  <c r="F12" i="5"/>
  <c r="F4" i="5"/>
  <c r="B13" i="1"/>
  <c r="B10" i="1"/>
  <c r="B17" i="1"/>
  <c r="B9" i="1"/>
  <c r="B18" i="1"/>
  <c r="B16" i="1"/>
  <c r="B8" i="1"/>
  <c r="B12" i="1"/>
  <c r="B19" i="1"/>
  <c r="B11" i="1"/>
  <c r="B15" i="1"/>
  <c r="B7" i="1"/>
  <c r="B26" i="1" s="1"/>
  <c r="B14" i="1"/>
  <c r="A7" i="2"/>
  <c r="J5" i="7" l="1"/>
  <c r="J8" i="7"/>
  <c r="J4" i="7"/>
  <c r="J9" i="7"/>
  <c r="J6" i="7"/>
  <c r="J12" i="7"/>
  <c r="J10" i="7"/>
  <c r="J11" i="7"/>
  <c r="J7" i="7"/>
  <c r="J3" i="7"/>
  <c r="J3" i="5"/>
  <c r="J407" i="5"/>
  <c r="J68" i="5"/>
  <c r="J351" i="5"/>
  <c r="J213" i="5"/>
  <c r="J380" i="5"/>
  <c r="J271" i="5"/>
  <c r="J88" i="5"/>
  <c r="J289" i="5"/>
  <c r="J326" i="5"/>
  <c r="J170" i="5"/>
  <c r="J392" i="5"/>
  <c r="J72" i="5"/>
  <c r="J189" i="5"/>
  <c r="J320" i="5"/>
  <c r="J498" i="5"/>
  <c r="J150" i="5"/>
  <c r="J322" i="5"/>
  <c r="J468" i="5"/>
  <c r="J313" i="5"/>
  <c r="J186" i="5"/>
  <c r="J355" i="5"/>
  <c r="J381" i="5"/>
  <c r="J171" i="5"/>
  <c r="J228" i="5"/>
  <c r="J67" i="5"/>
  <c r="J258" i="5"/>
  <c r="J247" i="5"/>
  <c r="J223" i="5"/>
  <c r="J106" i="5"/>
  <c r="J398" i="5"/>
  <c r="J134" i="5"/>
  <c r="J259" i="5"/>
  <c r="J154" i="5"/>
  <c r="J302" i="5"/>
  <c r="J323" i="5"/>
  <c r="J165" i="5"/>
  <c r="J117" i="5"/>
  <c r="J429" i="5"/>
  <c r="J152" i="5"/>
  <c r="J472" i="5"/>
  <c r="J278" i="5"/>
  <c r="J121" i="5"/>
  <c r="J183" i="5"/>
  <c r="J86" i="5"/>
  <c r="J357" i="5"/>
  <c r="J188" i="5"/>
  <c r="J205" i="5"/>
  <c r="J430" i="5"/>
  <c r="J494" i="5"/>
  <c r="J467" i="5"/>
  <c r="J163" i="5"/>
  <c r="J371" i="5"/>
  <c r="J147" i="5"/>
  <c r="J293" i="5"/>
  <c r="J104" i="5"/>
  <c r="J168" i="5"/>
  <c r="J120" i="5"/>
  <c r="J166" i="5"/>
  <c r="J230" i="5"/>
  <c r="J41" i="5"/>
  <c r="J34" i="5"/>
  <c r="L59" i="5"/>
  <c r="L58" i="5"/>
  <c r="J365" i="5"/>
  <c r="J488" i="5"/>
  <c r="J492" i="5"/>
  <c r="J384" i="5"/>
  <c r="J402" i="5"/>
  <c r="J382" i="5"/>
  <c r="J162" i="5"/>
  <c r="J195" i="5"/>
  <c r="J212" i="5"/>
  <c r="J431" i="5"/>
  <c r="J389" i="5"/>
  <c r="J207" i="5"/>
  <c r="J63" i="5"/>
  <c r="J144" i="5"/>
  <c r="J420" i="5"/>
  <c r="J359" i="5"/>
  <c r="J446" i="5"/>
  <c r="J334" i="5"/>
  <c r="J363" i="5"/>
  <c r="J385" i="5"/>
  <c r="J59" i="5"/>
  <c r="J199" i="5"/>
  <c r="J279" i="5"/>
  <c r="J224" i="5"/>
  <c r="J246" i="5"/>
  <c r="J142" i="5"/>
  <c r="J70" i="5"/>
  <c r="J307" i="5"/>
  <c r="J239" i="5"/>
  <c r="J354" i="5"/>
  <c r="J192" i="5"/>
  <c r="J112" i="5"/>
  <c r="J455" i="5"/>
  <c r="J135" i="5"/>
  <c r="J342" i="5"/>
  <c r="J427" i="5"/>
  <c r="J370" i="5"/>
  <c r="J433" i="5"/>
  <c r="J261" i="5"/>
  <c r="J457" i="5"/>
  <c r="J294" i="5"/>
  <c r="J221" i="5"/>
  <c r="J459" i="5"/>
  <c r="J387" i="5"/>
  <c r="J299" i="5"/>
  <c r="J226" i="5"/>
  <c r="J167" i="5"/>
  <c r="J352" i="5"/>
  <c r="J481" i="5"/>
  <c r="J276" i="5"/>
  <c r="J60" i="5"/>
  <c r="J126" i="5"/>
  <c r="J395" i="5"/>
  <c r="J169" i="5"/>
  <c r="J297" i="5"/>
  <c r="J244" i="5"/>
  <c r="J58" i="5"/>
  <c r="J483" i="5"/>
  <c r="J462" i="5"/>
  <c r="J471" i="5"/>
  <c r="J311" i="5"/>
  <c r="J428" i="5"/>
  <c r="J295" i="5"/>
  <c r="J353" i="5"/>
  <c r="J305" i="5"/>
  <c r="J273" i="5"/>
  <c r="J110" i="5"/>
  <c r="J62" i="5"/>
  <c r="J456" i="5"/>
  <c r="J438" i="5"/>
  <c r="J349" i="5"/>
  <c r="J358" i="5"/>
  <c r="J439" i="5"/>
  <c r="J306" i="5"/>
  <c r="J267" i="5"/>
  <c r="J442" i="5"/>
  <c r="J108" i="5"/>
  <c r="J343" i="5"/>
  <c r="J367" i="5"/>
  <c r="J424" i="5"/>
  <c r="J499" i="5"/>
  <c r="J496" i="5"/>
  <c r="J255" i="5"/>
  <c r="J373" i="5"/>
  <c r="J242" i="5"/>
  <c r="J422" i="5"/>
  <c r="J268" i="5"/>
  <c r="J235" i="5"/>
  <c r="J98" i="5"/>
  <c r="J335" i="5"/>
  <c r="J286" i="5"/>
  <c r="J197" i="5"/>
  <c r="J149" i="5"/>
  <c r="J452" i="5"/>
  <c r="J396" i="5"/>
  <c r="J287" i="5"/>
  <c r="J174" i="5"/>
  <c r="J309" i="5"/>
  <c r="J201" i="5"/>
  <c r="J131" i="5"/>
  <c r="J177" i="5"/>
  <c r="J161" i="5"/>
  <c r="J145" i="5"/>
  <c r="J129" i="5"/>
  <c r="J113" i="5"/>
  <c r="J97" i="5"/>
  <c r="J81" i="5"/>
  <c r="J65" i="5"/>
  <c r="J414" i="5"/>
  <c r="J233" i="5"/>
  <c r="J391" i="5"/>
  <c r="J17" i="5"/>
  <c r="J22" i="5"/>
  <c r="J25" i="5"/>
  <c r="J18" i="5"/>
  <c r="J11" i="5"/>
  <c r="J38" i="5"/>
  <c r="J46" i="5"/>
  <c r="J33" i="5"/>
  <c r="J30" i="5"/>
  <c r="J26" i="5"/>
  <c r="J52" i="5"/>
  <c r="J47" i="5"/>
  <c r="J478" i="5"/>
  <c r="J301" i="5"/>
  <c r="J123" i="5"/>
  <c r="J405" i="5"/>
  <c r="J374" i="5"/>
  <c r="J200" i="5"/>
  <c r="J184" i="5"/>
  <c r="J252" i="5"/>
  <c r="J465" i="5"/>
  <c r="J406" i="5"/>
  <c r="J304" i="5"/>
  <c r="J237" i="5"/>
  <c r="J292" i="5"/>
  <c r="J416" i="5"/>
  <c r="J96" i="5"/>
  <c r="J318" i="5"/>
  <c r="J434" i="5"/>
  <c r="J338" i="5"/>
  <c r="J245" i="5"/>
  <c r="J470" i="5"/>
  <c r="J460" i="5"/>
  <c r="J329" i="5"/>
  <c r="J215" i="5"/>
  <c r="J447" i="5"/>
  <c r="J316" i="5"/>
  <c r="J256" i="5"/>
  <c r="J425" i="5"/>
  <c r="J332" i="5"/>
  <c r="J191" i="5"/>
  <c r="J124" i="5"/>
  <c r="J64" i="5"/>
  <c r="J275" i="5"/>
  <c r="J368" i="5"/>
  <c r="J317" i="5"/>
  <c r="J240" i="5"/>
  <c r="J94" i="5"/>
  <c r="J119" i="5"/>
  <c r="J337" i="5"/>
  <c r="J321" i="5"/>
  <c r="J257" i="5"/>
  <c r="J241" i="5"/>
  <c r="J225" i="5"/>
  <c r="J209" i="5"/>
  <c r="J56" i="5"/>
  <c r="J477" i="5"/>
  <c r="J491" i="5"/>
  <c r="J347" i="5"/>
  <c r="J390" i="5"/>
  <c r="J254" i="5"/>
  <c r="J50" i="5"/>
  <c r="J489" i="5"/>
  <c r="J181" i="5"/>
  <c r="J450" i="5"/>
  <c r="J310" i="5"/>
  <c r="J379" i="5"/>
  <c r="J444" i="5"/>
  <c r="J418" i="5"/>
  <c r="J386" i="5"/>
  <c r="J345" i="5"/>
  <c r="J476" i="5"/>
  <c r="J458" i="5"/>
  <c r="J146" i="5"/>
  <c r="J397" i="5"/>
  <c r="J448" i="5"/>
  <c r="J356" i="5"/>
  <c r="J270" i="5"/>
  <c r="J231" i="5"/>
  <c r="J61" i="5"/>
  <c r="J403" i="5"/>
  <c r="J253" i="5"/>
  <c r="J214" i="5"/>
  <c r="J366" i="5"/>
  <c r="J238" i="5"/>
  <c r="J182" i="5"/>
  <c r="J80" i="5"/>
  <c r="J91" i="5"/>
  <c r="J66" i="5"/>
  <c r="J54" i="5"/>
  <c r="J400" i="5"/>
  <c r="J185" i="5"/>
  <c r="J107" i="5"/>
  <c r="J500" i="5"/>
  <c r="J408" i="5"/>
  <c r="J415" i="5"/>
  <c r="J372" i="5"/>
  <c r="J272" i="5"/>
  <c r="J217" i="5"/>
  <c r="J265" i="5"/>
  <c r="J158" i="5"/>
  <c r="J364" i="5"/>
  <c r="J291" i="5"/>
  <c r="J236" i="5"/>
  <c r="J151" i="5"/>
  <c r="J103" i="5"/>
  <c r="J114" i="5"/>
  <c r="J105" i="5"/>
  <c r="J130" i="5"/>
  <c r="J193" i="5"/>
  <c r="J175" i="5"/>
  <c r="J159" i="5"/>
  <c r="J143" i="5"/>
  <c r="J127" i="5"/>
  <c r="J111" i="5"/>
  <c r="J95" i="5"/>
  <c r="J79" i="5"/>
  <c r="J393" i="5"/>
  <c r="J474" i="5"/>
  <c r="J315" i="5"/>
  <c r="J443" i="5"/>
  <c r="J419" i="5"/>
  <c r="J501" i="5"/>
  <c r="J426" i="5"/>
  <c r="J327" i="5"/>
  <c r="J219" i="5"/>
  <c r="J410" i="5"/>
  <c r="J336" i="5"/>
  <c r="J449" i="5"/>
  <c r="J377" i="5"/>
  <c r="J331" i="5"/>
  <c r="J115" i="5"/>
  <c r="J453" i="5"/>
  <c r="J340" i="5"/>
  <c r="J75" i="5"/>
  <c r="J482" i="5"/>
  <c r="J464" i="5"/>
  <c r="J160" i="5"/>
  <c r="J87" i="5"/>
  <c r="J260" i="5"/>
  <c r="J441" i="5"/>
  <c r="J187" i="5"/>
  <c r="J466" i="5"/>
  <c r="J417" i="5"/>
  <c r="J369" i="5"/>
  <c r="J269" i="5"/>
  <c r="J263" i="5"/>
  <c r="J208" i="5"/>
  <c r="J101" i="5"/>
  <c r="J78" i="5"/>
  <c r="J423" i="5"/>
  <c r="J409" i="5"/>
  <c r="J378" i="5"/>
  <c r="J362" i="5"/>
  <c r="J346" i="5"/>
  <c r="J330" i="5"/>
  <c r="J314" i="5"/>
  <c r="J298" i="5"/>
  <c r="J282" i="5"/>
  <c r="J266" i="5"/>
  <c r="J250" i="5"/>
  <c r="J234" i="5"/>
  <c r="J218" i="5"/>
  <c r="J178" i="5"/>
  <c r="J76" i="5"/>
  <c r="J173" i="5"/>
  <c r="J157" i="5"/>
  <c r="J141" i="5"/>
  <c r="J125" i="5"/>
  <c r="J109" i="5"/>
  <c r="J93" i="5"/>
  <c r="J77" i="5"/>
  <c r="J196" i="5"/>
  <c r="J180" i="5"/>
  <c r="J164" i="5"/>
  <c r="J148" i="5"/>
  <c r="J132" i="5"/>
  <c r="J116" i="5"/>
  <c r="J100" i="5"/>
  <c r="J84" i="5"/>
  <c r="J445" i="5"/>
  <c r="J432" i="5"/>
  <c r="J10" i="5"/>
  <c r="J19" i="5"/>
  <c r="J15" i="5"/>
  <c r="J51" i="5"/>
  <c r="J495" i="5"/>
  <c r="J490" i="5"/>
  <c r="J361" i="5"/>
  <c r="J319" i="5"/>
  <c r="J274" i="5"/>
  <c r="J436" i="5"/>
  <c r="J404" i="5"/>
  <c r="J284" i="5"/>
  <c r="J89" i="5"/>
  <c r="J469" i="5"/>
  <c r="J451" i="5"/>
  <c r="J486" i="5"/>
  <c r="J348" i="5"/>
  <c r="J249" i="5"/>
  <c r="J172" i="5"/>
  <c r="J480" i="5"/>
  <c r="J440" i="5"/>
  <c r="J194" i="5"/>
  <c r="J156" i="5"/>
  <c r="J290" i="5"/>
  <c r="J473" i="5"/>
  <c r="J437" i="5"/>
  <c r="J325" i="5"/>
  <c r="J413" i="5"/>
  <c r="J341" i="5"/>
  <c r="J92" i="5"/>
  <c r="J206" i="5"/>
  <c r="J283" i="5"/>
  <c r="J210" i="5"/>
  <c r="J435" i="5"/>
  <c r="J421" i="5"/>
  <c r="J376" i="5"/>
  <c r="J303" i="5"/>
  <c r="J83" i="5"/>
  <c r="J71" i="5"/>
  <c r="J82" i="5"/>
  <c r="J57" i="5"/>
  <c r="J360" i="5"/>
  <c r="J344" i="5"/>
  <c r="J328" i="5"/>
  <c r="J312" i="5"/>
  <c r="J296" i="5"/>
  <c r="J280" i="5"/>
  <c r="J264" i="5"/>
  <c r="J248" i="5"/>
  <c r="J232" i="5"/>
  <c r="J216" i="5"/>
  <c r="J99" i="5"/>
  <c r="J73" i="5"/>
  <c r="J53" i="5"/>
  <c r="J39" i="5"/>
  <c r="J7" i="5"/>
  <c r="J49" i="5"/>
  <c r="J37" i="5"/>
  <c r="J9" i="5"/>
  <c r="J40" i="5"/>
  <c r="J14" i="5"/>
  <c r="J29" i="5"/>
  <c r="J42" i="5"/>
  <c r="J32" i="5"/>
  <c r="J6" i="5"/>
  <c r="J21" i="5"/>
  <c r="J45" i="5"/>
  <c r="J48" i="5"/>
  <c r="J36" i="5"/>
  <c r="J28" i="5"/>
  <c r="J24" i="5"/>
  <c r="J13" i="5"/>
  <c r="J20" i="5"/>
  <c r="J35" i="5"/>
  <c r="J12" i="5"/>
  <c r="J16" i="5"/>
  <c r="J31" i="5"/>
  <c r="J5" i="5"/>
  <c r="J4" i="5"/>
  <c r="J27" i="5"/>
  <c r="J8" i="5"/>
  <c r="J23" i="5"/>
  <c r="J44" i="5"/>
  <c r="J43" i="5"/>
  <c r="A8" i="2"/>
  <c r="B7" i="2"/>
  <c r="L60" i="5" l="1"/>
  <c r="B8" i="2"/>
  <c r="A9" i="2"/>
  <c r="B9" i="2" l="1"/>
  <c r="A10" i="2"/>
  <c r="B10" i="2" l="1"/>
  <c r="A11" i="2"/>
  <c r="B11" i="2" l="1"/>
  <c r="A12" i="2"/>
  <c r="B12" i="2" l="1"/>
  <c r="A13" i="2"/>
  <c r="B13" i="2" l="1"/>
  <c r="A14" i="2"/>
  <c r="A15" i="2" l="1"/>
  <c r="B14" i="2"/>
  <c r="A16" i="2" l="1"/>
  <c r="B15" i="2"/>
  <c r="B16" i="2" l="1"/>
  <c r="A17" i="2"/>
  <c r="B17" i="2" l="1"/>
  <c r="A18" i="2"/>
  <c r="B1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<sst xmlns="http://schemas.openxmlformats.org/spreadsheetml/2006/main" count="785" uniqueCount="296">
  <si>
    <t>VDD</t>
  </si>
  <si>
    <t>DAC input</t>
  </si>
  <si>
    <t>dac</t>
  </si>
  <si>
    <t>buff_dac</t>
  </si>
  <si>
    <t>no load</t>
  </si>
  <si>
    <t>loaded</t>
  </si>
  <si>
    <t>GND</t>
  </si>
  <si>
    <t xml:space="preserve">DAC max with internal 4x 1.21V </t>
  </si>
  <si>
    <t>`@ 3v3</t>
  </si>
  <si>
    <t>DAC @ 3v3</t>
  </si>
  <si>
    <t>ADC bits</t>
  </si>
  <si>
    <t>ADC @ 3v3</t>
  </si>
  <si>
    <t>V measured</t>
  </si>
  <si>
    <t>DAC output</t>
  </si>
  <si>
    <t>Calib val</t>
  </si>
  <si>
    <t>ratio</t>
  </si>
  <si>
    <t>Average</t>
  </si>
  <si>
    <t>Single</t>
  </si>
  <si>
    <t>Multimeter</t>
  </si>
  <si>
    <t>M Corrected</t>
  </si>
  <si>
    <t>S Corrected +</t>
  </si>
  <si>
    <t>S Corrected -</t>
  </si>
  <si>
    <t>a</t>
  </si>
  <si>
    <t>b</t>
  </si>
  <si>
    <t>c</t>
  </si>
  <si>
    <t>Input</t>
  </si>
  <si>
    <t>DAC Input</t>
  </si>
  <si>
    <t>DAC Output</t>
  </si>
  <si>
    <t>Calib x 11</t>
  </si>
  <si>
    <t>Measurement x11</t>
  </si>
  <si>
    <t>Bits</t>
  </si>
  <si>
    <t>Volts</t>
  </si>
  <si>
    <t>Archive</t>
  </si>
  <si>
    <t>Direction</t>
  </si>
  <si>
    <t>Electrode</t>
  </si>
  <si>
    <t>v min</t>
  </si>
  <si>
    <t>v max</t>
  </si>
  <si>
    <t xml:space="preserve">samples </t>
  </si>
  <si>
    <t>adc average</t>
  </si>
  <si>
    <t>settle time</t>
  </si>
  <si>
    <t>uart</t>
  </si>
  <si>
    <t>BIDIRECTIONAL</t>
  </si>
  <si>
    <t>Ti</t>
  </si>
  <si>
    <t>Configuration</t>
  </si>
  <si>
    <t>AuS</t>
  </si>
  <si>
    <t>Calib</t>
  </si>
  <si>
    <t>Measurement</t>
  </si>
  <si>
    <t>AuS1</t>
  </si>
  <si>
    <t>AuS Reverse1</t>
  </si>
  <si>
    <t>TiR Reverse1</t>
  </si>
  <si>
    <t>TiR1</t>
  </si>
  <si>
    <t>100Ω</t>
  </si>
  <si>
    <t>1kΩ</t>
  </si>
  <si>
    <t>0,1,11,10;16,59,44,58;32,127,82,109;48,190,118,158;64,253,153,208;80,316,190,259;96,381,226,309;112,444,262,360;128,508,300,409;144,572,336,459;160,636,372,509;176,700,408,560;192,764,444,610;208,827,481,660;224,891,517,710;240,956,553,760;256,1018,590,811;272,1083,626,862;288,1147,663,911;304,1211,698,961;320,1275,735,1012;336,1339,772,1064;352,1402,808,1113;368,1467,845,1164;384,1530,881,1213;400,1594,917,1263;416,1658,953,1315;432,1721,990,1365;448,1786,1026,1415;464,1849,1063,1466;480,1913,1100,1518;496,1977,1136,1566;512,2042,1172,1616;528,2106,1209,1667;544,2170,1245,1717;560,2233,1282,1767;576,2298,1321,1818;592,2361,1355,1868;608,2424,1392,1918;624,2488,1427,1969;640,2553,1465,2020;656,2618,1500,2071;672,2681,1537,2121;688,2745,1573,2171;704,2809,1609,2221;720,2873,1645,2270;736,2936,1683,2321;752,3001,1718,2371;768,3065,1755,2422;784,3129,1792,2471;</t>
  </si>
  <si>
    <t>806,3215,1841,2542;790,3153,1805,2491;774,3089,1769,2439;758,3025,1733,2390;742,2960,1696,2339;726,2897,1659,2291;710,2833,1623,2239;694,2768,1588,2190;678,2705,1551,2140;662,2640,1514,2090;646,2578,1478,2039;630,2512,1442,1988;614,2449,1405,1937;598,2385,1369,1887;582,2323,1333,1837;566,2258,1296,1787;550,2193,1259,1737;534,2130,1223,1686;518,2066,1187,1636;502,2002,1151,1586;486,1937,1114,1535;470,1874,1078,1485;454,1809,1041,1435;438,1746,1007,1384;422,1682,968,1334;406,1617,932,1284;390,1554,895,1233;374,1491,858,1183;358,1427,822,1133;342,1365,786,1082;326,1299,749,1031;310,1234,712,981;294,1171,677,930;278,1107,640,880;262,1043,604,830;246,979,567,780;230,915,531,729;214,852,494,679;198,788,457,629;182,724,421,578;166,660,385,529;150,597,349,478;134,532,313,428;118,468,276,378;102,404,240,328;86,340,204,278;70,278,168,227;54,213,131,177;38,149,96,128;22,87,60,77;</t>
  </si>
  <si>
    <t>0,1,10,491;16,64,44,573;32,125,81,641;48,190,117,707;64,252,154,783;80,317,190,873;96,380,227,980;112,444,263,1106;128,508,298,1253;144,572,336,1419;160,636,372,1600;176,700,408,1790;192,764,444,1987;208,827,480,2194;224,891,518,2411;240,955,553,2627;256,1019,589,2847;272,1084,626,3073;288,1148,662,3298;304,1213,699,3527;320,1275,735,3748;336,1339,772,3955;352,1403,809,4060;368,1467,845,4064;384,1530,880,4070;400,1594,917,4070;416,1658,953,4069;432,1721,989,4070;448,1786,1027,4070;464,1850,1063,4071;480,1914,1100,4071;496,1977,1136,4071;512,2041,1172,4071;528,2106,1209,4071;544,2170,1245,4072;560,2232,1282,4071;576,2297,1319,4072;592,2361,1354,4071;608,2425,1391,4072;624,2489,1426,4071;640,2554,1464,4072;656,2617,1500,4072;672,2681,1537,4072;688,2745,1572,4071;704,2810,1609,4072;720,2873,1646,4071;736,2937,1682,4073;752,3000,1718,4071;768,3064,1754,4072;784,3128,1791,4071;</t>
  </si>
  <si>
    <t>806,3216,1841,3788;790,3152,1803,4069;774,3089,1768,4071;758,3025,1731,4071;742,2961,1693,4071;726,2897,1659,4072;710,2833,1622,4071;694,2769,1586,4072;678,2704,1550,4072;662,2641,1514,4071;646,2577,1478,4071;630,2513,1441,4071;614,2449,1405,4071;598,2384,1368,4071;582,2321,1332,4072;566,2257,1296,4071;550,2194,1258,4072;534,2129,1222,4071;518,2066,1186,4071;502,2002,1150,4072;486,1937,1113,4070;470,1873,1077,4071;454,1809,1040,4072;438,1746,1003,4072;422,1682,967,4071;406,1619,930,4072;390,1555,894,4072;374,1491,858,4071;358,1426,822,4071;342,1362,786,4071;326,1299,748,4071;310,1235,712,4071;294,1171,676,4071;278,1107,640,4071;262,1044,603,4071;246,979,567,4071;230,916,530,4071;214,851,494,4072;198,788,457,4071;182,723,421,4071;166,660,385,4071;150,596,349,4071;134,531,311,4071;118,468,276,4071;102,405,240,4071;86,340,203,4071;70,277,166,4071;54,213,131,4072;38,150,96,4071;22,86,60,4071;</t>
  </si>
  <si>
    <t>AuS2</t>
  </si>
  <si>
    <t>0,1,10,766;16,89,13,886;32,141,18,884;48,210,22,838;64,242,24,798;80,233,29,737;96,278,33,690;112,407,38,655;128,574,41,634;144,509,44,619;160,720,48,608;176,754,51,602;192,746,56,603;208,771,59,609;224,1016,63,621;240,801,69,637;256,1116,73,653;272,912,75,677;288,1307,80,704;304,1124,80,734;320,1375,88,764;336,1252,92,803;352,1233,92,841;368,1517,99,878;384,1546,102,922;400,1582,105,965;416,1658,109,1012;432,1721,113,1059;448,1787,118,1107;464,1847,121,1156;480,1913,125,1210;496,1975,129,1263;512,2039,132,1320;528,2108,136,1377;544,2171,140,1435;560,2234,144,1494;576,2298,148,1551;592,2361,151,1614;608,2425,154,1673;624,2489,160,1738;640,2554,162,1800;656,2618,166,1862;672,2682,171,1925;688,2745,174,1993;704,2809,178,2057;720,2873,182,2129;736,2938,185,2189;752,3001,190,2259;768,3064,193,2327;784,3128,197,2399;</t>
  </si>
  <si>
    <t>AuS Reverse2</t>
  </si>
  <si>
    <t>806,3217,203,850;790,3152,199,974;774,3090,195,1083;758,3025,192,1174;742,2960,187,1260;726,2898,183,1338;710,2834,180,1410;694,2771,176,1473;678,2706,172,1534;662,2643,168,1590;646,2579,164,1641;630,2512,160,1685;614,2449,156,1726;598,2384,153,1764;582,2319,149,1800;566,2257,145,1836;550,2196,140,1862;534,2126,137,1889;518,2070,134,1913;502,2007,130,1936;486,1942,127,1951;470,1830,122,1969;454,1823,119,1980;438,1659,115,1994;422,1679,110,1998;406,1622,105,2002;390,1325,104,2012;374,1582,102,2013;358,1138,93,2015;342,1481,90,2011;326,1290,85,2000;310,1241,81,2002;294,1396,78,1987;278,968,76,1983;262,1246,74,1968;246,936,70,1959;230,1018,67,1944;214,890,62,1928;198,700,57,1909;182,732,54,1894;166,697,47,1866;150,665,47,1842;134,422,41,1820;118,498,39,1815;102,552,36,1804;86,460,32,1810;70,353,28,1825;54,253,22,1886;38,146,18,1972;22,73,15,2137;</t>
  </si>
  <si>
    <t>AuS3</t>
  </si>
  <si>
    <t>AuS Reverse3</t>
  </si>
  <si>
    <t>with dac drain</t>
  </si>
  <si>
    <t>notes</t>
  </si>
  <si>
    <t>0,1,10,808;16,72,13,739;32,157,18,723;48,101,21,728;64,210,25,765;80,374,29,798;96,406,32,856;112,432,36,927;128,500,40,1001;144,578,44,1073;160,587,48,1135;176,664,51,1187;192,786,55,1241;208,826,61,1302;224,924,63,1362;240,752,69,1430;256,1095,72,1507;272,1083,74,1575;288,953,81,1653;304,945,85,1725;320,1450,84,1798;336,1533,89,1869;352,1337,93,1943;368,1564,98,2017;384,1531,102,2093;400,1594,105,2165;416,1659,109,2237;432,1722,113,2296;448,1786,117,2343;464,1850,121,2380;480,1913,125,2419;496,1977,128,2459;512,2041,132,2501;528,2106,136,2543;544,2170,140,2590;560,2233,144,2635;576,2298,148,2680;592,2362,151,2729;608,2425,155,2776;624,2489,159,2822;640,2553,163,2869;656,2617,167,2918;672,2681,170,2968;688,2745,175,3015;704,2809,178,3066;720,2873,182,3113;736,2937,186,3163;752,3001,189,3211;768,3064,193,3261;784,3128,197,3314;</t>
  </si>
  <si>
    <t>806,3217,202,2563;790,3153,198,2820;774,3090,195,2983;758,3024,194,3091;742,2960,187,3138;726,2897,183,3130;710,2833,179,3104;694,2769,176,3073;678,2705,172,3041;662,2641,168,3007;646,2577,164,2971;630,2513,160,2932;614,2449,156,2896;598,2385,152,2853;582,2321,149,2811;566,2257,145,2768;550,2194,143,2723;534,2129,137,2678;518,2065,133,2633;502,2001,130,2585;486,1938,126,2538;470,1875,122,2490;454,1810,120,2443;438,1746,115,2393;422,1792,110,2345;406,1623,104,2296;390,1428,100,2245;374,1764,101,2202;358,1268,94,2151;342,1665,88,2092;326,1147,89,2039;310,1188,83,1991;294,1077,79,1940;278,1214,79,1884;262,1087,74,1834;246,876,68,1778;230,951,67,1727;214,926,61,1680;198,806,57,1642;182,819,54,1618;166,715,50,1594;150,517,47,1576;134,555,41,1564;118,376,37,1559;102,472,36,1513;86,275,32,1453;70,417,28,1383;54,238,23,1336;38,179,19,1311;22,106,15,1305;</t>
  </si>
  <si>
    <t>AuS4</t>
  </si>
  <si>
    <t>AuS Reverse4</t>
  </si>
  <si>
    <t>0,1,9,723;16,99,10,735;32,106,8,741;48,131,9,667;64,285,10,645;80,381,12,625;96,388,15,619;112,562,20,577;128,510,25,590;144,537,28,588;160,557,34,585;176,760,36,585;192,780,41,574;208,666,44,585;224,754,44,581;240,752,49,591;256,991,52,583;272,1314,54,590;288,1229,63,599;304,1149,69,595;320,1362,77,605;336,1332,85,607;352,1276,96,611;368,1438,104,616;384,1545,113,621;400,1618,120,624;416,1623,125,629;432,1774,134,637;448,1739,141,643;464,1748,147,647;480,1924,152,653;496,2021,157,658;512,2084,162,662;528,2154,166,668;544,2222,169,671;560,2232,172,680;576,2355,175,685;592,2404,177,691;608,2473,180,696;624,2507,181,702;640,2562,183,708;656,2591,184,714;672,2651,186,720;688,2766,188,725;704,2829,189,731;720,2895,191,738;736,2977,192,744;752,3044,194,748;768,3050,195,755;784,3101,197,762;</t>
  </si>
  <si>
    <t>806,3217,202,925;753,3004,190,920;700,2794,177,899;647,2580,165,878;594,2370,152,847;541,2156,140,817;488,1943,127,785;435,1704,114,755;382,1669,100,721;329,1289,86,686;276,1129,76,651;223,998,62,617;170,586,52,576;117,427,37,547;64,404,26,583;</t>
  </si>
  <si>
    <t>AuS5</t>
  </si>
  <si>
    <t>AuS Reverse5</t>
  </si>
  <si>
    <t>0,1,10,1484;16,55,13,1357;32,89,16,1155;48,209,22,1013;64,235,23,934;80,451,28,858;96,382,32,780;112,358,36,730;128,406,40,694;144,586,44,669;160,606,46,645;176,691,52,627;192,736,56,612;208,827,59,604;224,878,65,593;240,989,65,587;256,904,71,583;272,914,73,583;288,1131,79,584;304,1456,85,590;320,1280,86,586;336,1193,90,589;352,1504,93,586;368,1462,98,590;384,1590,102,593;400,1599,105,598;416,1655,109,606;432,1722,113,613;448,1784,117,623;464,1851,120,632;480,1915,124,643;496,1977,128,654;512,2039,132,666;528,2107,136,678;544,2171,140,689;560,2234,144,702;576,2297,147,715;592,2362,151,730;608,2426,155,742;624,2490,159,757;640,2554,163,770;656,2617,167,785;672,2680,170,800;688,2746,174,814;704,2811,178,829;720,2873,182,844;736,2937,185,859;752,3000,189,874;768,3065,193,890;784,3129,197,905;</t>
  </si>
  <si>
    <t>806,3217,203,1494;790,3152,198,1362;774,3089,196,1285;758,3025,191,1232;742,2961,188,1191;726,2898,183,1156;710,2834,179,1125;694,2770,176,1099;678,2706,172,1074;662,2642,168,1050;646,2576,164,1027;630,2512,160,1007;614,2447,156,982;598,2384,152,964;582,2323,149,939;566,2258,145,919;550,2196,141,900;534,2127,137,880;518,2071,133,862;502,1999,129,843;486,1936,125,825;470,1869,122,807;454,1842,118,790;438,1830,114,772;422,1720,111,753;406,1601,108,737;390,1618,101,719;374,1212,98,706;358,1569,92,684;342,1575,91,673;326,1076,85,651;310,1431,81,639;294,1212,82,615;278,1208,74,601;262,894,72,582;246,1076,67,567;230,958,64,551;214,963,60,532;198,851,56,516;182,817,53,501;166,724,49,482;150,581,46,467;134,419,41,448;118,352,37,442;102,287,34,429;86,302,32,440;70,443,27,466;54,278,26,493;38,220,19,591;22,79,15,635;</t>
  </si>
  <si>
    <t>AuS6</t>
  </si>
  <si>
    <t>AuS Reverse6</t>
  </si>
  <si>
    <t>600,2394,153,562;601,2399,154,580;602,2399,153,592;603,2404,154,607;604,2410,155,614;605,2415,155,626;606,2416,157,634;607,2421,155,645;608,2427,155,650;609,2430,156,660;610,2432,155,666;611,2437,155,674;612,2442,156,679;613,2444,156,687;614,2447,156,691;615,2451,157,701;616,2456,157,702;617,2461,157,709;618,2464,157,712;619,2468,158,719;620,2474,158,721;621,2478,158,728;622,2481,159,730;623,2486,159,736;624,2489,159,739;625,2493,160,744;626,2498,160,745;627,2500,160,751;628,2505,160,752;629,2510,160,757;630,2513,160,758;631,2517,161,764;632,2522,160,765;633,2523,161,770;634,2528,161,771;635,2535,162,776;636,2538,162,776;637,2542,162,780;638,2545,162,781;639,2549,163,786;640,2553,162,786;641,2558,163,791;642,2561,163,791;643,2565,164,795;644,2570,164,795;645,2575,164,799;646,2577,164,800;647,2581,164,804;648,2584,164,804;649,2589,165,808;</t>
  </si>
  <si>
    <t>650,2594,166,595;649,2589,165,616;648,2587,164,628;647,2580,165,643;646,2576,164,652;645,2574,164,664;644,2572,164,671;643,2565,164,681;642,2561,164,687;641,2558,163,696;640,2555,163,700;639,2549,162,708;638,2544,162,710;637,2542,162,718;636,2538,162,720;635,2534,162,728;634,2528,161,729;633,2525,161,736;632,2519,160,737;631,2517,161,742;630,2513,160,742;629,2510,160,748;628,2506,160,748;627,2500,160,753;626,2497,160,753;625,2494,160,757;624,2489,158,757;623,2486,158,761;622,2480,158,760;621,2478,158,763;620,2475,158,763;619,2469,158,767;618,2464,157,765;617,2460,157,769;616,2458,157,767;615,2454,157,770;614,2448,156,768;613,2447,157,771;612,2443,156,770;611,2437,156,772;610,2434,156,771;609,2431,156,774;608,2425,155,771;607,2422,155,774;606,2415,155,772;605,2414,155,774;604,2411,154,776;603,2404,154,775;602,2400,153,772;601,2398,153,774;</t>
  </si>
  <si>
    <t>AuS7</t>
  </si>
  <si>
    <t>0,1,10,556;1,1,10,645;3,3,10,699;4,28,11,722;6,37,11,727;8,35,12,716;9,20,12,711;11,43,12,702;12,71,12,692;14,29,13,685;16,63,14,669;17,51,14,662;19,106,14,649;20,76,15,643;22,128,16,636;24,81,16,624;25,72,16,607;27,106,16,602;29,118,18,600;30,174,16,596;32,123,17,590;33,104,17,587;35,111,18,584;37,92,18,580;38,113,18,579;40,154,19,572;41,108,20,575;43,122,21,561;45,100,21,562;46,217,19,552;48,135,22,538;49,116,20,545;51,157,23,529;53,119,21,541;54,142,21,530;56,168,24,515;58,296,23,516;59,284,23,510;61,194,25,490;62,190,23,507;64,139,26,485;66,420,27,468;67,142,27,458;69,170,28,453;70,316,28,445;72,157,28,460;74,381,29,463;75,460,28,471;77,299,30,464;78,262,28,442;80,439,29,449;82,230,32,457;83,273,32,455;85,261,32,435;87,262,33,443;88,230,32,447;90,410,33,443;91,224,33,451;93,487,32,428;95,301,34,421;96,356,33,420;98,340,35,415;99,311,34,414;101,341,34,433;103,343,35,434;104,380,35,416;106,294,37,417;108,461,35,425;109,453,38,426;111,384,37,416;112,540,37,418;114,338,38,414;116,422,40,417;117,428,37,418;119,534,38,421;120,433,37,423;122,585,38,424;124,512,38,429;125,464,41,432;127,436,40,434;128,450,41,435;130,523,42,443;132,540,41,445;133,562,42,457;135,502,40,460;137,543,44,462;138,523,42,460;140,560,44,469;141,463,45,471;143,569,44,481;145,635,45,488;146,624,45,493;148,650,45,498;149,505,45,502;151,488,46,507;153,612,47,512;154,674,46,526;156,571,46,534;157,648,47,539;159,676,48,548;161,693,48,557;162,594,47,566;164,618,49,573;166,740,48,583;167,740,50,589;169,743,50,602;170,756,50,608;172,757,51,619;174,611,52,628;175,631,51,634;177,748,52,648;178,604,53,661;180,708,53,671;182,718,53,675;183,804,54,685;185,814,54,695;186,814,54,702;188,635,55,716;190,780,56,727;191,849,55,733;193,676,55,745;195,865,56,754;196,813,57,759;198,845,57,781;199,828,58,786;201,857,58,795;203,858,57,806;204,789,59,817;206,831,60,827;207,677,60,831;209,849,59,843;211,693,61,859;212,895,59,867;214,855,61,882;216,993,60,893;217,987,60,900;219,824,62,910;220,828,63,919;222,913,64,931;224,815,66,941;225,1026,62,953;227,929,64,963;228,1071,66,971;230,799,64,982;232,788,66,994;233,837,66,1004;235,880,67,1018;236,1043,67,1027;238,1013,66,1033;240,788,69,1047;241,761,69,1059;243,1037,68,1076;245,1154,68,1084;246,1053,66,1098;248,1115,68,1106;249,1115,68,1117;251,1019,69,1131;253,956,72,1143;254,897,69,1157;256,1108,73,1166;257,1237,69,1180;259,810,73,1181;261,1010,75,1201;262,1124,73,1214;264,1089,74,1231;265,1110,74,1243;267,860,71,1238;269,1201,72,1252;270,1159,75,1265;272,1229,74,1277;274,1019,74,1294;275,1011,73,1305;277,1253,76,1312;278,1092,78,1322;280,1185,76,1334;282,1280,75,1353;283,1346,77,1393;285,1145,81,1398;286,988,79,1412;288,1197,78,1422;290,1362,81,1430;291,1058,77,1448;293,1143,83,1454;294,1383,78,1468;296,1404,83,1476;298,1251,83,1486;299,1198,84,1500;301,1456,83,1505;303,1145,82,1521;304,1281,84,1540;306,1011,81,1548;307,1334,84,1559;309,971,88,1578;311,1071,86,1594;312,970,87,1612;314,1327,88,1617;315,1075,90,1628;317,1174,83,1635;319,1546,87,1648;320,1132,86,1665;322,1250,87,1679;324,1190,86,1691;325,1420,90,1706;327,1480,87,1718;328,1537,86,1728;330,1293,88,1737;332,1172,90,1763;333,1113,92,1770;335,1300,91,1765;336,1515,89,1783;338,1203,92,1787;340,1636,91,1796;341,1634,94,1814;343,1082,94,1829;344,1169,94,1827;346,1680,92,1855;348,1672,96,1859;349,1299,91,1875;351,1400,93,1887;353,1304,93,1899;354,1628,94,1908;356,1325,94,1922;357,1435,94,1934;359,1433,96,1942;361,1167,94,1958;362,1366,94,1975;364,1349,98,1985;365,1473,98,1990;367,1629,98,2007;369,1610,97,2019;370,1454,100,2026;372,1724,98,2039;373,1423,97,2063;375,1302,102,2070;377,1306,103,2078;378,1226,98,2101;380,1606,99,2110;382,1669,101,2120;383,1646,102,2132;385,1599,102,2137;386,1538,102,2154;388,1375,105,2162;390,1435,101,2185;391,1799,102,2204;393,1563,104,2210;394,1571,104,2220;396,1569,106,2225;398,1586,105,2241;399,1639,106,2250;401,1571,106,2265;403,1600,106,2294;404,1787,106,2298;406,1651,109,2306;407,1383,108,2316;409,1454,107,2326;411,1740,108,2352;412,1690,107,2352;414,1616,109,2356;415,1675,109,2369;417,1667,110,2383;419,1607,110,2392;420,1695,111,2408;422,1690,111,2421;423,1520,112,2435;425,1857,111,2441;427,1602,113,2459;428,1698,112,2465;430,1667,112,2474;432,1726,113,2488;433,1728,114,2498;435,1784,114,2510;436,1806,114,2520;438,1730,115,2535;440,1670,115,2549;441,1711,116,2558;443,1683,116,2565;444,1798,116,2581;446,1784,117,2594;448,1785,117,2603;449,1787,116,2616;451,1799,118,2618;452,1767,118,2637;454,1871,118,2651;456,1733,119,2663;457,1834,119,2674;459,1857,120,2691;461,1837,120,2702;462,1842,121,2713;464,1849,121,2724;465,1852,121,2736;467,1859,121,2750;469,1877,122,2762;470,1917,122,2773;472,1896,123,2780;473,1870,123,2793;475,1899,124,2811;477,1909,124,2822;478,1909,124,2831;480,1916,125,2847;481,1915,125,2864;483,1928,126,2880;485,1936,126,2940;486,1945,127,2949;488,1942,128,2954;490,1958,128,2968;491,1957,128,2981;493,1962,128,2989;494,1966,128,3001;496,1978,128,3021;498,1987,129,3039;499,1990,129,3048;501,1996,129,3062;502,2002,130,3075;504,2007,130,3087;506,2023,131,3096;507,2022,131,3106;509,2029,132,3111;511,2038,132,3116;512,2043,132,3121;514,2048,133,3130;515,2053,133,3138;517,2063,133,3164;519,2072,134,3172;520,2078,134,3183;522,2079,134,3194;523,2090,135,3202;525,2095,136,3214;527,2103,136,3222;528,2105,136,3230;530,2113,136,3246;531,2116,137,3256;533,2123,137,3271;535,2135,138,3285;536,2135,139,3296;538,2143,138,3310;540,2151,139,3322;541,2160,140,3332;543,2167,140,3343;544,2171,140,3360;546,2178,140,3373;548,2188,141,3387;549,2187,141,3402;551,2196,142,3413;552,2206,143,3417;554,2209,143,3430;556,2220,144,3441;557,2221,143,3446;559,2229,144,3461;560,2234,144,3471;562,2240,144,3489;564,2251,145,3497;565,2256,145,3512;567,2259,145,3524;569,2267,146,3538;570,2275,146,3560;572,2281,146,3578;573,2286,147,3586;575,2293,147,3598;577,2301,148,3615;578,2306,148,3613;580,2312,148,3632;581,2320,149,3642;583,2327,149,3655;585,2332,150,3668;586,2340,150,3681;588,2343,151,3695;589,2350,151,3705;591,2356,152,3718;593,2365,152,3734;594,2370,152,3745;596,2376,153,3755;598,2384,153,3768;599,2389,153,3779;601,2399,153,3795;602,2402,153,3830;604,2410,154,3860;606,2419,155,3867;607,2421,155,3879;609,2429,156,3886;610,2433,156,3899;612,2443,156,3905;614,2451,156,3920;615,2455,157,3931;617,2461,157,3938;619,2469,158,3951;620,2474,159,3955;622,2481,159,3962;623,2486,159,3986;625,2491,160,3992;627,2502,160,3993;628,2504,160,4002;630,2513,161,4008;631,2518,161,4019;633,2526,162,4028;635,2533,162,4029;636,2536,162,4035;638,2545,162,4042;639,2548,167,4046;641,2557,163,4050;643,2567,164,4053;644,2569,164,4056;646,2577,165,4056;648,2587,165,4059;649,2591,165,4059;651,2597,166,4060;652,2602,165,4061;654,2609,167,4061;656,2618,167,4062;657,2621,167,4062;659,2631,168,4061;660,2633,168,4062;662,2642,168,4062;664,2650,169,4062;665,2654,168,4062;667,2661,170,4062;668,2664,170,4064;670,2674,170,4063;672,2681,171,4064;673,2685,171,4064;675,2694,172,4064;677,2701,172,4064;678,2706,172,4063;680,2713,172,4063;681,2717,172,4064;683,2727,173,4064;685,2734,175,4064;686,2737,174,4064;688,2746,174,4064;689,2749,174,4064;691,2758,175,4064;693,2764,176,4065;694,2768,176,4065;696,2776,177,4065;697,2780,176,4065;699,2789,177,4066;701,2798,177,4066;702,2802,178,4066;704,2809,178,4066;706,2817,179,4066;707,2821,179,4067;709,2829,178,4066;710,2832,180,4067;712,2841,181,4067;714,2849,181,4067;715,2853,181,4067;717,2862,181,4066;718,2865,182,4068;720,2873,182,4067;722,2880,183,4068;723,2885,183,4068;725,2894,183,4068;727,2901,184,4068;728,2905,184,4068;730,2912,184,4068;731,2916,185,4068;733,2925,185,4068;735,2933,186,4071;736,2937,189,4069;738,2944,187,4069;739,2949,187,4069;741,2957,189,4069;743,2965,188,4069;744,2971,188,4069;746,2978,188,4069;747,2980,188,4069;749,2988,189,4069;751,2997,189,4069;752,3001,189,4069;754,3009,190,4069;756,3016,191,4069;757,3020,191,4069;759,3028,192,4069;760,3032,192,4069;762,3040,192,4069;764,3048,194,4069;765,3053,193,4069;767,3061,193,4072;768,3064,194,4069;770,3074,194,4069;772,3081,194,4069;773,3085,195,4069;775,3093,195,4069;776,3097,197,4069;778,3105,196,4069;780,3113,196,4069;781,3117,197,4070;783,3125,197,4069;785,3132,198,4069;786,3136,198,4069;788,3145,198,4070;789,3149,199,4069;791,3157,200,4069;793,3165,200,4069;794,3169,203,4071;796,3177,200,4070;797,3181,200,4069;799,3188,201,4070;801,3196,201,4069;802,3200,202,4070;804,3209,202,4069;</t>
  </si>
  <si>
    <t>806,3217,203,677;805,3213,203,802;803,3204,202,910;802,3201,202,1006;800,3192,202,1092;798,3185,201,1175;797,3181,200,1251;795,3173,200,1322;794,3169,200,1391;792,3161,200,1460;790,3152,199,1523;789,3148,199,1581;787,3140,198,1643;786,3136,197,1697;784,3128,198,1752;782,3121,197,1810;781,3117,197,1858;779,3110,196,1906;777,3101,196,1954;776,3097,196,1999;774,3089,196,2049;773,3085,195,2089;771,3078,194,2133;769,3069,195,2173;768,3065,194,2213;766,3057,193,2252;765,3053,193,2293;763,3046,193,2335;761,3036,192,2374;760,3033,192,2396;758,3023,192,2434;757,3020,192,2470;755,3012,191,2504;753,3005,190,2539;752,3001,189,2573;750,2992,188,2610;748,2985,189,2643;747,2981,188,2672;745,2974,188,2702;744,2970,189,2732;742,2960,188,2764;740,2954,187,2792;739,2948,186,2808;737,2941,186,2843;736,2938,186,2869;734,2928,186,2902;732,2922,185,2927;731,2918,185,2955;729,2908,184,2977;728,2905,184,3001;726,2897,183,3028;724,2890,182,3052;723,2884,182,3072;721,2878,182,3093;719,2869,181,3115;718,2865,181,3135;716,2858,181,3155;715,2854,181,3188;713,2845,180,3201;711,2836,180,3218;710,2832,180,3236;708,2826,180,3255;707,2821,179,3273;705,2813,178,3294;703,2804,175,3308;702,2801,178,3326;700,2794,178,3344;698,2784,176,3358;697,2780,176,3372;695,2772,176,3390;694,2768,176,3405;692,2762,175,3418;690,2752,175,3432;689,2750,175,3443;687,2740,174,3457;686,2736,174,3472;684,2730,174,3484;682,2722,172,3495;681,2716,173,3507;679,2708,172,3518;678,2704,172,3530;676,2699,171,3541;674,2688,171,3556;673,2686,171,3569;671,2677,170,3577;669,2671,169,3587;668,2665,170,3596;666,2658,169,3608;665,2652,169,3613;663,2644,168,3626;661,2637,168,3635;660,2634,167,3643;658,2626,167,3653;657,2621,167,3661;655,2614,166,3669;653,2606,166,3670;652,2602,166,3686;650,2592,165,3692;649,2590,166,3700;647,2581,165,3708;645,2574,165,3717;644,2570,164,3728;642,2561,164,3733;640,2554,163,3739;639,2549,162,3745;637,2543,162,3754;636,2537,162,3760;634,2527,162,3765;632,2521,162,3773;631,2517,161,3777;629,2507,160,3789;628,2505,160,3799;626,2496,160,3806;624,2490,159,3809;623,2484,159,3813;621,2478,156,3820;620,2472,159,3824;618,2466,157,3832;616,2458,157,3838;615,2452,157,3842;613,2444,156,3847;611,2438,156,3850;610,2433,156,3853;608,2426,155,3869;607,2421,156,3868;605,2413,154,3871;603,2404,154,3877;602,2402,153,3878;600,2392,153,3885;599,2390,153,3886;597,2380,152,3887;595,2374,152,3894;594,2368,152,3894;592,2363,152,3901;590,2354,151,3906;589,2349,151,3906;587,2340,150,3908;586,2339,150,3911;584,2332,149,3915;582,2323,150,3914;581,2317,149,3918;579,2311,148,3920;578,2306,148,3921;576,2298,148,3921;574,2291,147,3925;573,2287,147,3927;571,2277,147,3930;570,2273,148,3931;568,2265,145,3927;566,2260,145,3934;565,2253,145,3934;563,2246,144,3937;561,2237,144,3937;560,2234,144,3941;558,2227,144,3941;557,2220,143,3942;555,2215,142,3943;553,2202,142,3944;552,2198,142,3946;550,2194,142,3945;549,2192,141,3950;547,2184,140,3937;545,2173,140,3944;544,2170,140,3945;542,2160,139,3943;541,2155,139,3946;539,2148,139,3951;537,2144,138,3952;536,2141,138,3954;534,2130,136,3954;532,2123,137,3956;531,2117,138,3953;529,2109,136,3952;528,2105,136,3952;526,2098,136,3952;524,2088,135,3953;523,2088,135,3962;521,2074,134,3964;520,2071,134,3961;518,2070,134,3961;516,2055,133,3960;515,2053,133,3961;513,2044,133,3959;512,2041,132,3961;510,2034,132,3960;508,2024,132,3958;507,2021,130,3960;505,2012,131,3957;503,2006,133,3954;502,2004,130,3965;500,1999,130,3960;499,1987,129,3957;497,1981,128,3957;495,1973,128,3955;494,1971,128,3955;492,1962,128,3951;491,1954,128,3950;489,1953,128,3951;487,1938,127,3949;486,1938,127,3951;484,1925,126,3949;482,1925,124,3947;481,1918,125,3944;479,1909,125,3942;478,1905,124,3939;476,1903,124,3936;474,1862,123,3941;473,1882,122,3938;471,1882,122,3934;470,1878,122,3935;468,1866,122,3927;466,1860,121,3923;465,1851,122,3920;463,1844,120,3922;462,1837,120,3913;460,1830,122,3917;458,1845,120,3917;457,1856,119,3915;455,1727,119,3910;453,1840,118,3910;452,1784,118,3908;450,1793,118,3897;449,1787,118,3903;447,1780,117,3895;445,1757,116,3892;444,1771,116,3895;442,1716,115,3888;441,1770,115,3881;439,1712,115,3881;437,1783,115,3874;436,1782,114,3879;434,1728,114,3872;433,1723,114,3877;431,1718,113,3874;429,1702,113,3867;428,1702,112,3867;426,1647,113,3872;424,1482,111,3865;423,1841,109,3860;421,1693,112,3859;420,1640,111,3855;418,1665,110,3853;416,1660,110,3853;415,1671,109,3856;413,1657,110,3851;412,1554,106,3846;410,1542,108,3832;408,1629,107,3832;407,1619,108,3833;405,1602,107,3828;403,1582,108,3832;402,1649,106,3824;400,1593,105,3826;399,1546,106,3809;397,1709,104,3802;395,1573,105,3822;394,1556,102,3814;392,1815,102,3809;391,1717,103,3798;389,1708,101,3801;387,1534,104,3785;386,1619,102,3790;384,1589,101,3781;383,1524,101,3785;381,1318,102,3775;379,1765,103,3779;378,1503,100,3776;376,1502,100,3768;374,1254,101,3763;373,1672,97,3750;371,1483,97,3755;370,1434,99,3748;368,1439,98,3745;366,1586,96,3741;365,1694,98,3737;363,1713,98,3718;362,1553,95,3718;360,1134,94,3717;358,1389,98,3714;357,1472,94,3700;355,1342,93,3699;354,1597,92,3701;352,1566,94,3686;350,1254,92,3684;349,1278,92,3676;347,1685,91,3675;345,1246,96,3678;344,1219,95,3673;342,1149,95,3667;341,1146,94,3661;339,1543,92,3654;337,1500,92,3640;336,1542,90,3645;334,1405,88,3630;333,1033,89,3635;331,1446,89,3617;329,1076,85,3612;328,1493,89,3611;326,1168,86,3604;325,1323,86,3603;323,996,89,3598;321,1428,85,3590;320,1147,87,3591;318,1169,89,3587;316,1539,83,3576;315,1413,84,3578;313,1067,88,3563;312,1239,87,3560;310,1017,86,3574;308,983,83,3568;307,1512,82,3550;305,1077,86,3548;304,1331,81,3545;302,1455,83,3535;300,1041,84,3538;299,1196,81,3533;297,1427,84,3523;295,1189,83,3512;294,1393,81,3508;292,1186,80,3508;291,914,82,3500;289,1412,80,3499;287,1406,76,3493;286,1004,81,3485;284,1257,78,3474;283,1192,75,3467;281,932,77,3465;279,885,80,3458;278,899,78,3448;276,1253,74,3442;275,1329,74,3435;273,990,77,3439;271,1080,73,3428;270,1231,74,3419;268,939,72,3419;266,1071,75,3407;265,1091,75,3399;263,1100,74,3391;262,1081,75,3388;260,1043,73,3381;258,827,71,3371;257,1248,70,3364;255,979,69,3357;254,882,69,3354;252,1191,72,3345;250,972,68,3340;249,974,68,3327;247,1014,70,3323;246,974,67,3314;244,1124,67,3313;242,1021,70,3303;241,809,66,3299;239,1002,69,3289;237,944,63,3281;236,944,68,3274;234,861,66,3265;233,849,66,3257;231,905,67,3249;229,840,66,3245;228,729,63,3228;226,926,67,3227;225,968,62,3221;223,913,64,3214;221,830,64,3204;220,892,65,3203;218,1004,61,3200;217,823,61,3193;215,816,63,3189;213,786,59,3182;212,924,59,3174;210,840,61,3159;208,973,60,3149;207,701,60,3147;205,764,59,3141;204,746,59,3141;202,685,56,3128;200,696,58,3118;199,727,57,3121;197,728,57,3102;196,651,56,3096;194,788,57,3100;192,648,57,3088;191,736,55,3078;189,763,54,3069;187,780,55,3072;186,818,54,3064;184,800,54,3051;183,801,54,3056;181,795,53,3039;179,775,53,3034;178,804,53,3025;176,698,51,3011;175,749,52,3011;173,703,51,2989;171,707,51,2991;170,654,51,2977;168,563,50,2979;167,637,51,2956;165,636,50,2948;163,633,49,2946;162,677,48,2939;160,700,47,2920;158,610,47,2927;157,637,47,2922;155,644,47,2905;154,618,47,2899;152,603,48,2879;150,531,46,2885;149,607,45,2861;147,624,44,2850;146,551,45,2844;144,620,43,2841;142,623,43,2822;141,501,44,2825;139,517,42,2826;138,502,41,2818;136,570,43,2799;134,572,42,2790;133,566,42,2780;131,499,41,2772;129,478,41,2767;128,523,41,2764;126,538,40,2743;125,534,39,2734;123,393,40,2743;121,591,39,2724;120,599,37,2722;118,505,39,2705;117,588,37,2697;115,565,38,2686;113,407,38,2681;112,360,40,2680;110,424,38,2661;109,455,34,2655;107,360,36,2657;105,452,37,2649;104,432,36,2642;102,326,35,2630;100,447,33,2624;99,404,35,2622;97,328,34,2623;96,292,33,2618;94,492,34,2614;92,513,30,2610;91,245,32,2607;89,317,32,2612;88,278,33,2608;86,319,32,2603;84,337,32,2604;83,308,32,2605;81,270,30,2613;79,310,28,2602;78,369,30,2604;76,241,26,2622;75,171,28,2622;73,215,29,2622;71,244,24,2626;70,333,28,2624;68,252,26,2631;67,244,26,2636;65,219,24,2642;63,170,26,2642;62,167,24,2648;60,164,24,2657;59,357,24,2663;57,144,25,2672;55,159,22,2676;54,154,22,2681;52,189,23,2694;50,211,22,2707;49,213,22,2719;47,292,21,2729;46,206,20,2731;44,114,19,2737;42,158,21,2753;41,189,20,2758;39,237,20,2769;38,146,18,2776;36,176,20,2782;34,74,17,2793;33,75,18,2800;31,101,17,2817;30,141,21,2825;28,96,16,2841;26,119,16,2850;25,60,16,2866;23,82,15,2876;21,110,15,2887;20,54,14,2901;18,82,14,2915;17,101,14,2926;15,51,13,2934;13,26,13,2955;12,36,12,2966;10,57,12,2982;9,32,12,3000;7,13,11,3020;5,16,11,3032;4,4,11,3050;2,1,10,3062;</t>
  </si>
  <si>
    <t>AuS Reverse7b</t>
  </si>
  <si>
    <t>806,3217,203,2883;805,3212,202,2801;803,3204,202,2761;802,3200,201,2754;800,3192,201,2758;798,3184,201,2761;797,3181,201,2774;795,3173,200,2789;794,3169,200,2809;792,3161,199,2833;790,3152,199,2855;789,3149,199,2877;787,3141,198,2902;786,3136,198,2927;784,3129,198,2953;782,3120,196,2977;781,3117,197,3017;779,3110,196,3035;777,3101,196,3063;776,3097,195,3085;774,3089,194,3110;773,3086,195,3134;771,3077,194,3157;769,3068,194,3179;768,3065,194,3205;766,3057,193,3227;765,3053,193,3250;763,3044,193,3268;761,3035,192,3290;760,3032,192,3314;758,3024,192,3332;757,3020,191,3352;755,3013,190,3371;753,3005,191,3390;752,3000,190,3412;750,2992,189,3429;748,2984,189,3446;747,2981,188,3464;745,2974,188,3483;744,2970,187,3501;742,2961,187,3520;740,2953,186,3522;739,2948,186,3543;737,2941,186,3557;736,2937,186,3573;734,2929,185,3592;732,2922,185,3605;731,2917,185,3621;729,2910,184,3636;728,2905,184,3650;726,2898,184,3665;724,2889,183,3679;723,2885,183,3691;721,2877,182,3705;719,2869,182,3704;718,2865,182,3720;716,2857,182,3732;715,2853,181,3750;713,2844,180,3765;711,2837,180,3773;710,2832,180,3784;708,2826,179,3793;707,2822,178,3804;705,2813,179,3816;703,2805,178,3823;702,2801,178,3834;700,2795,178,3842;698,2784,174,3850;697,2780,176,3858;695,2774,176,3876;694,2768,175,3884;692,2762,175,3894;690,2753,175,3903;689,2750,174,3908;687,2741,174,3917;686,2737,173,3922;684,2730,174,3930;682,2721,173,3934;681,2716,173,3945;679,2709,172,3950;678,2704,172,3961;676,2698,171,3966;674,2689,171,3969;673,2685,171,3977;671,2677,170,3983;669,2670,170,3988;668,2666,170,3991;666,2656,169,3995;665,2653,169,4001;663,2644,168,4002;661,2636,168,4007;660,2635,168,4011;658,2624,167,4015;657,2623,167,4021;655,2614,166,4021;653,2606,166,4026;652,2601,166,4030;650,2593,166,4031;649,2590,165,4034;647,2580,165,4036;645,2574,164,4039;644,2570,164,4043;642,2562,163,4043;640,2555,163,4045;639,2549,162,4046;637,2543,162,4047;636,2539,162,4048;634,2528,161,4048;632,2523,160,4050;631,2517,161,4053;629,2508,160,4053;628,2507,160,4054;626,2497,160,4055;624,2488,158,4055;623,2485,159,4057;621,2478,158,4057;620,2471,158,4057;618,2464,157,4058;616,2459,157,4058;615,2453,157,4058;613,2444,156,4057;611,2439,156,4058;610,2432,156,4059;608,2426,155,4060;607,2420,155,4059;605,2414,155,4060;603,2404,154,4059;602,2403,154,4060;600,2392,153,4060;599,2392,153,4060;597,2379,152,4060;595,2375,152,4060;594,2370,151,4060;592,2362,152,4060;590,2353,151,4060;589,2351,150,4059;587,2343,150,4061;586,2339,150,4060;584,2332,150,4060;582,2322,149,4060;581,2315,149,4060;579,2311,148,4060;578,2304,148,4061;576,2298,148,4060;574,2291,148,4061;573,2286,147,4061;571,2279,147,4061;570,2276,146,4061;568,2264,146,4060;566,2260,145,4061;565,2255,145,4060;563,2248,144,4060;561,2237,144,4060;560,2235,144,4060;558,2227,142,4060;557,2221,143,4060;555,2212,142,4060;553,2202,141,4060;552,2199,142,4059;550,2192,141,4060;549,2193,141,4060;547,2183,140,4059;545,2173,140,4060;544,2170,140,4060;542,2164,139,4060;541,2156,139,4060;539,2147,139,4063;537,2145,138,4060;536,2141,138,4061;534,2130,137,4060;532,2124,137,4060;531,2116,136,4060;529,2109,136,4060;528,2107,136,4060;526,2096,135,4060;524,2090,135,4061;523,2088,135,4059;521,2074,134,4059;520,2079,134,4060;518,2066,134,4060;516,2056,133,4060;515,2054,134,4060;513,2044,132,4060;512,2041,132,4059;510,2032,132,4059;508,2029,131,4059;507,2023,131,4058;505,2012,131,4059;503,2001,130,4058;502,1997,130,4059;500,1997,129,4059;499,1989,129,4059;497,1982,128,4058;495,1974,128,4058;494,1971,128,4058;492,1966,128,4058;491,1952,128,4056;489,1949,127,4055;487,1938,128,4056;486,1933,126,4055;484,1927,126,4054;482,1924,126,4054;481,1916,125,4056;479,1910,124,4055;478,1904,124,4054;476,1900,122,4054;474,1876,124,4055;473,1939,123,4053;471,1887,123,4053;470,1895,122,4051;468,1866,121,4050;466,1861,125,4048;465,1852,121,4047;463,1846,121,4047;462,1838,121,4046;460,1845,120,4043;458,1826,120,4043;457,1797,119,4040;455,1779,118,4040;453,1826,118,4040;452,1777,118,4036;450,1795,118,4035;449,1792,118,4033;447,1787,117,4031;445,1773,117,4029;444,1770,116,4030;442,1855,115,4025;441,1787,116,4027;439,1704,116,4023;437,1676,114,4019;436,1796,114,4017;434,1733,114,4016;433,1721,114,4015;431,1716,113,4009;429,1621,113,4010;428,1796,111,4005;426,1524,111,4001;424,1594,111,4001;423,1850,109,3996;421,1664,111,3984;420,1674,110,3983;418,1666,109,3982;416,1657,109,3977;415,1653,108,3976;413,1653,109,3973;412,1498,110,3969;410,1435,106,3966;408,1688,109,3961;407,1520,109,3961;405,1580,108,3951;403,1442,106,3954;402,1648,107,3949;400,1599,105,3938;399,1590,106,3929;397,1570,104,3927;395,1793,106,3931;394,1628,102,3926;392,1590,106,3925;391,1789,102,3918;389,1450,102,3917;387,1527,103,3906;386,1449,102,3902;384,1471,102,3899;383,1402,102,3903;381,1310,103,3892;379,1631,100,3893;378,1287,102,3886;376,1238,102,3882;374,1542,97,3882;373,1697,100,3872;371,1488,97,3876;370,1475,97,3862;368,1472,98,3856;366,1461,97,3860;365,1418,97,3847;363,1376,99,3846;362,1658,93,3836;360,1738,98,3840;358,1439,93,3827;357,1533,93,3824;355,1215,96,3836;354,1552,93,3825;352,1544,94,3818;350,1182,95,3805;349,1425,94,3806;347,1475,96,3804;345,1257,95,3800;344,1246,95,3791;342,1315,95,3784;341,1139,94,3784;339,1592,93,3781;337,1239,89,3762;336,1457,88,3758;334,1495,88,3761;333,1598,86,3755;331,1370,86,3741;329,1185,86,3736;328,1572,88,3728;326,1434,91,3721;325,1279,85,3718;323,1118,90,3718;321,1483,84,3703;320,1270,86,3697;318,1168,84,3693;316,1551,83,3692;315,1111,85,3682;313,1135,87,3679;312,1129,87,3676;310,1028,86,3667;308,1376,81,3665;307,1505,82,3653;305,1085,85,3644;304,1350,81,3648;302,1395,83,3634;300,1090,83,3635;299,1113,79,3624;297,1289,83,3615;295,1438,79,3609;294,1375,81,3596;292,1266,82,3601;291,969,83,3598;289,1395,80,3588;287,958,77,3590;286,1006,81,3580;284,1118,75,3571;283,1117,76,3565;281,914,80,3559;279,869,79,3552;278,948,78,3546;276,1137,74,3538;275,1341,74,3530;273,1029,75,3524;271,1050,73,3517;270,1283,72,3507;268,867,75,3516;266,941,71,3508;265,1152,75,3501;263,1206,74,3494;262,1135,74,3490;260,1038,73,3483;258,815,72,3472;257,1010,72,3464;255,911,68,3458;254,817,71,3445;252,1196,70,3443;250,1011,68,3435;249,1091,68,3428;247,1096,68,3419;246,991,68,3412;244,956,67,3404;242,1044,70,3400;241,812,66,3394;239,951,69,3388;237,948,66,3376;236,1079,67,3374;234,881,66,3362;233,865,65,3354;231,888,67,3350;229,1044,66,3342;228,739,64,3335;226,923,65,3328;225,1069,62,3323;223,910,62,3318;221,848,64,3311;220,1020,63,3305;218,1010,61,3301;217,904,61,3291;215,798,61,3282;213,904,60,3276;212,943,61,3268;210,873,62,3260;208,680,58,3243;207,771,60,3240;205,766,59,3229;204,850,58,3221;202,882,59,3220;200,699,57,3212;199,690,58,3203;197,764,56,3194;196,806,56,3181;194,807,56,3180;192,799,56,3170;191,758,55,3156;189,674,55,3146;187,792,54,3148;186,774,55,3143;184,622,54,3126;183,703,54,3121;181,799,54,3113;179,762,53,3112;178,668,52,3103;176,799,51,3091;175,668,51,3088;173,583,51,3064;171,675,50,3060;170,726,50,3059;168,666,50,3055;167,570,50,3032;165,635,50,3037;163,613,49,3031;162,677,49,3023;160,574,48,3007;158,532,47,3008;157,635,47,3003;155,684,47,2978;154,669,46,2971;152,497,46,2960;150,538,45,2960;149,527,45,2963;147,514,44,2937;146,586,44,2927;144,496,44,2920;142,506,42,2922;141,527,45,2926;139,532,42,2910;138,498,42,2896;136,584,42,2886;134,562,41,2877;133,568,41,2870;131,521,41,2857;129,542,41,2850;128,552,41,2848;126,544,40,2834;125,594,39,2829;123,499,40,2827;121,611,38,2814;120,607,37,2801;118,586,38,2791;117,496,39,2782;115,412,37,2773;113,371,38,2766;112,422,36,2756;110,407,35,2753;109,401,35,2739;107,366,37,2737;105,331,36,2727;104,455,36,2723;102,466,33,2704;100,461,33,2701;99,426,35,2694;97,312,34,2687;96,292,33,2682;94,482,34,2685;92,228,31,2677;91,248,32,2679;89,303,33,2675;88,316,32,2676;86,356,28,2671;84,332,29,2668;83,287,32,2674;81,260,31,2670;79,296,29,2671;78,383,29,2671;76,188,26,2674;75,421,28,2681;73,221,29,2679;71,195,28,2684;70,220,24,2690;68,266,27,2693;67,243,26,2701;65,219,25,2703;63,223,24,2715;62,193,23,2724;60,244,22,2732;59,186,23,2736;57,140,25,2746;55,291,24,2748;54,173,24,2750;52,203,23,2765;50,219,23,2778;49,239,22,2788;47,291,20,2798;46,208,20,2802;44,103,20,2810;42,172,21,2820;41,203,20,2825;39,195,19,2833;38,151,18,2840;36,169,19,2851;34,73,17,2859;33,78,16,2867;31,113,17,2885;30,145,17,2897;28,103,16,2911;26,99,16,2920;25,59,16,2934;23,73,15,2944;21,85,15,2955;20,57,15,2976;18,89,13,2985;17,96,13,2994;15,55,13,3007;13,26,13,3022;12,37,13,3032;10,40,12,3048;9,35,12,3065;7,14,11,3084;5,15,13,3100;4,5,11,3117;2,2,10,3128;</t>
  </si>
  <si>
    <t>with prime 25</t>
  </si>
  <si>
    <t>with dac drain and voltage primer 25</t>
  </si>
  <si>
    <t>AuS Reverse7c</t>
  </si>
  <si>
    <t>AuS Reverse7a</t>
  </si>
  <si>
    <t>with prime 100</t>
  </si>
  <si>
    <t>806,3216,203,4070;805,3213,202,4071;803,3204,202,4070;802,3200,202,4070;800,3193,201,4071;798,3185,201,4070;797,3181,201,4070;795,3173,200,4070;794,3169,200,4069;792,3160,200,4069;790,3153,199,4070;789,3149,199,4070;787,3141,198,4069;786,3137,198,4069;784,3129,197,4069;782,3120,196,4069;781,3117,196,4069;779,3110,196,4069;777,3102,196,4069;776,3096,196,4069;774,3089,195,4069;773,3085,195,4069;771,3077,194,4069;769,3069,194,4069;768,3064,193,4069;766,3057,193,4069;765,3053,193,4069;763,3043,192,4069;761,3036,192,4069;760,3033,192,4069;758,3024,192,4069;757,3021,191,4069;755,3012,190,4069;753,3004,189,4068;752,3001,189,4069;750,2992,189,4069;748,2985,189,4069;747,2980,188,4069;745,2974,188,4069;744,2970,188,4068;742,2961,187,4069;740,2953,187,4069;739,2948,187,4069;737,2942,186,4069;736,2937,186,4069;734,2928,186,4068;732,2921,185,4069;731,2918,184,4069;729,2910,184,4069;728,2905,184,4069;726,2898,184,4068;724,2889,183,4068;723,2884,182,4069;721,2877,182,4069;719,2869,182,4068;718,2864,181,4069;716,2858,180,4068;715,2853,181,4068;713,2845,180,4069;711,2837,181,4069;710,2833,180,4069;708,2826,179,4069;707,2821,179,4068;705,2812,178,4069;703,2804,178,4069;702,2801,177,4068;700,2795,177,4068;698,2786,177,4068;697,2780,177,4069;695,2772,176,4069;694,2769,176,4069;692,2761,175,4068;690,2753,175,4068;689,2749,175,4069;687,2741,174,4069;686,2736,173,4069;684,2730,173,4068;682,2720,173,4068;681,2716,173,4068;679,2707,172,4068;678,2704,171,4068;676,2698,171,4068;674,2688,172,4072;673,2686,171,4069;671,2676,170,4068;669,2670,170,4069;668,2666,170,4069;666,2656,169,4069;665,2652,169,4068;663,2642,168,4069;661,2635,168,4068;660,2635,168,4069;658,2625,168,4068;657,2621,168,4069;655,2613,167,4069;653,2606,166,4068;652,2603,166,4068;650,2593,166,4069;649,2589,165,4068;647,2581,164,4069;645,2575,164,4068;644,2570,164,4069;642,2561,163,4068;640,2553,162,4068;639,2550,162,4068;637,2542,163,4069;636,2538,162,4068;634,2529,162,4069;632,2522,161,4069;631,2517,161,4069;629,2508,160,4069;628,2505,160,4069;626,2496,159,4068;624,2489,159,4068;623,2486,159,4068;621,2479,158,4069;620,2474,158,4068;618,2464,157,4068;616,2455,157,4069;615,2454,157,4068;613,2446,157,4069;611,2437,155,4067;610,2432,156,4069;608,2426,156,4068;607,2421,155,4068;605,2414,155,4068;603,2405,153,4068;602,2402,154,4068;600,2395,153,4068;599,2390,153,4068;597,2382,152,4068;595,2374,152,4068;594,2368,152,4068;592,2362,151,4068;590,2354,151,4068;589,2350,150,4068;587,2341,150,4068;586,2340,150,4068;584,2332,149,4068;582,2322,149,4068;581,2315,148,4068;579,2310,148,4068;578,2305,148,4068;576,2298,147,4067;574,2290,147,4067;573,2286,147,4067;571,2277,147,4069;570,2276,146,4068;568,2267,146,4067;566,2261,146,4069;565,2253,144,4068;563,2247,145,4068;561,2237,144,4068;560,2234,144,4067;558,2227,143,4067;557,2221,143,4067;555,2217,142,4066;553,2202,142,4069;552,2199,142,4068;550,2196,141,4068;549,2190,141,4067;547,2182,140,4067;545,2174,140,4068;544,2169,139,4068;542,2163,139,4067;541,2159,139,4068;539,2149,139,4068;537,2141,138,4067;536,2142,137,4067;534,2127,138,4068;532,2123,138,4067;531,2116,137,4067;529,2109,136,4067;528,2106,136,4067;526,2100,135,4067;524,2090,135,4066;523,2089,134,4066;521,2075,134,4067;520,2073,134,4067;518,2069,134,4067;516,2057,132,4066;515,2052,133,4067;513,2045,132,4067;512,2040,132,4066;510,2032,132,4067;508,2025,131,4066;507,2021,132,4066;505,2010,130,4067;503,2001,130,4066;502,2006,130,4066;500,1990,129,4066;499,1990,129,4066;497,1983,128,4066;495,1974,128,4065;494,1972,128,4066;492,1957,128,4066;491,1961,128,4066;489,1946,127,4064;487,1939,127,4067;486,1943,127,4066;484,1926,125,4065;482,1925,124,4066;481,1916,125,4066;479,1908,124,4066;478,1906,124,4065;476,1895,124,4065;474,1877,123,4067;473,1935,124,4064;471,1934,122,4064;470,1882,122,4065;468,1871,122,4064;466,1854,121,4065;465,1852,121,4065;463,1848,120,4064;462,1838,120,4066;460,1843,120,4067;458,1727,120,4064;457,1821,119,4064;455,1849,119,4063;453,1830,119,4065;452,1791,118,4065;450,1790,117,4064;449,1791,117,4064;447,1787,117,4065;445,1770,116,4065;444,1659,116,4064;442,1826,115,4064;441,1721,115,4063;439,1861,115,4064;437,1745,114,4063;436,1769,114,4063;434,1730,113,4064;433,1729,114,4062;431,1716,113,4062;429,1772,112,4062;428,1662,112,4063;426,1753,111,4062;424,1685,111,4062;423,1781,109,4061;421,1691,112,4061;420,1694,110,4061;418,1672,110,4061;416,1657,109,4062;415,1659,109,4061;413,1595,109,4062;412,1710,108,4060;410,1408,106,4062;408,1596,108,4062;407,1570,107,4062;405,1805,107,4061;403,1627,107,4060;402,1649,106,4060;400,1596,106,4060;399,1607,105,4062;397,1740,104,4062;395,1345,106,4062;394,1709,102,4059;392,1559,104,4059;391,1561,103,4060;389,1651,101,4059;387,1545,102,4060;386,1549,103,4058;384,1503,102,4060;383,1526,101,4058;381,1417,103,4058;379,1478,101,4055;378,1597,98,4054;376,1217,102,4053;374,1354,102,4052;373,1673,99,4050;371,1493,97,4047;370,1652,100,4044;368,1438,99,4036;366,1369,98,4034;365,1416,97,4032;363,1237,97,4032;362,1359,98,4028;360,1549,94,4023;358,1486,93,4016;357,1433,93,4016;355,1527,93,4010;354,1538,93,4006;352,1484,93,4002;350,1485,96,3998;349,1426,94,3993;347,1646,93,3988;345,1203,96,3981;344,1063,95,3978;342,1224,94,3972;341,1625,89,3971;339,1591,92,3963;337,1307,91,3953;336,1477,89,3943;334,1414,88,3943;333,1585,87,3936;331,1191,91,3926;329,1552,90,3919;328,1309,88,3913;326,1462,91,3906;325,1329,85,3900;323,1154,89,3891;321,1496,84,3888;320,1096,87,3887;318,1021,89,3873;316,1212,84,3873;315,1355,83,3866;313,1090,87,3855;312,977,87,3850;310,1512,86,3843;308,1056,83,3838;307,1498,85,3831;305,1067,84,3820;304,1439,84,3815;302,1310,85,3806;300,1123,81,3803;299,962,83,3797;297,1343,83,3787;295,1406,80,3780;294,1338,82,3772;292,1190,79,3769;291,913,82,3764;289,1254,82,3754;287,1007,76,3745;286,998,76,3735;284,1370,76,3727;283,1298,76,3713;281,903,79,3711;279,870,80,3706;278,1318,77,3697;276,1217,74,3690;275,1323,75,3683;273,949,77,3677;271,933,75,3668;270,1254,73,3663;268,898,74,3655;266,1038,75,3646;265,1074,76,3638;263,1150,74,3631;262,1059,74,3615;260,960,72,3607;258,885,70,3599;257,1219,71,3601;255,1213,69,3593;254,913,72,3581;252,1164,70,3574;250,1149,68,3571;249,1045,68,3564;247,1013,70,3555;246,1005,67,3545;244,1021,66,3543;242,958,70,3532;241,779,66,3522;239,925,68,3516;237,959,64,3505;236,948,68,3502;234,811,66,3493;233,968,65,3484;231,904,64,3481;229,839,66,3467;228,949,65,3457;226,888,63,3451;225,965,65,3442;223,902,62,3433;221,796,63,3428;220,923,64,3412;218,809,61,3412;217,979,61,3402;215,911,60,3394;213,712,61,3392;212,934,60,3381;210,772,61,3372;208,705,59,3355;207,694,59,3356;205,768,58,3341;204,697,58,3329;202,816,58,3321;200,685,57,3319;199,839,57,3313;197,835,56,3302;196,719,56,3291;194,790,56,3287;192,668,57,3274;191,739,57,3264;189,717,55,3256;187,662,55,3257;186,717,55,3251;184,646,54,3227;183,825,53,3217;181,770,52,3207;179,683,53,3200;178,700,52,3204;176,791,52,3178;175,793,52,3181;173,620,51,3156;171,761,50,3156;170,583,50,3148;168,713,50,3148;167,699,49,3139;165,711,48,3132;163,675,48,3127;162,673,48,3109;160,583,48,3090;158,592,48,3076;157,673,47,3077;155,595,46,3046;154,606,47,3041;152,504,45,3031;150,509,45,3028;149,478,45,3023;147,481,44,3011;146,642,45,2999;144,583,43,2992;142,487,44,2996;141,514,44,2993;139,606,42,2972;138,583,42,2962;136,575,43,2950;134,577,42,2939;133,530,42,2932;131,513,40,2929;129,605,41,2917;128,545,41,2911;126,494,41,2901;125,438,39,2887;123,558,41,2888;121,400,38,2871;120,503,38,2861;118,412,38,2849;117,461,36,2839;115,524,38,2830;113,433,38,2821;112,348,37,2810;110,559,35,2800;109,435,34,2796;107,356,37,2792;105,389,37,2780;104,440,36,2770;102,471,33,2758;100,466,33,2752;99,416,35,2746;97,300,34,2737;96,390,32,2728;94,408,32,2727;92,227,30,2722;91,248,32,2717;89,301,32,2709;88,227,32,2711;86,336,29,2706;84,324,30,2705;83,259,32,2707;81,256,31,2704;79,308,27,2701;78,384,30,2699;76,450,27,2706;75,292,27,2703;73,194,26,2711;71,241,25,2717;70,193,29,2705;68,243,25,2715;67,235,25,2725;65,212,24,2726;63,157,26,2730;62,166,24,2735;60,351,22,2743;59,231,23,2749;57,136,24,2753;55,121,24,2758;54,173,24,2764;52,202,23,2778;50,217,22,2792;49,219,22,2797;47,293,21,2809;46,207,20,2815;44,120,19,2820;42,156,21,2834;41,192,20,2844;39,213,20,2852;38,144,18,2858;36,174,19,2872;34,74,18,2882;33,77,18,2890;31,108,17,2908;30,148,18,2918;28,97,16,2937;26,131,16,2945;25,58,16,2964;23,94,15,2973;21,107,15,2983;20,55,14,2994;18,85,14,3007;17,101,13,3019;15,52,13,3032;13,26,12,3050;12,36,12,3061;10,41,12,3077;9,35,12,3092;7,14,12,3114;5,14,11,3128;4,4,10,3153;2,1,8,3163;</t>
  </si>
  <si>
    <t>AuS Reverse7d</t>
  </si>
  <si>
    <t>with prime 50</t>
  </si>
  <si>
    <t>806,3216,203,4061;804,3209,202,4041;802,3201,202,3993;801,3197,202,3953;799,3188,201,3925;797,3181,200,3902;796,3177,200,3888;794,3169,200,3879;793,3164,200,3873;791,3156,199,3872;789,3148,199,3874;788,3145,199,3874;786,3137,198,3875;785,3133,198,3879;783,3124,197,3883;781,3117,196,3889;780,3112,196,3895;778,3105,196,3901;776,3097,195,3908;775,3093,196,3919;773,3086,195,3928;772,3082,194,3936;770,3073,194,3942;768,3065,193,3939;767,3061,194,3948;765,3053,193,3964;764,3048,192,3973;762,3041,192,3981;760,3032,192,3989;759,3028,192,3996;757,3020,192,4002;756,3016,191,4008;754,3009,190,4015;752,3000,190,4021;751,2997,190,4026;749,2988,189,4031;747,2981,188,4035;746,2977,188,4041;744,2972,188,4042;743,2966,188,4047;741,2957,187,4048;739,2949,186,4051;738,2945,186,4053;736,2937,185,4055;735,2932,185,4056;733,2925,185,4057;731,2919,185,4059;730,2914,185,4059;728,2906,184,4060;727,2901,184,4060;725,2894,183,4060;723,2884,183,4060;722,2881,183,4060;720,2873,182,4061;718,2865,181,4060;717,2861,181,4061;715,2855,180,4061;714,2851,181,4061;712,2841,180,4064;710,2833,180,4062;709,2830,179,4062;707,2822,179,4061;706,2816,178,4061;704,2809,178,4062;702,2801,181,4062;701,2798,178,4065;699,2790,177,4062;697,2780,177,4062;696,2777,176,4062;694,2769,176,4062;693,2765,176,4062;691,2758,176,4063;689,2749,175,4062;688,2745,174,4063;686,2736,174,4063;685,2734,173,4063;683,2725,173,4063;681,2716,172,4064;680,2712,172,4063;678,2704,172,4062;677,2701,172,4063;675,2693,171,4064;673,2685,172,4063;672,2682,171,4064;670,2673,170,4064;668,2667,170,4064;667,2662,169,4064;665,2652,169,4064;664,2650,169,4064;662,2641,168,4064;660,2635,168,4064;659,2630,167,4064;657,2623,167,4064;656,2617,166,4064;654,2608,166,4064;652,2603,165,4064;651,2598,166,4064;649,2588,165,4064;648,2586,164,4064;646,2576,164,4065;644,2570,161,4064;643,2566,164,4064;641,2557,163,4064;639,2551,162,4064;638,2545,162,4065;636,2537,162,4064;635,2531,161,4064;633,2525,161,4065;631,2516,161,4064;630,2511,160,4065;628,2506,159,4064;627,2501,160,4065;625,2494,159,4065;623,2485,160,4065;622,2481,160,4065;620,2473,158,4065;619,2467,158,4065;617,2462,158,4064;615,2456,157,4065;614,2449,157,4064;612,2441,156,4065;610,2433,159,4065;609,2430,155,4065;607,2420,155,4064;606,2417,154,4065;604,2410,154,4065;602,2403,154,4064;601,2398,154,4066;599,2389,153,4065;598,2384,152,4065;596,2377,152,4065;594,2368,152,4065;593,2365,152,4064;591,2356,151,4065;589,2351,151,4064;588,2344,150,4065;586,2339,150,4064;585,2337,150,4066;583,2328,149,4065;581,2316,149,4065;580,2313,148,4066;578,2305,148,4068;577,2303,148,4065;575,2293,147,4064;573,2286,147,4065;572,2282,147,4062;570,2275,146,4065;569,2267,146,4064;567,2263,145,4065;565,2252,145,4065;564,2246,144,4065;562,2241,144,4065;560,2234,144,4064;559,2229,144,4064;557,2221,143,4064;556,2216,143,4064;554,2210,142,4064;552,2199,141,4065;551,2195,142,4064;549,2192,141,4065;548,2183,141,4065;546,2177,140,4064;544,2170,140,4064;543,2164,140,4064;541,2156,139,4064;540,2156,138,4064;538,2142,138,4065;536,2141,138,4065;535,2135,138,4064;533,2128,137,4066;531,2118,137,4065;530,2117,137,4064;528,2107,136,4064;527,2102,136,4063;525,2093,136,4063;523,2084,135,4062;522,2083,135,4063;520,2071,135,4064;519,2067,133,4062;517,2060,134,4064;515,2051,133,4064;514,2050,132,4064;512,2040,132,4063;511,2040,132,4063;509,2030,132,4062;507,2017,131,4064;506,2017,132,4065;504,2008,130,4063;502,2006,130,4063;501,1994,131,4063;499,1990,129,4063;498,1985,130,4062;496,1978,128,4063;494,1970,128,4063;493,1965,128,4063;491,1956,128,4062;490,1954,128,4062;488,1941,128,4062;486,1942,127,4062;485,1928,126,4063;483,1922,125,4065;481,1917,125,4062;480,1914,125,4062;478,1904,125,4062;477,1898,124,4062;475,1891,123,4064;473,1919,123,4061;472,1936,123,4061;470,1877,122,4061;469,1865,122,4062;467,1858,122,4061;465,1851,124,4061;464,1848,121,4062;462,1838,121,4062;461,1834,120,4062;459,1875,120,4061;457,1756,120,4062;456,1875,119,4060;454,1818,118,4061;452,1775,118,4060;451,1798,118,4062;449,1790,117,4061;448,1787,117,4062;446,1777,117,4059;444,1700,116,4060;443,1725,116,4061;441,1792,115,4062;440,1704,114,4062;438,1739,115,4062;436,1701,114,4060;435,1690,114,4060;433,1722,113,4060;432,1718,113,4061;430,1702,113,4060;428,1660,112,4061;427,1684,113,4060;425,1702,110,4058;423,1813,109,4058;422,1812,110,4057;420,1755,110,4053;419,1689,111,4054;417,1661,109,4052;415,1659,109,4052;414,1696,109,4053;412,1657,109,4051;411,1625,107,4048;409,1626,108,4046;407,1620,108,4045;406,1734,109,4043;404,1760,106,4042;403,1605,106,4040;401,1564,106,4036;399,1626,105,4033;398,1429,106,4032;396,1558,106,4028;394,1319,106,4027;393,1732,102,4022;391,1524,101,4018;390,1553,103,4017;388,1539,105,4015;386,1492,103,4007;385,1535,105,4006;383,1631,103,3999;382,1664,102,3997;380,1475,101,3992;378,1606,98,3989;377,1231,100,3984;375,1268,102,3980;373,1596,98,3965;372,1720,98,3969;370,1477,98,3963;369,1502,97,3962;367,1543,98,3959;365,1609,100,3949;364,1175,99,3944;362,1514,94,3940;361,1445,94,3935;359,1350,93,3931;357,1259,93,3924;356,1428,96,3923;354,1428,94,3921;353,1404,94,3917;351,1531,92,3907;349,1323,92,3902;348,1384,93,3900;346,1199,96,3897;344,1306,96,3888;343,1263,95,3882;341,1171,95,3874;340,1605,88,3874;338,1152,91,3867;336,1381,88,3855;335,1143,91,3850;333,1041,90,3850;332,1175,91,3840;330,1572,91,3833;328,1558,89,3826;327,1496,90,3822;325,1252,85,3821;324,1139,88,3817;322,1058,85,3808;320,1270,88,3806;319,1521,89,3796;317,1446,88,3786;315,1048,85,3786;314,1051,86,3781;312,1192,83,3773;311,1176,87,3766;309,977,87,3759;307,1387,81,3758;306,1341,82,3747;304,1396,81,3731;303,1098,84,3722;301,1477,80,3737;299,1208,82,3724;298,1199,84,3719;296,1121,84,3710;294,1426,81,3699;293,1299,82,3695;291,1110,79,3690;290,1159,81,3688;288,1181,77,3677;286,1064,81,3675;285,1159,80,3665;283,1240,78,3655;282,949,77,3652;280,876,79,3647;278,1188,74,3638;277,1099,77,3629;275,1327,74,3622;274,1141,78,3617;272,898,75,3615;270,1175,75,3603;269,941,73,3598;267,967,73,3592;265,943,75,3585;264,1025,75,3578;262,1178,74,3574;261,1080,74,3568;259,934,70,3561;257,1233,70,3545;256,898,69,3537;254,860,69,3529;253,887,70,3530;251,1017,69,3522;249,976,69,3514;248,1019,71,3507;246,989,68,3499;245,1000,68,3492;243,1128,68,3486;241,818,66,3480;240,766,68,3474;238,1107,66,3467;236,903,67,3459;235,751,65,3450;233,897,67,3441;232,927,64,3437;230,801,66,3432;228,870,66,3421;227,934,65,3415;225,1016,62,3409;224,938,65,3400;222,777,62,3392;220,968,63,3383;219,909,61,3375;217,824,61,3371;216,913,60,3362;214,794,61,3354;212,975,61,3350;211,928,61,3335;209,695,59,3337;207,763,61,3329;206,932,59,3321;204,866,58,3304;203,907,58,3292;201,720,58,3288;199,807,57,3283;198,820,57,3267;196,687,56,3260;195,832,55,3255;193,874,55,3251;191,810,56,3252;190,777,54,3233;188,671,56,3220;186,777,54,3221;185,712,54,3212;183,638,53,3211;182,650,52,3191;180,807,52,3187;178,738,53,3188;177,685,52,3163;175,615,52,3167;174,787,51,3150;172,616,52,3141;170,622,50,3143;169,601,51,3123;167,690,50,3130;166,687,49,3123;164,733,49,3112;162,590,48,3099;161,593,49,3087;159,704,48,3073;157,623,47,3072;156,701,47,3058;154,673,46,3046;153,665,46,3038;151,658,46,3033;149,606,46,3021;148,588,46,3012;146,596,45,3006;145,508,46,2996;143,571,44,2991;141,532,44,2986;140,656,43,2980;138,501,42,2959;137,501,42,2958;135,563,41,2944;133,553,40,2935;132,545,40,2926;130,615,40,2917;128,589,41,2910;127,544,40,2903;125,601,39,2900;124,466,41,2898;122,579,40,2881;120,548,38,2869;119,553,37,2861;117,460,38,2850;116,564,37,2851;114,334,38,2837;112,408,37,2830;111,430,37,2823;109,420,34,2818;108,446,34,2809;106,475,35,2798;104,445,38,2787;103,473,33,2782;101,447,35,2774;99,395,35,2765;98,355,35,2759;96,420,33,2752;95,394,34,2750;93,388,31,2744;91,243,32,2742;90,274,33,2737;88,334,32,2734;87,343,30,2728;85,324,29,2728;83,330,29,2719;82,276,31,2722;80,257,31,2725;78,393,29,2726;77,392,26,2727;75,166,28,2736;74,198,27,2746;72,191,29,2735;70,244,25,2746;69,259,26,2753;67,245,26,2762;66,226,23,2770;64,289,26,2770;62,154,25,2774;61,278,23,2782;59,137,23,2787;58,205,23,2790;56,173,24,2791;54,168,24,2797;53,198,24,2813;51,209,22,2826;49,240,22,2841;48,241,22,2852;46,196,20,2857;45,95,22,2868;43,149,21,2882;41,211,20,2890;40,242,18,2897;38,149,18,2904;37,159,19,2912;35,73,18,2919;33,84,19,2930;32,75,17,2938;30,149,17,2951;29,124,17,2959;27,134,16,2969;25,63,16,2983;24,77,15,2999;22,121,15,3009;20,57,14,3021;19,68,14,3030;17,101,14,3046;16,39,13,3059;14,78,13,3072;12,35,12,3086;11,61,12,3102;9,33,12,3122;8,42,12,3133;6,24,12,3152;4,5,11,3170;3,18,11,3182;1,0,10,3203;</t>
  </si>
  <si>
    <t>AuS8</t>
  </si>
  <si>
    <t>with relaxation 2s</t>
  </si>
  <si>
    <t>0,1,10,443;16,53,13,458;32,157,18,426;48,259,21,371;64,195,26,354;80,296,29,332;96,482,32,318;112,476,35,312;128,417,41,316;145,656,44,325;161,629,48,333;177,740,51,342;193,814,56,351;209,973,60,362;225,931,65,372;241,957,68,382;257,960,73,389;274,884,77,398;290,1426,77,407;306,1059,84,418;322,1539,89,425;338,1148,93,436;354,1410,95,444;370,1637,98,453;386,1538,102,462;403,1720,106,473;419,1595,110,481;435,1742,114,490;451,1793,118,500;467,1859,122,508;483,1922,125,517;499,1991,128,526;515,2055,133,538;531,2119,136,545;548,2184,140,555;564,2250,144,563;580,2314,148,573;596,2377,152,582;612,2442,156,593;628,2506,159,601;644,2570,163,610;660,2634,168,619;677,2702,171,629;693,2766,175,639;709,2829,178,647;725,2894,182,656;741,2957,186,666;757,3020,190,675;773,3085,194,684;789,3148,198,693;</t>
  </si>
  <si>
    <t>806,3217,202,684;789,3148,198,683;773,3086,194,677;757,3020,191,670;741,2957,186,661;725,2895,183,653;709,2832,179,644;693,2766,176,636;677,2703,172,627;660,2634,168,617;644,2570,164,609;628,2506,160,599;612,2443,156,590;596,2379,152,580;580,2315,148,572;564,2248,144,563;548,2184,141,554;531,2118,136,544;515,2053,133,535;499,1992,129,529;483,1927,126,516;467,1864,122,508;451,1801,118,498;435,1749,113,490;419,1632,110,481;402,1669,106,471;386,1530,102,463;370,1518,98,453;354,1246,94,442;338,1109,91,436;322,1488,88,424;306,1001,85,419;290,1412,78,407;274,1237,76,400;257,948,71,389;241,1063,67,383;225,789,65,371;209,856,61,359;193,758,56,351;177,664,53,344;161,668,48,334;145,512,44,325;128,439,40,315;112,447,36,314;96,467,34,316;80,420,28,329;64,289,26,347;48,213,22,370;32,88,17,420;16,55,13,463;</t>
  </si>
  <si>
    <t>AuS Reverse8b</t>
  </si>
  <si>
    <t>with relaxation 500ms</t>
  </si>
  <si>
    <t>AuS Reverse8a</t>
  </si>
  <si>
    <t>790,3154,199,731;777,3101,196,735;764,3048,192,737;751,2996,189,736;739,2949,186,734;726,2898,183,730;713,2844,180,726;701,2797,177,721;688,2745,174,715;675,2693,171,708;662,2641,168,702;650,2592,165,695;637,2541,162,687;624,2490,158,680;612,2442,156,673;599,2391,153,665;586,2338,150,657;574,2290,147,650;561,2237,144,642;548,2183,140,634;535,2132,138,625;523,2083,135,618;510,2032,132,614;497,1982,128,602;485,1935,125,594;472,1877,122,586;459,1839,119,578;447,1786,116,571;434,1724,114,562;421,1643,112,555;408,1629,107,548;396,1698,104,536;383,1528,101,531;370,1476,97,522;358,1441,94,513;345,1650,90,508;332,1043,91,497;320,1127,84,491;307,959,81,478;294,1012,78,471;281,1355,75,464;269,1251,71,453;256,861,72,446;243,955,70,442;231,963,63,431;218,787,62,421;205,670,60,413;193,791,56,405;180,605,53,397;167,748,50,390;</t>
  </si>
  <si>
    <t>with relaxation 1s</t>
  </si>
  <si>
    <t>512,2042,132,590;517,2058,133,597;523,2083,134,602;529,2110,136,607;535,2131,138,611;541,2158,139,614;547,2183,140,618;553,2206,141,622;559,2230,143,626;564,2251,144,629;570,2274,146,632;576,2298,147,636;582,2321,148,639;588,2345,150,643;594,2369,151,647;600,2392,153,650;606,2416,154,653;611,2437,155,657;617,2459,156,660;623,2485,158,664;629,2509,160,667;635,2532,161,671;641,2558,163,677;647,2579,165,678;653,2605,166,682;658,2625,167,685;664,2649,168,689;670,2672,170,692;676,2698,172,696;682,2722,173,700;688,2746,174,703;694,2769,176,708;700,2794,177,710;706,2817,178,714;711,2838,179,717;717,2861,181,721;723,2885,182,725;729,2910,184,728;735,2933,186,731;741,2957,186,735;747,2981,188,739;753,3005,189,742;758,3024,191,746;764,3049,192,749;770,3073,193,753;776,3098,195,756;782,3121,196,759;788,3144,198,762;794,3169,199,767;800,3193,200,770;</t>
  </si>
  <si>
    <t>806,3216,202,764;800,3193,201,768;794,3168,200,767;788,3145,198,765;782,3122,196,762;776,3098,196,759;770,3073,194,756;764,3047,192,753;758,3024,190,750;753,3005,189,748;747,2981,188,745;741,2957,187,741;735,2933,186,738;729,2909,183,734;723,2886,182,731;717,2861,181,728;711,2837,179,725;706,2817,178,722;700,2794,177,719;694,2769,176,715;688,2745,174,712;682,2720,173,709;676,2698,171,706;670,2673,170,702;664,2649,168,698;659,2629,167,696;653,2605,166,693;647,2580,164,690;641,2558,162,686;635,2533,161,682;629,2509,160,679;623,2484,158,676;617,2460,156,673;611,2438,156,670;606,2416,154,667;600,2393,152,664;594,2370,151,661;588,2344,150,658;582,2321,149,654;576,2298,147,651;570,2275,145,646;564,2250,144,644;559,2230,143,641;553,2208,141,638;547,2183,140,633;541,2156,139,633;535,2131,138,629;529,2109,136,626;523,2084,134,622;517,2058,133,618;</t>
  </si>
  <si>
    <t>AuS Reverse9</t>
  </si>
  <si>
    <t>AuS9a</t>
  </si>
  <si>
    <t>AuS9b</t>
  </si>
  <si>
    <t>AuS9c</t>
  </si>
  <si>
    <t>512,2042,132,611;517,2059,133,617;523,2084,135,623;529,2109,136,628;535,2131,138,633;541,2160,139,638;547,2182,140,641;553,2206,142,646;559,2229,144,650;564,2250,144,653;570,2275,146,657;576,2298,147,661;582,2322,148,665;588,2345,150,668;594,2369,151,672;600,2393,153,676;606,2416,154,680;611,2436,156,683;617,2460,157,686;623,2485,158,690;629,2509,160,694;635,2533,161,698;641,2558,163,701;647,2580,163,705;653,2607,165,708;658,2625,166,711;664,2648,168,716;670,2673,170,718;676,2698,171,722;682,2720,172,725;688,2746,174,729;694,2769,176,733;700,2793,177,736;706,2817,178,741;711,2837,179,743;717,2860,181,747;723,2885,182,750;729,2911,183,753;735,2933,185,757;741,2957,186,761;747,2981,188,765;753,3005,190,768;758,3024,191,772;764,3048,192,775;770,3074,193,779;776,3098,195,784;782,3121,196,786;788,3144,198,789;794,3168,199,793;800,3192,201,797;</t>
  </si>
  <si>
    <t>512,2042,133,619;517,2059,133,623;523,2083,135,630;529,2109,136,635;535,2131,137,641;541,2157,139,647;547,2182,140,651;553,2206,142,657;559,2229,143,661;564,2249,144,665;570,2273,145,670;576,2298,147,674;582,2323,149,678;588,2345,150,683;594,2368,152,687;600,2393,153,691;606,2416,154,695;611,2437,155,698;617,2461,157,703;623,2486,158,707;629,2508,160,711;635,2533,162,715;641,2557,162,719;647,2581,164,723;653,2606,166,727;658,2625,167,731;664,2649,168,735;670,2673,170,739;676,2698,171,743;682,2722,172,747;688,2745,174,751;694,2770,176,755;700,2794,177,759;706,2817,178,763;711,2837,179,766;717,2861,181,770;723,2884,183,774;729,2910,184,778;735,2933,185,782;741,2957,186,786;747,2981,188,790;753,3005,189,794;758,3024,191,797;764,3050,193,801;770,3074,194,805;776,3096,195,810;782,3120,197,813;788,3144,198,817;794,3169,200,821;800,3193,201,825;</t>
  </si>
  <si>
    <t>AuS9d</t>
  </si>
  <si>
    <t>AuS9e</t>
  </si>
  <si>
    <t>AuS9f</t>
  </si>
  <si>
    <t>with relaxation 100ms</t>
  </si>
  <si>
    <t>with relaxation 50ms</t>
  </si>
  <si>
    <t>with relaxation 10ms</t>
  </si>
  <si>
    <t>512,2041,132,636;517,2059,133,645;523,2082,135,654;529,2109,136,664;535,2134,138,672;541,2157,140,680;547,2183,140,688;553,2206,142,696;559,2228,144,704;564,2247,144,712;570,2274,146,720;576,2298,148,728;582,2322,149,735;588,2346,150,744;594,2370,152,751;600,2395,153,759;606,2417,154,766;611,2438,156,773;617,2459,157,780;623,2485,159,788;629,2509,160,795;635,2534,161,803;641,2558,163,810;647,2581,164,817;653,2606,166,825;658,2625,168,832;664,2648,168,839;670,2672,170,846;676,2698,171,853;682,2721,173,860;688,2745,174,867;694,2769,176,874;700,2792,177,881;706,2817,179,887;711,2836,180,894;717,2861,180,900;723,2886,183,908;729,2911,184,914;735,2934,186,921;741,2956,187,926;747,2980,188,934;753,3005,190,941;758,3023,192,947;764,3048,195,955;770,3074,194,961;776,3098,196,968;782,3120,197,975;788,3144,198,981;794,3168,199,988;800,3192,201,994;</t>
  </si>
  <si>
    <t>512,2042,132,643;517,2063,133,658;523,2083,135,671;529,2108,136,684;535,2134,138,696;541,2155,139,707;547,2184,140,719;553,2203,142,730;559,2229,144,741;564,2247,144,751;570,2276,146,761;576,2298,148,772;582,2320,149,782;588,2346,150,792;594,2369,152,802;600,2393,153,813;606,2416,155,823;611,2437,156,833;617,2463,157,842;623,2485,159,853;629,2509,160,862;635,2533,162,873;641,2559,163,882;647,2580,165,892;653,2607,166,902;658,2625,167,911;664,2648,168,921;670,2673,169,931;676,2698,172,940;682,2722,173,950;688,2746,174,960;694,2769,175,969;700,2794,178,979;706,2817,179,989;711,2837,180,998;717,2860,181,1007;723,2885,183,1016;729,2910,184,1026;735,2934,186,1035;741,2956,187,1044;747,2980,188,1054;753,3005,190,1064;758,3023,192,1072;764,3049,193,1081;770,3074,194,1091;776,3096,195,1100;782,3121,197,1109;788,3145,198,1118;794,3169,200,1127;800,3192,201,1136;</t>
  </si>
  <si>
    <t>512,2042,133,653;517,2060,134,679;523,2087,135,701;529,2110,136,723;535,2134,137,744;541,2156,139,765;547,2184,140,784;553,2206,142,803;559,2229,143,824;564,2250,144,842;570,2276,146,862;576,2300,148,881;582,2322,149,899;588,2345,150,918;594,2369,152,937;600,2394,153,956;606,2417,154,974;611,2437,156,992;617,2460,158,1011;623,2485,159,1029;629,2508,160,1048;635,2532,160,1066;641,2559,163,1085;647,2581,165,1103;653,2605,166,1123;658,2625,167,1139;664,2648,169,1158;670,2673,170,1177;676,2698,171,1195;682,2721,173,1212;688,2745,174,1231;694,2769,176,1250;700,2794,178,1268;706,2816,179,1286;711,2837,180,1304;717,2861,181,1322;723,2884,183,1341;729,2909,184,1359;735,2934,186,1377;741,2956,187,1396;747,2981,188,1414;753,3005,190,1432;758,3025,192,1450;764,3049,193,1468;770,3074,194,1487;776,3098,196,1505;782,3120,197,1524;788,3146,198,1541;794,3169,200,1559;800,3191,201,1579;</t>
  </si>
  <si>
    <t>Ratio</t>
  </si>
  <si>
    <t>DAC out</t>
  </si>
  <si>
    <t>Measure</t>
  </si>
  <si>
    <t>AuS10a</t>
  </si>
  <si>
    <t>sample</t>
  </si>
  <si>
    <t>A</t>
  </si>
  <si>
    <t>AuS10b</t>
  </si>
  <si>
    <t>AuS10c</t>
  </si>
  <si>
    <t>AuS10d</t>
  </si>
  <si>
    <t>B</t>
  </si>
  <si>
    <t>512,2042,132,484;526,2100,135,484;541,2158,138,484;556,2217,142,496;570,2276,146,507;585,2334,149,517;600,2393,153,526;614,2450,156,535;629,2510,160,545;644,2571,163,555;659,2629,167,564;673,2685,170,572;688,2746,174,582;703,2805,178,591;717,2861,181,599;732,2922,184,608;747,2980,188,618;761,3035,192,626;776,3097,194,635;791,3156,198,643;</t>
  </si>
  <si>
    <t>512,2042,132,506;526,2098,136,519;541,2156,139,532;556,2216,142,541;570,2273,146,549;585,2334,149,559;600,2393,152,571;614,2448,156,576;629,2508,160,587;644,2571,163,594;659,2629,167,603;673,2686,170,612;688,2747,174,620;703,2805,177,629;717,2861,181,637;732,2921,184,646;747,2981,187,654;761,3036,191,662;776,3097,195,671;791,3157,199,679;</t>
  </si>
  <si>
    <t>512,2042,132,521;526,2097,135,532;541,2156,139,543;556,2217,142,556;570,2274,145,567;585,2334,149,576;600,2395,152,586;614,2447,156,595;629,2509,160,604;644,2570,163,612;659,2629,167,620;673,2685,170,629;688,2745,174,637;703,2805,178,645;717,2860,180,653;732,2920,185,661;747,2981,188,669;761,3036,192,677;776,3098,195,686;791,3156,198,693;</t>
  </si>
  <si>
    <t>512,2041,132,532;526,2098,135,544;541,2156,138,555;556,2217,142,563;570,2274,146,572;585,2337,149,581;600,2394,152,589;614,2447,156,595;629,2508,160,606;644,2570,163,618;659,2629,166,624;673,2685,170,632;688,2745,174,640;703,2805,177,648;717,2861,180,656;732,2920,184,664;747,2981,187,675;761,3036,192,681;776,3097,195,689;791,3157,199,698;</t>
  </si>
  <si>
    <t>AuS11a</t>
  </si>
  <si>
    <t>with relaxation 2s and agitation</t>
  </si>
  <si>
    <t>512,2042,132,471;526,2099,135,497;541,2157,139,479;556,2217,142,490;570,2275,146,507;585,2334,150,510;600,2393,152,519;614,2448,156,523;629,2509,160,536;644,2570,163,543;659,2629,167,541;673,2685,170,565;688,2745,174,571;703,2805,177,577;717,2861,181,587;732,2921,184,590;747,2980,188,601;761,3036,191,611;776,3097,195,614;791,3156,199,627;</t>
  </si>
  <si>
    <t>AuS11b</t>
  </si>
  <si>
    <t>AuS11c</t>
  </si>
  <si>
    <t>512,2042,132,572;526,2098,135,495;541,2157,138,504;556,2217,142,509;570,2274,145,512;585,2333,149,516;600,2393,152,522;614,2449,156,525;629,2509,160,531;644,2569,163,542;659,2630,167,549;673,2686,170,561;688,2745,173,570;703,2805,176,578;717,2861,180,585;732,2921,184,593;747,2980,188,600;761,3036,192,603;776,3097,194,617;791,3156,199,621;</t>
  </si>
  <si>
    <t>512,2042,132,505;526,2099,135,502;541,2158,139,511;556,2217,142,519;570,2273,145,513;585,2333,149,513;600,2393,152,513;614,2449,156,515;629,2509,160,529;644,2570,163,533;659,2629,167,532;673,2686,170,550;688,2745,174,552;703,2805,177,554;717,2861,181,571;732,2921,184,590;747,2980,188,594;761,3036,192,608;776,3097,194,627;791,3156,199,614;</t>
  </si>
  <si>
    <t>AuS11d</t>
  </si>
  <si>
    <t>AuS11e</t>
  </si>
  <si>
    <t>AuS11f</t>
  </si>
  <si>
    <t>512,2042,132,404;526,2098,135,389;541,2158,139,384;556,2217,142,385;570,2274,146,377;585,2333,149,383;600,2393,152,394;614,2449,156,400;629,2509,159,426;644,2570,163,456;659,2629,167,426;673,2686,170,430;688,2745,173,440;703,2805,177,438;717,2861,180,452;732,2921,184,462;747,2980,188,460;761,3036,191,469;776,3097,194,473;791,3156,198,486;</t>
  </si>
  <si>
    <t>512,2042,132,383;526,2098,135,386;541,2158,139,387;556,2217,142,388;570,2272,146,391;585,2334,149,394;600,2393,152,404;614,2449,156,400;629,2510,160,409;644,2570,163,417;659,2629,167,421;673,2686,170,434;688,2745,174,447;703,2805,177,452;717,2860,180,460;732,2921,184,467;747,2980,188,472;761,3037,192,479;776,3097,195,490;791,3157,199,494;</t>
  </si>
  <si>
    <t>512,2042,131,396;526,2098,135,398;541,2157,138,405;556,2217,142,413;570,2274,146,417;585,2334,149,425;600,2394,153,434;614,2450,156,438;629,2509,160,449;644,2569,164,430;659,2629,167,428;673,2685,170,430;688,2745,172,433;703,2805,177,428;717,2861,181,436;732,2921,184,442;747,2980,188,449;761,3036,192,462;776,3096,194,472;791,3156,199,481;</t>
  </si>
  <si>
    <t>Aus12a</t>
  </si>
  <si>
    <t>with relaxation 2s and stirring</t>
  </si>
  <si>
    <t>Aus12b</t>
  </si>
  <si>
    <t>Aus12c</t>
  </si>
  <si>
    <t>Aus12d</t>
  </si>
  <si>
    <t>Aus12e</t>
  </si>
  <si>
    <t>Aus12f</t>
  </si>
  <si>
    <t>150,612,45,227;182,712,53,236;215,818,61,262;248,1028,68,289;281,1079,77,300;314,1298,84,327;346,1549,94,338;379,1496,100,364;412,1649,108,386;445,1774,116,404;478,1905,124,427;510,2033,131,444;543,2165,140,463;576,2298,147,481;609,2429,155,502;642,2561,163,520;674,2689,170,537;707,2821,178,560;740,2952,186,572;773,3085,194,609;</t>
  </si>
  <si>
    <t>150,610,45,273;182,684,53,275;215,864,61,282;248,1022,69,295;281,1133,77,313;314,1365,83,335;346,1649,95,359;379,1481,100,381;412,1572,109,399;445,1773,116,413;478,1905,124,436;510,2033,131,454;543,2165,139,474;576,2297,147,496;609,2429,155,512;642,2561,163,536;674,2689,171,550;707,2821,178,568;740,2953,186,594;773,3085,194,613;</t>
  </si>
  <si>
    <t>150,616,45,287;182,752,53,296;215,852,61,316;248,972,69,339;281,1163,77,354;314,1459,82,369;346,1134,90,390;379,1521,101,415;412,1622,108,433;445,1772,116,448;478,1905,123,464;510,2033,131,487;543,2166,139,501;576,2298,147,526;609,2429,155,545;642,2561,163,564;674,2689,170,583;707,2821,178,598;740,2953,186,622;773,3085,194,646;</t>
  </si>
  <si>
    <t>150,636,45,217;182,746,54,225;215,839,60,230;248,965,69,243;281,1179,77,251;314,1462,82,269;346,1466,90,284;379,1477,100,295;412,1651,108,312;445,1773,116,316;478,1906,124,335;510,2033,131,357;543,2165,140,377;576,2298,147,387;609,2429,155,403;642,2561,163,416;674,2689,170,440;707,2821,178,464;740,2953,186,469;773,3085,194,497;</t>
  </si>
  <si>
    <t>150,592,45,211;182,741,53,202;215,851,61,218;248,1037,69,228;281,1103,77,244;314,1485,82,319;346,1552,92,293;379,1486,100,379;412,1640,108,322;445,1775,116,332;478,1906,124,351;510,2033,132,373;543,2165,139,421;576,2298,147,414;609,2429,155,568;642,2561,163,447;674,2689,171,463;707,2821,179,576;740,2952,186,550;773,3084,194,535;</t>
  </si>
  <si>
    <t>150,561,45,246;182,706,53,267;215,820,61,319;248,993,69,397;281,1128,77,330;314,1409,82,331;346,1632,95,434;379,1502,100,376;412,1660,108,418;445,1776,116,406;478,1906,124,429;510,2033,131,452;543,2166,139,456;576,2298,147,483;609,2429,155,492;642,2561,163,494;674,2689,170,666;707,2821,178,670;740,2953,186,557;773,3085,194,568;</t>
  </si>
  <si>
    <t>150,603,45,666;182,752,53,760;215,851,60,814;248,1067,68,838;281,1128,77,876;314,1085,86,905;346,1597,92,937;379,1603,99,955;412,1652,107,982;445,1776,116,958;478,1905,124,990;510,2033,131,1064;543,2166,139,1162;576,2298,147,1218;609,2430,154,1277;642,2561,162,1376;674,2689,170,1423;707,2821,178,1454;740,2952,186,1485;773,3085,194,1516;</t>
  </si>
  <si>
    <t>2cm with stirring</t>
  </si>
  <si>
    <t>Ti1a</t>
  </si>
  <si>
    <t>Ti1b</t>
  </si>
  <si>
    <t>150,575,45,1554;182,756,53,1604;215,888,61,1656;248,1049,68,1697;281,1112,76,1736;314,1132,84,1766;346,1087,93,1774;379,1586,99,1759;412,1618,108,1782;445,1773,116,1801;478,1905,124,1780;510,2034,131,1819;543,2166,139,1839;576,2297,146,1858;609,2429,154,1862;642,2561,162,1861;674,2689,170,1851;707,2821,178,1834;740,2952,186,1857;773,3085,194,1853;</t>
  </si>
  <si>
    <t>150,605,45,1116;182,654,52,1088;215,869,61,1085;248,1010,70,1064;281,1139,77,1139;314,1101,83,1219;346,1316,91,1281;379,1416,98,1311;412,1615,108,1327;445,1773,114,1324;478,1907,124,1329;510,2034,131,1319;543,2165,139,1312;576,2298,147,1275;609,2429,154,1275;642,2561,163,1272;674,2689,170,1295;707,2821,178,1304;740,2952,186,1295;773,3085,194,1285;</t>
  </si>
  <si>
    <t>Ti1c</t>
  </si>
  <si>
    <t>1.5cm with stirring</t>
  </si>
  <si>
    <t>150,1,9,592;182,1,10,595;215,1,9,599;248,1,10,576;281,0,10,563;314,1,10,515;346,1,10,520;379,1,9,521;412,1,10,57;445,1,10,386;478,1,10,430;510,1,9,438;543,1,10,439;576,1,10,436;609,0,10,430;642,1,10,381;674,0,10,400;707,1,10,402;740,1,10,384;773,1,10,376;</t>
  </si>
  <si>
    <t>150,596,349,1209;182,723,422,1122;215,855,495,1276;248,987,572,1438;281,1119,646,1599;314,1251,721,1752;346,1379,794,1912;379,1510,869,2073;412,1642,944,2237;445,1773,1019,2405;478,1905,1094,2562;510,2033,1167,2720;543,2165,1242,2870;576,2297,1317,3013;609,2428,1392,3175;642,2561,1467,3330;674,2689,1540,3483;707,2820,1615,3626;740,2952,1689,3760;773,3084,1764,3870;</t>
  </si>
  <si>
    <t>Ti2a</t>
  </si>
  <si>
    <t>Ti2b</t>
  </si>
  <si>
    <t>Aus13a</t>
  </si>
  <si>
    <t>Aus13b</t>
  </si>
  <si>
    <t>150,584,46,558;182,653,52,591;215,852,61,612;248,986,69,617;281,1124,77,543;314,1250,84,508;346,1677,92,479;379,1531,100,489;412,1564,108,501;445,1774,116,471;478,1905,123,485;510,2033,132,471;543,2165,139,474;576,2298,147,458;609,2429,155,476;642,2561,163,505;674,2689,171,529;707,2821,179,553;740,2952,186,583;773,3085,194,609;</t>
  </si>
  <si>
    <t>150,596,348,989;182,723,421,1225;215,855,496,1463;248,987,571,1697;281,1119,645,1929;314,1251,721,2161;346,1379,794,2388;379,1510,869,2629;412,1642,944,2846;445,1773,1018,3073;478,1905,1095,3266;510,2033,1167,3412;543,2165,1242,3530;576,2297,1317,3630;609,2428,1392,3702;642,2561,1467,3761;674,2688,1540,3821;707,2821,1614,3853;740,2952,1689,3897;773,3084,1764,3924;</t>
  </si>
  <si>
    <t>Ti3</t>
  </si>
  <si>
    <t>Aus14</t>
  </si>
  <si>
    <t>150,596,348,1142;182,723,421,1390;215,855,495,1645;248,987,571,1900;281,1119,646,2154;314,1251,720,2409;346,1379,793,2656;379,1510,869,2909;412,1642,943,3143;445,1773,1019,3333;478,1905,1094,3470;510,2033,1167,3569;543,2165,1242,3662;576,2297,1317,3736;609,2429,1392,3805;642,2561,1468,3862;674,2688,1540,3907;707,2821,1615,3946;740,2953,1690,3975;773,3084,1764,4006</t>
  </si>
  <si>
    <t>150,596,348,1064;182,724,420,1227;215,855,495,1394;248,987,570,1581;281,1119,645,1752;314,1251,721,1931;346,1379,793,2107;379,1510,869,2285;412,1642,944,2451;445,1773,1018,2639;478,1905,1094,2817;510,2033,1167,2986;543,2165,1242,3145;576,2297,1317,3316;609,2429,1392,3482;642,2561,1467,3639;674,2689,1540,3787;707,2821,1614,3899;740,2952,1689,3978;773,3085,1764,4027;</t>
  </si>
  <si>
    <t>Aus15</t>
  </si>
  <si>
    <t>Ti4</t>
  </si>
  <si>
    <t>150,596,349,1111;182,724,421,1347;215,855,495,1590;248,987,571,1836;281,1119,646,2082;314,1251,721,2326;346,1379,794,2563;379,1510,869,2805;412,1642,944,3020;445,1773,1018,3188;478,1905,1094,3313;510,2033,1167,3408;543,2165,1242,3483;576,2297,1317,3567;609,2429,1393,3636;642,2561,1467,3708;674,2689,1540,3768;707,2821,1615,3813;740,2952,1689,3855;773,3084,1765,3895;</t>
  </si>
  <si>
    <t>150,596,348,1028;182,724,421,1196;215,855,496,1370;248,987,571,1543;281,1119,646,1705;314,1251,720,1875;346,1379,794,2040;379,1510,869,2205;412,1642,943,2378;445,1774,1018,2549;478,1905,1094,2720;510,2032,1167,2881;543,2165,1243,3060;576,2297,1318,3239;609,2428,1392,3378;642,2561,1467,3529;674,2689,1540,3685;707,2821,1616,3818;740,2952,1690,3914;773,3084,1765,3983;</t>
  </si>
  <si>
    <t>Aus16a</t>
  </si>
  <si>
    <t>temperature</t>
  </si>
  <si>
    <t>Ti5a</t>
  </si>
  <si>
    <t>Aus16b</t>
  </si>
  <si>
    <t>Aus16c</t>
  </si>
  <si>
    <t>Aus16d</t>
  </si>
  <si>
    <t>Ti5b</t>
  </si>
  <si>
    <t>Ti5c</t>
  </si>
  <si>
    <t>Ti5d</t>
  </si>
  <si>
    <t>150,595,348,1074;182,724,421,1317;215,855,494,1574;248,987,571,1834;281,1119,646,2087;314,1251,720,2341;346,1379,794,2587;379,1511,869,2840;412,1642,943,3088;445,1773,1019,3313;478,1905,1094,3492;510,2033,1167,3628;543,2165,1242,3729;576,2297,1317,3789;609,2429,1391,3842;642,2562,1466,3891;674,2688,1540,3930;707,2821,1614,3967;740,2952,1689,3996;773,3084,1764,4014;</t>
  </si>
  <si>
    <t>150,596,348,881;182,724,421,1037;215,855,495,1218;248,987,570,1374;281,1119,646,1560;314,1250,720,1713;346,1379,793,1860;379,1510,868,2021;412,1642,943,2188;445,1774,1018,2346;478,1906,1093,2517;510,2033,1167,2680;543,2165,1241,2850;576,2297,1316,3021;609,2429,1391,3181;642,2561,1466,3341;674,2689,1539,3491;707,2821,1614,3630;740,2952,1688,3769;773,3084,1763,3865;</t>
  </si>
  <si>
    <t>150,596,349,1053;182,724,421,1298;215,856,496,1557;248,987,571,1813;281,1120,646,2073;314,1251,721,2315;346,1379,794,2561;379,1510,868,2813;412,1641,944,3049;445,1773,1017,3264;478,1906,1094,3432;510,2033,1166,3550;543,2165,1241,3651;576,2297,1316,3766;609,2429,1391,3789;642,2561,1466,3833;674,2689,1540,3875;707,2821,1614,3911;740,2952,1688,3943;773,3084,1763,3967;</t>
  </si>
  <si>
    <t>150,596,348,880;182,724,421,1051;215,855,495,1216;248,987,571,1375;281,1119,646,1554;314,1251,720,1705;346,1379,793,1862;379,1510,868,2027;412,1642,941,2200;445,1774,1018,2358;478,1905,1094,2522;510,2033,1167,2680;543,2165,1241,2856;576,2297,1316,3022;609,2429,1391,3187;642,2561,1466,3349;674,2689,1539,3501;707,2821,1613,3654;740,2952,1688,3778;773,3084,1764,3870;</t>
  </si>
  <si>
    <t>150,596,348,1047;182,724,421,1292;215,855,495,1550;248,987,570,1808;281,1120,646,2062;314,1251,720,2309;346,1379,793,2550;379,1510,868,2797;412,1642,943,3036;445,1774,1018,3251;478,1905,1093,3419;510,2033,1166,3531;543,2165,1240,3629;576,2297,1316,3698;609,2429,1391,3761;642,2561,1466,3813;674,2689,1539,3858;707,2821,1613,3895;740,2952,1688,3930;773,3084,1763,3958;</t>
  </si>
  <si>
    <t>150,596,348,888;182,724,421,1056;215,855,495,1228;248,986,570,1396;281,1119,646,1575;314,1251,720,1726;346,1378,794,1885;379,1510,868,2050;412,1641,943,2212;445,1774,1018,2371;478,1905,1094,2535;510,2033,1166,2699;543,2165,1241,2848;576,2297,1316,3023;609,2429,1391,3200;642,2561,1466,3368;674,2689,1539,3514;707,2821,1614,3655;740,2952,1689,3776;773,3084,1763,3876;</t>
  </si>
  <si>
    <t>150,596,348,1047;182,724,421,1290;215,856,496,1548;248,987,571,1808;281,1119,646,2056;314,1251,721,2303;346,1379,794,2544;379,1510,869,2790;412,1642,943,3045;445,1773,1018,3242;478,1905,1093,3411;510,2033,1166,3527;543,2165,1241,3625;576,2297,1316,3693;609,2429,1391,3758;642,2561,1467,3810;674,2689,1539,3856;707,2821,1614,3895;740,2952,1688,3929;773,3084,1763,3956;</t>
  </si>
  <si>
    <t>150,596,348,904;182,724,421,1076;215,855,495,1243;248,987,571,1409;281,1119,646,1578;314,1250,720,1745;346,1379,793,1907;379,1510,868,2066;412,1642,943,2250;445,1773,1018,2405;478,1905,1094,2553;510,2033,1166,2709;543,2165,1241,2875;576,2297,1316,3038;609,2429,1392,3203;642,2561,1466,3362;674,2689,1539,3535;707,2821,1613,3684;740,2952,1688,3808;773,3084,1763,3906;</t>
  </si>
  <si>
    <t>Aus17a</t>
  </si>
  <si>
    <t>Aus17b</t>
  </si>
  <si>
    <t>Aus17c</t>
  </si>
  <si>
    <t>Aus17d</t>
  </si>
  <si>
    <t>Ti6a</t>
  </si>
  <si>
    <t>Ti6b</t>
  </si>
  <si>
    <t>Ti6c</t>
  </si>
  <si>
    <t>Ti6d</t>
  </si>
  <si>
    <t>150,596,348,1138;182,724,421,1418;215,855,496,1668;248,987,571,1939;281,1119,646,2201;314,1251,721,2463;346,1379,794,2709;379,1510,869,2949;412,1641,944,3130;445,1773,1019,3249;478,1905,1095,3335;510,2033,1168,3419;543,2165,1242,3495;576,2298,1318,3582;609,2429,1394,3651;642,2561,1468,3717;674,2689,1541,3779;707,2820,1616,3822;740,2952,1691,3863;773,3084,1766,3899;</t>
  </si>
  <si>
    <t>150,596,348,867;182,724,421,1046;215,856,496,1224;248,987,571,1408;281,1119,646,1580;314,1251,721,1756;346,1379,794,1936;379,1511,869,2103;412,1642,944,2277;445,1774,1020,2467;478,1906,1095,2629;510,2033,1167,2801;543,2165,1243,2964;576,2297,1318,3134;609,2429,1393,3309;642,2561,1468,3477;674,2689,1541,3640;707,2820,1616,3782;740,2952,1690,3895;773,3084,1766,3980;</t>
  </si>
  <si>
    <t>150,596,348,1178;182,724,421,1429;215,855,496,1688;248,987,570,1947;281,1119,646,2206;314,1251,721,2467;346,1378,794,2714;379,1510,869,2940;412,1642,943,3105;445,1773,1019,3210;478,1906,1095,3296;510,2033,1167,3379;543,2165,1242,3455;576,2297,1318,3541;609,2428,1392,3616;642,2561,1467,3686;674,2688,1540,3750;707,2821,1615,3796;740,2952,1690,3840;773,3084,1765,3881;</t>
  </si>
  <si>
    <t>150,596,347,953;182,724,421,1126;215,855,496,1303;248,986,571,1482;281,1119,646,1654;314,1251,720,1827;346,1379,794,1994;379,1510,869,2174;412,1641,944,2347;445,1773,1019,2517;478,1905,1094,2690;510,2033,1167,2868;543,2166,1243,3033;576,2297,1318,3218;609,2429,1392,3378;642,2561,1468,3538;674,2689,1540,3693;707,2821,1615,3828;740,2952,1690,3934;773,3084,1765,4000;</t>
  </si>
  <si>
    <t>150,596,349,1182;182,724,421,1438;215,855,496,1695;248,987,571,1939;281,1119,646,2201;314,1251,721,2460;346,1379,794,2709;379,1510,869,2935;412,1642,944,3095;445,1774,1019,3207;478,1905,1094,3295;510,2033,1167,3371;543,2166,1242,3458;576,2297,1317,3535;609,2429,1393,3614;642,2561,1468,3690;674,2689,1540,3744;707,2821,1615,3797;740,2952,1689,3840;773,3084,1765,3880;</t>
  </si>
  <si>
    <t>150,596,348,981;182,723,420,1167;215,855,496,1364;248,987,571,1534;281,1119,646,1710;314,1251,721,1886;346,1379,794,2060;379,1510,869,2229;412,1642,944,2396;445,1774,1018,2575;478,1905,1094,2748;510,2033,1167,2925;543,2165,1242,3099;576,2297,1319,3247;609,2429,1392,3422;642,2561,1468,3594;674,2689,1540,3747;707,2821,1615,3870;740,2952,1690,3960;773,3084,1764,4016;</t>
  </si>
  <si>
    <t>150,596,348,1174;182,724,422,1422;215,855,495,1684;248,987,571,1945;281,1119,646,2205;314,1251,721,2465;346,1379,794,2712;379,1510,869,2934;412,1642,944,3095;445,1773,1018,3205;478,1905,1095,3296;510,2033,1168,3371;543,2166,1242,3458;576,2297,1318,3535;609,2429,1393,3613;642,2561,1468,3690;674,2689,1541,3743;707,2821,1616,3796;740,2952,1690,3841;773,3084,1765,3880;</t>
  </si>
  <si>
    <t>150,596,348,1025;182,723,421,1192;215,855,496,1369;248,987,570,1551;281,1119,646,1739;314,1251,721,1912;346,1379,794,2084;379,1510,869,2267;412,1642,944,2446;445,1773,1019,2625;478,1905,1094,2807;510,2033,1167,2990;543,2165,1242,3134;576,2297,1318,3309;609,2429,1393,3482;642,2561,1468,3651;674,2689,1541,3801;707,2821,1616,3913;740,2953,1690,3988;773,3084,1765,4038;</t>
  </si>
  <si>
    <t>Aus18a</t>
  </si>
  <si>
    <t>Aus18b</t>
  </si>
  <si>
    <t>Aus18c</t>
  </si>
  <si>
    <t>Aus18d</t>
  </si>
  <si>
    <t>Ti7a</t>
  </si>
  <si>
    <t>Ti7b</t>
  </si>
  <si>
    <t>Ti7c</t>
  </si>
  <si>
    <t>Ti7d</t>
  </si>
  <si>
    <t>150,596,349,1175;182,724,421,1416;215,856,496,1662;248,987,571,1909;281,1119,646,2154;314,1251,721,2398;346,1379,794,2632;379,1511,869,2840;412,1642,944,2984;445,1773,1018,3092;478,1905,1094,3169;510,2033,1167,3240;543,2165,1242,3323;576,2297,1318,3394;609,2429,1393,3475;642,2561,1469,3554;674,2689,1543,3635;707,2821,1617,3685;740,2953,1692,3749;773,3085,1767,3796;</t>
  </si>
  <si>
    <t>150,596,349,848;182,724,421,1028;215,855,497,1199;248,986,571,1373;281,1120,647,1555;314,1251,721,1735;346,1379,794,1906;379,1510,871,2088;412,1642,945,2269;445,1773,1019,2440;478,1905,1095,2617;510,2033,1168,2785;543,2165,1245,2939;576,2297,1321,3111;609,2429,1395,3283;642,2561,1470,3455;674,2688,1543,3616;707,2821,1618,3773;740,2952,1694,3890;773,3085,1768,3978;</t>
  </si>
  <si>
    <t>150,596,349,1131;182,724,423,1368;215,855,497,1616;248,987,572,1859;281,1119,646,2103;314,1251,721,2350;346,1379,794,2581;379,1510,869,2805;412,1642,944,2977;445,1773,1020,3096;478,1905,1096,3181;510,2033,1169,3262;543,2165,1244,3335;576,2298,1319,3419;609,2429,1394,3494;642,2561,1469,3570;674,2689,1542,3649;707,2821,1617,3704;740,2952,1690,3753;773,3084,1767,3807;</t>
  </si>
  <si>
    <t>150,596,349,988;182,724,421,1164;215,855,496,1353;248,987,571,1526;281,1119,647,1695;314,1251,721,1862;346,1379,794,2035;379,1510,869,2203;412,1642,945,2380;445,1773,1019,2554;478,1906,1096,2736;510,2033,1168,2897;543,2166,1243,3072;576,2297,1319,3267;609,2429,1394,3430;642,2561,1469,3591;674,2689,1542,3751;707,2821,1617,3858;740,2953,1692,3940;773,3084,1767,4007;</t>
  </si>
  <si>
    <t>150,596,348,1132;182,724,421,1372;215,855,496,1619;248,986,571,1864;281,1119,646,2112;314,1251,722,2358;346,1379,794,2591;379,1510,867,2812;412,1642,944,2976;445,1774,1019,3087;478,1905,1095,3170;510,2033,1168,3251;543,2165,1243,3324;576,2297,1318,3407;609,2429,1393,3480;642,2561,1468,3559;674,2689,1541,3634;707,2820,1615,3685;740,2953,1690,3744;773,3085,1766,3793;</t>
  </si>
  <si>
    <t>150,596,348,1052;182,723,421,1224;215,855,496,1399;248,987,571,1572;281,1119,646,1747;314,1251,721,1927;346,1379,794,2098;379,1510,869,2267;412,1642,944,2456;445,1773,1019,2621;478,1906,1095,2785;510,2033,1168,2951;543,2165,1242,3123;576,2297,1319,3300;609,2428,1394,3467;642,2561,1468,3626;674,2689,1542,3777;707,2822,1618,3902;740,2953,1693,3983;773,3085,1769,4033;</t>
  </si>
  <si>
    <t>150,596,349,1137;182,723,422,1380;215,855,496,1631;248,986,572,1876;281,1119,646,2124;314,1251,722,2373;346,1380,795,2611;379,1510,870,2824;412,1642,945,2978;445,1773,1020,3085;478,1905,1096,3169;510,2034,1169,3245;543,2166,1244,3328;576,2297,1319,3397;609,2429,1394,3474;642,2561,1469,3557;674,2689,1542,3620;707,2821,1617,3682;740,2953,1692,3742;773,3085,1767,3783;</t>
  </si>
  <si>
    <t>150,596,348,1075;182,723,422,1250;215,855,496,1421;248,986,571,1596;281,1119,646,1773;314,1251,721,1944;346,1379,795,2122;379,1510,869,2293;412,1642,945,2466;445,1774,1020,2646;478,1905,1095,2815;510,2034,1168,2998;543,2165,1243,3173;576,2297,1318,3322;609,2429,1393,3499;642,2561,1468,3661;674,2688,1541,3801;707,2821,1617,3911;740,2952,1691,3983;773,3084,1767,4033;</t>
  </si>
  <si>
    <t>Aus19a</t>
  </si>
  <si>
    <t>Aus19b</t>
  </si>
  <si>
    <t>Aus19c</t>
  </si>
  <si>
    <t>Aus19d</t>
  </si>
  <si>
    <t>Sample</t>
  </si>
  <si>
    <t>0,0,0,2;156,0,0,2;307,0,0,1;446,0,0,2;568,0,0,2;668,0,0,0;743,0,0,14;789,0,0,178;804,0,0,337;789,0,0,487;743,0,0,625;669,0,0,748;569,0,0,847;447,0,0,927;308,0,0,972;157,0,0,989;0,0,0,-2;-156,0,0,-2;-307,0,0,-2;-446,0,0,-1;-568,0,0,-3;-668,0,0,-2;-743,0,0,-3;-789,0,0,-5;-804,0,0,-125;-789,0,0,-286;-743,0,0,-436;-669,0,0,-581;-569,0,0,-682;-447,0,0,-766;-308,0,0,-827;-157,0,0,-851;0,0,0,2;156,0,0,2;307,0,0,2;446,0,0,0;568,0,0,2;668,0,0,2;743,0,0,4;789,0,0,54;804,0,0,218;789,0,0,376;743,0,0,523;669,0,0,651;569,0,0,754;447,0,0,840;308,0,0,891;157,0,0,909;0,0,0,-1;-156,0,0,-2;-307,0,0,-2;-446,0,0,-1;-568,0,0,-2;-668,0,0,-2;-743,0,0,-4;-789,0,0,-8;-804,0,0,-183;-789,0,0,-342;-743,0,0,-494;-669,0,0,-627;-569,0,0,-738;-447,0,0,-820;-308,0,0,-873;-157,0,0,-894;0,0,0,2;156,0,0,2;307,0,0,2;446,0,0,1;568,0,0,2;668,0,0,2;743,0,0,4;789,0,0,7;804,0,0,176;789,0,0,335;743,0,0,480;669,0,0,609;569,0,0,717;447,0,0,797;308,0,0,850;157,0,0,869;0,0,0,-2;-156,0,0,-1;-307,0,0,-2;-446,0,0,-2;-568,0,0,-2;-668,0,0,0;-743,0,0,-5;-789,0,0,-53;-804,0,0,-220;-789,0,0,-380;-743,0,0,-529;-669,0,0,-659;-569,0,0,-768;-447,0,0,-856;-308,0,0,-909;-157,0,0,-931;0,0,0,2;156,0,0,2;307,0,0,1;446,0,0,2;568,0,0,2;668,0,0,2;743,0,0,3;789,0,0,6;804,0,0,147;789,0,0,304;743,0,0,450;669,0,0,578;569,0,0,688;447,0,0,765;308,0,0,817;157,0,0,841;0,0,0,-1;-156,0,0,-2;-307,0,0,-2;-446,0,0,-2;-568,0,0,-2;-668,0,0,-3;-743,0,0,-9;-789,0,0,-75;-804,0,0,-242;-789,0,0,-403;-743,0,0,-547;-669,0,0,-682;-569,0,0,-792;-447,0,0,-873;-308,0,0,-926;-157,0,0,-945;</t>
  </si>
  <si>
    <t>0,0,0,0;156,0,0,2;307,0,0,2;446,0,0,2;568,0,0,1;668,0,0,2;743,0,0,4;789,0,0,56;804,0,0,198;789,0,0,346;743,0,0,485;669,0,0,608;569,0,0,713;447,0,0,793;308,0,0,844;157,0,0,867;0,0,0,-1;-156,0,0,-2;-307,0,0,-2;-446,0,0,-1;-568,0,0,-2;-668,0,0,0;-743,0,0,-3;-789,0,0,-38;-804,0,0,-176;-789,0,0,-335;-743,0,0,-482;-669,0,0,-616;-569,0,0,-728;-447,0,0,-815;-308,0,0,-873;-157,0,0,-903;0,0,0,8;156,0,0,2;307,0,0,2;446,0,0,2;568,0,0,0;668,0,0,2;743,0,0,3;789,0,0,4;804,0,0,96;789,0,0,245;743,0,0,390;669,0,0,519;569,0,0,627;447,0,0,709;308,0,0,765;157,0,0,792;0,0,0,-5;-156,0,0,-2;-307,0,0,-2;-446,0,0,0;-568,0,0,-1;-668,0,0,-2;-743,0,0,-4;-789,0,0,-77;-804,0,0,-231;-789,0,0,-389;-743,0,0,-535;-669,0,0,-665;-569,0,0,-778;-447,0,0,-863;-308,0,0,-922;-157,0,0,-949;0,0,0,5;156,0,0,2;307,0,0,2;446,0,0,2;568,0,0,2;668,0,0,2;743,0,0,2;789,0,0,3;804,0,0,64;789,0,0,213;743,0,0,356;669,0,0,484;569,0,0,593;447,0,0,677;308,0,0,734;157,0,0,759;0,0,0,-7;-156,0,0,-2;-307,0,0,-2;-446,0,0,-2;-568,0,0,-2;-668,0,0,-2;-743,0,0,-4;-789,0,0,-98;-804,0,0,-256;-789,0,0,-409;-743,0,0,-555;-669,0,0,-687;-569,0,0,-798;-447,0,0,-882;-308,0,0,-940;-157,0,0,-967;0,0,0,2;156,0,0,2;307,0,0,2;446,0,0,2;568,0,0,1;668,0,0,2;743,0,0,2;789,0,0,8;804,0,0,52;789,0,0,204;743,0,0,344;669,0,0,475;569,0,0,584;447,0,0,667;308,0,0,724;157,0,0,751;0,0,0,-2;-156,0,0,-1;-307,0,0,-2;-446,0,0,-2;-568,0,0,-2;-668,0,0,-2;-743,0,0,-4;-789,0,0,-105;-804,0,0,-261;-789,0,0,-415;-743,0,0,-563;-669,0,0,-694;-569,0,0,-805;-447,0,0,-887;-308,0,0,-943;-157,0,0,-971;</t>
  </si>
  <si>
    <t>0,0,0,3;156,0,0,2;307,0,0,2;446,0,0,2;568,0,0,2;668,0,0,3;743,0,0,20;789,0,0,161;804,0,0,327;789,0,0,489;743,0,0,644;669,0,0,780;569,0,0,890;447,0,0,971;308,0,0,1028;157,0,0,1047;0,0,0,-2;-156,0,0,-2;-307,0,0,-2;-446,0,0,-2;-568,0,0,-2;-668,0,0,-2;-743,0,0,-2;-789,0,0,-5;-804,0,0,-124;-789,0,0,-302;-743,0,0,-468;-669,0,0,-611;-569,0,0,-730;-447,0,0,-824;-308,0,0,-885;-157,0,0,-915;0,0,0,2;156,0,0,1;307,0,0,1;446,0,0,2;568,0,0,1;668,0,0,2;743,0,0,3;789,0,0,41;804,0,0,204;789,0,0,372;743,0,0,531;669,0,0,670;569,0,0,787;447,0,0,873;308,0,0,931;157,0,0,956;0,0,0,-1;-156,0,0,-2;-307,0,0,-2;-446,0,0,-2;-568,0,0,-2;-668,0,0,-2;-743,0,0,-4;-789,0,0,-32;-804,0,0,-192;-789,0,0,-370;-743,0,0,-529;-669,0,0,-666;-569,0,0,-789;-447,0,0,-881;-308,0,0,-941;-157,0,0,-969;0,0,0,2;156,0,0,2;307,0,0,2;446,0,0,2;568,0,0,2;668,0,0,2;743,0,0,2;789,0,0,14;804,0,0,159;789,0,0,328;743,0,0,490;669,0,0,630;569,0,0,748;447,0,0,837;308,0,0,896;157,0,0,925;0,0,0,-1;-156,0,0,-2;-307,0,0,-2;-446,0,0,-2;-568,0,0,-2;-668,0,0,-2;-743,0,0,-4;-789,0,0,-52;-804,0,0,-222;-789,0,0,-394;-743,0,0,-556;-669,0,0,-699;-569,0,0,-817;-447,0,0,-906;-308,0,0,-968;-157,0,0,-995;0,0,0,2;156,0,0,1;307,0,0,2;446,0,0,1;568,0,0,2;668,0,0,2;743,0,0,3;789,0,0,6;804,0,0,137;789,0,0,309;743,0,0,468;669,0,0,609;569,0,0,724;447,0,0,817;308,0,0,874;157,0,0,900;0,0,0,-2;-156,0,0,-2;-307,0,0,-2;-446,0,0,-3;-568,0,0,-2;-668,0,0,-7;-743,0,0,-4;-789,0,0,-75;-804,0,0,-241;-789,0,0,-414;-743,0,0,-574;-669,0,0,-718;-569,0,0,-835;-447,0,0,-926;-308,0,0,-980;-157,0,0,-1014;</t>
  </si>
  <si>
    <t>150,596,348,759;182,724,421,970;215,855,496,1185;248,987,571,1395;281,1119,645,1600;314,1251,721,1785;346,1379,793,1947;379,1510,868,2127;412,1642,943,2315;445,1774,1018,2485;478,1906,1094,2675;510,2033,1167,2846;543,2165,1241,3028;576,2297,1317,3345;609,2428,1392,3401;642,2561,1467,3751;674,2689,1540,3750;707,2820,1614,3856;740,2952,1689,3935;773,3084,1764,4011;</t>
  </si>
  <si>
    <t>150,596,348,955;182,723,421,1130;215,855,496,1322;248,986,571,1502;281,1119,646,1656;314,1251,721,1827;346,1379,794,1999;379,1510,869,2182;412,1642,945,2421;445,1774,1020,2536;478,1905,1095,2742;510,2033,1168,2879;543,2165,1242,3061;576,2297,1319,3243;609,2429,1394,3447;642,2561,1468,3553;674,2689,1542,3710;707,2821,1616,3840;740,2952,1691,3929;773,3085,1767,4004;</t>
  </si>
  <si>
    <t>150,596,349,939;182,724,422,1114;215,855,496,1311;248,987,572,1487;281,1119,646,1669;314,1251,722,1843;346,1379,795,2020;379,1511,870,2197;412,1642,944,2381;445,1774,1019,2555;478,1905,1095,2741;510,2033,1168,2919;543,2165,1243,3100;576,2297,1318,3261;609,2429,1393,3422;642,2561,1468,3601;674,2689,1542,3754;707,2821,1617,3879;740,2952,1692,3957;773,3085,1767,4019;</t>
  </si>
  <si>
    <t>150,596,348,1030;182,724,421,1208;215,855,496,1389;248,987,571,1560;281,1119,646,1732;314,1251,721,1918;346,1379,794,2077;379,1510,869,2258;412,1642,944,2423;445,1773,1019,2597;478,1905,1094,2773;510,2033,1167,2949;543,2166,1241,3136;576,2297,1317,3313;609,2429,1392,3491;642,2561,1467,3660;674,2688,1540,3799;707,2821,1615,3894;740,2952,1689,3973;773,3085,1764,4026;</t>
  </si>
  <si>
    <t>Ti Full</t>
  </si>
  <si>
    <t>Ti Dual</t>
  </si>
  <si>
    <t>0,0,0,2;7,0,0,57;30,0,0,138;67,0,0,378;117,0,0,598;178,0,0,730;248,0,0,868;324,0,0,1228;402,0,0,1662;481,0,0,1870;556,0,0,2110;626,0,0,2656;687,0,0,2592;737,0,0,2878;775,0,0,3275;798,0,0,3222;805,0,0,3240;798,0,0,3105;775,0,0,3076;738,0,0,2914;688,0,0,2760;627,0,0,2431;558,0,0,2190;482,0,0,1883;403,0,0,1599;325,0,0,1490;249,0,0,862;180,0,0,819;118,0,0,501;68,0,0,278;31,0,0,163;7,0,0,44;0,0,0,11;7,0,0,56;30,0,0,138;67,0,0,356;117,0,0,600;178,0,0,728;248,0,0,869;324,0,0,1197;402,0,0,1673;481,0,0,1890;556,0,0,2117;626,0,0,2557;687,0,0,2919;737,0,0,2779;775,0,0,3279;798,0,0,3220;805,0,0,3226;798,0,0,3080;775,0,0,3092;738,0,0,2724;688,0,0,2733;627,0,0,2352;558,0,0,2104;482,0,0,1808;403,0,0,1537;325,0,0,1436;249,0,0,1171;180,0,0,798;118,0,0,477;68,0,0,267;31,0,0,155;7,0,0,43;0,0,0,11;7,0,0,56;30,0,0,138;67,0,0,330;117,0,0,594;178,0,0,730;248,0,0,868;324,0,0,1254;402,0,0,1640;481,0,0,1877;556,0,0,2125;626,0,0,2549;687,0,0,2921;737,0,0,2788;775,0,0,3280;798,0,0,3239;805,0,0,3268;798,0,0,3130;775,0,0,2931;738,0,0,2981;688,0,0,2851;627,0,0,2647;558,0,0,2451;482,0,0,1917;403,0,0,1619;325,0,0,1374;249,0,0,877;180,0,0,837;118,0,0,512;68,0,0,282;31,0,0,165;7,0,0,46;0,0,0,12;7,0,0,55;30,0,0,138;67,0,0,326;117,0,0,590;178,0,0,730;248,0,0,868;324,0,0,1203;402,0,0,1673;481,0,0,1881;556,0,0,2113;626,0,0,2625;687,0,0,2731;737,0,0,2818;775,0,0,3278;798,0,0,3239;805,0,0,3252;798,0,0,3110;775,0,0,3037;738,0,0,3176;688,0,0,2536;627,0,0,2258;558,0,0,2041;482,0,0,1752;403,0,0,1469;325,0,0,1371;249,0,0,1116;180,0,0,763;118,0,0,570;68,0,0,370;31,0,0,117;7,0,0,74;0,0,0,-18;-7,0,0,-56;-30,0,0,-139;-67,0,0,-327;-117,0,0,-593;-178,0,0,-727;-248,0,0,-869;-324,0,0,-1232;-402,0,0,-1657;-481,0,0,-1870;-556,0,0,-2112;-626,0,0,-2606;-687,0,0,-2789;-737,0,0,-2755;-775,0,0,-3281;-798,0,0,-3234;-805,0,0,-3240;-798,0,0,-3087;-775,0,0,-3084;-738,0,0,-2721;-688,0,0,-2776;-627,0,0,-2546;-558,0,0,-2225;-482,0,0,-1917;-403,0,0,-1621;-325,0,0,-1322;-249,0,0,-877;-180,0,0,-837;-118,0,0,-512;-68,0,0,-282;-31,0,0,-166;-7,0,0,-46;0,0,0,-12;-7,0,0,-55;-30,0,0,-138;-67,0,0,-326;-117,0,0,-592;-178,0,0,-732;-248,0,0,-864;-324,0,0,-1383;-402,0,0,-1645;-481,0,0,-1887;-556,0,0,-2113;-626,0,0,-2618;-687,0,0,-2771;-737,0,0,-2783;-775,0,0,-3285;-798,0,0,-3237;-805,0,0,-3237;-798,0,0,-3084;-775,0,0,-3084;-738,0,0,-2755;-688,0,0,-2694;-627,0,0,-2739;-558,0,0,-2399;-482,0,0,-2156;-403,0,0,-1824;-325,0,0,-1286;-249,0,0,-1012;-180,0,0,-689;-118,0,0,-522;-68,0,0,-217;-31,0,0,-123;-7,0,0,-80;0,0,0,-19;-7,0,0,-56;-30,0,0,-138;-67,0,0,-327;-117,0,0,-593;-178,0,0,-729;-248,0,0,-865;-324,0,0,-1297;-402,0,0,-1545;-481,0,0,-1873;-556,0,0,-2111;-626,0,0,-2618;-687,0,0,-2768;-737,0,0,-2780;-775,0,0,-3269;-798,0,0,-3208;-805,0,0,-3220;-798,0,0,-3071;-775,0,0,-3089;-738,0,0,-2728;-688,0,0,-2766;-627,0,0,-2485;-558,0,0,-2249;-482,0,0,-1921;-403,0,0,-1623;-325,0,0,-1309;-249,0,0,-876;-180,0,0,-840;-118,0,0,-514;-68,0,0,-283;-31,0,0,-165;-7,0,0,-46;0,0,0,-12;-7,0,0,-56;-30,0,0,-139;-67,0,0,-328;-117,0,0,-592;-178,0,0,-729;-248,0,0,-866;-324,0,0,-1252;-402,0,0,-1644;-481,0,0,-1889;-556,0,0,-2115;-626,0,0,-2615;-687,0,0,-2732;-737,0,0,-2818;-775,0,0,-3280;-798,0,0,-3211;-805,0,0,-3211;-798,0,0,-3061;-775,0,0,-3081;-738,0,0,-2932;-688,0,0,-2692;-627,0,0,-2712;-558,0,0,-2482;-482,0,0,-2139;-403,0,0,-1812;-325,0,0,-1265;-249,0,0,-992;-180,0,0,-675;-118,0,0,-596;-68,0,0,-338;-31,0,0,-120;-7,0,0,-76;</t>
  </si>
  <si>
    <t>0,0,0,0;7,0,0,2;30,0,0,2;67,0,0,2;117,0,0,2;178,0,0,1;248,0,0,1;324,0,0,2;402,0,0,2;481,0,0,2;556,0,0,61;626,0,0,229;687,0,0,412;737,0,0,608;775,0,0,812;798,0,0,1020;805,0,0,1228;798,0,0,1429;775,0,0,1625;738,0,0,1808;688,0,0,1977;627,0,0,2123;558,0,0,2242;482,0,0,2343;403,0,0,2419;325,0,0,2473;249,0,0,2504;180,0,0,2517;118,0,0,2514;68,0,0,2495;31,0,0,2465;7,0,0,2438;0,0,0,2415;7,0,0,2392;30,0,0,2373;67,0,0,2357;117,0,0,2352;178,0,0,2367;248,0,0,2403;324,0,0,2456;402,0,0,2536;481,0,0,2637;556,0,0,2754;626,0,0,2893;687,0,0,3047;737,0,0,3219;775,0,0,3389;798,0,0,3563;805,0,0,3741;798,0,0,3914;775,0,0,4056;738,0,0,4063;688,0,0,4067;627,0,0,4067;558,0,0,4068;482,0,0,4068;403,0,0,4067;325,0,0,4068;249,0,0,4068;180,0,0,4069;118,0,0,4069;68,0,0,4068;31,0,0,4068;7,0,0,4068;0,0,0,4068;7,0,0,4068;30,0,0,4067;67,0,0,4067;117,0,0,4067;178,0,0,4067;248,0,0,4067;324,0,0,4068;402,0,0,4069;481,0,0,4068;556,0,0,4069;626,0,0,4069;687,0,0,4069;737,0,0,4071;775,0,0,4071;798,0,0,4069;805,0,0,4071;798,0,0,4070;775,0,0,4070;738,0,0,4071;688,0,0,4070;627,0,0,4072;558,0,0,4071;482,0,0,4071;403,0,0,4070;325,0,0,4071;249,0,0,4071;180,0,0,4071;118,0,0,4071;68,0,0,4071;31,0,0,4071;7,0,0,4071;0,0,0,4071;7,0,0,4071;30,0,0,4071;67,0,0,4071;117,0,0,4071;178,0,0,4071;248,0,0,4071;324,0,0,4071;402,0,0,4072;481,0,0,4072;556,0,0,4070;626,0,0,4071;687,0,0,4070;737,0,0,4070;775,0,0,4071;798,0,0,4071;805,0,0,4070;798,0,0,4071;775,0,0,4072;738,0,0,4071;688,0,0,4069;627,0,0,4071;558,0,0,4071;482,0,0,4077;403,0,0,4071;325,0,0,4069;249,0,0,4070;180,0,0,4071;118,0,0,4071;68,0,0,4071;31,0,0,4071;7,0,0,4072;0,0,0,-2;-7,0,0,-2;-30,0,0,-2;-67,0,0,-2;-117,0,0,-2;-178,0,0,-2;-248,0,0,-2;-324,0,0,-2;-402,0,0,-1;-481,0,0,-2;-556,0,0,-2;-626,0,0,-2;-687,0,0,-6;-737,0,0,-2;-775,0,0,-2;-798,0,0,-3;-805,0,0,-2;-798,0,0,-1;-775,0,0,-2;-738,0,0,-2;-688,0,0,-2;-627,0,0,-2;-558,0,0,-2;-482,0,0,-2;-403,0,0,-2;-325,0,0,-2;-249,0,0,-2;-180,0,0,-2;-118,0,0,-2;-68,0,0,-2;-31,0,0,-2;-7,0,0,-2;0,0,0,-2;-7,0,0,-3;-30,0,0,-2;-67,0,0,-2;-117,0,0,-2;-178,0,0,-2;-248,0,0,-2;-324,0,0,-2;-402,0,0,-2;-481,0,0,-3;-556,0,0,-5;-626,0,0,-125;-687,0,0,-295;-737,0,0,-476;-775,0,0,-671;-798,0,0,-865;-805,0,0,-1063;-798,0,0,-1260;-775,0,0,-1444;-738,0,0,-1621;-688,0,0,-1789;-627,0,0,-1923;-558,0,0,-2043;-482,0,0,-2141;-403,0,0,-2216;-325,0,0,-2269;-249,0,0,-2302;-180,0,0,-2314;-118,0,0,-2311;-68,0,0,-2295;-31,0,0,-2269;-7,0,0,-2243;0,0,0,-2221;-7,0,0,-2199;-30,0,0,-2184;-67,0,0,-2171;-117,0,0,-2169;-178,0,0,-2189;-248,0,0,-2225;-324,0,0,-2281;-402,0,0,-2365;-481,0,0,-2464;-556,0,0,-2583;-626,0,0,-2723;-687,0,0,-2878;-737,0,0,-3048;-775,0,0,-3218;-798,0,0,-3392;-805,0,0,-3569;-798,0,0,-3741;-775,0,0,-3913;-738,0,0,-4056;-688,0,0,-4063;-627,0,0,-4065;-558,0,0,-4066;-482,0,0,-4067;-403,0,0,-4069;-325,0,0,-4068;-249,0,0,-4069;-180,0,0,-4068;-118,0,0,-4068;-68,0,0,-4067;-31,0,0,-4067;-7,0,0,-4066;0,0,0,-4066;-7,0,0,-4067;-30,0,0,-4066;-67,0,0,-4067;-117,0,0,-4065;-178,0,0,-4065;-248,0,0,-4066;-324,0,0,-4067;-402,0,0,-4068;-481,0,0,-4068;-556,0,0,-4068;-626,0,0,-4069;-687,0,0,-4068;-737,0,0,-4070;-775,0,0,-4070;-798,0,0,-4070;-805,0,0,-4070;-798,0,0,-4070;-775,0,0,-4071;-738,0,0,-4069;-688,0,0,-4070;-627,0,0,-4071;-558,0,0,-4071;-482,0,0,-4070;-403,0,0,-4070;-325,0,0,-4071;-249,0,0,-4071;-180,0,0,-4071;-118,0,0,-4072;-68,0,0,-4070;-31,0,0,-4071;-7,0,0,-4071;</t>
  </si>
  <si>
    <t>0,0,0,2;77,0,0,1;156,0,0,1;232,0,0,1;307,0,0,2;378,0,0,1;446,0,0,2;510,0,0,2;568,0,0,1;621,0,0,3;668,0,0,42;709,0,0,214;743,0,0,399;770,0,0,593;789,0,0,786;801,0,0,980;804,0,0,1173;801,0,0,1363;789,0,0,1548;770,0,0,1716;743,0,0,1889;710,0,0,2043;669,0,0,2186;622,0,0,2313;569,0,0,2423;511,0,0,2521;447,0,0,2593;379,0,0,2652;308,0,0,2692;234,0,0,2712;157,0,0,2719;79,0,0,2696;0,0,0,0;-77,0,0,-2;-156,0,0,-1;-232,0,0,-2;-307,0,0,-2;-378,0,0,-1;-446,0,0,-1;-510,0,0,-2;-568,0,0,-2;-621,0,0,-2;-668,0,0,-2;-709,0,0,-2;-743,0,0,-1;-770,0,0,-1;-789,0,0,-2;-801,0,0,-2;-804,0,0,-4;-801,0,0,-110;-789,0,0,-307;-770,0,0,-500;-743,0,0,-687;-710,0,0,-860;-669,0,0,-1022;-622,0,0,-1172;-569,0,0,-1306;-511,0,0,-1424;-447,0,0,-1523;-379,0,0,-1601;-308,0,0,-1665;-234,0,0,-1706;-157,0,0,-1729;-79,0,0,-1731;0,0,0,2;77,0,0,2;156,0,0,2;232,0,0,1;307,0,0,2;378,0,0,2;446,0,0,2;510,0,0,1;568,0,0,2;621,0,0,2;668,0,0,2;709,0,0,2;743,0,0,5;770,0,0,105;789,0,0,297;801,0,0,496;804,0,0,692;801,0,0,883;789,0,0,1070;770,0,0,1251;743,0,0,1424;710,0,0,1586;669,0,0,1734;622,0,0,1868;569,0,0,1989;511,0,0,2092;447,0,0,2182;379,0,0,2249;308,0,0,2302;234,0,0,2329;157,0,0,2347;79,0,0,2343;0,0,0,-3;-77,0,0,-2;-156,0,0,-2;-232,0,0,-2;-307,0,0,-1;-378,0,0,-2;-446,0,0,-1;-510,0,0,-2;-568,0,0,-2;-621,0,0,-3;-668,0,0,-2;-709,0,0,-1;-743,0,0,-2;-770,0,0,0;-789,0,0,-3;-801,0,0,-59;-804,0,0,-253;-801,0,0,-453;-789,0,0,-645;-770,0,0,-831;-743,0,0,-1007;-710,0,0,-1172;-669,0,0,-1323;-622,0,0,-1459;-569,0,0,-1582;-511,0,0,-1688;-447,0,0,-1774;-379,0,0,-1848;-308,0,0,-1900;-234,0,0,-1932;-157,0,0,-1947;-79,0,0,-1941;0,0,0,2;77,0,0,8;156,0,0,2;232,0,0,2;307,0,0,2;378,0,0,2;446,0,0,2;510,0,0,1;568,0,0,2;621,0,0,2;668,0,0,2;709,0,0,2;743,0,0,2;770,0,0,5;789,0,0,143;801,0,0,348;804,0,0,553;801,0,0,752;789,0,0,947;770,0,0,1133;743,0,0,1317;710,0,0,1483;669,0,0,1637;622,0,0,1771;569,0,0,1895;511,0,0,2001;447,0,0,2093;379,0,0,2162;308,0,0,2213;234,0,0,2245;157,0,0,2255;79,0,0,2248;0,0,0,-2;-77,0,0,-2;-156,0,0,-8;-232,0,0,-2;-307,0,0,-2;-378,0,0,-2;-446,0,0,-2;-510,0,0,-2;-568,0,0,-2;-621,0,0,-2;-668,0,0,-2;-709,0,0,-1;-743,0,0,-2;-770,0,0,-2;-789,0,0,-3;-801,0,0,-44;-804,0,0,-234;-801,0,0,-433;-789,0,0,-629;-770,0,0,-820;-743,0,0,-999;-710,0,0,-1169;-669,0,0,-1325;-622,0,0,-1467;-569,0,0,-1597;-511,0,0,-1708;-447,0,0,-1805;-379,0,0,-1881;-308,0,0,-1941;-234,0,0,-1980;-157,0,0,-2001;-79,0,0,-2002;0,0,0,2;77,0,0,2;156,0,0,1;232,0,0,2;307,0,0,2;378,0,0,2;446,0,0,8;510,0,0,2;568,0,0,2;621,0,0,0;668,0,0,2;709,0,0,2;743,0,0,1;770,0,0,4;789,0,0,100;801,0,0,294;804,0,0,490;801,0,0,682;789,0,0,869;770,0,0,1052;743,0,0,1223;710,0,0,1382;669,0,0,1533;622,0,0,1666;569,0,0,1785;511,0,0,1886;447,0,0,1975;379,0,0,2045;308,0,0,2096;234,0,0,2129;157,0,0,2143;79,0,0,2139;0,0,0,0;-77,0,0,-2;-156,0,0,-6;-232,0,0,-1;-307,0,0,-1;-378,0,0,-2;-446,0,0,-2;-510,0,0,-2;-568,0,0,-2;-621,0,0,-2;-668,0,0,-2;-709,0,0,-2;-743,0,0,-2;-770,0,0,-3;-789,0,0,-28;-801,0,0,-216;-804,0,0,-420;-801,0,0,-622;-789,0,0,-815;-770,0,0,-1002;-743,0,0,-1180;-710,0,0,-1348;-669,0,0,-1499;-622,0,0,-1635;-569,0,0,-1757;-511,0,0,-1864;-447,0,0,-1951;-379,0,0,-2021;-308,0,0,-2072;-234,0,0,-2103;-157,0,0,-2116;-79,0,0,-2106;</t>
  </si>
  <si>
    <t>Ti True AC</t>
  </si>
  <si>
    <t>0,0,0,2;77,0,0,2;156,0,0,2;232,0,0,1;307,0,0,2;378,0,0,2;446,0,0,3;510,0,0,3;568,0,0,6;621,0,0,120;668,0,0,262;709,0,0,418;743,0,0,581;770,0,0,749;789,0,0,915;801,0,0,1085;804,0,0,1256;801,0,0,1422;789,0,0,1593;770,0,0,1743;743,0,0,1890;710,0,0,2031;669,0,0,2158;622,0,0,2277;569,0,0,2381;511,0,0,2469;447,0,0,2543;379,0,0,2601;308,0,0,2643;234,0,0,2667;157,0,0,2673;79,0,0,2665;0,0,0,-2;-77,0,0,-2;-156,0,0,-2;-232,0,0,-2;-307,0,0,-2;-378,0,0,-6;-446,0,0,-1;-510,0,0,-1;-568,0,0,-2;-621,0,0,-2;-668,0,0,-1;-709,0,0,-2;-743,0,0,-2;-770,0,0,-2;-789,0,0,-2;-801,0,0,-1;-804,0,0,-2;-801,0,0,-3;-789,0,0,-10;-770,0,0,-162;-743,0,0,-322;-710,0,0,-475;-669,0,0,-618;-622,0,0,-749;-569,0,0,-867;-511,0,0,-970;-447,0,0,-1059;-379,0,0,-1131;-308,0,0,-1191;-234,0,0,-1226;-157,0,0,-1247;-79,0,0,-1252;0,0,0,2;77,0,0,2;156,0,0,2;232,0,0,2;307,0,0,3;378,0,0,2;446,0,0,2;510,0,0,1;568,0,0,2;621,0,0,2;668,0,0,4;709,0,0,47;743,0,0,208;770,0,0,380;789,0,0,557;801,0,0,735;804,0,0,908;801,0,0,1082;789,0,0,1249;770,0,0,1411;743,0,0,1561;710,0,0,1705;669,0,0,1834;622,0,0,1954;569,0,0,2058;511,0,0,2149;447,0,0,2225;379,0,0,2286;308,0,0,2330;234,0,0,2356;157,0,0,2369;79,0,0,2360;0,0,0,-3;-77,0,0,-2;-156,0,0,-2;-232,0,0,-2;-307,0,0,-2;-378,0,0,-2;-446,0,0,-2;-510,0,0,-2;-568,0,0,-2;-621,0,0,-2;-668,0,0,-1;-709,0,0,-2;-743,0,0,-1;-770,0,0,-2;-789,0,0,-2;-801,0,0,-2;-804,0,0,-4;-801,0,0,-74;-789,0,0,-243;-770,0,0,-415;-743,0,0,-577;-710,0,0,-730;-669,0,0,-873;-622,0,0,-1004;-569,0,0,-1120;-511,0,0,-1225;-447,0,0,-1312;-379,0,0,-1382;-308,0,0,-1438;-234,0,0,-1476;-157,0,0,-1495;-79,0,0,-1497;0,0,0,2;77,0,0,2;156,0,0,2;232,0,0,1;307,0,0,1;378,0,0,2;446,0,0,0;510,0,0,2;568,0,0,2;621,0,0,2;668,0,0,2;709,0,0,3;743,0,0,6;770,0,0,126;789,0,0,301;801,0,0,477;804,0,0,652;801,0,0,825;789,0,0,993;770,0,0,1156;743,0,0,1310;710,0,0,1455;669,0,0,1588;622,0,0,1711;569,0,0,1819;511,0,0,1914;447,0,0,1995;379,0,0,2059;308,0,0,2108;234,0,0,2138;157,0,0,2153;79,0,0,2151;0,0,0,-1;-77,0,0,-2;-156,0,0,-2;-232,0,0,-2;-307,0,0,-2;-378,0,0,-1;-446,0,0,-2;-510,0,0,-2;-568,0,0,-2;-621,0,0,-2;-668,0,0,-2;-709,0,0,-2;-743,0,0,-2;-770,0,0,-2;-789,0,0,-2;-801,0,0,-5;-804,0,0,-109;-801,0,0,-284;-789,0,0,-458;-770,0,0,-624;-743,0,0,-785;-710,0,0,-935;-669,0,0,-1074;-622,0,0,-1199;-569,0,0,-1312;-511,0,0,-1409;-447,0,0,-1491;-379,0,0,-1558;-308,0,0,-1607;-234,0,0,-1639;-157,0,0,-1654;-79,0,0,-1651;0,0,0,2;77,0,0,2;156,0,0,2;232,0,0,1;307,0,0,2;378,0,0,6;446,0,0,2;510,0,0,2;568,0,0,2;621,0,0,1;668,0,0,1;709,0,0,2;743,0,0,2;770,0,0,6;789,0,0,153;801,0,0,333;804,0,0,513;801,0,0,685;789,0,0,858;770,0,0,1028;743,0,0,1182;710,0,0,1330;669,0,0,1468;622,0,0,1593;569,0,0,1703;511,0,0,1802;447,0,0,1882;379,0,0,1950;308,0,0,2002;234,0,0,2035;157,0,0,2052;79,0,0,2050;0,0,0,-2;-77,0,0,-2;-156,0,0,-2;-232,0,0,-2;-307,0,0,-2;-378,0,0,-1;-446,0,0,-2;-510,0,0,-1;-568,0,0,-2;-621,0,0,-2;-668,0,0,-2;-709,0,0,-1;-743,0,0,-2;-770,0,0,-1;-789,0,0,-3;-801,0,0,-11;-804,0,0,-164;-801,0,0,-340;-789,0,0,-509;-770,0,0,-672;-743,0,0,-832;-710,0,0,-980;-669,0,0,-1117;-622,0,0,-1243;-569,0,0,-1356;-511,0,0,-1454;-447,0,0,-1535;-379,0,0,-1602;-308,0,0,-1653;-234,0,0,-1687;-157,0,0,-1704;-79,0,0,-1703;</t>
  </si>
  <si>
    <t>50us</t>
  </si>
  <si>
    <t>0us</t>
  </si>
  <si>
    <t>1000us</t>
  </si>
  <si>
    <t>0,0,0,3;77,0,0,1;156,0,0,2;232,0,0,2;307,0,0,1;378,0,0,2;446,0,0,2;510,0,0,3;568,0,0,325;621,0,0,762;668,0,0,1220;709,0,0,1695;743,0,0,2176;770,0,0,2659;789,0,0,3139;801,0,0,3610;804,0,0,4057;801,0,0,4067;789,0,0,4069;770,0,0,4069;743,0,0,4069;710,0,0,4070;669,0,0,4071;622,0,0,4068;569,0,0,4071;511,0,0,4071;447,0,0,4071;379,0,0,4071;308,0,0,4070;234,0,0,4071;157,0,0,4071;79,0,0,4069;0,0,0,-2;-77,0,0,-1;-156,0,0,-2;-232,0,0,-2;-307,0,0,-2;-378,0,0,-2;-446,0,0,-2;-510,0,0,-2;-568,0,0,-2;-621,0,0,-3;-668,0,0,-1;-709,0,0,-86;-743,0,0,-595;-770,0,0,-1117;-789,0,0,-1641;-801,0,0,-2157;-804,0,0,-2663;-801,0,0,-3152;-789,0,0,-3626;-770,0,0,-4055;-743,0,0,-4067;-710,0,0,-4067;-669,0,0,-4069;-622,0,0,-4069;-569,0,0,-4070;-511,0,0,-4070;-447,0,0,-4071;-379,0,0,-4070;-308,0,0,-4071;-234,0,0,-4071;-157,0,0,-4070;-79,0,0,-4070;0,0,0,2;77,0,0,2;156,0,0,1;232,0,0,2;307,0,0,2;378,0,0,2;446,0,0,2;510,0,0,2;568,0,0,1;621,0,0,2;668,0,0,2;709,0,0,241;743,0,0,757;770,0,0,1276;789,0,0,1791;801,0,0,2300;804,0,0,2798;801,0,0,3280;789,0,0,3738;770,0,0,4063;743,0,0,4067;710,0,0,4069;669,0,0,4069;622,0,0,4069;569,0,0,4069;511,0,0,4071;447,0,0,4071;379,0,0,4069;308,0,0,4071;234,0,0,4070;157,0,0,4070;79,0,0,4071;0,0,0,-2;-77,0,0,-2;-156,0,0,-2;-232,0,0,-2;-307,0,0,-2;-378,0,0,-2;-446,0,0,-2;-510,0,0,-1;-568,0,0,-7;-621,0,0,-2;-668,0,0,-2;-709,0,0,-245;-743,0,0,-766;-770,0,0,-1291;-789,0,0,-1813;-801,0,0,-2333;-804,0,0,-2841;-801,0,0,-3334;-789,0,0,-3802;-770,0,0,-4065;-743,0,0,-4068;-710,0,0,-4069;-669,0,0,-4069;-622,0,0,-4069;-569,0,0,-4069;-511,0,0,-4070;-447,0,0,-4071;-379,0,0,-4071;-308,0,0,-4070;-234,0,0,-4071;-157,0,0,-4071;-79,0,0,-4071;0,0,0,2;77,0,0,2;156,0,0,2;232,0,0,3;307,0,0,1;378,0,0,2;446,0,0,2;510,0,0,2;568,0,0,2;621,0,0,6;668,0,0,2;709,0,0,227;743,0,0,742;770,0,0,1265;789,0,0,1781;801,0,0,2296;804,0,0,2795;801,0,0,3280;789,0,0,3743;770,0,0,4062;743,0,0,4067;710,0,0,4068;669,0,0,4069;622,0,0,4071;569,0,0,4070;511,0,0,4070;447,0,0,4071;379,0,0,4070;308,0,0,4071;234,0,0,4070;157,0,0,4071;79,0,0,4070;0,0,0,-3;-77,0,0,-3;-156,0,0,-1;-232,0,0,-2;-307,0,0,-2;-378,0,0,-2;-446,0,0,-2;-510,0,0,-2;-568,0,0,-2;-621,0,0,-2;-668,0,0,-2;-709,0,0,-260;-743,0,0,-785;-770,0,0,-1313;-789,0,0,-1840;-801,0,0,-2363;-804,0,0,-2872;-801,0,0,-3369;-789,0,0,-3841;-770,0,0,-4063;-743,0,0,-4068;-710,0,0,-4068;-669,0,0,-4069;-622,0,0,-4070;-569,0,0,-4070;-511,0,0,-4070;-447,0,0,-4070;-379,0,0,-4071;-308,0,0,-4071;-234,0,0,-4071;-157,0,0,-4071;-79,0,0,-4071;0,0,0,0;77,0,0,1;156,0,0,2;232,0,0,2;307,0,0,2;378,0,0,1;446,0,0,1;510,0,0,2;568,0,0,2;621,0,0,2;668,0,0,1;709,0,0,251;743,0,0,770;770,0,0,1294;789,0,0,1816;801,0,0,2327;804,0,0,2828;801,0,0,3311;789,0,0,3775;770,0,0,4063;743,0,0,4066;710,0,0,4069;669,0,0,4070;622,0,0,4071;569,0,0,4070;511,0,0,4071;447,0,0,4071;379,0,0,4070;308,0,0,4067;234,0,0,4070;157,0,0,4071;79,0,0,4071;0,0,0,-2;-77,0,0,-2;-156,0,0,-2;-232,0,0,-2;-307,0,0,-5;-378,0,0,-2;-446,0,0,-2;-510,0,0,-2;-568,0,0,-2;-621,0,0,-2;-668,0,0,-3;-709,0,0,-272;-743,0,0,-797;-770,0,0,-1326;-789,0,0,-1857;-801,0,0,-2381;-804,0,0,-2896;-801,0,0,-3395;-789,0,0,-3869;-770,0,0,-4065;-743,0,0,-4068;-710,0,0,-4069;-669,0,0,-4069;-622,0,0,-4070;-569,0,0,-4070;-511,0,0,-4070;-447,0,0,-4075;-379,0,0,-4071;-308,0,0,-4070;-234,0,0,-4071;-157,0,0,-4070;-79,0,0,-4071;</t>
  </si>
  <si>
    <t>0,0,0,2;77,0,0,1;156,0,0,2;232,0,0,2;307,0,0,1;378,0,0,2;446,0,0,2;510,0,0,1;568,0,0,2;621,0,0,3;668,0,0,5;709,0,0,88;743,0,0,254;770,0,0,423;789,0,0,599;801,0,0,766;804,0,0,936;801,0,0,1106;789,0,0,1268;770,0,0,1420;743,0,0,1568;710,0,0,1710;669,0,0,1833;622,0,0,1945;569,0,0,2048;511,0,0,2133;447,0,0,2204;379,0,0,2259;308,0,0,2295;234,0,0,2318;157,0,0,2320;79,0,0,2308;0,0,0,-2;-77,0,0,-2;-156,0,0,-2;-232,0,0,-1;-307,0,0,-2;-378,0,0,-1;-446,0,0,-2;-510,0,0,-2;-568,0,0,-2;-621,0,0,-1;-668,0,0,-2;-709,0,0,-2;-743,0,0,-2;-770,0,0,-2;-789,0,0,-2;-801,0,0,-4;-804,0,0,-89;-801,0,0,-277;-789,0,0,-460;-770,0,0,-636;-743,0,0,-801;-710,0,0,-958;-669,0,0,-1103;-622,0,0,-1234;-569,0,0,-1352;-511,0,0,-1454;-447,0,0,-1540;-379,0,0,-1606;-308,0,0,-1656;-234,0,0,-1688;-157,0,0,-1702;-79,0,0,-1698;0,0,0,2;77,0,0,2;156,0,0,2;232,0,0,2;307,0,0,2;378,0,0,2;446,0,0,2;510,0,0,1;568,0,0,2;621,0,0,2;668,0,0,2;709,0,0,2;743,0,0,2;770,0,0,6;789,0,0,154;801,0,0,340;804,0,0,520;801,0,0,695;789,0,0,870;770,0,0,1036;743,0,0,1192;710,0,0,1341;669,0,0,1475;622,0,0,1597;569,0,0,1709;511,0,0,1802;447,0,0,1883;379,0,0,1943;308,0,0,1990;234,0,0,2023;157,0,0,2036;79,0,0,2030;0,0,0,-1;-77,0,0,0;-156,0,0,-2;-232,0,0,-1;-307,0,0,-1;-378,0,0,-2;-446,0,0,-2;-510,0,0,-2;-568,0,0,-2;-621,0,0,-2;-668,0,0,-2;-709,0,0,-2;-743,0,0,-2;-770,0,0,-2;-789,0,0,-6;-801,0,0,-140;-804,0,0,-332;-801,0,0,-505;-789,0,0,-682;-770,0,0,-850;-743,0,0,-1007;-710,0,0,-1154;-669,0,0,-1296;-622,0,0,-1417;-569,0,0,-1526;-511,0,0,-1623;-447,0,0,-1704;-379,0,0,-1765;-308,0,0,-1814;-234,0,0,-1844;-157,0,0,-1859;-79,0,0,-1846;0,0,0,2;77,0,0,0;156,0,0,1;232,0,0,2;307,0,0,3;378,0,0,2;446,0,0,2;510,0,0,2;568,0,0,2;621,0,0,1;668,0,0,2;709,0,0,2;743,0,0,2;770,0,0,4;789,0,0,61;801,0,0,250;804,0,0,433;801,0,0,615;789,0,0,792;770,0,0,965;743,0,0,1125;710,0,0,1277;669,0,0,1415;622,0,0,1543;569,0,0,1653;511,0,0,1750;447,0,0,1832;379,0,0,1895;308,0,0,1939;234,0,0,1969;157,0,0,1979;79,0,0,1974;0,0,0,-2;-77,0,0,-2;-156,0,0,-1;-232,0,0,-2;-307,0,0,-2;-378,0,0,-2;-446,0,0,-2;-510,0,0,-2;-568,0,0,-2;-621,0,0,-2;-668,0,0,-2;-709,0,0,-1;-743,0,0,-2;-770,0,0,-2;-789,0,0,-5;-801,0,0,-120;-804,0,0,-305;-801,0,0,-485;-789,0,0,-660;-770,0,0,-831;-743,0,0,-987;-710,0,0,-1138;-669,0,0,-1281;-622,0,0,-1410;-569,0,0,-1522;-511,0,0,-1621;-447,0,0,-1701;-379,0,0,-1768;-308,0,0,-1818;-234,0,0,-1850;-157,0,0,-1866;-79,0,0,-1864;0,0,0,2;77,0,0,2;156,0,0,1;232,0,0,2;307,0,0,2;378,0,0,3;446,0,0,2;510,0,0,2;568,0,0,1;621,0,0,2;668,0,0,1;709,0,0,2;743,0,0,2;770,0,0,4;789,0,0,92;801,0,0,279;804,0,0,461;801,0,0,638;789,0,0,814;770,0,0,978;743,0,0,1134;710,0,0,1289;669,0,0,1413;622,0,0,1532;569,0,0,1639;511,0,0,1729;447,0,0,1805;379,0,0,1863;308,0,0,1908;234,0,0,1934;157,0,0,1941;79,0,0,1933;0,0,0,-2;-77,0,0,-2;-156,0,0,-1;-232,0,0,-2;-307,0,0,-2;-378,0,0,-1;-446,0,0,-2;-510,0,0,-2;-568,0,0,-2;-621,0,0,-2;-668,0,0,-1;-709,0,0,-3;-743,0,0,-1;-770,0,0,-3;-789,0,0,-5;-801,0,0,-168;-804,0,0,-356;-801,0,0,-539;-789,0,0,-719;-770,0,0,-892;-743,0,0,-1056;-710,0,0,-1209;-669,0,0,-1350;-622,0,0,-1483;-569,0,0,-1602;-511,0,0,-1701;-447,0,0,-1786;-379,0,0,-1854;-308,0,0,-1905;-234,0,0,-1939;-157,0,0,-1953;-79,0,0,-1949;</t>
  </si>
  <si>
    <t>delay</t>
  </si>
  <si>
    <t>Connected</t>
  </si>
  <si>
    <t>Disconnected</t>
  </si>
  <si>
    <t>32.9PSU</t>
  </si>
  <si>
    <t xml:space="preserve">0us </t>
  </si>
  <si>
    <t>24.4PSU</t>
  </si>
  <si>
    <t>0,0,0,2;77,0,0,2;156,0,0,1;232,0,0,2;307,0,0,2;378,0,0,2;446,0,0,0;510,0,0,2;568,0,0,3;621,0,0,6;668,0,0,86;709,0,0,244;743,0,0,411;770,0,0,576;789,0,0,749;801,0,0,920;804,0,0,1095;801,0,0,1260;789,0,0,1427;770,0,0,1582;743,0,0,1729;710,0,0,1869;669,0,0,1994;622,0,0,2109;569,0,0,2209;511,0,0,2295;447,0,0,2364;379,0,0,2419;308,0,0,2454;234,0,0,2476;157,0,0,2480;79,0,0,2464;0,0,0,-2;-77,0,0,-1;-156,0,0,-2;-232,0,0,-1;-307,0,0,-2;-378,0,0,-2;-446,0,0,-2;-510,0,0,-1;-568,0,0,-2;-621,0,0,-2;-668,0,0,-2;-709,0,0,-2;-743,0,0,-2;-770,0,0,-2;-789,0,0,-2;-801,0,0,-3;-804,0,0,-4;-801,0,0,-57;-789,0,0,-232;-770,0,0,-400;-743,0,0,-563;-710,0,0,-716;-669,0,0,-857;-622,0,0,-981;-569,0,0,-1094;-511,0,0,-1196;-447,0,0,-1277;-379,0,0,-1348;-308,0,0,-1399;-234,0,0,-1432;-157,0,0,-1451;-79,0,0,-1450;0,0,0,2;77,0,0,2;156,0,0,2;232,0,0,4;307,0,0,2;378,0,0,2;446,0,0,1;510,0,0,2;568,0,0,2;621,0,0,2;668,0,0,2;709,0,0,5;743,0,0,90;770,0,0,261;789,0,0,445;801,0,0,620;804,0,0,796;801,0,0,966;789,0,0,1133;770,0,0,1293;743,0,0,1440;710,0,0,1579;669,0,0,1711;622,0,0,1819;569,0,0,1920;511,0,0,2007;447,0,0,2081;379,0,0,2133;308,0,0,2170;234,0,0,2193;157,0,0,2197;79,0,0,2183;0,0,0,0;-77,0,0,-2;-156,0,0,-2;-232,0,0,-2;-307,0,0,-2;-378,0,0,-2;-446,0,0,-1;-510,0,0,-2;-568,0,0,-2;-621,0,0,0;-668,0,0,-1;-709,0,0,-1;-743,0,0,0;-770,0,0,-2;-789,0,0,-2;-801,0,0,-6;-804,0,0,-121;-801,0,0,-301;-789,0,0,-476;-770,0,0,-643;-743,0,0,-806;-710,0,0,-960;-669,0,0,-1105;-622,0,0,-1231;-569,0,0,-1345;-511,0,0,-1437;-447,0,0,-1527;-379,0,0,-1594;-308,0,0,-1641;-234,0,0,-1678;-157,0,0,-1690;-79,0,0,-1688;0,0,0,2;77,0,0,2;156,0,0,2;232,0,0,2;307,0,0,2;378,0,0,2;446,0,0,2;510,0,0,2;568,0,0,1;621,0,0,2;668,0,0,2;709,0,0,2;743,0,0,4;770,0,0,6;789,0,0,173;801,0,0,349;804,0,0,525;801,0,0,697;789,0,0,864;770,0,0,1022;743,0,0,1177;710,0,0,1316;669,0,0,1448;622,0,0,1564;569,0,0,1669;511,0,0,1760;447,0,0,1837;379,0,0,1897;308,0,0,1939;234,0,0,1966;157,0,0,1978;79,0,0,1968;0,0,0,-2;-77,0,0,-3;-156,0,0,-2;-232,0,0,-2;-307,0,0,-2;-378,0,0,-4;-446,0,0,-3;-510,0,0,-2;-568,0,0,-2;-621,0,0,-2;-668,0,0,-2;-709,0,0,-2;-743,0,0,-2;-770,0,0,-3;-789,0,0,-6;-801,0,0,-176;-804,0,0,-358;-801,0,0,-539;-789,0,0,-708;-770,0,0,-880;-743,0,0,-1032;-710,0,0,-1184;-669,0,0,-1313;-622,0,0,-1435;-569,0,0,-1543;-511,0,0,-1636;-447,0,0,-1712;-379,0,0,-1773;-308,0,0,-1814;-234,0,0,-1839;-157,0,0,-1850;-79,0,0,-1842;0,0,0,1;77,0,0,2;156,0,0,2;232,0,0,2;307,0,0,5;378,0,0,2;446,0,0,2;510,0,0,2;568,0,0,2;621,0,0,2;668,0,0,2;709,0,0,2;743,0,0,2;770,0,0,4;789,0,0,10;801,0,0,202;804,0,0,383;801,0,0,559;789,0,0,731;770,0,0,896;743,0,0,1051;710,0,0,1208;669,0,0,1333;622,0,0,1456;569,0,0,1564;511,0,0,1662;447,0,0,1742;379,0,0,1807;308,0,0,1851;234,0,0,1879;157,0,0,1892;79,0,0,1886;0,0,0,-2;-77,0,0,-1;-156,0,0,-2;-232,0,0,-2;-307,0,0,-2;-378,0,0,-2;-446,0,0,-2;-510,0,0,-2;-568,0,0,-2;-621,0,0,-1;-668,0,0,-2;-709,0,0,-2;-743,0,0,-2;-770,0,0,-3;-789,0,0,-13;-801,0,0,-202;-804,0,0,-381;-801,0,0,-556;-789,0,0,-723;-770,0,0,-889;-743,0,0,-1048;-710,0,0,-1187;-669,0,0,-1321;-622,0,0,-1443;-569,0,0,-1550;-511,0,0,-1643;-447,0,0,-1722;-379,0,0,-1785;-308,0,0,-1829;-234,0,0,-1859;-157,0,0,-1871;-79,0,0,-1863;</t>
  </si>
  <si>
    <t>34.8PSU</t>
  </si>
  <si>
    <t>0,0,0,2;77,0,0,1;156,0,0,2;232,0,0,2;307,0,0,2;378,0,0,5;446,0,0,2;510,0,0,2;568,0,0,3;621,0,0,4;668,0,0,5;709,0,0,7;743,0,0,142;770,0,0,293;789,0,0,446;801,0,0,592;804,0,0,740;801,0,0,889;789,0,0,1024;770,0,0,1160;743,0,0,1288;710,0,0,1411;669,0,0,1513;622,0,0,1613;569,0,0,1691;511,0,0,1769;447,0,0,1822;379,0,0,1869;308,0,0,1897;234,0,0,1908;157,0,0,1907;79,0,0,1893;0,0,0,-2;-77,0,0,-1;-156,0,0,-2;-232,0,0,-2;-307,0,0,-2;-378,0,0,-2;-446,0,0,-2;-510,0,0,-1;-568,0,0,-2;-621,0,0,-2;-668,0,0,-2;-709,0,0,-2;-743,0,0,-1;-770,0,0,-3;-789,0,0,-5;-801,0,0,-13;-804,0,0,-179;-801,0,0,-332;-789,0,0,-486;-770,0,0,-622;-743,0,0,-762;-710,0,0,-882;-669,0,0,-997;-622,0,0,-1101;-569,0,0,-1189;-511,0,0,-1270;-447,0,0,-1333;-379,0,0,-1380;-308,0,0,-1416;-234,0,0,-1436;-157,0,0,-1443;-79,0,0,-1433;0,0,0,1;77,0,0,1;156,0,0,2;232,0,0,2;307,0,0,1;378,0,0,2;446,0,0,2;510,0,0,1;568,0,0,2;621,0,0,2;668,0,0,2;709,0,0,3;743,0,0,5;770,0,0,101;789,0,0,261;801,0,0,411;804,0,0,570;801,0,0,713;789,0,0,865;770,0,0,1008;743,0,0,1134;710,0,0,1258;669,0,0,1374;622,0,0,1470;569,0,0,1558;511,0,0,1634;447,0,0,1696;379,0,0,1743;308,0,0,1777;234,0,0,1793;157,0,0,1798;79,0,0,1783;0,0,0,-2;-77,0,0,-2;-156,0,0,-2;-232,0,0,-2;-307,0,0,-2;-378,0,0,-2;-446,0,0,-4;-510,0,0,-2;-568,0,0,-2;-621,0,0,-2;-668,0,0,-2;-709,0,0,-2;-743,0,0,-3;-770,0,0,-4;-789,0,0,-6;-801,0,0,-102;-804,0,0,-254;-801,0,0,-409;-789,0,0,-557;-770,0,0,-698;-743,0,0,-825;-710,0,0,-949;-669,0,0,-1062;-622,0,0,-1163;-569,0,0,-1253;-511,0,0,-1330;-447,0,0,-1391;-379,0,0,-1439;-308,0,0,-1476;-234,0,0,-1491;-157,0,0,-1494;-79,0,0,-1485;0,0,0,1;77,0,0,2;156,0,0,1;232,0,0,2;307,0,0,2;378,0,0,3;446,0,0,1;510,0,0,2;568,0,0,2;621,0,0,2;668,0,0,2;709,0,0,3;743,0,0,5;770,0,0,60;789,0,0,222;801,0,0,374;804,0,0,533;801,0,0,680;789,0,0,833;770,0,0,970;743,0,0,1100;710,0,0,1229;669,0,0,1339;622,0,0,1440;569,0,0,1528;511,0,0,1603;447,0,0,1665;379,0,0,1713;308,0,0,1746;234,0,0,1766;157,0,0,1766;79,0,0,1753;0,0,0,-2;-77,0,0,-2;-156,0,0,-2;-232,0,0,-2;-307,0,0,-2;-378,0,0,-2;-446,0,0,-2;-510,0,0,-2;-568,0,0,-1;-621,0,0,-2;-668,0,0,-2;-709,0,0,-2;-743,0,0,-2;-770,0,0,-4;-789,0,0,-6;-801,0,0,-123;-804,0,0,-274;-801,0,0,-429;-789,0,0,-578;-770,0,0,-719;-743,0,0,-845;-710,0,0,-973;-669,0,0,-1085;-622,0,0,-1186;-569,0,0,-1274;-511,0,0,-1352;-447,0,0,-1414;-379,0,0,-1462;-308,0,0,-1495;-234,0,0,-1514;-157,0,0,-1520;-79,0,0,-1506;0,0,0,2;77,0,0,2;156,0,0,2;232,0,0,2;307,0,0,2;378,0,0,1;446,0,0,2;510,0,0,2;568,0,0,2;621,0,0,2;668,0,0,3;709,0,0,3;743,0,0,5;770,0,0,40;789,0,0,202;801,0,0,359;804,0,0,513;801,0,0,662;789,0,0,808;770,0,0,946;743,0,0,1080;710,0,0,1199;669,0,0,1321;622,0,0,1417;569,0,0,1506;511,0,0,1588;447,0,0,1645;379,0,0,1698;308,0,0,1728;234,0,0,1744;157,0,0,1747;79,0,0,1736;0,0,0,-3;-77,0,0,-2;-156,0,0,-2;-232,0,0,-2;-307,0,0,-2;-378,0,0,-2;-446,0,0,-1;-510,0,0,-2;-568,0,0,-2;-621,0,0,-1;-668,0,0,-1;-709,0,0,-2;-743,0,0,-2;-770,0,0,-5;-789,0,0,-6;-801,0,0,-142;-804,0,0,-294;-801,0,0,-449;-789,0,0,-595;-770,0,0,-736;-743,0,0,-864;-710,0,0,-989;-669,0,0,-1101;-622,0,0,-1200;-569,0,0,-1290;-511,0,0,-1370;-447,0,0,-1431;-379,0,0,-1480;-308,0,0,-1508;-234,0,0,-1527;-157,0,0,-1530;-79,0,0,-1519;</t>
  </si>
  <si>
    <t>Presamples</t>
  </si>
  <si>
    <t>0,0,0,2;77,0,0,1;156,0,0,1;232,0,0,0;307,0,0,2;378,0,0,0;446,0,0,2;510,0,0,1;568,0,0,2;621,0,0,2;668,0,0,5;709,0,0,3;743,0,0,45;770,0,0,192;789,0,0,345;801,0,0,488;804,0,0,640;801,0,0,782;789,0,0,922;770,0,0,1058;743,0,0,1181;710,0,0,1302;669,0,0,1406;622,0,0,1508;569,0,0,1586;511,0,0,1659;447,0,0,1716;379,0,0,1762;308,0,0,1788;234,0,0,1801;157,0,0,1801;79,0,0,1787;0,0,0,-2;-77,0,0,-2;-156,0,0,-1;-232,0,0,-2;-307,0,0,-2;-378,0,0,-2;-446,0,0,-2;-510,0,0,-2;-568,0,0,-2;-621,0,0,-2;-668,0,0,-2;-709,0,0,-2;-743,0,0,-3;-770,0,0,-4;-789,0,0,-6;-801,0,0,-120;-804,0,0,-274;-801,0,0,-428;-789,0,0,-578;-770,0,0,-718;-743,0,0,-847;-710,0,0,-971;-669,0,0,-1085;-622,0,0,-1192;-569,0,0,-1277;-511,0,0,-1352;-447,0,0,-1417;-379,0,0,-1465;-308,0,0,-1499;-234,0,0,-1520;-157,0,0,-1523;-79,0,0,-1513;0,0,0,2;77,0,0,2;156,0,0,2;232,0,0,0;307,0,0,2;378,0,0,0;446,0,0,1;510,0,0,1;568,0,0,8;621,0,0,2;668,0,0,2;709,0,0,4;743,0,0,5;770,0,0,9;789,0,0,179;801,0,0,330;804,0,0,489;801,0,0,634;789,0,0,785;770,0,0,920;743,0,0,1050;710,0,0,1179;669,0,0,1289;622,0,0,1385;569,0,0,1472;511,0,0,1550;447,0,0,1611;379,0,0,1657;308,0,0,1690;234,0,0,1709;157,0,0,1708;79,0,0,1697;0,0,0,-2;-77,0,0,-2;-156,0,0,-2;-232,0,0,-2;-307,0,0,-2;-378,0,0,-1;-446,0,0,-2;-510,0,0,-2;-568,0,0,-2;-621,0,0,-2;-668,0,0,-2;-709,0,0,-2;-743,0,0,-3;-770,0,0,-4;-789,0,0,-8;-801,0,0,-173;-804,0,0,-326;-801,0,0,-481;-789,0,0,-625;-770,0,0,-763;-743,0,0,-895;-710,0,0,-1018;-669,0,0,-1132;-622,0,0,-1232;-569,0,0,-1323;-511,0,0,-1404;-447,0,0,-1466;-379,0,0,-1514;-308,0,0,-1545;-234,0,0,-1562;-157,0,0,-1561;-79,0,0,-1558;0,0,0,2;77,0,0,2;156,0,0,2;232,0,0,2;307,0,0,2;378,0,0,2;446,0,0,1;510,0,0,2;568,0,0,1;621,0,0,2;668,0,0,2;709,0,0,3;743,0,0,5;770,0,0,6;789,0,0,145;801,0,0,297;804,0,0,453;801,0,0,601;789,0,0,745;770,0,0,887;743,0,0,1017;710,0,0,1144;669,0,0,1259;622,0,0,1353;569,0,0,1441;511,0,0,1518;447,0,0,1579;379,0,0,1627;308,0,0,1661;234,0,0,1681;157,0,0,1681;79,0,0,1671;0,0,0,-2;-77,0,0,-2;-156,0,0,-1;-232,0,0,-2;-307,0,0,-2;-378,0,0,-2;-446,0,0,-2;-510,0,0,-1;-568,0,0,-2;-621,0,0,-2;-668,0,0,-2;-709,0,0,-2;-743,0,0,-3;-770,0,0,-5;-789,0,0,-46;-801,0,0,-200;-804,0,0,-352;-801,0,0,-503;-789,0,0,-648;-770,0,0,-794;-743,0,0,-920;-710,0,0,-1048;-669,0,0,-1161;-622,0,0,-1255;-569,0,0,-1345;-511,0,0,-1420;-447,0,0,-1482;-379,0,0,-1530;-308,0,0,-1563;-234,0,0,-1580;-157,0,0,-1584;-79,0,0,-1574;0,0,0,2;77,0,0,1;156,0,0,2;232,0,0,2;307,0,0,2;378,0,0,1;446,0,0,2;510,0,0,1;568,0,0,2;621,0,0,2;668,0,0,2;709,0,0,3;743,0,0,4;770,0,0,6;789,0,0,129;801,0,0,282;804,0,0,438;801,0,0,591;789,0,0,733;770,0,0,876;743,0,0,1006;710,0,0,1134;669,0,0,1247;622,0,0,1343;569,0,0,1431;511,0,0,1510;447,0,0,1572;379,0,0,1618;308,0,0,1652;234,0,0,1673;157,0,0,1674;79,0,0,1664;0,0,0,0;-77,0,0,-1;-156,0,0,-2;-232,0,0,-2;-307,0,0,-2;-378,0,0,-2;-446,0,0,-1;-510,0,0,-2;-568,0,0,-2;-621,0,0,-2;-668,0,0,-5;-709,0,0,-1;-743,0,0,-3;-770,0,0,-5;-789,0,0,-42;-801,0,0,-198;-804,0,0,-351;-801,0,0,-505;-789,0,0,-652;-770,0,0,-793;-743,0,0,-919;-710,0,0,-1048;-669,0,0,-1161;-622,0,0,-1257;-569,0,0,-1344;-511,0,0,-1421;-447,0,0,-1484;-379,0,0,-1531;-308,0,0,-1564;-234,0,0,-1584;-157,0,0,-1587;-79,0,0,-1576;</t>
  </si>
  <si>
    <t>0,0,0,2;77,0,0,2;156,0,0,2;232,0,0,2;307,0,0,1;378,0,0,1;446,0,0,1;510,0,0,2;568,0,0,1;621,0,0,3;668,0,0,4;709,0,0,5;743,0,0,6;770,0,0,153;789,0,0,301;801,0,0,449;804,0,0,597;801,0,0,736;789,0,0,874;770,0,0,1010;743,0,0,1133;710,0,0,1254;669,0,0,1359;622,0,0,1453;569,0,0,1535;511,0,0,1609;447,0,0,1667;379,0,0,1713;308,0,0,1741;234,0,0,1755;157,0,0,1758;79,0,0,1743;0,0,0,-2;-77,0,0,-2;-156,0,0,-2;-232,0,0,-2;-307,0,0,-2;-378,0,0,-2;-446,0,0,-1;-510,0,0,-2;-568,0,0,-2;-621,0,0,-2;-668,0,0,-2;-709,0,0,-3;-743,0,0,-2;-770,0,0,-4;-789,0,0,-6;-801,0,0,-117;-804,0,0,-269;-801,0,0,-422;-789,0,0,-564;-770,0,0,-709;-743,0,0,-837;-710,0,0,-964;-669,0,0,-1076;-622,0,0,-1176;-569,0,0,-1265;-511,0,0,-1344;-447,0,0,-1411;-379,0,0,-1459;-308,0,0,-1492;-234,0,0,-1515;-157,0,0,-1520;-79,0,0,-1511;0,0,0,2;77,0,0,2;156,0,0,1;232,0,0,2;307,0,0,2;378,0,0,2;446,0,0,2;510,0,0,1;568,0,0,2;621,0,0,2;668,0,0,2;709,0,0,2;743,0,0,5;770,0,0,6;789,0,0,139;801,0,0,290;804,0,0,445;801,0,0,596;789,0,0,739;770,0,0,874;743,0,0,1001;710,0,0,1128;669,0,0,1239;622,0,0,1334;569,0,0,1423;511,0,0,1498;447,0,0,1560;379,0,0,1607;308,0,0,1641;234,0,0,1661;157,0,0,1663;79,0,0,1653;0,0,0,0;-77,0,0,-2;-156,0,0,-2;-232,0,0,-8;-307,0,0,-2;-378,0,0,-2;-446,0,0,-2;-510,0,0,-2;-568,0,0,-2;-621,0,0,-1;-668,0,0,-2;-709,0,0,-2;-743,0,0,-4;-770,0,0,-4;-789,0,0,-9;-801,0,0,-174;-804,0,0,-328;-801,0,0,-475;-789,0,0,-618;-770,0,0,-758;-743,0,0,-890;-710,0,0,-1015;-669,0,0,-1128;-622,0,0,-1226;-569,0,0,-1314;-511,0,0,-1391;-447,0,0,-1453;-379,0,0,-1505;-308,0,0,-1538;-234,0,0,-1558;-157,0,0,-1562;-79,0,0,-1554;0,0,0,2;77,0,0,1;156,0,0,2;232,0,0,2;307,0,0,2;378,0,0,2;446,0,0,2;510,0,0,2;568,0,0,2;621,0,0,2;668,0,0,2;709,0,0,3;743,0,0,4;770,0,0,6;789,0,0,106;801,0,0,257;804,0,0,409;801,0,0,558;789,0,0,707;770,0,0,842;743,0,0,971;710,0,0,1094;669,0,0,1204;622,0,0,1306;569,0,0,1394;511,0,0,1471;447,0,0,1532;379,0,0,1579;308,0,0,1615;234,0,0,1633;157,0,0,1637;79,0,0,1627;0,0,0,-2;-77,0,0,-2;-156,0,0,-2;-232,0,0,-2;-307,0,0,-2;-378,0,0,-1;-446,0,0,-2;-510,0,0,-1;-568,0,0,-2;-621,0,0,-2;-668,0,0,-2;-709,0,0,-2;-743,0,0,-4;-770,0,0,-6;-789,0,0,-42;-801,0,0,-197;-804,0,0,-350;-801,0,0,-499;-789,0,0,-640;-770,0,0,-781;-743,0,0,-910;-710,0,0,-1033;-669,0,0,-1144;-622,0,0,-1248;-569,0,0,-1335;-511,0,0,-1409;-447,0,0,-1472;-379,0,0,-1520;-308,0,0,-1556;-234,0,0,-1573;-157,0,0,-1578;-79,0,0,-1571;0,0,0,2;77,0,0,2;156,0,0,2;232,0,0,2;307,0,0,2;378,0,0,2;446,0,0,2;510,0,0,2;568,0,0,2;621,0,0,2;668,0,0,2;709,0,0,2;743,0,0,4;770,0,0,6;789,0,0,94;801,0,0,246;804,0,0,401;801,0,0,550;789,0,0,691;770,0,0,832;743,0,0,962;710,0,0,1088;669,0,0,1200;622,0,0,1298;569,0,0,1385;511,0,0,1461;447,0,0,1527;379,0,0,1575;308,0,0,1607;234,0,0,1625;157,0,0,1630;79,0,0,1622;0,0,0,-1;-77,0,0,-1;-156,0,0,-3;-232,0,0,-2;-307,0,0,-2;-378,0,0,-1;-446,0,0,-2;-510,0,0,-2;-568,0,0,-2;-621,0,0,-2;-668,0,0,-2;-709,0,0,-2;-743,0,0,-4;-770,0,0,-5;-789,0,0,-44;-801,0,0,-198;-804,0,0,-352;-801,0,0,-500;-789,0,0,-642;-770,0,0,-781;-743,0,0,-913;-710,0,0,-1038;-669,0,0,-1150;-622,0,0,-1247;-569,0,0,-1335;-511,0,0,-1411;-447,0,0,-1475;-379,0,0,-1523;-308,0,0,-1560;-234,0,0,-1576;-157,0,0,-1581;-79,0,0,-1572;</t>
  </si>
  <si>
    <t>2s relaxation</t>
  </si>
  <si>
    <t>AuSK1</t>
  </si>
  <si>
    <t>512,2041,1172,2105;512,2041,1172,2126;512,2041,1173,2148;512,2041,1173,2164;512,2041,1173,2182;512,2041,1173,2221;512,2041,1172,2211;512,2042,1173,2212;512,2041,1173,2224;512,2041,1173,2249;512,2041,1173,2223;512,2042,1173,2233;512,2041,1172,2236;512,2041,1171,2249;512,2041,1173,2254;512,2041,1173,2261;512,2041,1172,2262;512,2041,1172,2274;512,2041,1172,2277;512,2042,1173,2283;</t>
  </si>
  <si>
    <t>AuSK2</t>
  </si>
  <si>
    <t>5s relaxation</t>
  </si>
  <si>
    <t>512,2041,1173,2300;512,2041,1173,2300;512,2041,1173,2305;512,2041,1173,2310;512,2041,1173,2313;512,2041,1173,2318;512,2041,1173,2319;512,2041,1173,2320;512,2042,1173,2314;512,2041,1173,2315;</t>
  </si>
  <si>
    <t>512,2041,1173,2281;512,2041,1172,2287;512,2041,1173,2297;512,2042,1173,2294;512,2041,1172,2295;512,2042,1173,2298;512,2041,1172,2299;512,2041,1173,2303;512,2041,1172,2303;512,2041,1173,2304;</t>
  </si>
  <si>
    <t>AuSK3</t>
  </si>
  <si>
    <t>5s relaxation, long break</t>
  </si>
  <si>
    <t>512,2041,1172,2077;512,2041,1174,2133;512,2042,1174,2169;512,2042,1173,2191;512,2041,1173,2209;512,2041,1174,2235;512,2041,1172,2248;512,2041,1174,2279;512,2041,1172,2287;512,2041,1173,2298;</t>
  </si>
  <si>
    <t>512,2042,1175,2361;</t>
  </si>
  <si>
    <t>512,2042,1174,2026</t>
  </si>
  <si>
    <t>512,2041,1172,2211</t>
  </si>
  <si>
    <t>512,2041,1172,2242</t>
  </si>
  <si>
    <t>29.1PSU</t>
  </si>
  <si>
    <t>AuSK4a</t>
  </si>
  <si>
    <t>AuSK4b</t>
  </si>
  <si>
    <t>AuSK4c</t>
  </si>
  <si>
    <t>AuSK4d</t>
  </si>
  <si>
    <t>AuSK4e</t>
  </si>
  <si>
    <t>512,2041,1172,2687</t>
  </si>
  <si>
    <t>512,2041,1172,2677</t>
  </si>
  <si>
    <t>512,2041,1173,2753</t>
  </si>
  <si>
    <t>512,2041,1172,2685</t>
  </si>
  <si>
    <t>512,2041,1172,2430</t>
  </si>
  <si>
    <t>512,2041,1172,2394</t>
  </si>
  <si>
    <t>512,2042,1173,2545</t>
  </si>
  <si>
    <t>512,2042,1172,2560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</si>
</sst>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&quot;#,##0_);[Red]\(&quot;R&quot;#,##0\)"/>
    <numFmt numFmtId="164" formatCode="0.0000"/>
    <numFmt numFmtId="165" formatCode="0.000"/>
  </numFmts>
  <fonts count="3" x14ac:knownFonts="1">
    <font>
      <sz val="12"/>
      <color theme="1"/>
      <name val="Aptos Narrow"/>
      <family val="2"/>
      <scheme val="minor"/>
    </font>
    <font>
      <sz val="12"/>
      <color rgb="FF000000"/>
      <name val="Helvetica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6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</a:t>
            </a:r>
            <a:r>
              <a:rPr lang="en-GB" baseline="0"/>
              <a:t> load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'DAC Range'!$C$4</c:f>
              <c:strCache>
                <c:ptCount val="1"/>
                <c:pt idx="0">
                  <c:v>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Range'!$C$5:$C$21</c:f>
              <c:numCache>
                <c:formatCode>General</c:formatCode>
                <c:ptCount val="17"/>
                <c:pt idx="0">
                  <c:v>2.9E-4</c:v>
                </c:pt>
                <c:pt idx="1">
                  <c:v>5.7709999999999997E-2</c:v>
                </c:pt>
                <c:pt idx="2">
                  <c:v>8.159000000000001E-2</c:v>
                </c:pt>
                <c:pt idx="3">
                  <c:v>0.1104</c:v>
                </c:pt>
                <c:pt idx="4">
                  <c:v>0.14257</c:v>
                </c:pt>
                <c:pt idx="5">
                  <c:v>0.17766999999999999</c:v>
                </c:pt>
                <c:pt idx="6">
                  <c:v>0.21611</c:v>
                </c:pt>
                <c:pt idx="7">
                  <c:v>0.25702000000000003</c:v>
                </c:pt>
                <c:pt idx="8">
                  <c:v>0.29951</c:v>
                </c:pt>
                <c:pt idx="9">
                  <c:v>0.33989999999999998</c:v>
                </c:pt>
                <c:pt idx="10">
                  <c:v>0.38418000000000002</c:v>
                </c:pt>
                <c:pt idx="11">
                  <c:v>0.42398000000000002</c:v>
                </c:pt>
                <c:pt idx="12">
                  <c:v>0.47831000000000001</c:v>
                </c:pt>
                <c:pt idx="13">
                  <c:v>0.83069999999999999</c:v>
                </c:pt>
                <c:pt idx="14">
                  <c:v>3.3212000000000002</c:v>
                </c:pt>
                <c:pt idx="15">
                  <c:v>3.3161</c:v>
                </c:pt>
                <c:pt idx="16">
                  <c:v>3.3180000000000001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49-084C-90AF-CBAFE052CEA1}"/>
            </c:ext>
          </c:extLst>
        </c:ser>
        <c:ser>
          <c:idx val="1"/>
          <c:order val="1"/>
          <c:tx>
            <c:strRef>
              <c:f>'DAC Range'!$D$4</c:f>
              <c:strCache>
                <c:ptCount val="1"/>
                <c:pt idx="0">
                  <c:v>buff_dac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Range'!$D$5:$D$21</c:f>
              <c:numCache>
                <c:formatCode>General</c:formatCode>
                <c:ptCount val="17"/>
                <c:pt idx="0">
                  <c:v>3.8399999999999997E-3</c:v>
                </c:pt>
                <c:pt idx="1">
                  <c:v>0.20962999999999998</c:v>
                </c:pt>
                <c:pt idx="2">
                  <c:v>0.42009000000000002</c:v>
                </c:pt>
                <c:pt idx="3">
                  <c:v>0.62970000000000004</c:v>
                </c:pt>
                <c:pt idx="4">
                  <c:v>0.83660000000000001</c:v>
                </c:pt>
                <c:pt idx="5">
                  <c:v>1.0468999999999999</c:v>
                </c:pt>
                <c:pt idx="6">
                  <c:v>1.2543</c:v>
                </c:pt>
                <c:pt idx="7">
                  <c:v>1.462</c:v>
                </c:pt>
                <c:pt idx="8">
                  <c:v>1.6696</c:v>
                </c:pt>
                <c:pt idx="9">
                  <c:v>1.8732</c:v>
                </c:pt>
                <c:pt idx="10">
                  <c:v>2.0800999999999998</c:v>
                </c:pt>
                <c:pt idx="11">
                  <c:v>2.2869999999999999</c:v>
                </c:pt>
                <c:pt idx="12">
                  <c:v>2.4899</c:v>
                </c:pt>
                <c:pt idx="13">
                  <c:v>2.6869000000000001</c:v>
                </c:pt>
                <c:pt idx="14">
                  <c:v>2.8172000000000001</c:v>
                </c:pt>
                <c:pt idx="15">
                  <c:v>2.8216999999999999</c:v>
                </c:pt>
                <c:pt idx="16">
                  <c:v>2.8304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49-084C-90AF-CBAFE052C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205599"/>
        <c:axId val="1696779311"/>
      </c:scatterChart>
      <c:valAx>
        <c:axId val="182520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779311"/>
        <c:crosses val="autoZero"/>
        <c:crossBetween val="midCat"/>
      </c:valAx>
      <c:valAx>
        <c:axId val="169677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205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loaded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'DAC Range'!$E$4</c:f>
              <c:strCache>
                <c:ptCount val="1"/>
                <c:pt idx="0">
                  <c:v>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Range'!$E$5:$E$21</c:f>
              <c:numCache>
                <c:formatCode>General</c:formatCode>
                <c:ptCount val="17"/>
                <c:pt idx="0">
                  <c:v>2.9E-4</c:v>
                </c:pt>
                <c:pt idx="1">
                  <c:v>0.82020000000000004</c:v>
                </c:pt>
                <c:pt idx="2">
                  <c:v>1.0443</c:v>
                </c:pt>
                <c:pt idx="3">
                  <c:v>1.2605999999999999</c:v>
                </c:pt>
                <c:pt idx="4">
                  <c:v>1.4713000000000001</c:v>
                </c:pt>
                <c:pt idx="5">
                  <c:v>1.6841999999999999</c:v>
                </c:pt>
                <c:pt idx="6">
                  <c:v>1.8940999999999999</c:v>
                </c:pt>
                <c:pt idx="7">
                  <c:v>2.0981000000000001</c:v>
                </c:pt>
                <c:pt idx="8">
                  <c:v>2.3069999999999999</c:v>
                </c:pt>
                <c:pt idx="9">
                  <c:v>2.5125000000000002</c:v>
                </c:pt>
                <c:pt idx="10">
                  <c:v>2.7172999999999998</c:v>
                </c:pt>
                <c:pt idx="11">
                  <c:v>2.9260999999999999</c:v>
                </c:pt>
                <c:pt idx="12">
                  <c:v>3.1309999999999998</c:v>
                </c:pt>
                <c:pt idx="13">
                  <c:v>3.2658</c:v>
                </c:pt>
                <c:pt idx="14">
                  <c:v>3.262</c:v>
                </c:pt>
                <c:pt idx="15">
                  <c:v>3.2519999999999998</c:v>
                </c:pt>
                <c:pt idx="16">
                  <c:v>3.2683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4C-4B47-B2B8-8925338C1EC3}"/>
            </c:ext>
          </c:extLst>
        </c:ser>
        <c:ser>
          <c:idx val="1"/>
          <c:order val="1"/>
          <c:tx>
            <c:strRef>
              <c:f>'DAC Range'!$F$4</c:f>
              <c:strCache>
                <c:ptCount val="1"/>
                <c:pt idx="0">
                  <c:v>buff_dac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Range'!$F$5:$F$21</c:f>
              <c:numCache>
                <c:formatCode>General</c:formatCode>
                <c:ptCount val="17"/>
                <c:pt idx="0">
                  <c:v>2.0000000000000002E-5</c:v>
                </c:pt>
                <c:pt idx="1">
                  <c:v>0.20508999999999999</c:v>
                </c:pt>
                <c:pt idx="2">
                  <c:v>0.41188999999999998</c:v>
                </c:pt>
                <c:pt idx="3">
                  <c:v>0.61780000000000002</c:v>
                </c:pt>
                <c:pt idx="4">
                  <c:v>0.82269999999999999</c:v>
                </c:pt>
                <c:pt idx="5">
                  <c:v>1.0290999999999999</c:v>
                </c:pt>
                <c:pt idx="6">
                  <c:v>1.2318</c:v>
                </c:pt>
                <c:pt idx="7">
                  <c:v>1.4325000000000001</c:v>
                </c:pt>
                <c:pt idx="8">
                  <c:v>1.6364000000000001</c:v>
                </c:pt>
                <c:pt idx="9">
                  <c:v>1.8371</c:v>
                </c:pt>
                <c:pt idx="10">
                  <c:v>2.0325000000000002</c:v>
                </c:pt>
                <c:pt idx="11">
                  <c:v>2.2334000000000001</c:v>
                </c:pt>
                <c:pt idx="12">
                  <c:v>2.4415</c:v>
                </c:pt>
                <c:pt idx="13">
                  <c:v>2.5491000000000001</c:v>
                </c:pt>
                <c:pt idx="14">
                  <c:v>2.5788000000000002</c:v>
                </c:pt>
                <c:pt idx="15">
                  <c:v>2.5790000000000002</c:v>
                </c:pt>
                <c:pt idx="16">
                  <c:v>2.5853999999999999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4C-4B47-B2B8-8925338C1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552495"/>
        <c:axId val="1910623919"/>
      </c:scatterChart>
      <c:valAx>
        <c:axId val="1910552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623919"/>
        <c:crosses val="autoZero"/>
        <c:crossBetween val="midCat"/>
      </c:valAx>
      <c:valAx>
        <c:axId val="191062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552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'ADC Average'!$E$4</c:f>
              <c:strCache>
                <c:ptCount val="1"/>
                <c:pt idx="0">
                  <c:v>ADC @ 3v3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'ADC Average'!$C$5:$C$18</c:f>
              <c:numCache>
                <c:formatCode>General</c:formatCode>
                <c:ptCount val="14"/>
                <c:pt idx="0">
                  <c:v>2.99E-3</c:v>
                </c:pt>
                <c:pt idx="1">
                  <c:v>0.20852000000000001</c:v>
                </c:pt>
                <c:pt idx="2">
                  <c:v>0.41848999999999997</c:v>
                </c:pt>
                <c:pt idx="3">
                  <c:v>0.62819999999999998</c:v>
                </c:pt>
                <c:pt idx="4">
                  <c:v>0.83630000000000004</c:v>
                </c:pt>
                <c:pt idx="5">
                  <c:v>1.0419</c:v>
                </c:pt>
                <c:pt idx="6">
                  <c:v>1.2486999999999999</c:v>
                </c:pt>
                <c:pt idx="7">
                  <c:v>1.4556</c:v>
                </c:pt>
                <c:pt idx="8">
                  <c:v>1.6649</c:v>
                </c:pt>
                <c:pt idx="9">
                  <c:v>1.8689</c:v>
                </c:pt>
                <c:pt idx="10">
                  <c:v>2.0821000000000001</c:v>
                </c:pt>
                <c:pt idx="11">
                  <c:v>2.2858999999999998</c:v>
                </c:pt>
                <c:pt idx="12">
                  <c:v>2.4965999999999999</c:v>
                </c:pt>
                <c:pt idx="13">
                  <c:v>2.6888000000000001</c:v>
                </c:pt>
              </c:numCache>
            </c:numRef>
          </c:xVal>
          <c:yVal>
            <c:numRef>
              <c:f>'ADC Average'!$E$5:$E$18</c:f>
              <c:numCache>
                <c:formatCode>General</c:formatCode>
                <c:ptCount val="14"/>
                <c:pt idx="0">
                  <c:v>4.8351648351648352E-3</c:v>
                </c:pt>
                <c:pt idx="1">
                  <c:v>0.2095238095238095</c:v>
                </c:pt>
                <c:pt idx="2">
                  <c:v>0.42549450549450551</c:v>
                </c:pt>
                <c:pt idx="3">
                  <c:v>0.62615384615384606</c:v>
                </c:pt>
                <c:pt idx="4">
                  <c:v>0.81714285714285717</c:v>
                </c:pt>
                <c:pt idx="5">
                  <c:v>1.0564835164835162</c:v>
                </c:pt>
                <c:pt idx="6">
                  <c:v>1.2611721611721609</c:v>
                </c:pt>
                <c:pt idx="7">
                  <c:v>1.4231501831501832</c:v>
                </c:pt>
                <c:pt idx="8">
                  <c:v>1.6616849816849815</c:v>
                </c:pt>
                <c:pt idx="9">
                  <c:v>1.8808791208791207</c:v>
                </c:pt>
                <c:pt idx="10">
                  <c:v>2.0557509157509157</c:v>
                </c:pt>
                <c:pt idx="11">
                  <c:v>2.2717216117216115</c:v>
                </c:pt>
                <c:pt idx="12">
                  <c:v>2.4546520146520145</c:v>
                </c:pt>
                <c:pt idx="13">
                  <c:v>2.6609523809523807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6-FA4B-83AD-22B420F2A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984575"/>
        <c:axId val="1882966271"/>
      </c:scatterChart>
      <c:valAx>
        <c:axId val="188298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966271"/>
        <c:crosses val="autoZero"/>
        <c:crossBetween val="midCat"/>
      </c:valAx>
      <c:valAx>
        <c:axId val="188296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98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'Resistance Measuring accuracy'!$C$4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'Resistance Measuring accuracy'!$B$5:$B$19</c:f>
              <c:numCache>
                <c:formatCode>General</c:formatCode>
                <c:ptCount val="15"/>
                <c:pt idx="0">
                  <c:v>2.0000000000000018E-2</c:v>
                </c:pt>
                <c:pt idx="1">
                  <c:v>1</c:v>
                </c:pt>
                <c:pt idx="2">
                  <c:v>1.21</c:v>
                </c:pt>
                <c:pt idx="3">
                  <c:v>1.52</c:v>
                </c:pt>
                <c:pt idx="4">
                  <c:v>1.8800000000000001</c:v>
                </c:pt>
                <c:pt idx="5">
                  <c:v>2.2599999999999998</c:v>
                </c:pt>
                <c:pt idx="6">
                  <c:v>2.6799999999999997</c:v>
                </c:pt>
                <c:pt idx="7">
                  <c:v>3.42</c:v>
                </c:pt>
                <c:pt idx="8">
                  <c:v>3.8499999999999996</c:v>
                </c:pt>
                <c:pt idx="9">
                  <c:v>4.84</c:v>
                </c:pt>
                <c:pt idx="10">
                  <c:v>5.59</c:v>
                </c:pt>
                <c:pt idx="11">
                  <c:v>6.72</c:v>
                </c:pt>
                <c:pt idx="12">
                  <c:v>7.49</c:v>
                </c:pt>
                <c:pt idx="13">
                  <c:v>8.1999999999999993</c:v>
                </c:pt>
                <c:pt idx="14">
                  <c:v>9.9</c:v>
                </c:pt>
              </c:numCache>
            </c:numRef>
          </c:xVal>
          <c:yVal>
            <c:numRef>
              <c:f>'Resistance Measuring accuracy'!$C$5:$C$19</c:f>
              <c:numCache>
                <c:formatCode>General</c:formatCode>
                <c:ptCount val="15"/>
                <c:pt idx="0">
                  <c:v>1.04</c:v>
                </c:pt>
                <c:pt idx="1">
                  <c:v>1.95</c:v>
                </c:pt>
                <c:pt idx="2">
                  <c:v>2.13</c:v>
                </c:pt>
                <c:pt idx="3">
                  <c:v>2.42</c:v>
                </c:pt>
                <c:pt idx="4">
                  <c:v>2.7</c:v>
                </c:pt>
                <c:pt idx="5">
                  <c:v>3.06</c:v>
                </c:pt>
                <c:pt idx="6">
                  <c:v>3.45</c:v>
                </c:pt>
                <c:pt idx="7">
                  <c:v>4.09</c:v>
                </c:pt>
                <c:pt idx="8">
                  <c:v>4.4800000000000004</c:v>
                </c:pt>
                <c:pt idx="9">
                  <c:v>5.35</c:v>
                </c:pt>
                <c:pt idx="10">
                  <c:v>5.96</c:v>
                </c:pt>
                <c:pt idx="11">
                  <c:v>6.91</c:v>
                </c:pt>
                <c:pt idx="12">
                  <c:v>7.52</c:v>
                </c:pt>
                <c:pt idx="13">
                  <c:v>8.09</c:v>
                </c:pt>
                <c:pt idx="14">
                  <c:v>9.39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D0-9148-BD88-29EBC99E1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8176"/>
        <c:axId val="37586032"/>
      </c:scatterChart>
      <c:valAx>
        <c:axId val="1052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86032"/>
        <c:crosses val="autoZero"/>
        <c:crossBetween val="midCat"/>
      </c:valAx>
      <c:valAx>
        <c:axId val="3758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'Resistance Measuring accuracy'!$E$4</c:f>
              <c:strCache>
                <c:ptCount val="1"/>
                <c:pt idx="0">
                  <c:v>S Corrected +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'Resistance Measuring accuracy'!$B$5:$B$19</c:f>
              <c:numCache>
                <c:formatCode>General</c:formatCode>
                <c:ptCount val="15"/>
                <c:pt idx="0">
                  <c:v>2.0000000000000018E-2</c:v>
                </c:pt>
                <c:pt idx="1">
                  <c:v>1</c:v>
                </c:pt>
                <c:pt idx="2">
                  <c:v>1.21</c:v>
                </c:pt>
                <c:pt idx="3">
                  <c:v>1.52</c:v>
                </c:pt>
                <c:pt idx="4">
                  <c:v>1.8800000000000001</c:v>
                </c:pt>
                <c:pt idx="5">
                  <c:v>2.2599999999999998</c:v>
                </c:pt>
                <c:pt idx="6">
                  <c:v>2.6799999999999997</c:v>
                </c:pt>
                <c:pt idx="7">
                  <c:v>3.42</c:v>
                </c:pt>
                <c:pt idx="8">
                  <c:v>3.8499999999999996</c:v>
                </c:pt>
                <c:pt idx="9">
                  <c:v>4.84</c:v>
                </c:pt>
                <c:pt idx="10">
                  <c:v>5.59</c:v>
                </c:pt>
                <c:pt idx="11">
                  <c:v>6.72</c:v>
                </c:pt>
                <c:pt idx="12">
                  <c:v>7.49</c:v>
                </c:pt>
                <c:pt idx="13">
                  <c:v>8.1999999999999993</c:v>
                </c:pt>
                <c:pt idx="14">
                  <c:v>9.9</c:v>
                </c:pt>
              </c:numCache>
            </c:numRef>
          </c:xVal>
          <c:yVal>
            <c:numRef>
              <c:f>'Resistance Measuring accuracy'!$E$5:$E$19</c:f>
              <c:numCache>
                <c:formatCode>General</c:formatCode>
                <c:ptCount val="15"/>
                <c:pt idx="0">
                  <c:v>3.378597614411339E-2</c:v>
                </c:pt>
                <c:pt idx="1">
                  <c:v>1.0162370302966457</c:v>
                </c:pt>
                <c:pt idx="2">
                  <c:v>1.212794733304476</c:v>
                </c:pt>
                <c:pt idx="3">
                  <c:v>1.5310634700832244</c:v>
                </c:pt>
                <c:pt idx="4">
                  <c:v>1.84025235761367</c:v>
                </c:pt>
                <c:pt idx="5">
                  <c:v>2.2405723198506635</c:v>
                </c:pt>
                <c:pt idx="6">
                  <c:v>2.6778774542246904</c:v>
                </c:pt>
                <c:pt idx="7">
                  <c:v>3.4039357977161835</c:v>
                </c:pt>
                <c:pt idx="8">
                  <c:v>3.851684149196243</c:v>
                </c:pt>
                <c:pt idx="9">
                  <c:v>4.8656515951989912</c:v>
                </c:pt>
                <c:pt idx="10">
                  <c:v>5.5896460834911528</c:v>
                </c:pt>
                <c:pt idx="11">
                  <c:v>6.7399529687795008</c:v>
                </c:pt>
                <c:pt idx="12">
                  <c:v>7.4940472701302001</c:v>
                </c:pt>
                <c:pt idx="13">
                  <c:v>8.2102792923462218</c:v>
                </c:pt>
                <c:pt idx="14">
                  <c:v>9.8887409837136708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65-D145-A9F0-CA4A88F97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99696"/>
        <c:axId val="1805885935"/>
      </c:scatterChart>
      <c:valAx>
        <c:axId val="8519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885935"/>
        <c:crosses val="autoZero"/>
        <c:crossBetween val="midCat"/>
      </c:valAx>
      <c:valAx>
        <c:axId val="180588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9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Calib</a:t>
            </a:r>
            <a:r>
              <a:rPr lang="en-GB" baseline="0"/>
              <a:t> vs DAC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'Voltage sweep'!$H$2</c:f>
              <c:strCache>
                <c:ptCount val="1"/>
                <c:pt idx="0">
                  <c:v>Calib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sweep'!$G$3:$G$502</c:f>
              <c:numCache>
                <c:formatCode>0.00</c:formatCode>
                <c:ptCount val="500"/>
                <c:pt idx="0">
                  <c:v>1.6455677655677654</c:v>
                </c:pt>
                <c:pt idx="1">
                  <c:v>1.6584615384615384</c:v>
                </c:pt>
                <c:pt idx="2">
                  <c:v>1.6786080586080585</c:v>
                </c:pt>
                <c:pt idx="3">
                  <c:v>1.7003663003663003</c:v>
                </c:pt>
                <c:pt idx="4">
                  <c:v>1.7172893772893771</c:v>
                </c:pt>
                <c:pt idx="5">
                  <c:v>1.739047619047619</c:v>
                </c:pt>
                <c:pt idx="6">
                  <c:v>1.759194139194139</c:v>
                </c:pt>
                <c:pt idx="7">
                  <c:v>1.7777289377289376</c:v>
                </c:pt>
                <c:pt idx="8">
                  <c:v>1.7970695970695971</c:v>
                </c:pt>
                <c:pt idx="9">
                  <c:v>1.8139926739926737</c:v>
                </c:pt>
                <c:pt idx="10">
                  <c:v>1.8325274725274725</c:v>
                </c:pt>
                <c:pt idx="11">
                  <c:v>1.8518681318681318</c:v>
                </c:pt>
                <c:pt idx="12">
                  <c:v>1.8704029304029302</c:v>
                </c:pt>
                <c:pt idx="13">
                  <c:v>1.8897435897435897</c:v>
                </c:pt>
                <c:pt idx="14">
                  <c:v>1.909084249084249</c:v>
                </c:pt>
                <c:pt idx="15">
                  <c:v>1.9276190476190476</c:v>
                </c:pt>
                <c:pt idx="16">
                  <c:v>1.9469597069597069</c:v>
                </c:pt>
                <c:pt idx="17">
                  <c:v>1.9638827838827837</c:v>
                </c:pt>
                <c:pt idx="18">
                  <c:v>1.9816117216117215</c:v>
                </c:pt>
                <c:pt idx="19">
                  <c:v>2.0025641025641026</c:v>
                </c:pt>
                <c:pt idx="20">
                  <c:v>2.0219047619047616</c:v>
                </c:pt>
                <c:pt idx="21">
                  <c:v>2.0404395604395607</c:v>
                </c:pt>
                <c:pt idx="22">
                  <c:v>2.0613919413919413</c:v>
                </c:pt>
                <c:pt idx="23">
                  <c:v>2.0783150183150179</c:v>
                </c:pt>
                <c:pt idx="24">
                  <c:v>2.0992673992673994</c:v>
                </c:pt>
                <c:pt idx="25">
                  <c:v>2.1153846153846154</c:v>
                </c:pt>
                <c:pt idx="26">
                  <c:v>2.1347252747252745</c:v>
                </c:pt>
                <c:pt idx="27">
                  <c:v>2.1532600732600735</c:v>
                </c:pt>
                <c:pt idx="28">
                  <c:v>2.1742124542124541</c:v>
                </c:pt>
                <c:pt idx="29">
                  <c:v>2.1935531135531137</c:v>
                </c:pt>
                <c:pt idx="30">
                  <c:v>2.2128937728937728</c:v>
                </c:pt>
                <c:pt idx="31">
                  <c:v>2.2314285714285713</c:v>
                </c:pt>
                <c:pt idx="32">
                  <c:v>2.2515750915750914</c:v>
                </c:pt>
                <c:pt idx="33">
                  <c:v>2.2701098901098904</c:v>
                </c:pt>
                <c:pt idx="34">
                  <c:v>2.287032967032967</c:v>
                </c:pt>
                <c:pt idx="35">
                  <c:v>2.3055677655677655</c:v>
                </c:pt>
                <c:pt idx="36">
                  <c:v>2.3249084249084251</c:v>
                </c:pt>
                <c:pt idx="37">
                  <c:v>2.3450549450549452</c:v>
                </c:pt>
                <c:pt idx="38">
                  <c:v>2.3635897435897437</c:v>
                </c:pt>
                <c:pt idx="39">
                  <c:v>2.3829304029304028</c:v>
                </c:pt>
                <c:pt idx="40">
                  <c:v>2.4022710622710619</c:v>
                </c:pt>
                <c:pt idx="41">
                  <c:v>2.4216117216117214</c:v>
                </c:pt>
                <c:pt idx="42">
                  <c:v>2.4369230769230765</c:v>
                </c:pt>
                <c:pt idx="43">
                  <c:v>2.4570695970695966</c:v>
                </c:pt>
                <c:pt idx="44">
                  <c:v>2.4764102564102561</c:v>
                </c:pt>
                <c:pt idx="45">
                  <c:v>2.4965567765567767</c:v>
                </c:pt>
                <c:pt idx="46">
                  <c:v>2.5150915750915748</c:v>
                </c:pt>
                <c:pt idx="47">
                  <c:v>2.5336263736263733</c:v>
                </c:pt>
                <c:pt idx="48">
                  <c:v>2.5537728937728934</c:v>
                </c:pt>
                <c:pt idx="49">
                  <c:v>2.5731135531135529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'Voltage sweep'!$H$3:$H$502</c:f>
              <c:numCache>
                <c:formatCode>0.000</c:formatCode>
                <c:ptCount val="500"/>
                <c:pt idx="0">
                  <c:v>0.10637362637362636</c:v>
                </c:pt>
                <c:pt idx="1">
                  <c:v>0.10717948717948718</c:v>
                </c:pt>
                <c:pt idx="2">
                  <c:v>0.10798534798534798</c:v>
                </c:pt>
                <c:pt idx="3">
                  <c:v>0.10959706959706958</c:v>
                </c:pt>
                <c:pt idx="4">
                  <c:v>0.11120879120879121</c:v>
                </c:pt>
                <c:pt idx="5">
                  <c:v>0.11201465201465201</c:v>
                </c:pt>
                <c:pt idx="6">
                  <c:v>0.11282051282051282</c:v>
                </c:pt>
                <c:pt idx="7">
                  <c:v>0.11362637362637361</c:v>
                </c:pt>
                <c:pt idx="8">
                  <c:v>0.11523809523809524</c:v>
                </c:pt>
                <c:pt idx="9">
                  <c:v>0.11604395604395604</c:v>
                </c:pt>
                <c:pt idx="10">
                  <c:v>0.11765567765567765</c:v>
                </c:pt>
                <c:pt idx="11">
                  <c:v>0.11846153846153845</c:v>
                </c:pt>
                <c:pt idx="12">
                  <c:v>0.11926739926739927</c:v>
                </c:pt>
                <c:pt idx="13">
                  <c:v>0.12087912087912088</c:v>
                </c:pt>
                <c:pt idx="14">
                  <c:v>0.12168498168498168</c:v>
                </c:pt>
                <c:pt idx="15">
                  <c:v>0.12329670329670329</c:v>
                </c:pt>
                <c:pt idx="16">
                  <c:v>0.12410256410256409</c:v>
                </c:pt>
                <c:pt idx="17">
                  <c:v>0.12490842490842491</c:v>
                </c:pt>
                <c:pt idx="18">
                  <c:v>0.1257142857142857</c:v>
                </c:pt>
                <c:pt idx="19">
                  <c:v>0.12732600732600732</c:v>
                </c:pt>
                <c:pt idx="20">
                  <c:v>0.12893772893772895</c:v>
                </c:pt>
                <c:pt idx="21">
                  <c:v>0.12974358974358974</c:v>
                </c:pt>
                <c:pt idx="22">
                  <c:v>0.13135531135531134</c:v>
                </c:pt>
                <c:pt idx="23">
                  <c:v>0.13296703296703297</c:v>
                </c:pt>
                <c:pt idx="24">
                  <c:v>0.13377289377289375</c:v>
                </c:pt>
                <c:pt idx="25">
                  <c:v>0.13457875457875459</c:v>
                </c:pt>
                <c:pt idx="26">
                  <c:v>0.13538461538461538</c:v>
                </c:pt>
                <c:pt idx="27">
                  <c:v>0.13699633699633701</c:v>
                </c:pt>
                <c:pt idx="28">
                  <c:v>0.13860805860805861</c:v>
                </c:pt>
                <c:pt idx="29">
                  <c:v>0.1394139194139194</c:v>
                </c:pt>
                <c:pt idx="30">
                  <c:v>0.14021978021978021</c:v>
                </c:pt>
                <c:pt idx="31">
                  <c:v>0.14183150183150181</c:v>
                </c:pt>
                <c:pt idx="32">
                  <c:v>0.14263736263736265</c:v>
                </c:pt>
                <c:pt idx="33">
                  <c:v>0.14344322344322344</c:v>
                </c:pt>
                <c:pt idx="34">
                  <c:v>0.14424908424908423</c:v>
                </c:pt>
                <c:pt idx="35">
                  <c:v>0.14586080586080585</c:v>
                </c:pt>
                <c:pt idx="36">
                  <c:v>0.14666666666666667</c:v>
                </c:pt>
                <c:pt idx="37">
                  <c:v>0.14827838827838827</c:v>
                </c:pt>
                <c:pt idx="38">
                  <c:v>0.14989010989010987</c:v>
                </c:pt>
                <c:pt idx="39">
                  <c:v>0.14989010989010987</c:v>
                </c:pt>
                <c:pt idx="40">
                  <c:v>0.1515018315018315</c:v>
                </c:pt>
                <c:pt idx="41">
                  <c:v>0.15230769230769228</c:v>
                </c:pt>
                <c:pt idx="42">
                  <c:v>0.15391941391941391</c:v>
                </c:pt>
                <c:pt idx="43">
                  <c:v>0.1547252747252747</c:v>
                </c:pt>
                <c:pt idx="44">
                  <c:v>0.15553113553113554</c:v>
                </c:pt>
                <c:pt idx="45">
                  <c:v>0.15714285714285714</c:v>
                </c:pt>
                <c:pt idx="46">
                  <c:v>0.15794871794871793</c:v>
                </c:pt>
                <c:pt idx="47">
                  <c:v>0.15956043956043955</c:v>
                </c:pt>
                <c:pt idx="48">
                  <c:v>0.16036630036630034</c:v>
                </c:pt>
                <c:pt idx="49">
                  <c:v>0.16117216117216118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4A-0F4B-A33F-3BE944F4D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5583"/>
        <c:axId val="15876879"/>
      </c:scatterChart>
      <c:valAx>
        <c:axId val="15865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879"/>
        <c:crosses val="autoZero"/>
        <c:crossBetween val="midCat"/>
      </c:valAx>
      <c:valAx>
        <c:axId val="1587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Calib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5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Measurement</a:t>
            </a:r>
            <a:r>
              <a:rPr lang="en-GB" baseline="0"/>
              <a:t> vs DAC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'Voltage sweep'!$I$2</c:f>
              <c:strCache>
                <c:ptCount val="1"/>
                <c:pt idx="0">
                  <c:v>Measurement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sweep'!$G$3:$G$502</c:f>
              <c:numCache>
                <c:formatCode>0.00</c:formatCode>
                <c:ptCount val="500"/>
                <c:pt idx="0">
                  <c:v>1.6455677655677654</c:v>
                </c:pt>
                <c:pt idx="1">
                  <c:v>1.6584615384615384</c:v>
                </c:pt>
                <c:pt idx="2">
                  <c:v>1.6786080586080585</c:v>
                </c:pt>
                <c:pt idx="3">
                  <c:v>1.7003663003663003</c:v>
                </c:pt>
                <c:pt idx="4">
                  <c:v>1.7172893772893771</c:v>
                </c:pt>
                <c:pt idx="5">
                  <c:v>1.739047619047619</c:v>
                </c:pt>
                <c:pt idx="6">
                  <c:v>1.759194139194139</c:v>
                </c:pt>
                <c:pt idx="7">
                  <c:v>1.7777289377289376</c:v>
                </c:pt>
                <c:pt idx="8">
                  <c:v>1.7970695970695971</c:v>
                </c:pt>
                <c:pt idx="9">
                  <c:v>1.8139926739926737</c:v>
                </c:pt>
                <c:pt idx="10">
                  <c:v>1.8325274725274725</c:v>
                </c:pt>
                <c:pt idx="11">
                  <c:v>1.8518681318681318</c:v>
                </c:pt>
                <c:pt idx="12">
                  <c:v>1.8704029304029302</c:v>
                </c:pt>
                <c:pt idx="13">
                  <c:v>1.8897435897435897</c:v>
                </c:pt>
                <c:pt idx="14">
                  <c:v>1.909084249084249</c:v>
                </c:pt>
                <c:pt idx="15">
                  <c:v>1.9276190476190476</c:v>
                </c:pt>
                <c:pt idx="16">
                  <c:v>1.9469597069597069</c:v>
                </c:pt>
                <c:pt idx="17">
                  <c:v>1.9638827838827837</c:v>
                </c:pt>
                <c:pt idx="18">
                  <c:v>1.9816117216117215</c:v>
                </c:pt>
                <c:pt idx="19">
                  <c:v>2.0025641025641026</c:v>
                </c:pt>
                <c:pt idx="20">
                  <c:v>2.0219047619047616</c:v>
                </c:pt>
                <c:pt idx="21">
                  <c:v>2.0404395604395607</c:v>
                </c:pt>
                <c:pt idx="22">
                  <c:v>2.0613919413919413</c:v>
                </c:pt>
                <c:pt idx="23">
                  <c:v>2.0783150183150179</c:v>
                </c:pt>
                <c:pt idx="24">
                  <c:v>2.0992673992673994</c:v>
                </c:pt>
                <c:pt idx="25">
                  <c:v>2.1153846153846154</c:v>
                </c:pt>
                <c:pt idx="26">
                  <c:v>2.1347252747252745</c:v>
                </c:pt>
                <c:pt idx="27">
                  <c:v>2.1532600732600735</c:v>
                </c:pt>
                <c:pt idx="28">
                  <c:v>2.1742124542124541</c:v>
                </c:pt>
                <c:pt idx="29">
                  <c:v>2.1935531135531137</c:v>
                </c:pt>
                <c:pt idx="30">
                  <c:v>2.2128937728937728</c:v>
                </c:pt>
                <c:pt idx="31">
                  <c:v>2.2314285714285713</c:v>
                </c:pt>
                <c:pt idx="32">
                  <c:v>2.2515750915750914</c:v>
                </c:pt>
                <c:pt idx="33">
                  <c:v>2.2701098901098904</c:v>
                </c:pt>
                <c:pt idx="34">
                  <c:v>2.287032967032967</c:v>
                </c:pt>
                <c:pt idx="35">
                  <c:v>2.3055677655677655</c:v>
                </c:pt>
                <c:pt idx="36">
                  <c:v>2.3249084249084251</c:v>
                </c:pt>
                <c:pt idx="37">
                  <c:v>2.3450549450549452</c:v>
                </c:pt>
                <c:pt idx="38">
                  <c:v>2.3635897435897437</c:v>
                </c:pt>
                <c:pt idx="39">
                  <c:v>2.3829304029304028</c:v>
                </c:pt>
                <c:pt idx="40">
                  <c:v>2.4022710622710619</c:v>
                </c:pt>
                <c:pt idx="41">
                  <c:v>2.4216117216117214</c:v>
                </c:pt>
                <c:pt idx="42">
                  <c:v>2.4369230769230765</c:v>
                </c:pt>
                <c:pt idx="43">
                  <c:v>2.4570695970695966</c:v>
                </c:pt>
                <c:pt idx="44">
                  <c:v>2.4764102564102561</c:v>
                </c:pt>
                <c:pt idx="45">
                  <c:v>2.4965567765567767</c:v>
                </c:pt>
                <c:pt idx="46">
                  <c:v>2.5150915750915748</c:v>
                </c:pt>
                <c:pt idx="47">
                  <c:v>2.5336263736263733</c:v>
                </c:pt>
                <c:pt idx="48">
                  <c:v>2.5537728937728934</c:v>
                </c:pt>
                <c:pt idx="49">
                  <c:v>2.5731135531135529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'Voltage sweep'!$I$3:$I$502</c:f>
              <c:numCache>
                <c:formatCode>0.000</c:formatCode>
                <c:ptCount val="500"/>
                <c:pt idx="0">
                  <c:v>0.47545787545787543</c:v>
                </c:pt>
                <c:pt idx="1">
                  <c:v>0.48109890109890108</c:v>
                </c:pt>
                <c:pt idx="2">
                  <c:v>0.48512820512820509</c:v>
                </c:pt>
                <c:pt idx="3">
                  <c:v>0.48915750915750916</c:v>
                </c:pt>
                <c:pt idx="4">
                  <c:v>0.49238095238095236</c:v>
                </c:pt>
                <c:pt idx="5">
                  <c:v>0.49479853479853475</c:v>
                </c:pt>
                <c:pt idx="6">
                  <c:v>0.49802197802197801</c:v>
                </c:pt>
                <c:pt idx="7">
                  <c:v>0.50124542124542126</c:v>
                </c:pt>
                <c:pt idx="8">
                  <c:v>0.50446886446886441</c:v>
                </c:pt>
                <c:pt idx="9">
                  <c:v>0.5068864468864468</c:v>
                </c:pt>
                <c:pt idx="10">
                  <c:v>0.50930402930402929</c:v>
                </c:pt>
                <c:pt idx="11">
                  <c:v>0.51252747252747244</c:v>
                </c:pt>
                <c:pt idx="12">
                  <c:v>0.51494505494505494</c:v>
                </c:pt>
                <c:pt idx="13">
                  <c:v>0.51816849816849819</c:v>
                </c:pt>
                <c:pt idx="14">
                  <c:v>0.52139194139194134</c:v>
                </c:pt>
                <c:pt idx="15">
                  <c:v>0.52380952380952384</c:v>
                </c:pt>
                <c:pt idx="16">
                  <c:v>0.52622710622710622</c:v>
                </c:pt>
                <c:pt idx="17">
                  <c:v>0.52945054945054948</c:v>
                </c:pt>
                <c:pt idx="18">
                  <c:v>0.53186813186813187</c:v>
                </c:pt>
                <c:pt idx="19">
                  <c:v>0.53509157509157501</c:v>
                </c:pt>
                <c:pt idx="20">
                  <c:v>0.53750915750915751</c:v>
                </c:pt>
                <c:pt idx="21">
                  <c:v>0.54073260073260065</c:v>
                </c:pt>
                <c:pt idx="22">
                  <c:v>0.54556776556776554</c:v>
                </c:pt>
                <c:pt idx="23">
                  <c:v>0.54637362637362641</c:v>
                </c:pt>
                <c:pt idx="24">
                  <c:v>0.54959706959706955</c:v>
                </c:pt>
                <c:pt idx="25">
                  <c:v>0.55201465201465205</c:v>
                </c:pt>
                <c:pt idx="26">
                  <c:v>0.5552380952380952</c:v>
                </c:pt>
                <c:pt idx="27">
                  <c:v>0.55765567765567758</c:v>
                </c:pt>
                <c:pt idx="28">
                  <c:v>0.56087912087912084</c:v>
                </c:pt>
                <c:pt idx="29">
                  <c:v>0.5641025641025641</c:v>
                </c:pt>
                <c:pt idx="30">
                  <c:v>0.56652014652014659</c:v>
                </c:pt>
                <c:pt idx="31">
                  <c:v>0.57054945054945061</c:v>
                </c:pt>
                <c:pt idx="32">
                  <c:v>0.57216117216117213</c:v>
                </c:pt>
                <c:pt idx="33">
                  <c:v>0.57538461538461538</c:v>
                </c:pt>
                <c:pt idx="34">
                  <c:v>0.57780219780219777</c:v>
                </c:pt>
                <c:pt idx="35">
                  <c:v>0.58102564102564092</c:v>
                </c:pt>
                <c:pt idx="36">
                  <c:v>0.58424908424908428</c:v>
                </c:pt>
                <c:pt idx="37">
                  <c:v>0.58666666666666667</c:v>
                </c:pt>
                <c:pt idx="38">
                  <c:v>0.58908424908424906</c:v>
                </c:pt>
                <c:pt idx="39">
                  <c:v>0.59230769230769231</c:v>
                </c:pt>
                <c:pt idx="40">
                  <c:v>0.59553113553113546</c:v>
                </c:pt>
                <c:pt idx="41">
                  <c:v>0.59794871794871796</c:v>
                </c:pt>
                <c:pt idx="42">
                  <c:v>0.6011721611721611</c:v>
                </c:pt>
                <c:pt idx="43">
                  <c:v>0.6035897435897436</c:v>
                </c:pt>
                <c:pt idx="44">
                  <c:v>0.60681318681318686</c:v>
                </c:pt>
                <c:pt idx="45">
                  <c:v>0.60923076923076913</c:v>
                </c:pt>
                <c:pt idx="46">
                  <c:v>0.61164835164835163</c:v>
                </c:pt>
                <c:pt idx="47">
                  <c:v>0.61406593406593402</c:v>
                </c:pt>
                <c:pt idx="48">
                  <c:v>0.61809523809523803</c:v>
                </c:pt>
                <c:pt idx="49">
                  <c:v>0.62051282051282053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AD-A74A-A2D5-E82D07A5C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97872"/>
        <c:axId val="1800463408"/>
      </c:scatterChart>
      <c:valAx>
        <c:axId val="180059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463408"/>
        <c:crosses val="autoZero"/>
        <c:crossBetween val="midCat"/>
      </c:valAx>
      <c:valAx>
        <c:axId val="1800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Measurement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59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Measurement vs</a:t>
            </a:r>
            <a:r>
              <a:rPr lang="en-GB" baseline="0"/>
              <a:t> 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'Voltage sweep'!$I$2</c:f>
              <c:strCache>
                <c:ptCount val="1"/>
                <c:pt idx="0">
                  <c:v>Measurement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sweep'!$H$3:$H$502</c:f>
              <c:numCache>
                <c:formatCode>0.000</c:formatCode>
                <c:ptCount val="500"/>
                <c:pt idx="0">
                  <c:v>0.10637362637362636</c:v>
                </c:pt>
                <c:pt idx="1">
                  <c:v>0.10717948717948718</c:v>
                </c:pt>
                <c:pt idx="2">
                  <c:v>0.10798534798534798</c:v>
                </c:pt>
                <c:pt idx="3">
                  <c:v>0.10959706959706958</c:v>
                </c:pt>
                <c:pt idx="4">
                  <c:v>0.11120879120879121</c:v>
                </c:pt>
                <c:pt idx="5">
                  <c:v>0.11201465201465201</c:v>
                </c:pt>
                <c:pt idx="6">
                  <c:v>0.11282051282051282</c:v>
                </c:pt>
                <c:pt idx="7">
                  <c:v>0.11362637362637361</c:v>
                </c:pt>
                <c:pt idx="8">
                  <c:v>0.11523809523809524</c:v>
                </c:pt>
                <c:pt idx="9">
                  <c:v>0.11604395604395604</c:v>
                </c:pt>
                <c:pt idx="10">
                  <c:v>0.11765567765567765</c:v>
                </c:pt>
                <c:pt idx="11">
                  <c:v>0.11846153846153845</c:v>
                </c:pt>
                <c:pt idx="12">
                  <c:v>0.11926739926739927</c:v>
                </c:pt>
                <c:pt idx="13">
                  <c:v>0.12087912087912088</c:v>
                </c:pt>
                <c:pt idx="14">
                  <c:v>0.12168498168498168</c:v>
                </c:pt>
                <c:pt idx="15">
                  <c:v>0.12329670329670329</c:v>
                </c:pt>
                <c:pt idx="16">
                  <c:v>0.12410256410256409</c:v>
                </c:pt>
                <c:pt idx="17">
                  <c:v>0.12490842490842491</c:v>
                </c:pt>
                <c:pt idx="18">
                  <c:v>0.1257142857142857</c:v>
                </c:pt>
                <c:pt idx="19">
                  <c:v>0.12732600732600732</c:v>
                </c:pt>
                <c:pt idx="20">
                  <c:v>0.12893772893772895</c:v>
                </c:pt>
                <c:pt idx="21">
                  <c:v>0.12974358974358974</c:v>
                </c:pt>
                <c:pt idx="22">
                  <c:v>0.13135531135531134</c:v>
                </c:pt>
                <c:pt idx="23">
                  <c:v>0.13296703296703297</c:v>
                </c:pt>
                <c:pt idx="24">
                  <c:v>0.13377289377289375</c:v>
                </c:pt>
                <c:pt idx="25">
                  <c:v>0.13457875457875459</c:v>
                </c:pt>
                <c:pt idx="26">
                  <c:v>0.13538461538461538</c:v>
                </c:pt>
                <c:pt idx="27">
                  <c:v>0.13699633699633701</c:v>
                </c:pt>
                <c:pt idx="28">
                  <c:v>0.13860805860805861</c:v>
                </c:pt>
                <c:pt idx="29">
                  <c:v>0.1394139194139194</c:v>
                </c:pt>
                <c:pt idx="30">
                  <c:v>0.14021978021978021</c:v>
                </c:pt>
                <c:pt idx="31">
                  <c:v>0.14183150183150181</c:v>
                </c:pt>
                <c:pt idx="32">
                  <c:v>0.14263736263736265</c:v>
                </c:pt>
                <c:pt idx="33">
                  <c:v>0.14344322344322344</c:v>
                </c:pt>
                <c:pt idx="34">
                  <c:v>0.14424908424908423</c:v>
                </c:pt>
                <c:pt idx="35">
                  <c:v>0.14586080586080585</c:v>
                </c:pt>
                <c:pt idx="36">
                  <c:v>0.14666666666666667</c:v>
                </c:pt>
                <c:pt idx="37">
                  <c:v>0.14827838827838827</c:v>
                </c:pt>
                <c:pt idx="38">
                  <c:v>0.14989010989010987</c:v>
                </c:pt>
                <c:pt idx="39">
                  <c:v>0.14989010989010987</c:v>
                </c:pt>
                <c:pt idx="40">
                  <c:v>0.1515018315018315</c:v>
                </c:pt>
                <c:pt idx="41">
                  <c:v>0.15230769230769228</c:v>
                </c:pt>
                <c:pt idx="42">
                  <c:v>0.15391941391941391</c:v>
                </c:pt>
                <c:pt idx="43">
                  <c:v>0.1547252747252747</c:v>
                </c:pt>
                <c:pt idx="44">
                  <c:v>0.15553113553113554</c:v>
                </c:pt>
                <c:pt idx="45">
                  <c:v>0.15714285714285714</c:v>
                </c:pt>
                <c:pt idx="46">
                  <c:v>0.15794871794871793</c:v>
                </c:pt>
                <c:pt idx="47">
                  <c:v>0.15956043956043955</c:v>
                </c:pt>
                <c:pt idx="48">
                  <c:v>0.16036630036630034</c:v>
                </c:pt>
                <c:pt idx="49">
                  <c:v>0.16117216117216118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'Voltage sweep'!$I$3:$I$502</c:f>
              <c:numCache>
                <c:formatCode>0.000</c:formatCode>
                <c:ptCount val="500"/>
                <c:pt idx="0">
                  <c:v>0.47545787545787543</c:v>
                </c:pt>
                <c:pt idx="1">
                  <c:v>0.48109890109890108</c:v>
                </c:pt>
                <c:pt idx="2">
                  <c:v>0.48512820512820509</c:v>
                </c:pt>
                <c:pt idx="3">
                  <c:v>0.48915750915750916</c:v>
                </c:pt>
                <c:pt idx="4">
                  <c:v>0.49238095238095236</c:v>
                </c:pt>
                <c:pt idx="5">
                  <c:v>0.49479853479853475</c:v>
                </c:pt>
                <c:pt idx="6">
                  <c:v>0.49802197802197801</c:v>
                </c:pt>
                <c:pt idx="7">
                  <c:v>0.50124542124542126</c:v>
                </c:pt>
                <c:pt idx="8">
                  <c:v>0.50446886446886441</c:v>
                </c:pt>
                <c:pt idx="9">
                  <c:v>0.5068864468864468</c:v>
                </c:pt>
                <c:pt idx="10">
                  <c:v>0.50930402930402929</c:v>
                </c:pt>
                <c:pt idx="11">
                  <c:v>0.51252747252747244</c:v>
                </c:pt>
                <c:pt idx="12">
                  <c:v>0.51494505494505494</c:v>
                </c:pt>
                <c:pt idx="13">
                  <c:v>0.51816849816849819</c:v>
                </c:pt>
                <c:pt idx="14">
                  <c:v>0.52139194139194134</c:v>
                </c:pt>
                <c:pt idx="15">
                  <c:v>0.52380952380952384</c:v>
                </c:pt>
                <c:pt idx="16">
                  <c:v>0.52622710622710622</c:v>
                </c:pt>
                <c:pt idx="17">
                  <c:v>0.52945054945054948</c:v>
                </c:pt>
                <c:pt idx="18">
                  <c:v>0.53186813186813187</c:v>
                </c:pt>
                <c:pt idx="19">
                  <c:v>0.53509157509157501</c:v>
                </c:pt>
                <c:pt idx="20">
                  <c:v>0.53750915750915751</c:v>
                </c:pt>
                <c:pt idx="21">
                  <c:v>0.54073260073260065</c:v>
                </c:pt>
                <c:pt idx="22">
                  <c:v>0.54556776556776554</c:v>
                </c:pt>
                <c:pt idx="23">
                  <c:v>0.54637362637362641</c:v>
                </c:pt>
                <c:pt idx="24">
                  <c:v>0.54959706959706955</c:v>
                </c:pt>
                <c:pt idx="25">
                  <c:v>0.55201465201465205</c:v>
                </c:pt>
                <c:pt idx="26">
                  <c:v>0.5552380952380952</c:v>
                </c:pt>
                <c:pt idx="27">
                  <c:v>0.55765567765567758</c:v>
                </c:pt>
                <c:pt idx="28">
                  <c:v>0.56087912087912084</c:v>
                </c:pt>
                <c:pt idx="29">
                  <c:v>0.5641025641025641</c:v>
                </c:pt>
                <c:pt idx="30">
                  <c:v>0.56652014652014659</c:v>
                </c:pt>
                <c:pt idx="31">
                  <c:v>0.57054945054945061</c:v>
                </c:pt>
                <c:pt idx="32">
                  <c:v>0.57216117216117213</c:v>
                </c:pt>
                <c:pt idx="33">
                  <c:v>0.57538461538461538</c:v>
                </c:pt>
                <c:pt idx="34">
                  <c:v>0.57780219780219777</c:v>
                </c:pt>
                <c:pt idx="35">
                  <c:v>0.58102564102564092</c:v>
                </c:pt>
                <c:pt idx="36">
                  <c:v>0.58424908424908428</c:v>
                </c:pt>
                <c:pt idx="37">
                  <c:v>0.58666666666666667</c:v>
                </c:pt>
                <c:pt idx="38">
                  <c:v>0.58908424908424906</c:v>
                </c:pt>
                <c:pt idx="39">
                  <c:v>0.59230769230769231</c:v>
                </c:pt>
                <c:pt idx="40">
                  <c:v>0.59553113553113546</c:v>
                </c:pt>
                <c:pt idx="41">
                  <c:v>0.59794871794871796</c:v>
                </c:pt>
                <c:pt idx="42">
                  <c:v>0.6011721611721611</c:v>
                </c:pt>
                <c:pt idx="43">
                  <c:v>0.6035897435897436</c:v>
                </c:pt>
                <c:pt idx="44">
                  <c:v>0.60681318681318686</c:v>
                </c:pt>
                <c:pt idx="45">
                  <c:v>0.60923076923076913</c:v>
                </c:pt>
                <c:pt idx="46">
                  <c:v>0.61164835164835163</c:v>
                </c:pt>
                <c:pt idx="47">
                  <c:v>0.61406593406593402</c:v>
                </c:pt>
                <c:pt idx="48">
                  <c:v>0.61809523809523803</c:v>
                </c:pt>
                <c:pt idx="49">
                  <c:v>0.62051282051282053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68-BF42-B870-BF3CB9A06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936864"/>
        <c:axId val="16101775"/>
      </c:scatterChart>
      <c:valAx>
        <c:axId val="183493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Calib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1775"/>
        <c:crosses val="autoZero"/>
        <c:crossBetween val="midCat"/>
      </c:valAx>
      <c:valAx>
        <c:axId val="1610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Measurement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93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'Voltage sweep'!$J$2</c:f>
              <c:strCache>
                <c:ptCount val="1"/>
                <c:pt idx="0">
                  <c:v>Ratio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sweep'!$G$3:$G$502</c:f>
              <c:numCache>
                <c:formatCode>0.00</c:formatCode>
                <c:ptCount val="500"/>
                <c:pt idx="0">
                  <c:v>1.6455677655677654</c:v>
                </c:pt>
                <c:pt idx="1">
                  <c:v>1.6584615384615384</c:v>
                </c:pt>
                <c:pt idx="2">
                  <c:v>1.6786080586080585</c:v>
                </c:pt>
                <c:pt idx="3">
                  <c:v>1.7003663003663003</c:v>
                </c:pt>
                <c:pt idx="4">
                  <c:v>1.7172893772893771</c:v>
                </c:pt>
                <c:pt idx="5">
                  <c:v>1.739047619047619</c:v>
                </c:pt>
                <c:pt idx="6">
                  <c:v>1.759194139194139</c:v>
                </c:pt>
                <c:pt idx="7">
                  <c:v>1.7777289377289376</c:v>
                </c:pt>
                <c:pt idx="8">
                  <c:v>1.7970695970695971</c:v>
                </c:pt>
                <c:pt idx="9">
                  <c:v>1.8139926739926737</c:v>
                </c:pt>
                <c:pt idx="10">
                  <c:v>1.8325274725274725</c:v>
                </c:pt>
                <c:pt idx="11">
                  <c:v>1.8518681318681318</c:v>
                </c:pt>
                <c:pt idx="12">
                  <c:v>1.8704029304029302</c:v>
                </c:pt>
                <c:pt idx="13">
                  <c:v>1.8897435897435897</c:v>
                </c:pt>
                <c:pt idx="14">
                  <c:v>1.909084249084249</c:v>
                </c:pt>
                <c:pt idx="15">
                  <c:v>1.9276190476190476</c:v>
                </c:pt>
                <c:pt idx="16">
                  <c:v>1.9469597069597069</c:v>
                </c:pt>
                <c:pt idx="17">
                  <c:v>1.9638827838827837</c:v>
                </c:pt>
                <c:pt idx="18">
                  <c:v>1.9816117216117215</c:v>
                </c:pt>
                <c:pt idx="19">
                  <c:v>2.0025641025641026</c:v>
                </c:pt>
                <c:pt idx="20">
                  <c:v>2.0219047619047616</c:v>
                </c:pt>
                <c:pt idx="21">
                  <c:v>2.0404395604395607</c:v>
                </c:pt>
                <c:pt idx="22">
                  <c:v>2.0613919413919413</c:v>
                </c:pt>
                <c:pt idx="23">
                  <c:v>2.0783150183150179</c:v>
                </c:pt>
                <c:pt idx="24">
                  <c:v>2.0992673992673994</c:v>
                </c:pt>
                <c:pt idx="25">
                  <c:v>2.1153846153846154</c:v>
                </c:pt>
                <c:pt idx="26">
                  <c:v>2.1347252747252745</c:v>
                </c:pt>
                <c:pt idx="27">
                  <c:v>2.1532600732600735</c:v>
                </c:pt>
                <c:pt idx="28">
                  <c:v>2.1742124542124541</c:v>
                </c:pt>
                <c:pt idx="29">
                  <c:v>2.1935531135531137</c:v>
                </c:pt>
                <c:pt idx="30">
                  <c:v>2.2128937728937728</c:v>
                </c:pt>
                <c:pt idx="31">
                  <c:v>2.2314285714285713</c:v>
                </c:pt>
                <c:pt idx="32">
                  <c:v>2.2515750915750914</c:v>
                </c:pt>
                <c:pt idx="33">
                  <c:v>2.2701098901098904</c:v>
                </c:pt>
                <c:pt idx="34">
                  <c:v>2.287032967032967</c:v>
                </c:pt>
                <c:pt idx="35">
                  <c:v>2.3055677655677655</c:v>
                </c:pt>
                <c:pt idx="36">
                  <c:v>2.3249084249084251</c:v>
                </c:pt>
                <c:pt idx="37">
                  <c:v>2.3450549450549452</c:v>
                </c:pt>
                <c:pt idx="38">
                  <c:v>2.3635897435897437</c:v>
                </c:pt>
                <c:pt idx="39">
                  <c:v>2.3829304029304028</c:v>
                </c:pt>
                <c:pt idx="40">
                  <c:v>2.4022710622710619</c:v>
                </c:pt>
                <c:pt idx="41">
                  <c:v>2.4216117216117214</c:v>
                </c:pt>
                <c:pt idx="42">
                  <c:v>2.4369230769230765</c:v>
                </c:pt>
                <c:pt idx="43">
                  <c:v>2.4570695970695966</c:v>
                </c:pt>
                <c:pt idx="44">
                  <c:v>2.4764102564102561</c:v>
                </c:pt>
                <c:pt idx="45">
                  <c:v>2.4965567765567767</c:v>
                </c:pt>
                <c:pt idx="46">
                  <c:v>2.5150915750915748</c:v>
                </c:pt>
                <c:pt idx="47">
                  <c:v>2.5336263736263733</c:v>
                </c:pt>
                <c:pt idx="48">
                  <c:v>2.5537728937728934</c:v>
                </c:pt>
                <c:pt idx="49">
                  <c:v>2.5731135531135529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'Voltage sweep'!$J$3:$J$502</c:f>
              <c:numCache>
                <c:formatCode>General</c:formatCode>
                <c:ptCount val="500"/>
                <c:pt idx="0">
                  <c:v>4.4696969696969697</c:v>
                </c:pt>
                <c:pt idx="1">
                  <c:v>4.488721804511278</c:v>
                </c:pt>
                <c:pt idx="2">
                  <c:v>4.4925373134328357</c:v>
                </c:pt>
                <c:pt idx="3">
                  <c:v>4.4632352941176476</c:v>
                </c:pt>
                <c:pt idx="4">
                  <c:v>4.4275362318840576</c:v>
                </c:pt>
                <c:pt idx="5">
                  <c:v>4.4172661870503598</c:v>
                </c:pt>
                <c:pt idx="6">
                  <c:v>4.4142857142857137</c:v>
                </c:pt>
                <c:pt idx="7">
                  <c:v>4.4113475177304977</c:v>
                </c:pt>
                <c:pt idx="8">
                  <c:v>4.3776223776223775</c:v>
                </c:pt>
                <c:pt idx="9">
                  <c:v>4.3680555555555554</c:v>
                </c:pt>
                <c:pt idx="10">
                  <c:v>4.3287671232876717</c:v>
                </c:pt>
                <c:pt idx="11">
                  <c:v>4.3265306122448974</c:v>
                </c:pt>
                <c:pt idx="12">
                  <c:v>4.3175675675675675</c:v>
                </c:pt>
                <c:pt idx="13">
                  <c:v>4.2866666666666671</c:v>
                </c:pt>
                <c:pt idx="14">
                  <c:v>4.2847682119205297</c:v>
                </c:pt>
                <c:pt idx="15">
                  <c:v>4.2483660130718954</c:v>
                </c:pt>
                <c:pt idx="16">
                  <c:v>4.2402597402597406</c:v>
                </c:pt>
                <c:pt idx="17">
                  <c:v>4.2387096774193553</c:v>
                </c:pt>
                <c:pt idx="18">
                  <c:v>4.2307692307692317</c:v>
                </c:pt>
                <c:pt idx="19">
                  <c:v>4.2025316455696196</c:v>
                </c:pt>
                <c:pt idx="20">
                  <c:v>4.1687499999999993</c:v>
                </c:pt>
                <c:pt idx="21">
                  <c:v>4.1677018633540373</c:v>
                </c:pt>
                <c:pt idx="22">
                  <c:v>4.1533742331288348</c:v>
                </c:pt>
                <c:pt idx="23">
                  <c:v>4.1090909090909093</c:v>
                </c:pt>
                <c:pt idx="24">
                  <c:v>4.1084337349397595</c:v>
                </c:pt>
                <c:pt idx="25">
                  <c:v>4.1017964071856285</c:v>
                </c:pt>
                <c:pt idx="26">
                  <c:v>4.1011904761904763</c:v>
                </c:pt>
                <c:pt idx="27">
                  <c:v>4.0705882352941165</c:v>
                </c:pt>
                <c:pt idx="28">
                  <c:v>4.0465116279069768</c:v>
                </c:pt>
                <c:pt idx="29">
                  <c:v>4.0462427745664744</c:v>
                </c:pt>
                <c:pt idx="30">
                  <c:v>4.0402298850574718</c:v>
                </c:pt>
                <c:pt idx="31">
                  <c:v>4.0227272727272734</c:v>
                </c:pt>
                <c:pt idx="32">
                  <c:v>4.0112994350282483</c:v>
                </c:pt>
                <c:pt idx="33">
                  <c:v>4.01123595505618</c:v>
                </c:pt>
                <c:pt idx="34">
                  <c:v>4.005586592178771</c:v>
                </c:pt>
                <c:pt idx="35">
                  <c:v>3.9834254143646404</c:v>
                </c:pt>
                <c:pt idx="36">
                  <c:v>3.9835164835164836</c:v>
                </c:pt>
                <c:pt idx="37">
                  <c:v>3.956521739130435</c:v>
                </c:pt>
                <c:pt idx="38">
                  <c:v>3.9301075268817209</c:v>
                </c:pt>
                <c:pt idx="39">
                  <c:v>3.9516129032258069</c:v>
                </c:pt>
                <c:pt idx="40">
                  <c:v>3.9308510638297869</c:v>
                </c:pt>
                <c:pt idx="41">
                  <c:v>3.9259259259259265</c:v>
                </c:pt>
                <c:pt idx="42">
                  <c:v>3.9057591623036645</c:v>
                </c:pt>
                <c:pt idx="43">
                  <c:v>3.9010416666666674</c:v>
                </c:pt>
                <c:pt idx="44">
                  <c:v>3.9015544041450778</c:v>
                </c:pt>
                <c:pt idx="45">
                  <c:v>3.8769230769230765</c:v>
                </c:pt>
                <c:pt idx="46">
                  <c:v>3.8724489795918373</c:v>
                </c:pt>
                <c:pt idx="47">
                  <c:v>3.8484848484848482</c:v>
                </c:pt>
                <c:pt idx="48">
                  <c:v>3.85427135678392</c:v>
                </c:pt>
                <c:pt idx="49">
                  <c:v>3.8499999999999996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0F-F047-A7EA-624C30B88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541360"/>
        <c:axId val="1833539024"/>
      </c:scatterChart>
      <c:valAx>
        <c:axId val="183354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539024"/>
        <c:crosses val="autoZero"/>
        <c:crossBetween val="midCat"/>
      </c:valAx>
      <c:valAx>
        <c:axId val="183353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54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'Single Voltage'!$I$2</c:f>
              <c:strCache>
                <c:ptCount val="1"/>
                <c:pt idx="0">
                  <c:v>Measurement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'Single Voltage'!$I$3:$I$22</c:f>
              <c:numCache>
                <c:formatCode>0.000</c:formatCode>
                <c:ptCount val="20"/>
                <c:pt idx="0">
                  <c:v>1.6737728937728937</c:v>
                </c:pt>
                <c:pt idx="1">
                  <c:v>1.7189010989010989</c:v>
                </c:pt>
                <c:pt idx="2">
                  <c:v>1.747912087912088</c:v>
                </c:pt>
                <c:pt idx="3">
                  <c:v>1.7656410256410255</c:v>
                </c:pt>
                <c:pt idx="4">
                  <c:v>1.7801465201465201</c:v>
                </c:pt>
                <c:pt idx="5">
                  <c:v>1.8010989010989011</c:v>
                </c:pt>
                <c:pt idx="6">
                  <c:v>1.8115750915750914</c:v>
                </c:pt>
                <c:pt idx="7">
                  <c:v>1.8365567765567765</c:v>
                </c:pt>
                <c:pt idx="8">
                  <c:v>1.8430036630036628</c:v>
                </c:pt>
                <c:pt idx="9">
                  <c:v>1.8518681318681318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2C-F246-BB93-63D0465B0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173807"/>
        <c:axId val="1374200063"/>
      </c:scatterChart>
      <c:valAx>
        <c:axId val="99117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200063"/>
        <c:crosses val="autoZero"/>
        <c:crossBetween val="midCat"/>
      </c:valAx>
      <c:valAx>
        <c:axId val="137420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17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'Single Voltage'!$J$2</c:f>
              <c:strCache>
                <c:ptCount val="1"/>
                <c:pt idx="0">
                  <c:v>Ratio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'Single Voltage'!$J$3:$J$22</c:f>
              <c:numCache>
                <c:formatCode>General</c:formatCode>
                <c:ptCount val="20"/>
                <c:pt idx="0">
                  <c:v>1.7721843003412969</c:v>
                </c:pt>
                <c:pt idx="1">
                  <c:v>1.8168654173764909</c:v>
                </c:pt>
                <c:pt idx="2">
                  <c:v>1.8475298126064739</c:v>
                </c:pt>
                <c:pt idx="3">
                  <c:v>1.8678601875532821</c:v>
                </c:pt>
                <c:pt idx="4">
                  <c:v>1.8832054560954816</c:v>
                </c:pt>
                <c:pt idx="5">
                  <c:v>1.9037478705281092</c:v>
                </c:pt>
                <c:pt idx="6">
                  <c:v>1.9180887372013651</c:v>
                </c:pt>
                <c:pt idx="7">
                  <c:v>1.9412265758091996</c:v>
                </c:pt>
                <c:pt idx="8">
                  <c:v>1.9513651877133105</c:v>
                </c:pt>
                <c:pt idx="9">
                  <c:v>1.959079283887468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93-814B-A64B-AAF2382D7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830111"/>
        <c:axId val="1478633647"/>
      </c:scatterChart>
      <c:valAx>
        <c:axId val="147883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633647"/>
        <c:crosses val="autoZero"/>
        <c:crossBetween val="midCat"/>
      </c:valAx>
      <c:valAx>
        <c:axId val="147863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83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'AC Voltage Sweep'!$G$2</c:f>
              <c:strCache>
                <c:ptCount val="1"/>
                <c:pt idx="0">
                  <c:v>DAC Input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 Voltage Sweep'!$B$3:$B$258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'AC Voltage Sweep'!$G$3:$G$258</c:f>
              <c:numCache>
                <c:formatCode>0.00</c:formatCode>
                <c:ptCount val="256"/>
                <c:pt idx="0">
                  <c:v>0</c:v>
                </c:pt>
                <c:pt idx="1">
                  <c:v>0.24838709677419354</c:v>
                </c:pt>
                <c:pt idx="2">
                  <c:v>0.50322580645161286</c:v>
                </c:pt>
                <c:pt idx="3">
                  <c:v>0.74838709677419346</c:v>
                </c:pt>
                <c:pt idx="4">
                  <c:v>0.99032258064516121</c:v>
                </c:pt>
                <c:pt idx="5">
                  <c:v>1.2193548387096773</c:v>
                </c:pt>
                <c:pt idx="6">
                  <c:v>1.4387096774193548</c:v>
                </c:pt>
                <c:pt idx="7">
                  <c:v>1.6451612903225807</c:v>
                </c:pt>
                <c:pt idx="8">
                  <c:v>1.8322580645161288</c:v>
                </c:pt>
                <c:pt idx="9">
                  <c:v>2.0032258064516126</c:v>
                </c:pt>
                <c:pt idx="10">
                  <c:v>2.1548387096774193</c:v>
                </c:pt>
                <c:pt idx="11">
                  <c:v>2.2870967741935484</c:v>
                </c:pt>
                <c:pt idx="12">
                  <c:v>2.3967741935483873</c:v>
                </c:pt>
                <c:pt idx="13">
                  <c:v>2.4838709677419355</c:v>
                </c:pt>
                <c:pt idx="14">
                  <c:v>2.5451612903225804</c:v>
                </c:pt>
                <c:pt idx="15">
                  <c:v>2.5838709677419351</c:v>
                </c:pt>
                <c:pt idx="16">
                  <c:v>2.5935483870967739</c:v>
                </c:pt>
                <c:pt idx="17">
                  <c:v>2.5838709677419351</c:v>
                </c:pt>
                <c:pt idx="18">
                  <c:v>2.5451612903225804</c:v>
                </c:pt>
                <c:pt idx="19">
                  <c:v>2.4838709677419355</c:v>
                </c:pt>
                <c:pt idx="20">
                  <c:v>2.3967741935483873</c:v>
                </c:pt>
                <c:pt idx="21">
                  <c:v>2.2903225806451615</c:v>
                </c:pt>
                <c:pt idx="22">
                  <c:v>2.1580645161290319</c:v>
                </c:pt>
                <c:pt idx="23">
                  <c:v>2.0064516129032257</c:v>
                </c:pt>
                <c:pt idx="24">
                  <c:v>1.8354838709677417</c:v>
                </c:pt>
                <c:pt idx="25">
                  <c:v>1.6483870967741936</c:v>
                </c:pt>
                <c:pt idx="26">
                  <c:v>1.4419354838709677</c:v>
                </c:pt>
                <c:pt idx="27">
                  <c:v>1.2225806451612904</c:v>
                </c:pt>
                <c:pt idx="28">
                  <c:v>0.99354838709677418</c:v>
                </c:pt>
                <c:pt idx="29">
                  <c:v>0.75483870967741928</c:v>
                </c:pt>
                <c:pt idx="30">
                  <c:v>0.50645161290322582</c:v>
                </c:pt>
                <c:pt idx="31">
                  <c:v>0.25483870967741934</c:v>
                </c:pt>
                <c:pt idx="32">
                  <c:v>0</c:v>
                </c:pt>
                <c:pt idx="33">
                  <c:v>-0.24838709677419354</c:v>
                </c:pt>
                <c:pt idx="34">
                  <c:v>-0.50322580645161286</c:v>
                </c:pt>
                <c:pt idx="35">
                  <c:v>-0.74838709677419346</c:v>
                </c:pt>
                <c:pt idx="36">
                  <c:v>-0.99032258064516121</c:v>
                </c:pt>
                <c:pt idx="37">
                  <c:v>-1.2193548387096773</c:v>
                </c:pt>
                <c:pt idx="38">
                  <c:v>-1.4387096774193548</c:v>
                </c:pt>
                <c:pt idx="39">
                  <c:v>-1.6451612903225807</c:v>
                </c:pt>
                <c:pt idx="40">
                  <c:v>-1.8322580645161288</c:v>
                </c:pt>
                <c:pt idx="41">
                  <c:v>-2.0032258064516126</c:v>
                </c:pt>
                <c:pt idx="42">
                  <c:v>-2.1548387096774193</c:v>
                </c:pt>
                <c:pt idx="43">
                  <c:v>-2.2870967741935484</c:v>
                </c:pt>
                <c:pt idx="44">
                  <c:v>-2.3967741935483873</c:v>
                </c:pt>
                <c:pt idx="45">
                  <c:v>-2.4838709677419355</c:v>
                </c:pt>
                <c:pt idx="46">
                  <c:v>-2.5451612903225804</c:v>
                </c:pt>
                <c:pt idx="47">
                  <c:v>-2.5838709677419351</c:v>
                </c:pt>
                <c:pt idx="48">
                  <c:v>-2.5935483870967739</c:v>
                </c:pt>
                <c:pt idx="49">
                  <c:v>-2.5838709677419351</c:v>
                </c:pt>
                <c:pt idx="50">
                  <c:v>-2.5451612903225804</c:v>
                </c:pt>
                <c:pt idx="51">
                  <c:v>-2.4838709677419355</c:v>
                </c:pt>
                <c:pt idx="52">
                  <c:v>-2.3967741935483873</c:v>
                </c:pt>
                <c:pt idx="53">
                  <c:v>-2.2903225806451615</c:v>
                </c:pt>
                <c:pt idx="54">
                  <c:v>-2.1580645161290319</c:v>
                </c:pt>
                <c:pt idx="55">
                  <c:v>-2.0064516129032257</c:v>
                </c:pt>
                <c:pt idx="56">
                  <c:v>-1.8354838709677417</c:v>
                </c:pt>
                <c:pt idx="57">
                  <c:v>-1.6483870967741936</c:v>
                </c:pt>
                <c:pt idx="58">
                  <c:v>-1.4419354838709677</c:v>
                </c:pt>
                <c:pt idx="59">
                  <c:v>-1.2225806451612904</c:v>
                </c:pt>
                <c:pt idx="60">
                  <c:v>-0.99354838709677418</c:v>
                </c:pt>
                <c:pt idx="61">
                  <c:v>-0.75483870967741928</c:v>
                </c:pt>
                <c:pt idx="62">
                  <c:v>-0.50645161290322582</c:v>
                </c:pt>
                <c:pt idx="63">
                  <c:v>-0.25483870967741934</c:v>
                </c:pt>
                <c:pt idx="64">
                  <c:v>0</c:v>
                </c:pt>
                <c:pt idx="65">
                  <c:v>0.24838709677419354</c:v>
                </c:pt>
                <c:pt idx="66">
                  <c:v>0.50322580645161286</c:v>
                </c:pt>
                <c:pt idx="67">
                  <c:v>0.74838709677419346</c:v>
                </c:pt>
                <c:pt idx="68">
                  <c:v>0.99032258064516121</c:v>
                </c:pt>
                <c:pt idx="69">
                  <c:v>1.2193548387096773</c:v>
                </c:pt>
                <c:pt idx="70">
                  <c:v>1.4387096774193548</c:v>
                </c:pt>
                <c:pt idx="71">
                  <c:v>1.6451612903225807</c:v>
                </c:pt>
                <c:pt idx="72">
                  <c:v>1.8322580645161288</c:v>
                </c:pt>
                <c:pt idx="73">
                  <c:v>2.0032258064516126</c:v>
                </c:pt>
                <c:pt idx="74">
                  <c:v>2.1548387096774193</c:v>
                </c:pt>
                <c:pt idx="75">
                  <c:v>2.2870967741935484</c:v>
                </c:pt>
                <c:pt idx="76">
                  <c:v>2.3967741935483873</c:v>
                </c:pt>
                <c:pt idx="77">
                  <c:v>2.4838709677419355</c:v>
                </c:pt>
                <c:pt idx="78">
                  <c:v>2.5451612903225804</c:v>
                </c:pt>
                <c:pt idx="79">
                  <c:v>2.5838709677419351</c:v>
                </c:pt>
                <c:pt idx="80">
                  <c:v>2.5935483870967739</c:v>
                </c:pt>
                <c:pt idx="81">
                  <c:v>2.5838709677419351</c:v>
                </c:pt>
                <c:pt idx="82">
                  <c:v>2.5451612903225804</c:v>
                </c:pt>
                <c:pt idx="83">
                  <c:v>2.4838709677419355</c:v>
                </c:pt>
                <c:pt idx="84">
                  <c:v>2.3967741935483873</c:v>
                </c:pt>
                <c:pt idx="85">
                  <c:v>2.2903225806451615</c:v>
                </c:pt>
                <c:pt idx="86">
                  <c:v>2.1580645161290319</c:v>
                </c:pt>
                <c:pt idx="87">
                  <c:v>2.0064516129032257</c:v>
                </c:pt>
                <c:pt idx="88">
                  <c:v>1.8354838709677417</c:v>
                </c:pt>
                <c:pt idx="89">
                  <c:v>1.6483870967741936</c:v>
                </c:pt>
                <c:pt idx="90">
                  <c:v>1.4419354838709677</c:v>
                </c:pt>
                <c:pt idx="91">
                  <c:v>1.2225806451612904</c:v>
                </c:pt>
                <c:pt idx="92">
                  <c:v>0.99354838709677418</c:v>
                </c:pt>
                <c:pt idx="93">
                  <c:v>0.75483870967741928</c:v>
                </c:pt>
                <c:pt idx="94">
                  <c:v>0.50645161290322582</c:v>
                </c:pt>
                <c:pt idx="95">
                  <c:v>0.25483870967741934</c:v>
                </c:pt>
                <c:pt idx="96">
                  <c:v>0</c:v>
                </c:pt>
                <c:pt idx="97">
                  <c:v>-0.24838709677419354</c:v>
                </c:pt>
                <c:pt idx="98">
                  <c:v>-0.50322580645161286</c:v>
                </c:pt>
                <c:pt idx="99">
                  <c:v>-0.74838709677419346</c:v>
                </c:pt>
                <c:pt idx="100">
                  <c:v>-0.99032258064516121</c:v>
                </c:pt>
                <c:pt idx="101">
                  <c:v>-1.2193548387096773</c:v>
                </c:pt>
                <c:pt idx="102">
                  <c:v>-1.4387096774193548</c:v>
                </c:pt>
                <c:pt idx="103">
                  <c:v>-1.6451612903225807</c:v>
                </c:pt>
                <c:pt idx="104">
                  <c:v>-1.8322580645161288</c:v>
                </c:pt>
                <c:pt idx="105">
                  <c:v>-2.0032258064516126</c:v>
                </c:pt>
                <c:pt idx="106">
                  <c:v>-2.1548387096774193</c:v>
                </c:pt>
                <c:pt idx="107">
                  <c:v>-2.2870967741935484</c:v>
                </c:pt>
                <c:pt idx="108">
                  <c:v>-2.3967741935483873</c:v>
                </c:pt>
                <c:pt idx="109">
                  <c:v>-2.4838709677419355</c:v>
                </c:pt>
                <c:pt idx="110">
                  <c:v>-2.5451612903225804</c:v>
                </c:pt>
                <c:pt idx="111">
                  <c:v>-2.5838709677419351</c:v>
                </c:pt>
                <c:pt idx="112">
                  <c:v>-2.5935483870967739</c:v>
                </c:pt>
                <c:pt idx="113">
                  <c:v>-2.5838709677419351</c:v>
                </c:pt>
                <c:pt idx="114">
                  <c:v>-2.5451612903225804</c:v>
                </c:pt>
                <c:pt idx="115">
                  <c:v>-2.4838709677419355</c:v>
                </c:pt>
                <c:pt idx="116">
                  <c:v>-2.3967741935483873</c:v>
                </c:pt>
                <c:pt idx="117">
                  <c:v>-2.2903225806451615</c:v>
                </c:pt>
                <c:pt idx="118">
                  <c:v>-2.1580645161290319</c:v>
                </c:pt>
                <c:pt idx="119">
                  <c:v>-2.0064516129032257</c:v>
                </c:pt>
                <c:pt idx="120">
                  <c:v>-1.8354838709677417</c:v>
                </c:pt>
                <c:pt idx="121">
                  <c:v>-1.6483870967741936</c:v>
                </c:pt>
                <c:pt idx="122">
                  <c:v>-1.4419354838709677</c:v>
                </c:pt>
                <c:pt idx="123">
                  <c:v>-1.2225806451612904</c:v>
                </c:pt>
                <c:pt idx="124">
                  <c:v>-0.99354838709677418</c:v>
                </c:pt>
                <c:pt idx="125">
                  <c:v>-0.75483870967741928</c:v>
                </c:pt>
                <c:pt idx="126">
                  <c:v>-0.50645161290322582</c:v>
                </c:pt>
                <c:pt idx="127">
                  <c:v>-0.25483870967741934</c:v>
                </c:pt>
                <c:pt idx="128">
                  <c:v>0</c:v>
                </c:pt>
                <c:pt idx="129">
                  <c:v>0.24838709677419354</c:v>
                </c:pt>
                <c:pt idx="130">
                  <c:v>0.50322580645161286</c:v>
                </c:pt>
                <c:pt idx="131">
                  <c:v>0.74838709677419346</c:v>
                </c:pt>
                <c:pt idx="132">
                  <c:v>0.99032258064516121</c:v>
                </c:pt>
                <c:pt idx="133">
                  <c:v>1.2193548387096773</c:v>
                </c:pt>
                <c:pt idx="134">
                  <c:v>1.4387096774193548</c:v>
                </c:pt>
                <c:pt idx="135">
                  <c:v>1.6451612903225807</c:v>
                </c:pt>
                <c:pt idx="136">
                  <c:v>1.8322580645161288</c:v>
                </c:pt>
                <c:pt idx="137">
                  <c:v>2.0032258064516126</c:v>
                </c:pt>
                <c:pt idx="138">
                  <c:v>2.1548387096774193</c:v>
                </c:pt>
                <c:pt idx="139">
                  <c:v>2.2870967741935484</c:v>
                </c:pt>
                <c:pt idx="140">
                  <c:v>2.3967741935483873</c:v>
                </c:pt>
                <c:pt idx="141">
                  <c:v>2.4838709677419355</c:v>
                </c:pt>
                <c:pt idx="142">
                  <c:v>2.5451612903225804</c:v>
                </c:pt>
                <c:pt idx="143">
                  <c:v>2.5838709677419351</c:v>
                </c:pt>
                <c:pt idx="144">
                  <c:v>2.5935483870967739</c:v>
                </c:pt>
                <c:pt idx="145">
                  <c:v>2.5838709677419351</c:v>
                </c:pt>
                <c:pt idx="146">
                  <c:v>2.5451612903225804</c:v>
                </c:pt>
                <c:pt idx="147">
                  <c:v>2.4838709677419355</c:v>
                </c:pt>
                <c:pt idx="148">
                  <c:v>2.3967741935483873</c:v>
                </c:pt>
                <c:pt idx="149">
                  <c:v>2.2903225806451615</c:v>
                </c:pt>
                <c:pt idx="150">
                  <c:v>2.1580645161290319</c:v>
                </c:pt>
                <c:pt idx="151">
                  <c:v>2.0064516129032257</c:v>
                </c:pt>
                <c:pt idx="152">
                  <c:v>1.8354838709677417</c:v>
                </c:pt>
                <c:pt idx="153">
                  <c:v>1.6483870967741936</c:v>
                </c:pt>
                <c:pt idx="154">
                  <c:v>1.4419354838709677</c:v>
                </c:pt>
                <c:pt idx="155">
                  <c:v>1.2225806451612904</c:v>
                </c:pt>
                <c:pt idx="156">
                  <c:v>0.99354838709677418</c:v>
                </c:pt>
                <c:pt idx="157">
                  <c:v>0.75483870967741928</c:v>
                </c:pt>
                <c:pt idx="158">
                  <c:v>0.50645161290322582</c:v>
                </c:pt>
                <c:pt idx="159">
                  <c:v>0.25483870967741934</c:v>
                </c:pt>
                <c:pt idx="160">
                  <c:v>0</c:v>
                </c:pt>
                <c:pt idx="161">
                  <c:v>-0.24838709677419354</c:v>
                </c:pt>
                <c:pt idx="162">
                  <c:v>-0.50322580645161286</c:v>
                </c:pt>
                <c:pt idx="163">
                  <c:v>-0.74838709677419346</c:v>
                </c:pt>
                <c:pt idx="164">
                  <c:v>-0.99032258064516121</c:v>
                </c:pt>
                <c:pt idx="165">
                  <c:v>-1.2193548387096773</c:v>
                </c:pt>
                <c:pt idx="166">
                  <c:v>-1.4387096774193548</c:v>
                </c:pt>
                <c:pt idx="167">
                  <c:v>-1.6451612903225807</c:v>
                </c:pt>
                <c:pt idx="168">
                  <c:v>-1.8322580645161288</c:v>
                </c:pt>
                <c:pt idx="169">
                  <c:v>-2.0032258064516126</c:v>
                </c:pt>
                <c:pt idx="170">
                  <c:v>-2.1548387096774193</c:v>
                </c:pt>
                <c:pt idx="171">
                  <c:v>-2.2870967741935484</c:v>
                </c:pt>
                <c:pt idx="172">
                  <c:v>-2.3967741935483873</c:v>
                </c:pt>
                <c:pt idx="173">
                  <c:v>-2.4838709677419355</c:v>
                </c:pt>
                <c:pt idx="174">
                  <c:v>-2.5451612903225804</c:v>
                </c:pt>
                <c:pt idx="175">
                  <c:v>-2.5838709677419351</c:v>
                </c:pt>
                <c:pt idx="176">
                  <c:v>-2.5935483870967739</c:v>
                </c:pt>
                <c:pt idx="177">
                  <c:v>-2.5838709677419351</c:v>
                </c:pt>
                <c:pt idx="178">
                  <c:v>-2.5451612903225804</c:v>
                </c:pt>
                <c:pt idx="179">
                  <c:v>-2.4838709677419355</c:v>
                </c:pt>
                <c:pt idx="180">
                  <c:v>-2.3967741935483873</c:v>
                </c:pt>
                <c:pt idx="181">
                  <c:v>-2.2903225806451615</c:v>
                </c:pt>
                <c:pt idx="182">
                  <c:v>-2.1580645161290319</c:v>
                </c:pt>
                <c:pt idx="183">
                  <c:v>-2.0064516129032257</c:v>
                </c:pt>
                <c:pt idx="184">
                  <c:v>-1.8354838709677417</c:v>
                </c:pt>
                <c:pt idx="185">
                  <c:v>-1.6483870967741936</c:v>
                </c:pt>
                <c:pt idx="186">
                  <c:v>-1.4419354838709677</c:v>
                </c:pt>
                <c:pt idx="187">
                  <c:v>-1.2225806451612904</c:v>
                </c:pt>
                <c:pt idx="188">
                  <c:v>-0.99354838709677418</c:v>
                </c:pt>
                <c:pt idx="189">
                  <c:v>-0.75483870967741928</c:v>
                </c:pt>
                <c:pt idx="190">
                  <c:v>-0.50645161290322582</c:v>
                </c:pt>
                <c:pt idx="191">
                  <c:v>-0.25483870967741934</c:v>
                </c:pt>
                <c:pt idx="192">
                  <c:v>0</c:v>
                </c:pt>
                <c:pt idx="193">
                  <c:v>0.24838709677419354</c:v>
                </c:pt>
                <c:pt idx="194">
                  <c:v>0.50322580645161286</c:v>
                </c:pt>
                <c:pt idx="195">
                  <c:v>0.74838709677419346</c:v>
                </c:pt>
                <c:pt idx="196">
                  <c:v>0.99032258064516121</c:v>
                </c:pt>
                <c:pt idx="197">
                  <c:v>1.2193548387096773</c:v>
                </c:pt>
                <c:pt idx="198">
                  <c:v>1.4387096774193548</c:v>
                </c:pt>
                <c:pt idx="199">
                  <c:v>1.6451612903225807</c:v>
                </c:pt>
                <c:pt idx="200">
                  <c:v>1.8322580645161288</c:v>
                </c:pt>
                <c:pt idx="201">
                  <c:v>2.0032258064516126</c:v>
                </c:pt>
                <c:pt idx="202">
                  <c:v>2.1548387096774193</c:v>
                </c:pt>
                <c:pt idx="203">
                  <c:v>2.2870967741935484</c:v>
                </c:pt>
                <c:pt idx="204">
                  <c:v>2.3967741935483873</c:v>
                </c:pt>
                <c:pt idx="205">
                  <c:v>2.4838709677419355</c:v>
                </c:pt>
                <c:pt idx="206">
                  <c:v>2.5451612903225804</c:v>
                </c:pt>
                <c:pt idx="207">
                  <c:v>2.5838709677419351</c:v>
                </c:pt>
                <c:pt idx="208">
                  <c:v>2.5935483870967739</c:v>
                </c:pt>
                <c:pt idx="209">
                  <c:v>2.5838709677419351</c:v>
                </c:pt>
                <c:pt idx="210">
                  <c:v>2.5451612903225804</c:v>
                </c:pt>
                <c:pt idx="211">
                  <c:v>2.4838709677419355</c:v>
                </c:pt>
                <c:pt idx="212">
                  <c:v>2.3967741935483873</c:v>
                </c:pt>
                <c:pt idx="213">
                  <c:v>2.2903225806451615</c:v>
                </c:pt>
                <c:pt idx="214">
                  <c:v>2.1580645161290319</c:v>
                </c:pt>
                <c:pt idx="215">
                  <c:v>2.0064516129032257</c:v>
                </c:pt>
                <c:pt idx="216">
                  <c:v>1.8354838709677417</c:v>
                </c:pt>
                <c:pt idx="217">
                  <c:v>1.6483870967741936</c:v>
                </c:pt>
                <c:pt idx="218">
                  <c:v>1.4419354838709677</c:v>
                </c:pt>
                <c:pt idx="219">
                  <c:v>1.2225806451612904</c:v>
                </c:pt>
                <c:pt idx="220">
                  <c:v>0.99354838709677418</c:v>
                </c:pt>
                <c:pt idx="221">
                  <c:v>0.75483870967741928</c:v>
                </c:pt>
                <c:pt idx="222">
                  <c:v>0.50645161290322582</c:v>
                </c:pt>
                <c:pt idx="223">
                  <c:v>0.25483870967741934</c:v>
                </c:pt>
                <c:pt idx="224">
                  <c:v>0</c:v>
                </c:pt>
                <c:pt idx="225">
                  <c:v>-0.24838709677419354</c:v>
                </c:pt>
                <c:pt idx="226">
                  <c:v>-0.50322580645161286</c:v>
                </c:pt>
                <c:pt idx="227">
                  <c:v>-0.74838709677419346</c:v>
                </c:pt>
                <c:pt idx="228">
                  <c:v>-0.99032258064516121</c:v>
                </c:pt>
                <c:pt idx="229">
                  <c:v>-1.2193548387096773</c:v>
                </c:pt>
                <c:pt idx="230">
                  <c:v>-1.4387096774193548</c:v>
                </c:pt>
                <c:pt idx="231">
                  <c:v>-1.6451612903225807</c:v>
                </c:pt>
                <c:pt idx="232">
                  <c:v>-1.8322580645161288</c:v>
                </c:pt>
                <c:pt idx="233">
                  <c:v>-2.0032258064516126</c:v>
                </c:pt>
                <c:pt idx="234">
                  <c:v>-2.1548387096774193</c:v>
                </c:pt>
                <c:pt idx="235">
                  <c:v>-2.2870967741935484</c:v>
                </c:pt>
                <c:pt idx="236">
                  <c:v>-2.3967741935483873</c:v>
                </c:pt>
                <c:pt idx="237">
                  <c:v>-2.4838709677419355</c:v>
                </c:pt>
                <c:pt idx="238">
                  <c:v>-2.5451612903225804</c:v>
                </c:pt>
                <c:pt idx="239">
                  <c:v>-2.5838709677419351</c:v>
                </c:pt>
                <c:pt idx="240">
                  <c:v>-2.5935483870967739</c:v>
                </c:pt>
                <c:pt idx="241">
                  <c:v>-2.5838709677419351</c:v>
                </c:pt>
                <c:pt idx="242">
                  <c:v>-2.5451612903225804</c:v>
                </c:pt>
                <c:pt idx="243">
                  <c:v>-2.4838709677419355</c:v>
                </c:pt>
                <c:pt idx="244">
                  <c:v>-2.3967741935483873</c:v>
                </c:pt>
                <c:pt idx="245">
                  <c:v>-2.2903225806451615</c:v>
                </c:pt>
                <c:pt idx="246">
                  <c:v>-2.1580645161290319</c:v>
                </c:pt>
                <c:pt idx="247">
                  <c:v>-2.0064516129032257</c:v>
                </c:pt>
                <c:pt idx="248">
                  <c:v>-1.8354838709677417</c:v>
                </c:pt>
                <c:pt idx="249">
                  <c:v>-1.6483870967741936</c:v>
                </c:pt>
                <c:pt idx="250">
                  <c:v>-1.4419354838709677</c:v>
                </c:pt>
                <c:pt idx="251">
                  <c:v>-1.2225806451612904</c:v>
                </c:pt>
                <c:pt idx="252">
                  <c:v>-0.99354838709677418</c:v>
                </c:pt>
                <c:pt idx="253">
                  <c:v>-0.75483870967741928</c:v>
                </c:pt>
                <c:pt idx="254">
                  <c:v>-0.50645161290322582</c:v>
                </c:pt>
                <c:pt idx="255">
                  <c:v>-0.25483870967741934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36-F54B-B256-7EC7B69A4217}"/>
            </c:ext>
          </c:extLst>
        </c:ser>
        <c:ser>
          <c:idx val="1"/>
          <c:order val="1"/>
          <c:tx>
            <c:strRef>
              <c:f>'AC Voltage Sweep'!$J$2</c:f>
              <c:strCache>
                <c:ptCount val="1"/>
                <c:pt idx="0">
                  <c:v>Measurement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'AC Voltage Sweep'!$B$3:$B$258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'AC Voltage Sweep'!$J$3:$J$258</c:f>
              <c:numCache>
                <c:formatCode>0.000</c:formatCode>
                <c:ptCount val="256"/>
                <c:pt idx="0">
                  <c:v>1.6117216117216117E-3</c:v>
                </c:pt>
                <c:pt idx="1">
                  <c:v>1.6117216117216117E-3</c:v>
                </c:pt>
                <c:pt idx="2">
                  <c:v>8.0586080586080586E-4</c:v>
                </c:pt>
                <c:pt idx="3">
                  <c:v>1.6117216117216117E-3</c:v>
                </c:pt>
                <c:pt idx="4">
                  <c:v>1.6117216117216117E-3</c:v>
                </c:pt>
                <c:pt idx="5">
                  <c:v>1.6117216117216117E-3</c:v>
                </c:pt>
                <c:pt idx="6">
                  <c:v>0</c:v>
                </c:pt>
                <c:pt idx="7">
                  <c:v>1.6117216117216117E-3</c:v>
                </c:pt>
                <c:pt idx="8">
                  <c:v>2.4175824175824171E-3</c:v>
                </c:pt>
                <c:pt idx="9">
                  <c:v>4.8351648351648343E-3</c:v>
                </c:pt>
                <c:pt idx="10">
                  <c:v>6.9304029304029305E-2</c:v>
                </c:pt>
                <c:pt idx="11">
                  <c:v>0.19663003663003661</c:v>
                </c:pt>
                <c:pt idx="12">
                  <c:v>0.33120879120879121</c:v>
                </c:pt>
                <c:pt idx="13">
                  <c:v>0.46417582417582415</c:v>
                </c:pt>
                <c:pt idx="14">
                  <c:v>0.6035897435897436</c:v>
                </c:pt>
                <c:pt idx="15">
                  <c:v>0.74139194139194142</c:v>
                </c:pt>
                <c:pt idx="16">
                  <c:v>0.88241758241758239</c:v>
                </c:pt>
                <c:pt idx="17">
                  <c:v>1.0153846153846153</c:v>
                </c:pt>
                <c:pt idx="18">
                  <c:v>1.1499633699633698</c:v>
                </c:pt>
                <c:pt idx="19">
                  <c:v>1.2748717948717947</c:v>
                </c:pt>
                <c:pt idx="20">
                  <c:v>1.3933333333333333</c:v>
                </c:pt>
                <c:pt idx="21">
                  <c:v>1.5061538461538462</c:v>
                </c:pt>
                <c:pt idx="22">
                  <c:v>1.6068864468864468</c:v>
                </c:pt>
                <c:pt idx="23">
                  <c:v>1.6995604395604396</c:v>
                </c:pt>
                <c:pt idx="24">
                  <c:v>1.7801465201465201</c:v>
                </c:pt>
                <c:pt idx="25">
                  <c:v>1.8494505494505495</c:v>
                </c:pt>
                <c:pt idx="26">
                  <c:v>1.905054945054945</c:v>
                </c:pt>
                <c:pt idx="27">
                  <c:v>1.9493772893772894</c:v>
                </c:pt>
                <c:pt idx="28">
                  <c:v>1.9775824175824175</c:v>
                </c:pt>
                <c:pt idx="29">
                  <c:v>1.9953113553113551</c:v>
                </c:pt>
                <c:pt idx="30">
                  <c:v>1.9985347985347985</c:v>
                </c:pt>
                <c:pt idx="31">
                  <c:v>1.9856410256410255</c:v>
                </c:pt>
                <c:pt idx="32">
                  <c:v>-1.6117216117216117E-3</c:v>
                </c:pt>
                <c:pt idx="33">
                  <c:v>-8.0586080586080586E-4</c:v>
                </c:pt>
                <c:pt idx="34">
                  <c:v>-1.6117216117216117E-3</c:v>
                </c:pt>
                <c:pt idx="35">
                  <c:v>-8.0586080586080586E-4</c:v>
                </c:pt>
                <c:pt idx="36">
                  <c:v>-1.6117216117216117E-3</c:v>
                </c:pt>
                <c:pt idx="37">
                  <c:v>-1.6117216117216117E-3</c:v>
                </c:pt>
                <c:pt idx="38">
                  <c:v>-1.6117216117216117E-3</c:v>
                </c:pt>
                <c:pt idx="39">
                  <c:v>-8.0586080586080586E-4</c:v>
                </c:pt>
                <c:pt idx="40">
                  <c:v>-1.6117216117216117E-3</c:v>
                </c:pt>
                <c:pt idx="41">
                  <c:v>-1.6117216117216117E-3</c:v>
                </c:pt>
                <c:pt idx="42">
                  <c:v>-1.6117216117216117E-3</c:v>
                </c:pt>
                <c:pt idx="43">
                  <c:v>-1.6117216117216117E-3</c:v>
                </c:pt>
                <c:pt idx="44">
                  <c:v>-1.6117216117216117E-3</c:v>
                </c:pt>
                <c:pt idx="45">
                  <c:v>-1.6117216117216117E-3</c:v>
                </c:pt>
                <c:pt idx="46">
                  <c:v>-1.6117216117216117E-3</c:v>
                </c:pt>
                <c:pt idx="47">
                  <c:v>-2.4175824175824171E-3</c:v>
                </c:pt>
                <c:pt idx="48">
                  <c:v>-3.2234432234432234E-3</c:v>
                </c:pt>
                <c:pt idx="49">
                  <c:v>-4.5934065934065932E-2</c:v>
                </c:pt>
                <c:pt idx="50">
                  <c:v>-0.18695970695970693</c:v>
                </c:pt>
                <c:pt idx="51">
                  <c:v>-0.32234432234432236</c:v>
                </c:pt>
                <c:pt idx="52">
                  <c:v>-0.45369963369963368</c:v>
                </c:pt>
                <c:pt idx="53">
                  <c:v>-0.5769963369963369</c:v>
                </c:pt>
                <c:pt idx="54">
                  <c:v>-0.69062271062271063</c:v>
                </c:pt>
                <c:pt idx="55">
                  <c:v>-0.79054945054945047</c:v>
                </c:pt>
                <c:pt idx="56">
                  <c:v>-0.88161172161172152</c:v>
                </c:pt>
                <c:pt idx="57">
                  <c:v>-0.96380952380952378</c:v>
                </c:pt>
                <c:pt idx="58">
                  <c:v>-1.0290842490842489</c:v>
                </c:pt>
                <c:pt idx="59">
                  <c:v>-1.0863003663003663</c:v>
                </c:pt>
                <c:pt idx="60">
                  <c:v>-1.1273992673992674</c:v>
                </c:pt>
                <c:pt idx="61">
                  <c:v>-1.1539926739926738</c:v>
                </c:pt>
                <c:pt idx="62">
                  <c:v>-1.1693040293040293</c:v>
                </c:pt>
                <c:pt idx="63">
                  <c:v>-1.1684981684981686</c:v>
                </c:pt>
                <c:pt idx="64">
                  <c:v>1.6117216117216117E-3</c:v>
                </c:pt>
                <c:pt idx="65">
                  <c:v>1.6117216117216117E-3</c:v>
                </c:pt>
                <c:pt idx="66">
                  <c:v>1.6117216117216117E-3</c:v>
                </c:pt>
                <c:pt idx="67">
                  <c:v>3.2234432234432234E-3</c:v>
                </c:pt>
                <c:pt idx="68">
                  <c:v>1.6117216117216117E-3</c:v>
                </c:pt>
                <c:pt idx="69">
                  <c:v>1.6117216117216117E-3</c:v>
                </c:pt>
                <c:pt idx="70">
                  <c:v>8.0586080586080586E-4</c:v>
                </c:pt>
                <c:pt idx="71">
                  <c:v>1.6117216117216117E-3</c:v>
                </c:pt>
                <c:pt idx="72">
                  <c:v>1.6117216117216117E-3</c:v>
                </c:pt>
                <c:pt idx="73">
                  <c:v>1.6117216117216117E-3</c:v>
                </c:pt>
                <c:pt idx="74">
                  <c:v>1.6117216117216117E-3</c:v>
                </c:pt>
                <c:pt idx="75">
                  <c:v>4.0293040293040297E-3</c:v>
                </c:pt>
                <c:pt idx="76">
                  <c:v>7.2527472527472533E-2</c:v>
                </c:pt>
                <c:pt idx="77">
                  <c:v>0.21032967032967032</c:v>
                </c:pt>
                <c:pt idx="78">
                  <c:v>0.35860805860805861</c:v>
                </c:pt>
                <c:pt idx="79">
                  <c:v>0.49963369963369964</c:v>
                </c:pt>
                <c:pt idx="80">
                  <c:v>0.64146520146520136</c:v>
                </c:pt>
                <c:pt idx="81">
                  <c:v>0.77846153846153843</c:v>
                </c:pt>
                <c:pt idx="82">
                  <c:v>0.91304029304029299</c:v>
                </c:pt>
                <c:pt idx="83">
                  <c:v>1.0419780219780219</c:v>
                </c:pt>
                <c:pt idx="84">
                  <c:v>1.1604395604395605</c:v>
                </c:pt>
                <c:pt idx="85">
                  <c:v>1.2724542124542124</c:v>
                </c:pt>
                <c:pt idx="86">
                  <c:v>1.3788278388278385</c:v>
                </c:pt>
                <c:pt idx="87">
                  <c:v>1.4658608058608058</c:v>
                </c:pt>
                <c:pt idx="88">
                  <c:v>1.5472527472527473</c:v>
                </c:pt>
                <c:pt idx="89">
                  <c:v>1.6173626373626373</c:v>
                </c:pt>
                <c:pt idx="90">
                  <c:v>1.6769963369963368</c:v>
                </c:pt>
                <c:pt idx="91">
                  <c:v>1.7189010989010989</c:v>
                </c:pt>
                <c:pt idx="92">
                  <c:v>1.7487179487179487</c:v>
                </c:pt>
                <c:pt idx="93">
                  <c:v>1.7672527472527471</c:v>
                </c:pt>
                <c:pt idx="94">
                  <c:v>1.7704761904761903</c:v>
                </c:pt>
                <c:pt idx="95">
                  <c:v>1.759194139194139</c:v>
                </c:pt>
                <c:pt idx="96">
                  <c:v>0</c:v>
                </c:pt>
                <c:pt idx="97">
                  <c:v>-1.6117216117216117E-3</c:v>
                </c:pt>
                <c:pt idx="98">
                  <c:v>-1.6117216117216117E-3</c:v>
                </c:pt>
                <c:pt idx="99">
                  <c:v>-1.6117216117216117E-3</c:v>
                </c:pt>
                <c:pt idx="100">
                  <c:v>-1.6117216117216117E-3</c:v>
                </c:pt>
                <c:pt idx="101">
                  <c:v>-1.6117216117216117E-3</c:v>
                </c:pt>
                <c:pt idx="102">
                  <c:v>-8.0586080586080586E-4</c:v>
                </c:pt>
                <c:pt idx="103">
                  <c:v>-1.6117216117216117E-3</c:v>
                </c:pt>
                <c:pt idx="104">
                  <c:v>-1.6117216117216117E-3</c:v>
                </c:pt>
                <c:pt idx="105">
                  <c:v>0</c:v>
                </c:pt>
                <c:pt idx="106">
                  <c:v>-8.0586080586080586E-4</c:v>
                </c:pt>
                <c:pt idx="107">
                  <c:v>-8.0586080586080586E-4</c:v>
                </c:pt>
                <c:pt idx="108">
                  <c:v>0</c:v>
                </c:pt>
                <c:pt idx="109">
                  <c:v>-1.6117216117216117E-3</c:v>
                </c:pt>
                <c:pt idx="110">
                  <c:v>-1.6117216117216117E-3</c:v>
                </c:pt>
                <c:pt idx="111">
                  <c:v>-4.8351648351648343E-3</c:v>
                </c:pt>
                <c:pt idx="112">
                  <c:v>-9.7509157509157493E-2</c:v>
                </c:pt>
                <c:pt idx="113">
                  <c:v>-0.24256410256410255</c:v>
                </c:pt>
                <c:pt idx="114">
                  <c:v>-0.38358974358974357</c:v>
                </c:pt>
                <c:pt idx="115">
                  <c:v>-0.51816849816849819</c:v>
                </c:pt>
                <c:pt idx="116">
                  <c:v>-0.6495238095238095</c:v>
                </c:pt>
                <c:pt idx="117">
                  <c:v>-0.77362637362637365</c:v>
                </c:pt>
                <c:pt idx="118">
                  <c:v>-0.89047619047619042</c:v>
                </c:pt>
                <c:pt idx="119">
                  <c:v>-0.992014652014652</c:v>
                </c:pt>
                <c:pt idx="120">
                  <c:v>-1.0838827838827838</c:v>
                </c:pt>
                <c:pt idx="121">
                  <c:v>-1.1580219780219778</c:v>
                </c:pt>
                <c:pt idx="122">
                  <c:v>-1.2305494505494503</c:v>
                </c:pt>
                <c:pt idx="123">
                  <c:v>-1.2845421245421245</c:v>
                </c:pt>
                <c:pt idx="124">
                  <c:v>-1.3224175824175823</c:v>
                </c:pt>
                <c:pt idx="125">
                  <c:v>-1.3522344322344322</c:v>
                </c:pt>
                <c:pt idx="126">
                  <c:v>-1.361904761904762</c:v>
                </c:pt>
                <c:pt idx="127">
                  <c:v>-1.3602930402930402</c:v>
                </c:pt>
                <c:pt idx="128">
                  <c:v>1.6117216117216117E-3</c:v>
                </c:pt>
                <c:pt idx="129">
                  <c:v>1.6117216117216117E-3</c:v>
                </c:pt>
                <c:pt idx="130">
                  <c:v>1.6117216117216117E-3</c:v>
                </c:pt>
                <c:pt idx="131">
                  <c:v>1.6117216117216117E-3</c:v>
                </c:pt>
                <c:pt idx="132">
                  <c:v>1.6117216117216117E-3</c:v>
                </c:pt>
                <c:pt idx="133">
                  <c:v>1.6117216117216117E-3</c:v>
                </c:pt>
                <c:pt idx="134">
                  <c:v>1.6117216117216117E-3</c:v>
                </c:pt>
                <c:pt idx="135">
                  <c:v>1.6117216117216117E-3</c:v>
                </c:pt>
                <c:pt idx="136">
                  <c:v>8.0586080586080586E-4</c:v>
                </c:pt>
                <c:pt idx="137">
                  <c:v>1.6117216117216117E-3</c:v>
                </c:pt>
                <c:pt idx="138">
                  <c:v>1.6117216117216117E-3</c:v>
                </c:pt>
                <c:pt idx="139">
                  <c:v>1.6117216117216117E-3</c:v>
                </c:pt>
                <c:pt idx="140">
                  <c:v>3.2234432234432234E-3</c:v>
                </c:pt>
                <c:pt idx="141">
                  <c:v>4.8351648351648343E-3</c:v>
                </c:pt>
                <c:pt idx="142">
                  <c:v>0.1394139194139194</c:v>
                </c:pt>
                <c:pt idx="143">
                  <c:v>0.28124542124542123</c:v>
                </c:pt>
                <c:pt idx="144">
                  <c:v>0.42307692307692307</c:v>
                </c:pt>
                <c:pt idx="145">
                  <c:v>0.56168498168498171</c:v>
                </c:pt>
                <c:pt idx="146">
                  <c:v>0.69626373626373617</c:v>
                </c:pt>
                <c:pt idx="147">
                  <c:v>0.82358974358974357</c:v>
                </c:pt>
                <c:pt idx="148">
                  <c:v>0.94849816849816848</c:v>
                </c:pt>
                <c:pt idx="149">
                  <c:v>1.0605128205128205</c:v>
                </c:pt>
                <c:pt idx="150">
                  <c:v>1.1668864468864468</c:v>
                </c:pt>
                <c:pt idx="151">
                  <c:v>1.2603663003663004</c:v>
                </c:pt>
                <c:pt idx="152">
                  <c:v>1.3449816849816849</c:v>
                </c:pt>
                <c:pt idx="153">
                  <c:v>1.4183150183150184</c:v>
                </c:pt>
                <c:pt idx="154">
                  <c:v>1.4803663003663001</c:v>
                </c:pt>
                <c:pt idx="155">
                  <c:v>1.5287179487179485</c:v>
                </c:pt>
                <c:pt idx="156">
                  <c:v>1.5625641025641026</c:v>
                </c:pt>
                <c:pt idx="157">
                  <c:v>1.5843223443223442</c:v>
                </c:pt>
                <c:pt idx="158">
                  <c:v>1.593992673992674</c:v>
                </c:pt>
                <c:pt idx="159">
                  <c:v>1.5859340659340659</c:v>
                </c:pt>
                <c:pt idx="160">
                  <c:v>-1.6117216117216117E-3</c:v>
                </c:pt>
                <c:pt idx="161">
                  <c:v>-2.4175824175824171E-3</c:v>
                </c:pt>
                <c:pt idx="162">
                  <c:v>-1.6117216117216117E-3</c:v>
                </c:pt>
                <c:pt idx="163">
                  <c:v>-1.6117216117216117E-3</c:v>
                </c:pt>
                <c:pt idx="164">
                  <c:v>-1.6117216117216117E-3</c:v>
                </c:pt>
                <c:pt idx="165">
                  <c:v>-3.2234432234432234E-3</c:v>
                </c:pt>
                <c:pt idx="166">
                  <c:v>-2.4175824175824171E-3</c:v>
                </c:pt>
                <c:pt idx="167">
                  <c:v>-1.6117216117216117E-3</c:v>
                </c:pt>
                <c:pt idx="168">
                  <c:v>-1.6117216117216117E-3</c:v>
                </c:pt>
                <c:pt idx="169">
                  <c:v>-1.6117216117216117E-3</c:v>
                </c:pt>
                <c:pt idx="170">
                  <c:v>-1.6117216117216117E-3</c:v>
                </c:pt>
                <c:pt idx="171">
                  <c:v>-1.6117216117216117E-3</c:v>
                </c:pt>
                <c:pt idx="172">
                  <c:v>-1.6117216117216117E-3</c:v>
                </c:pt>
                <c:pt idx="173">
                  <c:v>-2.4175824175824171E-3</c:v>
                </c:pt>
                <c:pt idx="174">
                  <c:v>-4.8351648351648343E-3</c:v>
                </c:pt>
                <c:pt idx="175">
                  <c:v>-0.14183150183150181</c:v>
                </c:pt>
                <c:pt idx="176">
                  <c:v>-0.28849816849816845</c:v>
                </c:pt>
                <c:pt idx="177">
                  <c:v>-0.4343589743589743</c:v>
                </c:pt>
                <c:pt idx="178">
                  <c:v>-0.57054945054945061</c:v>
                </c:pt>
                <c:pt idx="179">
                  <c:v>-0.70915750915750919</c:v>
                </c:pt>
                <c:pt idx="180">
                  <c:v>-0.8316483516483516</c:v>
                </c:pt>
                <c:pt idx="181">
                  <c:v>-0.95413919413919412</c:v>
                </c:pt>
                <c:pt idx="182">
                  <c:v>-1.058095238095238</c:v>
                </c:pt>
                <c:pt idx="183">
                  <c:v>-1.1564102564102565</c:v>
                </c:pt>
                <c:pt idx="184">
                  <c:v>-1.2434432234432233</c:v>
                </c:pt>
                <c:pt idx="185">
                  <c:v>-1.3183882783882781</c:v>
                </c:pt>
                <c:pt idx="186">
                  <c:v>-1.3796336996336995</c:v>
                </c:pt>
                <c:pt idx="187">
                  <c:v>-1.4287912087912087</c:v>
                </c:pt>
                <c:pt idx="188">
                  <c:v>-1.4618315018315018</c:v>
                </c:pt>
                <c:pt idx="189">
                  <c:v>-1.4819780219780219</c:v>
                </c:pt>
                <c:pt idx="190">
                  <c:v>-1.4908424908424909</c:v>
                </c:pt>
                <c:pt idx="191">
                  <c:v>-1.4843956043956044</c:v>
                </c:pt>
                <c:pt idx="192">
                  <c:v>8.0586080586080586E-4</c:v>
                </c:pt>
                <c:pt idx="193">
                  <c:v>1.6117216117216117E-3</c:v>
                </c:pt>
                <c:pt idx="194">
                  <c:v>1.6117216117216117E-3</c:v>
                </c:pt>
                <c:pt idx="195">
                  <c:v>1.6117216117216117E-3</c:v>
                </c:pt>
                <c:pt idx="196">
                  <c:v>4.0293040293040297E-3</c:v>
                </c:pt>
                <c:pt idx="197">
                  <c:v>1.6117216117216117E-3</c:v>
                </c:pt>
                <c:pt idx="198">
                  <c:v>1.6117216117216117E-3</c:v>
                </c:pt>
                <c:pt idx="199">
                  <c:v>1.6117216117216117E-3</c:v>
                </c:pt>
                <c:pt idx="200">
                  <c:v>1.6117216117216117E-3</c:v>
                </c:pt>
                <c:pt idx="201">
                  <c:v>1.6117216117216117E-3</c:v>
                </c:pt>
                <c:pt idx="202">
                  <c:v>1.6117216117216117E-3</c:v>
                </c:pt>
                <c:pt idx="203">
                  <c:v>1.6117216117216117E-3</c:v>
                </c:pt>
                <c:pt idx="204">
                  <c:v>1.6117216117216117E-3</c:v>
                </c:pt>
                <c:pt idx="205">
                  <c:v>3.2234432234432234E-3</c:v>
                </c:pt>
                <c:pt idx="206">
                  <c:v>8.0586080586080595E-3</c:v>
                </c:pt>
                <c:pt idx="207">
                  <c:v>0.16278388278388276</c:v>
                </c:pt>
                <c:pt idx="208">
                  <c:v>0.30864468864468864</c:v>
                </c:pt>
                <c:pt idx="209">
                  <c:v>0.45047619047619042</c:v>
                </c:pt>
                <c:pt idx="210">
                  <c:v>0.58908424908424906</c:v>
                </c:pt>
                <c:pt idx="211">
                  <c:v>0.722051282051282</c:v>
                </c:pt>
                <c:pt idx="212">
                  <c:v>0.8469597069597069</c:v>
                </c:pt>
                <c:pt idx="213">
                  <c:v>0.97347985347985344</c:v>
                </c:pt>
                <c:pt idx="214">
                  <c:v>1.074212454212454</c:v>
                </c:pt>
                <c:pt idx="215">
                  <c:v>1.1733333333333333</c:v>
                </c:pt>
                <c:pt idx="216">
                  <c:v>1.2603663003663004</c:v>
                </c:pt>
                <c:pt idx="217">
                  <c:v>1.3393406593406592</c:v>
                </c:pt>
                <c:pt idx="218">
                  <c:v>1.4038095238095236</c:v>
                </c:pt>
                <c:pt idx="219">
                  <c:v>1.456190476190476</c:v>
                </c:pt>
                <c:pt idx="220">
                  <c:v>1.4916483516483514</c:v>
                </c:pt>
                <c:pt idx="221">
                  <c:v>1.5142124542124542</c:v>
                </c:pt>
                <c:pt idx="222">
                  <c:v>1.5246886446886445</c:v>
                </c:pt>
                <c:pt idx="223">
                  <c:v>1.5198534798534797</c:v>
                </c:pt>
                <c:pt idx="224">
                  <c:v>-1.6117216117216117E-3</c:v>
                </c:pt>
                <c:pt idx="225">
                  <c:v>-8.0586080586080586E-4</c:v>
                </c:pt>
                <c:pt idx="226">
                  <c:v>-1.6117216117216117E-3</c:v>
                </c:pt>
                <c:pt idx="227">
                  <c:v>-1.6117216117216117E-3</c:v>
                </c:pt>
                <c:pt idx="228">
                  <c:v>-1.6117216117216117E-3</c:v>
                </c:pt>
                <c:pt idx="229">
                  <c:v>-1.6117216117216117E-3</c:v>
                </c:pt>
                <c:pt idx="230">
                  <c:v>-1.6117216117216117E-3</c:v>
                </c:pt>
                <c:pt idx="231">
                  <c:v>-1.6117216117216117E-3</c:v>
                </c:pt>
                <c:pt idx="232">
                  <c:v>-1.6117216117216117E-3</c:v>
                </c:pt>
                <c:pt idx="233">
                  <c:v>-8.0586080586080586E-4</c:v>
                </c:pt>
                <c:pt idx="234">
                  <c:v>-1.6117216117216117E-3</c:v>
                </c:pt>
                <c:pt idx="235">
                  <c:v>-1.6117216117216117E-3</c:v>
                </c:pt>
                <c:pt idx="236">
                  <c:v>-1.6117216117216117E-3</c:v>
                </c:pt>
                <c:pt idx="237">
                  <c:v>-2.4175824175824171E-3</c:v>
                </c:pt>
                <c:pt idx="238">
                  <c:v>-1.0476190476190476E-2</c:v>
                </c:pt>
                <c:pt idx="239">
                  <c:v>-0.16278388278388276</c:v>
                </c:pt>
                <c:pt idx="240">
                  <c:v>-0.30703296703296701</c:v>
                </c:pt>
                <c:pt idx="241">
                  <c:v>-0.44805860805860803</c:v>
                </c:pt>
                <c:pt idx="242">
                  <c:v>-0.58263736263736265</c:v>
                </c:pt>
                <c:pt idx="243">
                  <c:v>-0.71641025641025635</c:v>
                </c:pt>
                <c:pt idx="244">
                  <c:v>-0.84454212454212441</c:v>
                </c:pt>
                <c:pt idx="245">
                  <c:v>-0.95655677655677651</c:v>
                </c:pt>
                <c:pt idx="246">
                  <c:v>-1.0645421245421245</c:v>
                </c:pt>
                <c:pt idx="247">
                  <c:v>-1.1628571428571428</c:v>
                </c:pt>
                <c:pt idx="248">
                  <c:v>-1.2490842490842491</c:v>
                </c:pt>
                <c:pt idx="249">
                  <c:v>-1.3240293040293039</c:v>
                </c:pt>
                <c:pt idx="250">
                  <c:v>-1.3876923076923076</c:v>
                </c:pt>
                <c:pt idx="251">
                  <c:v>-1.4384615384615385</c:v>
                </c:pt>
                <c:pt idx="252">
                  <c:v>-1.4739194139194138</c:v>
                </c:pt>
                <c:pt idx="253">
                  <c:v>-1.4980952380952381</c:v>
                </c:pt>
                <c:pt idx="254">
                  <c:v>-1.5077655677655677</c:v>
                </c:pt>
                <c:pt idx="255">
                  <c:v>-1.5013186813186812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36-F54B-B256-7EC7B69A4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379407"/>
        <c:axId val="1373062559"/>
      </c:scatterChart>
      <c:valAx>
        <c:axId val="132337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062559"/>
        <c:crosses val="autoZero"/>
        <c:crossBetween val="midCat"/>
      </c:valAx>
      <c:valAx>
        <c:axId val="137306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379407"/>
        <c:crosses val="autoZero"/>
        <c:crossBetween val="midCat"/>
        <c:majorUnit val="0.1"/>
        <c:minorUnit val="0.0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693910</xdr:colOff>
      <xdr:row>1</xdr:row>
      <xdr:rowOff>139395</xdr:rowOff>
    </xdr:from>
    <xdr:to>
      <xdr:col>12</xdr:col>
      <xdr:colOff>308319</xdr:colOff>
      <xdr:row>14</xdr:row>
      <xdr:rowOff>197233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AF6C7A-163C-2082-D9D8-B56C0920F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693910</xdr:colOff>
      <xdr:row>15</xdr:row>
      <xdr:rowOff>1683</xdr:rowOff>
    </xdr:from>
    <xdr:to>
      <xdr:col>12</xdr:col>
      <xdr:colOff>308319</xdr:colOff>
      <xdr:row>28</xdr:row>
      <xdr:rowOff>59522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814A5B-2F40-9CCE-BBEB-733AED024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721430</xdr:colOff>
      <xdr:row>4</xdr:row>
      <xdr:rowOff>101248</xdr:rowOff>
    </xdr:from>
    <xdr:to>
      <xdr:col>11</xdr:col>
      <xdr:colOff>319263</xdr:colOff>
      <xdr:row>18</xdr:row>
      <xdr:rowOff>4587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30417-AB82-60EB-F053-D80B4A5CB0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412750</xdr:colOff>
      <xdr:row>0</xdr:row>
      <xdr:rowOff>96838</xdr:rowOff>
    </xdr:from>
    <xdr:to>
      <xdr:col>12</xdr:col>
      <xdr:colOff>49069</xdr:colOff>
      <xdr:row>14</xdr:row>
      <xdr:rowOff>11402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62D25-F728-96D9-672F-28D509D57B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351415</xdr:colOff>
      <xdr:row>14</xdr:row>
      <xdr:rowOff>31895</xdr:rowOff>
    </xdr:from>
    <xdr:to>
      <xdr:col>11</xdr:col>
      <xdr:colOff>810347</xdr:colOff>
      <xdr:row>27</xdr:row>
      <xdr:rowOff>148504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EF5966-1784-5CF2-3476-74338C157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60487</xdr:colOff>
      <xdr:row>0</xdr:row>
      <xdr:rowOff>158711</xdr:rowOff>
    </xdr:from>
    <xdr:to>
      <xdr:col>15</xdr:col>
      <xdr:colOff>491183</xdr:colOff>
      <xdr:row>14</xdr:row>
      <xdr:rowOff>30607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EDFD00-F86A-F2FA-6028-03ED0D324B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23762</xdr:colOff>
      <xdr:row>14</xdr:row>
      <xdr:rowOff>109717</xdr:rowOff>
    </xdr:from>
    <xdr:to>
      <xdr:col>15</xdr:col>
      <xdr:colOff>454458</xdr:colOff>
      <xdr:row>27</xdr:row>
      <xdr:rowOff>186705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71F62B-C74A-E3D3-3EE9-DCC543A2DD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105410</xdr:colOff>
      <xdr:row>28</xdr:row>
      <xdr:rowOff>57150</xdr:rowOff>
    </xdr:from>
    <xdr:to>
      <xdr:col>15</xdr:col>
      <xdr:colOff>549910</xdr:colOff>
      <xdr:row>41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7610F2-60C4-5F25-CC05-68CB629C6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101600</xdr:colOff>
      <xdr:row>41</xdr:row>
      <xdr:rowOff>177800</xdr:rowOff>
    </xdr:from>
    <xdr:to>
      <xdr:col>15</xdr:col>
      <xdr:colOff>558800</xdr:colOff>
      <xdr:row>55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BCC2BB-AEAF-8DA9-BC26-F7EA42B3F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112888</xdr:colOff>
      <xdr:row>2</xdr:row>
      <xdr:rowOff>141426</xdr:rowOff>
    </xdr:from>
    <xdr:to>
      <xdr:col>15</xdr:col>
      <xdr:colOff>529950</xdr:colOff>
      <xdr:row>16</xdr:row>
      <xdr:rowOff>31045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0054CC-2082-4E4B-0930-01CA63DFBD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144247</xdr:colOff>
      <xdr:row>16</xdr:row>
      <xdr:rowOff>188462</xdr:rowOff>
    </xdr:from>
    <xdr:to>
      <xdr:col>15</xdr:col>
      <xdr:colOff>561309</xdr:colOff>
      <xdr:row>30</xdr:row>
      <xdr:rowOff>78082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D8E601-66D5-B2AB-E80C-7489D938C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768350</xdr:colOff>
      <xdr:row>3</xdr:row>
      <xdr:rowOff>57149</xdr:rowOff>
    </xdr:from>
    <xdr:to>
      <xdr:col>21</xdr:col>
      <xdr:colOff>669140</xdr:colOff>
      <xdr:row>42</xdr:row>
      <xdr:rowOff>54622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B4C50C-BDB4-E431-AC7F-DA3B229D0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7686-F149-5F41-9359-A57699094329}">
  <dimension ref="A1:F26"/>
  <sheetViews>
    <sheetView topLeftCell="A9" zoomScale="166" workbookViewId="0">
      <selection activeCell="B26" sqref="B26"/>
    </sheetView>
  </sheetViews>
  <sheetFormatPr baseColWidth="10" defaultRowHeight="16" x14ac:dyDescent="0.2"/>
  <sheetData>
    <row r="1" spans="1:6" x14ac:dyDescent="0.2">
      <c r="A1" t="s">
        <v>0</v>
      </c>
      <c r="B1">
        <v>3.3243999999999998</v>
      </c>
      <c r="C1">
        <v>3.2736999999999998</v>
      </c>
      <c r="D1">
        <f>AVERAGE(B1:C1)</f>
        <v>3.2990499999999998</v>
      </c>
    </row>
    <row r="2" spans="1:6" x14ac:dyDescent="0.2">
      <c r="A2" t="s">
        <v>6</v>
      </c>
      <c r="B2" s="1">
        <v>0</v>
      </c>
    </row>
    <row r="3" spans="1:6" x14ac:dyDescent="0.2">
      <c r="C3" t="s">
        <v>4</v>
      </c>
      <c r="E3" t="s">
        <v>5</v>
      </c>
    </row>
    <row r="4" spans="1:6" x14ac:dyDescent="0.2">
      <c r="A4" t="s">
        <v>1</v>
      </c>
      <c r="B4" t="s">
        <v>8</v>
      </c>
      <c r="C4" t="s">
        <v>2</v>
      </c>
      <c r="D4" t="s">
        <v>3</v>
      </c>
      <c r="E4" t="s">
        <v>2</v>
      </c>
      <c r="F4" t="s">
        <v>3</v>
      </c>
    </row>
    <row r="5" spans="1:6" x14ac:dyDescent="0.2">
      <c r="A5">
        <v>0</v>
      </c>
      <c r="B5">
        <f>A5/1023*3.3</f>
        <v>0</v>
      </c>
      <c r="C5">
        <f>0.29/1000</f>
        <v>2.9E-4</v>
      </c>
      <c r="D5">
        <f>3.84/1000</f>
        <v>3.8399999999999997E-3</v>
      </c>
      <c r="E5">
        <f>0.29/1000</f>
        <v>2.9E-4</v>
      </c>
      <c r="F5">
        <f>0.02/1000</f>
        <v>2.0000000000000002E-5</v>
      </c>
    </row>
    <row r="6" spans="1:6" x14ac:dyDescent="0.2">
      <c r="A6">
        <f>A5+64</f>
        <v>64</v>
      </c>
      <c r="B6">
        <f t="shared" ref="B6:B21" si="0">A6/1023*3.3</f>
        <v>0.20645161290322581</v>
      </c>
      <c r="C6">
        <f>57.71/1000</f>
        <v>5.7709999999999997E-2</v>
      </c>
      <c r="D6">
        <f>209.63/1000</f>
        <v>0.20962999999999998</v>
      </c>
      <c r="E6">
        <v>0.82020000000000004</v>
      </c>
      <c r="F6">
        <v>0.20508999999999999</v>
      </c>
    </row>
    <row r="7" spans="1:6" x14ac:dyDescent="0.2">
      <c r="A7">
        <f t="shared" ref="A7:A13" si="1">A6+64</f>
        <v>128</v>
      </c>
      <c r="B7">
        <f t="shared" si="0"/>
        <v>0.41290322580645161</v>
      </c>
      <c r="C7">
        <f>81.59/1000</f>
        <v>8.159000000000001E-2</v>
      </c>
      <c r="D7">
        <v>0.42009000000000002</v>
      </c>
      <c r="E7">
        <v>1.0443</v>
      </c>
      <c r="F7">
        <v>0.41188999999999998</v>
      </c>
    </row>
    <row r="8" spans="1:6" x14ac:dyDescent="0.2">
      <c r="A8">
        <f t="shared" si="1"/>
        <v>192</v>
      </c>
      <c r="B8">
        <f t="shared" si="0"/>
        <v>0.61935483870967734</v>
      </c>
      <c r="C8">
        <v>0.1104</v>
      </c>
      <c r="D8">
        <v>0.62970000000000004</v>
      </c>
      <c r="E8">
        <v>1.2605999999999999</v>
      </c>
      <c r="F8">
        <v>0.61780000000000002</v>
      </c>
    </row>
    <row r="9" spans="1:6" x14ac:dyDescent="0.2">
      <c r="A9">
        <f t="shared" si="1"/>
        <v>256</v>
      </c>
      <c r="B9">
        <f t="shared" si="0"/>
        <v>0.82580645161290323</v>
      </c>
      <c r="C9">
        <v>0.14257</v>
      </c>
      <c r="D9">
        <v>0.83660000000000001</v>
      </c>
      <c r="E9">
        <v>1.4713000000000001</v>
      </c>
      <c r="F9">
        <v>0.82269999999999999</v>
      </c>
    </row>
    <row r="10" spans="1:6" x14ac:dyDescent="0.2">
      <c r="A10">
        <f t="shared" si="1"/>
        <v>320</v>
      </c>
      <c r="B10">
        <f t="shared" si="0"/>
        <v>1.032258064516129</v>
      </c>
      <c r="C10">
        <v>0.17766999999999999</v>
      </c>
      <c r="D10">
        <v>1.0468999999999999</v>
      </c>
      <c r="E10">
        <v>1.6841999999999999</v>
      </c>
      <c r="F10">
        <v>1.0290999999999999</v>
      </c>
    </row>
    <row r="11" spans="1:6" x14ac:dyDescent="0.2">
      <c r="A11">
        <f t="shared" si="1"/>
        <v>384</v>
      </c>
      <c r="B11">
        <f t="shared" si="0"/>
        <v>1.2387096774193547</v>
      </c>
      <c r="C11">
        <v>0.21611</v>
      </c>
      <c r="D11">
        <v>1.2543</v>
      </c>
      <c r="E11">
        <v>1.8940999999999999</v>
      </c>
      <c r="F11">
        <v>1.2318</v>
      </c>
    </row>
    <row r="12" spans="1:6" x14ac:dyDescent="0.2">
      <c r="A12">
        <f t="shared" si="1"/>
        <v>448</v>
      </c>
      <c r="B12">
        <f t="shared" si="0"/>
        <v>1.4451612903225806</v>
      </c>
      <c r="C12">
        <v>0.25702000000000003</v>
      </c>
      <c r="D12">
        <v>1.462</v>
      </c>
      <c r="E12">
        <v>2.0981000000000001</v>
      </c>
      <c r="F12">
        <v>1.4325000000000001</v>
      </c>
    </row>
    <row r="13" spans="1:6" x14ac:dyDescent="0.2">
      <c r="A13">
        <f t="shared" si="1"/>
        <v>512</v>
      </c>
      <c r="B13">
        <f t="shared" si="0"/>
        <v>1.6516129032258065</v>
      </c>
      <c r="C13">
        <v>0.29951</v>
      </c>
      <c r="D13">
        <v>1.6696</v>
      </c>
      <c r="E13">
        <v>2.3069999999999999</v>
      </c>
      <c r="F13">
        <v>1.6364000000000001</v>
      </c>
    </row>
    <row r="14" spans="1:6" x14ac:dyDescent="0.2">
      <c r="A14">
        <f>A13+64</f>
        <v>576</v>
      </c>
      <c r="B14">
        <f t="shared" si="0"/>
        <v>1.8580645161290323</v>
      </c>
      <c r="C14">
        <v>0.33989999999999998</v>
      </c>
      <c r="D14">
        <v>1.8732</v>
      </c>
      <c r="E14">
        <v>2.5125000000000002</v>
      </c>
      <c r="F14">
        <v>1.8371</v>
      </c>
    </row>
    <row r="15" spans="1:6" x14ac:dyDescent="0.2">
      <c r="A15">
        <f>A14+64</f>
        <v>640</v>
      </c>
      <c r="B15">
        <f t="shared" si="0"/>
        <v>2.064516129032258</v>
      </c>
      <c r="C15">
        <v>0.38418000000000002</v>
      </c>
      <c r="D15">
        <v>2.0800999999999998</v>
      </c>
      <c r="E15">
        <v>2.7172999999999998</v>
      </c>
      <c r="F15">
        <v>2.0325000000000002</v>
      </c>
    </row>
    <row r="16" spans="1:6" x14ac:dyDescent="0.2">
      <c r="A16">
        <f t="shared" ref="A16:A20" si="2">A15+64</f>
        <v>704</v>
      </c>
      <c r="B16">
        <f t="shared" si="0"/>
        <v>2.2709677419354839</v>
      </c>
      <c r="C16">
        <v>0.42398000000000002</v>
      </c>
      <c r="D16">
        <v>2.2869999999999999</v>
      </c>
      <c r="E16">
        <v>2.9260999999999999</v>
      </c>
      <c r="F16">
        <v>2.2334000000000001</v>
      </c>
    </row>
    <row r="17" spans="1:6" x14ac:dyDescent="0.2">
      <c r="A17">
        <f t="shared" si="2"/>
        <v>768</v>
      </c>
      <c r="B17">
        <f t="shared" si="0"/>
        <v>2.4774193548387093</v>
      </c>
      <c r="C17">
        <v>0.47831000000000001</v>
      </c>
      <c r="D17">
        <v>2.4899</v>
      </c>
      <c r="E17">
        <v>3.1309999999999998</v>
      </c>
      <c r="F17">
        <v>2.4415</v>
      </c>
    </row>
    <row r="18" spans="1:6" x14ac:dyDescent="0.2">
      <c r="A18">
        <f t="shared" si="2"/>
        <v>832</v>
      </c>
      <c r="B18">
        <f t="shared" si="0"/>
        <v>2.6838709677419357</v>
      </c>
      <c r="C18">
        <v>0.83069999999999999</v>
      </c>
      <c r="D18">
        <v>2.6869000000000001</v>
      </c>
      <c r="E18">
        <v>3.2658</v>
      </c>
      <c r="F18">
        <v>2.5491000000000001</v>
      </c>
    </row>
    <row r="19" spans="1:6" x14ac:dyDescent="0.2">
      <c r="A19">
        <f t="shared" si="2"/>
        <v>896</v>
      </c>
      <c r="B19">
        <f t="shared" si="0"/>
        <v>2.8903225806451611</v>
      </c>
      <c r="C19">
        <v>3.3212000000000002</v>
      </c>
      <c r="D19">
        <v>2.8172000000000001</v>
      </c>
      <c r="E19">
        <v>3.262</v>
      </c>
      <c r="F19">
        <v>2.5788000000000002</v>
      </c>
    </row>
    <row r="20" spans="1:6" x14ac:dyDescent="0.2">
      <c r="A20">
        <f t="shared" si="2"/>
        <v>960</v>
      </c>
      <c r="B20">
        <f t="shared" si="0"/>
        <v>3.096774193548387</v>
      </c>
      <c r="C20">
        <v>3.3161</v>
      </c>
      <c r="D20">
        <v>2.8216999999999999</v>
      </c>
      <c r="E20">
        <v>3.2519999999999998</v>
      </c>
      <c r="F20">
        <v>2.5790000000000002</v>
      </c>
    </row>
    <row r="21" spans="1:6" x14ac:dyDescent="0.2">
      <c r="A21">
        <v>1023</v>
      </c>
      <c r="B21">
        <f t="shared" si="0"/>
        <v>3.3</v>
      </c>
      <c r="C21">
        <v>3.3180000000000001</v>
      </c>
      <c r="D21">
        <v>2.8304</v>
      </c>
      <c r="E21">
        <v>3.2683</v>
      </c>
      <c r="F21">
        <v>2.5853999999999999</v>
      </c>
    </row>
    <row r="23" spans="1:6" x14ac:dyDescent="0.2">
      <c r="A23" t="s">
        <v>7</v>
      </c>
      <c r="E23">
        <v>3.8323</v>
      </c>
    </row>
    <row r="26" spans="1:6" x14ac:dyDescent="0.2">
      <c r="B26" t="str">
        <f>SUBSTITUTE(_xlfn.TEXTJOIN(" ",TRUE,B5:B21), ",",".")</f>
        <v>0 0.206451612903226 0.412903225806452 0.619354838709677 0.825806451612903 1.03225806451613 1.23870967741935 1.44516129032258 1.65161290322581 1.85806451612903 2.06451612903226 2.27096774193548 2.47741935483871 2.68387096774194 2.89032258064516 3.09677419354839 3.3</v>
      </c>
      <c r="C26" t="str">
        <f t="shared" ref="C26:F26" si="3">SUBSTITUTE(_xlfn.TEXTJOIN(" ",TRUE,C5:C21), ",",".")</f>
        <v>0.00029 0.05771 0.08159 0.1104 0.14257 0.17767 0.21611 0.25702 0.29951 0.3399 0.38418 0.42398 0.47831 0.8307 3.3212 3.3161 3.318</v>
      </c>
      <c r="D26" t="str">
        <f t="shared" si="3"/>
        <v>0.00384 0.20963 0.42009 0.6297 0.8366 1.0469 1.2543 1.462 1.6696 1.8732 2.0801 2.287 2.4899 2.6869 2.8172 2.8217 2.8304</v>
      </c>
      <c r="E26" t="str">
        <f t="shared" si="3"/>
        <v>0.00029 0.8202 1.0443 1.2606 1.4713 1.6842 1.8941 2.0981 2.307 2.5125 2.7173 2.9261 3.131 3.2658 3.262 3.252 3.2683</v>
      </c>
      <c r="F26" t="str">
        <f t="shared" si="3"/>
        <v>0.00002 0.20509 0.41189 0.6178 0.8227 1.0291 1.2318 1.4325 1.6364 1.8371 2.0325 2.2334 2.4415 2.5491 2.5788 2.579 2.5854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76E8-BFB6-5F43-87CF-1E9C60FC2534}">
  <dimension ref="A1:E21"/>
  <sheetViews>
    <sheetView zoomScale="144" workbookViewId="0">
      <selection activeCell="C21" sqref="C21"/>
    </sheetView>
  </sheetViews>
  <sheetFormatPr baseColWidth="10" defaultRowHeight="16" x14ac:dyDescent="0.2"/>
  <sheetData>
    <row r="1" spans="1:5" x14ac:dyDescent="0.2">
      <c r="A1" t="s">
        <v>0</v>
      </c>
      <c r="B1">
        <v>3.3029999999999999</v>
      </c>
    </row>
    <row r="2" spans="1:5" x14ac:dyDescent="0.2">
      <c r="A2" t="s">
        <v>6</v>
      </c>
      <c r="B2">
        <v>0</v>
      </c>
    </row>
    <row r="4" spans="1:5" x14ac:dyDescent="0.2">
      <c r="A4" t="s">
        <v>1</v>
      </c>
      <c r="B4" t="s">
        <v>9</v>
      </c>
      <c r="C4" t="s">
        <v>12</v>
      </c>
      <c r="D4" t="s">
        <v>10</v>
      </c>
      <c r="E4" t="s">
        <v>11</v>
      </c>
    </row>
    <row r="5" spans="1:5" x14ac:dyDescent="0.2">
      <c r="A5">
        <v>0</v>
      </c>
      <c r="B5">
        <f>A5/1023*3.3</f>
        <v>0</v>
      </c>
      <c r="C5">
        <f>2.99/1000</f>
        <v>2.99E-3</v>
      </c>
      <c r="D5">
        <v>6</v>
      </c>
      <c r="E5">
        <f>D5/4095*3.3</f>
        <v>4.8351648351648352E-3</v>
      </c>
    </row>
    <row r="6" spans="1:5" x14ac:dyDescent="0.2">
      <c r="A6">
        <f>A5+64</f>
        <v>64</v>
      </c>
      <c r="B6">
        <f t="shared" ref="B6:B18" si="0">A6/1023*3.3</f>
        <v>0.20645161290322581</v>
      </c>
      <c r="C6">
        <v>0.20852000000000001</v>
      </c>
      <c r="D6">
        <v>260</v>
      </c>
      <c r="E6">
        <f t="shared" ref="E6:E18" si="1">D6/4095*3.3</f>
        <v>0.2095238095238095</v>
      </c>
    </row>
    <row r="7" spans="1:5" x14ac:dyDescent="0.2">
      <c r="A7">
        <f t="shared" ref="A7:A18" si="2">A6+64</f>
        <v>128</v>
      </c>
      <c r="B7">
        <f t="shared" si="0"/>
        <v>0.41290322580645161</v>
      </c>
      <c r="C7">
        <v>0.41848999999999997</v>
      </c>
      <c r="D7">
        <v>528</v>
      </c>
      <c r="E7">
        <f t="shared" si="1"/>
        <v>0.42549450549450551</v>
      </c>
    </row>
    <row r="8" spans="1:5" x14ac:dyDescent="0.2">
      <c r="A8">
        <f t="shared" si="2"/>
        <v>192</v>
      </c>
      <c r="B8">
        <f t="shared" si="0"/>
        <v>0.61935483870967734</v>
      </c>
      <c r="C8">
        <v>0.62819999999999998</v>
      </c>
      <c r="D8">
        <v>777</v>
      </c>
      <c r="E8">
        <f t="shared" si="1"/>
        <v>0.62615384615384606</v>
      </c>
    </row>
    <row r="9" spans="1:5" x14ac:dyDescent="0.2">
      <c r="A9">
        <f t="shared" si="2"/>
        <v>256</v>
      </c>
      <c r="B9">
        <f t="shared" si="0"/>
        <v>0.82580645161290323</v>
      </c>
      <c r="C9">
        <v>0.83630000000000004</v>
      </c>
      <c r="D9">
        <v>1014</v>
      </c>
      <c r="E9">
        <f t="shared" si="1"/>
        <v>0.81714285714285717</v>
      </c>
    </row>
    <row r="10" spans="1:5" x14ac:dyDescent="0.2">
      <c r="A10">
        <f t="shared" si="2"/>
        <v>320</v>
      </c>
      <c r="B10">
        <f t="shared" si="0"/>
        <v>1.032258064516129</v>
      </c>
      <c r="C10">
        <v>1.0419</v>
      </c>
      <c r="D10">
        <v>1311</v>
      </c>
      <c r="E10">
        <f t="shared" si="1"/>
        <v>1.0564835164835162</v>
      </c>
    </row>
    <row r="11" spans="1:5" x14ac:dyDescent="0.2">
      <c r="A11">
        <f t="shared" si="2"/>
        <v>384</v>
      </c>
      <c r="B11">
        <f t="shared" si="0"/>
        <v>1.2387096774193547</v>
      </c>
      <c r="C11">
        <v>1.2486999999999999</v>
      </c>
      <c r="D11">
        <v>1565</v>
      </c>
      <c r="E11">
        <f t="shared" si="1"/>
        <v>1.2611721611721609</v>
      </c>
    </row>
    <row r="12" spans="1:5" x14ac:dyDescent="0.2">
      <c r="A12">
        <f t="shared" si="2"/>
        <v>448</v>
      </c>
      <c r="B12">
        <f t="shared" si="0"/>
        <v>1.4451612903225806</v>
      </c>
      <c r="C12">
        <v>1.4556</v>
      </c>
      <c r="D12">
        <v>1766</v>
      </c>
      <c r="E12">
        <f t="shared" si="1"/>
        <v>1.4231501831501832</v>
      </c>
    </row>
    <row r="13" spans="1:5" x14ac:dyDescent="0.2">
      <c r="A13">
        <f t="shared" si="2"/>
        <v>512</v>
      </c>
      <c r="B13">
        <f t="shared" si="0"/>
        <v>1.6516129032258065</v>
      </c>
      <c r="C13">
        <v>1.6649</v>
      </c>
      <c r="D13">
        <v>2062</v>
      </c>
      <c r="E13">
        <f t="shared" si="1"/>
        <v>1.6616849816849815</v>
      </c>
    </row>
    <row r="14" spans="1:5" x14ac:dyDescent="0.2">
      <c r="A14">
        <f t="shared" si="2"/>
        <v>576</v>
      </c>
      <c r="B14">
        <f t="shared" si="0"/>
        <v>1.8580645161290323</v>
      </c>
      <c r="C14">
        <v>1.8689</v>
      </c>
      <c r="D14">
        <v>2334</v>
      </c>
      <c r="E14">
        <f t="shared" si="1"/>
        <v>1.8808791208791207</v>
      </c>
    </row>
    <row r="15" spans="1:5" x14ac:dyDescent="0.2">
      <c r="A15">
        <f t="shared" si="2"/>
        <v>640</v>
      </c>
      <c r="B15">
        <f t="shared" si="0"/>
        <v>2.064516129032258</v>
      </c>
      <c r="C15">
        <v>2.0821000000000001</v>
      </c>
      <c r="D15">
        <v>2551</v>
      </c>
      <c r="E15">
        <f t="shared" si="1"/>
        <v>2.0557509157509157</v>
      </c>
    </row>
    <row r="16" spans="1:5" x14ac:dyDescent="0.2">
      <c r="A16">
        <f>A15+64</f>
        <v>704</v>
      </c>
      <c r="B16">
        <f t="shared" si="0"/>
        <v>2.2709677419354839</v>
      </c>
      <c r="C16">
        <v>2.2858999999999998</v>
      </c>
      <c r="D16">
        <v>2819</v>
      </c>
      <c r="E16">
        <f t="shared" si="1"/>
        <v>2.2717216117216115</v>
      </c>
    </row>
    <row r="17" spans="1:5" x14ac:dyDescent="0.2">
      <c r="A17">
        <f t="shared" si="2"/>
        <v>768</v>
      </c>
      <c r="B17">
        <f t="shared" si="0"/>
        <v>2.4774193548387093</v>
      </c>
      <c r="C17">
        <v>2.4965999999999999</v>
      </c>
      <c r="D17">
        <v>3046</v>
      </c>
      <c r="E17">
        <f t="shared" si="1"/>
        <v>2.4546520146520145</v>
      </c>
    </row>
    <row r="18" spans="1:5" x14ac:dyDescent="0.2">
      <c r="A18">
        <f t="shared" si="2"/>
        <v>832</v>
      </c>
      <c r="B18">
        <f t="shared" si="0"/>
        <v>2.6838709677419357</v>
      </c>
      <c r="C18">
        <v>2.6888000000000001</v>
      </c>
      <c r="D18">
        <v>3302</v>
      </c>
      <c r="E18">
        <f t="shared" si="1"/>
        <v>2.6609523809523807</v>
      </c>
    </row>
    <row r="21" spans="1:5" x14ac:dyDescent="0.2">
      <c r="C21" t="str">
        <f>SUBSTITUTE(_xlfn.TEXTJOIN(" ",TRUE,C5:C18), ",",".")</f>
        <v>0.00299 0.20852 0.41849 0.6282 0.8363 1.0419 1.2487 1.4556 1.6649 1.8689 2.0821 2.2859 2.4966 2.6888</v>
      </c>
      <c r="E21" t="str">
        <f>SUBSTITUTE(_xlfn.TEXTJOIN(" ",TRUE,E5:E18), ",",".")</f>
        <v>0.00483516483516484 0.20952380952381 0.425494505494506 0.626153846153846 0.817142857142857 1.05648351648352 1.26117216117216 1.42315018315018 1.66168498168498 1.88087912087912 2.05575091575092 2.27172161172161 2.45465201465201 2.66095238095238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6622-CFC1-C54B-A24C-C82EC2B9AA63}">
  <dimension ref="A3:D17"/>
  <sheetViews>
    <sheetView topLeftCell="A2" zoomScale="206" workbookViewId="0">
      <selection activeCell="D17" sqref="D17"/>
    </sheetView>
  </sheetViews>
  <sheetFormatPr baseColWidth="10" defaultRowHeight="16" x14ac:dyDescent="0.2"/>
  <sheetData>
    <row r="3" spans="1:4" x14ac:dyDescent="0.2">
      <c r="A3" t="s">
        <v>1</v>
      </c>
      <c r="B3" t="s">
        <v>13</v>
      </c>
      <c r="C3" t="s">
        <v>14</v>
      </c>
      <c r="D3" t="s">
        <v>15</v>
      </c>
    </row>
    <row r="4" spans="1:4" x14ac:dyDescent="0.2">
      <c r="A4">
        <v>0</v>
      </c>
      <c r="B4">
        <v>1</v>
      </c>
      <c r="C4">
        <v>9</v>
      </c>
      <c r="D4">
        <f>C4/B4</f>
        <v>9</v>
      </c>
    </row>
    <row r="5" spans="1:4" x14ac:dyDescent="0.2">
      <c r="A5">
        <f>A4+64</f>
        <v>64</v>
      </c>
      <c r="B5">
        <v>252</v>
      </c>
      <c r="C5">
        <v>153</v>
      </c>
      <c r="D5">
        <f t="shared" ref="D5:D16" si="0">C5/B5</f>
        <v>0.6071428571428571</v>
      </c>
    </row>
    <row r="6" spans="1:4" x14ac:dyDescent="0.2">
      <c r="A6">
        <f t="shared" ref="A6:A16" si="1">A5+64</f>
        <v>128</v>
      </c>
      <c r="B6">
        <v>508</v>
      </c>
      <c r="C6">
        <v>298</v>
      </c>
      <c r="D6">
        <f t="shared" si="0"/>
        <v>0.58661417322834641</v>
      </c>
    </row>
    <row r="7" spans="1:4" x14ac:dyDescent="0.2">
      <c r="A7">
        <f t="shared" si="1"/>
        <v>192</v>
      </c>
      <c r="B7">
        <v>763</v>
      </c>
      <c r="C7">
        <v>444</v>
      </c>
      <c r="D7">
        <f t="shared" si="0"/>
        <v>0.58191349934469205</v>
      </c>
    </row>
    <row r="8" spans="1:4" x14ac:dyDescent="0.2">
      <c r="A8">
        <f t="shared" si="1"/>
        <v>256</v>
      </c>
      <c r="B8">
        <v>1019</v>
      </c>
      <c r="C8">
        <v>590</v>
      </c>
      <c r="D8">
        <f t="shared" si="0"/>
        <v>0.57899901864573111</v>
      </c>
    </row>
    <row r="9" spans="1:4" x14ac:dyDescent="0.2">
      <c r="A9">
        <f t="shared" si="1"/>
        <v>320</v>
      </c>
      <c r="B9">
        <v>1275</v>
      </c>
      <c r="C9">
        <v>735</v>
      </c>
      <c r="D9">
        <f t="shared" si="0"/>
        <v>0.57647058823529407</v>
      </c>
    </row>
    <row r="10" spans="1:4" x14ac:dyDescent="0.2">
      <c r="A10">
        <f t="shared" si="1"/>
        <v>384</v>
      </c>
      <c r="B10">
        <v>1530</v>
      </c>
      <c r="C10">
        <v>881</v>
      </c>
      <c r="D10">
        <f t="shared" si="0"/>
        <v>0.57581699346405224</v>
      </c>
    </row>
    <row r="11" spans="1:4" x14ac:dyDescent="0.2">
      <c r="A11">
        <f t="shared" si="1"/>
        <v>448</v>
      </c>
      <c r="B11">
        <v>1785</v>
      </c>
      <c r="C11">
        <v>1027</v>
      </c>
      <c r="D11">
        <f t="shared" si="0"/>
        <v>0.57535014005602236</v>
      </c>
    </row>
    <row r="12" spans="1:4" x14ac:dyDescent="0.2">
      <c r="A12">
        <f t="shared" si="1"/>
        <v>512</v>
      </c>
      <c r="B12">
        <v>2041</v>
      </c>
      <c r="C12">
        <v>1174</v>
      </c>
      <c r="D12">
        <f t="shared" si="0"/>
        <v>0.57520823125918663</v>
      </c>
    </row>
    <row r="13" spans="1:4" x14ac:dyDescent="0.2">
      <c r="A13">
        <f t="shared" si="1"/>
        <v>576</v>
      </c>
      <c r="B13">
        <v>2297</v>
      </c>
      <c r="C13">
        <v>1320</v>
      </c>
      <c r="D13">
        <f t="shared" si="0"/>
        <v>0.57466260339573361</v>
      </c>
    </row>
    <row r="14" spans="1:4" x14ac:dyDescent="0.2">
      <c r="A14">
        <f t="shared" si="1"/>
        <v>640</v>
      </c>
      <c r="B14">
        <v>2553</v>
      </c>
      <c r="C14">
        <v>1466</v>
      </c>
      <c r="D14">
        <f t="shared" si="0"/>
        <v>0.57422640031335681</v>
      </c>
    </row>
    <row r="15" spans="1:4" x14ac:dyDescent="0.2">
      <c r="A15">
        <f t="shared" si="1"/>
        <v>704</v>
      </c>
      <c r="B15">
        <v>2809</v>
      </c>
      <c r="C15">
        <v>1611</v>
      </c>
      <c r="D15">
        <f t="shared" si="0"/>
        <v>0.57351370594517626</v>
      </c>
    </row>
    <row r="16" spans="1:4" x14ac:dyDescent="0.2">
      <c r="A16">
        <f t="shared" si="1"/>
        <v>768</v>
      </c>
      <c r="B16">
        <v>3064</v>
      </c>
      <c r="C16">
        <v>1756</v>
      </c>
      <c r="D16">
        <f t="shared" si="0"/>
        <v>0.57310704960835512</v>
      </c>
    </row>
    <row r="17" spans="4:4" x14ac:dyDescent="0.2">
      <c r="D17">
        <f>AVERAGE(D6:D16)</f>
        <v>0.57689840031781336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C5D3-431B-3745-96C5-77D0D99F8462}">
  <dimension ref="A1:F22"/>
  <sheetViews>
    <sheetView zoomScale="176" workbookViewId="0">
      <selection activeCell="D22" sqref="D22"/>
    </sheetView>
  </sheetViews>
  <sheetFormatPr baseColWidth="10" defaultRowHeight="16" x14ac:dyDescent="0.2"/>
  <cols>
    <col min="5" max="5" width="12.1640625" bestFit="1" customWidth="1"/>
  </cols>
  <sheetData>
    <row r="1" spans="1:6" x14ac:dyDescent="0.2">
      <c r="D1" t="s">
        <v>22</v>
      </c>
      <c r="E1" t="s">
        <v>23</v>
      </c>
      <c r="F1" t="s">
        <v>24</v>
      </c>
    </row>
    <row r="2" spans="1:6" x14ac:dyDescent="0.2">
      <c r="D2">
        <v>-8.8999999999999999E-3</v>
      </c>
      <c r="E2">
        <v>0.93559999999999999</v>
      </c>
      <c r="F2">
        <v>1.0084</v>
      </c>
    </row>
    <row r="3" spans="1:6" x14ac:dyDescent="0.2">
      <c r="A3">
        <v>0.24</v>
      </c>
    </row>
    <row r="4" spans="1:6" x14ac:dyDescent="0.2">
      <c r="A4" t="s">
        <v>18</v>
      </c>
      <c r="B4" t="s">
        <v>19</v>
      </c>
      <c r="C4" t="s">
        <v>16</v>
      </c>
      <c r="D4" t="s">
        <v>17</v>
      </c>
      <c r="E4" t="s">
        <v>20</v>
      </c>
      <c r="F4" t="s">
        <v>21</v>
      </c>
    </row>
    <row r="5" spans="1:6" x14ac:dyDescent="0.2">
      <c r="A5">
        <f>0.26</f>
        <v>0.26</v>
      </c>
      <c r="B5">
        <f>A5-$A$3</f>
        <v>2.0000000000000018E-2</v>
      </c>
      <c r="C5">
        <v>1.04</v>
      </c>
      <c r="D5">
        <v>1.03</v>
      </c>
      <c r="E5">
        <f>(-$E$2+SQRT($E$2*$E$2-4*$D$2*($F$2-$C5)))/(2*$D$2)</f>
        <v>3.378597614411339E-2</v>
      </c>
      <c r="F5">
        <f>(-$E$2-SQRT($E$2*$E$2-4*$D$2*($F$2-$C5)))/(2*$D$2)</f>
        <v>105.08980952947387</v>
      </c>
    </row>
    <row r="6" spans="1:6" x14ac:dyDescent="0.2">
      <c r="A6">
        <v>1.24</v>
      </c>
      <c r="B6">
        <f t="shared" ref="B6:B19" si="0">A6-$A$3</f>
        <v>1</v>
      </c>
      <c r="C6">
        <v>1.95</v>
      </c>
      <c r="D6">
        <v>1.94</v>
      </c>
      <c r="E6">
        <f t="shared" ref="E6:E19" si="1">(-$E$2+SQRT($E$2*$E$2-4*$D$2*($F$2-$C6)))/(2*$D$2)</f>
        <v>1.0162370302966457</v>
      </c>
      <c r="F6">
        <f t="shared" ref="F6:F19" si="2">(-$E$2-SQRT($E$2*$E$2-4*$D$2*($F$2-$C6)))/(2*$D$2)</f>
        <v>104.10735847532133</v>
      </c>
    </row>
    <row r="7" spans="1:6" x14ac:dyDescent="0.2">
      <c r="A7">
        <v>1.45</v>
      </c>
      <c r="B7">
        <f t="shared" si="0"/>
        <v>1.21</v>
      </c>
      <c r="C7">
        <v>2.13</v>
      </c>
      <c r="D7">
        <v>2.11</v>
      </c>
      <c r="E7">
        <f t="shared" si="1"/>
        <v>1.212794733304476</v>
      </c>
      <c r="F7">
        <f t="shared" si="2"/>
        <v>103.91080077231349</v>
      </c>
    </row>
    <row r="8" spans="1:6" x14ac:dyDescent="0.2">
      <c r="A8">
        <v>1.76</v>
      </c>
      <c r="B8">
        <f t="shared" si="0"/>
        <v>1.52</v>
      </c>
      <c r="C8">
        <v>2.42</v>
      </c>
      <c r="D8">
        <v>2.4</v>
      </c>
      <c r="E8">
        <f t="shared" si="1"/>
        <v>1.5310634700832244</v>
      </c>
      <c r="F8">
        <f t="shared" si="2"/>
        <v>103.59253203553475</v>
      </c>
    </row>
    <row r="9" spans="1:6" x14ac:dyDescent="0.2">
      <c r="A9">
        <v>2.12</v>
      </c>
      <c r="B9">
        <f t="shared" si="0"/>
        <v>1.8800000000000001</v>
      </c>
      <c r="C9">
        <v>2.7</v>
      </c>
      <c r="D9">
        <v>2.69</v>
      </c>
      <c r="E9">
        <f t="shared" si="1"/>
        <v>1.84025235761367</v>
      </c>
      <c r="F9">
        <f t="shared" si="2"/>
        <v>103.28334314800431</v>
      </c>
    </row>
    <row r="10" spans="1:6" x14ac:dyDescent="0.2">
      <c r="A10">
        <v>2.5</v>
      </c>
      <c r="B10">
        <f t="shared" si="0"/>
        <v>2.2599999999999998</v>
      </c>
      <c r="C10">
        <v>3.06</v>
      </c>
      <c r="D10">
        <v>3.04</v>
      </c>
      <c r="E10">
        <f t="shared" si="1"/>
        <v>2.2405723198506635</v>
      </c>
      <c r="F10">
        <f t="shared" si="2"/>
        <v>102.88302318576731</v>
      </c>
    </row>
    <row r="11" spans="1:6" x14ac:dyDescent="0.2">
      <c r="A11">
        <v>2.92</v>
      </c>
      <c r="B11">
        <f t="shared" si="0"/>
        <v>2.6799999999999997</v>
      </c>
      <c r="C11">
        <v>3.45</v>
      </c>
      <c r="D11">
        <v>3.44</v>
      </c>
      <c r="E11">
        <f t="shared" si="1"/>
        <v>2.6778774542246904</v>
      </c>
      <c r="F11">
        <f t="shared" si="2"/>
        <v>102.44571805139329</v>
      </c>
    </row>
    <row r="12" spans="1:6" x14ac:dyDescent="0.2">
      <c r="A12">
        <v>3.66</v>
      </c>
      <c r="B12">
        <f t="shared" si="0"/>
        <v>3.42</v>
      </c>
      <c r="C12">
        <v>4.09</v>
      </c>
      <c r="D12">
        <v>4.08</v>
      </c>
      <c r="E12">
        <f t="shared" si="1"/>
        <v>3.4039357977161835</v>
      </c>
      <c r="F12">
        <f t="shared" si="2"/>
        <v>101.7196597079018</v>
      </c>
    </row>
    <row r="13" spans="1:6" x14ac:dyDescent="0.2">
      <c r="A13">
        <v>4.09</v>
      </c>
      <c r="B13">
        <f t="shared" si="0"/>
        <v>3.8499999999999996</v>
      </c>
      <c r="C13">
        <v>4.4800000000000004</v>
      </c>
      <c r="D13">
        <v>4.47</v>
      </c>
      <c r="E13">
        <f t="shared" si="1"/>
        <v>3.851684149196243</v>
      </c>
      <c r="F13">
        <f t="shared" si="2"/>
        <v>101.27191135642174</v>
      </c>
    </row>
    <row r="14" spans="1:6" x14ac:dyDescent="0.2">
      <c r="A14">
        <v>5.08</v>
      </c>
      <c r="B14">
        <f t="shared" si="0"/>
        <v>4.84</v>
      </c>
      <c r="C14">
        <v>5.35</v>
      </c>
      <c r="D14">
        <v>5.35</v>
      </c>
      <c r="E14">
        <f t="shared" si="1"/>
        <v>4.8656515951989912</v>
      </c>
      <c r="F14">
        <f t="shared" si="2"/>
        <v>100.25794391041899</v>
      </c>
    </row>
    <row r="15" spans="1:6" x14ac:dyDescent="0.2">
      <c r="A15">
        <v>5.83</v>
      </c>
      <c r="B15">
        <f t="shared" si="0"/>
        <v>5.59</v>
      </c>
      <c r="C15">
        <v>5.96</v>
      </c>
      <c r="D15">
        <v>5.96</v>
      </c>
      <c r="E15">
        <f t="shared" si="1"/>
        <v>5.5896460834911528</v>
      </c>
      <c r="F15">
        <f t="shared" si="2"/>
        <v>99.533949422126824</v>
      </c>
    </row>
    <row r="16" spans="1:6" x14ac:dyDescent="0.2">
      <c r="A16">
        <v>6.96</v>
      </c>
      <c r="B16">
        <f t="shared" si="0"/>
        <v>6.72</v>
      </c>
      <c r="C16">
        <v>6.91</v>
      </c>
      <c r="D16">
        <v>6.91</v>
      </c>
      <c r="E16">
        <f t="shared" si="1"/>
        <v>6.7399529687795008</v>
      </c>
      <c r="F16">
        <f t="shared" si="2"/>
        <v>98.383642536838479</v>
      </c>
    </row>
    <row r="17" spans="1:6" x14ac:dyDescent="0.2">
      <c r="A17">
        <v>7.73</v>
      </c>
      <c r="B17">
        <f t="shared" si="0"/>
        <v>7.49</v>
      </c>
      <c r="C17">
        <v>7.52</v>
      </c>
      <c r="D17">
        <v>7.52</v>
      </c>
      <c r="E17">
        <f t="shared" si="1"/>
        <v>7.4940472701302001</v>
      </c>
      <c r="F17">
        <f t="shared" si="2"/>
        <v>97.629548235487775</v>
      </c>
    </row>
    <row r="18" spans="1:6" x14ac:dyDescent="0.2">
      <c r="A18">
        <v>8.44</v>
      </c>
      <c r="B18">
        <f t="shared" si="0"/>
        <v>8.1999999999999993</v>
      </c>
      <c r="C18">
        <v>8.09</v>
      </c>
      <c r="D18">
        <v>8.1</v>
      </c>
      <c r="E18">
        <f t="shared" si="1"/>
        <v>8.2102792923462218</v>
      </c>
      <c r="F18">
        <f t="shared" si="2"/>
        <v>96.913316213271756</v>
      </c>
    </row>
    <row r="19" spans="1:6" x14ac:dyDescent="0.2">
      <c r="A19">
        <v>10.14</v>
      </c>
      <c r="B19">
        <f t="shared" si="0"/>
        <v>9.9</v>
      </c>
      <c r="C19">
        <v>9.39</v>
      </c>
      <c r="D19">
        <v>9.4</v>
      </c>
      <c r="E19">
        <f t="shared" si="1"/>
        <v>9.8887409837136708</v>
      </c>
      <c r="F19">
        <f t="shared" si="2"/>
        <v>95.23485452190431</v>
      </c>
    </row>
    <row r="22" spans="1:6" x14ac:dyDescent="0.2">
      <c r="A22" t="str">
        <f>SUBSTITUTE(_xlfn.TEXTJOIN(" ",TRUE,A5:A19), ",",".")</f>
        <v>0.26 1.24 1.45 1.76 2.12 2.5 2.92 3.66 4.09 5.08 5.83 6.96 7.73 8.44 10.14</v>
      </c>
      <c r="B22" t="str">
        <f>SUBSTITUTE(_xlfn.TEXTJOIN(" ",TRUE,B5:B19), ",",".")</f>
        <v>0.02 1 1.21 1.52 1.88 2.26 2.68 3.42 3.85 4.84 5.59 6.72 7.49 8.2 9.9</v>
      </c>
      <c r="C22" t="str">
        <f t="shared" ref="C22:D22" si="3">SUBSTITUTE(_xlfn.TEXTJOIN(" ",TRUE,C5:C19), ",",".")</f>
        <v>1.04 1.95 2.13 2.42 2.7 3.06 3.45 4.09 4.48 5.35 5.96 6.91 7.52 8.09 9.39</v>
      </c>
      <c r="D22" t="str">
        <f t="shared" si="3"/>
        <v>1.03 1.94 2.11 2.4 2.69 3.04 3.44 4.08 4.47 5.35 5.96 6.91 7.52 8.1 9.4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9EF3-1AC3-AC4D-852C-E437797668DB}">
  <dimension ref="A1:AC1048576"/>
  <sheetViews>
    <sheetView zoomScale="88" zoomScaleNormal="100" workbookViewId="0">
      <selection activeCell="AC59" sqref="AC59"/>
    </sheetView>
  </sheetViews>
  <sheetFormatPr baseColWidth="10" defaultRowHeight="16" x14ac:dyDescent="0.2"/>
  <cols>
    <col min="5" max="5" width="15.5" bestFit="1" customWidth="1"/>
    <col min="9" max="9" width="15.5" bestFit="1" customWidth="1"/>
    <col min="11" max="11" width="11.1640625" customWidth="1"/>
    <col min="17" max="17" width="13" bestFit="1" customWidth="1"/>
    <col min="18" max="18" width="14" bestFit="1" customWidth="1"/>
    <col min="28" max="28" width="12.5" bestFit="1" customWidth="1"/>
  </cols>
  <sheetData>
    <row r="1" spans="1:29" x14ac:dyDescent="0.2">
      <c r="B1" s="8" t="s">
        <v>30</v>
      </c>
      <c r="C1" s="8"/>
      <c r="D1" s="8"/>
      <c r="E1" s="8"/>
      <c r="F1" s="8" t="s">
        <v>31</v>
      </c>
      <c r="G1" s="8"/>
      <c r="H1" s="8"/>
      <c r="I1" s="8"/>
      <c r="R1" s="8" t="s">
        <v>43</v>
      </c>
      <c r="S1" s="8"/>
      <c r="T1" s="8"/>
      <c r="U1" s="8"/>
      <c r="V1" s="8"/>
      <c r="W1" s="8"/>
      <c r="X1" s="8"/>
      <c r="Y1" s="8"/>
      <c r="Z1" s="3"/>
      <c r="AA1" s="3"/>
      <c r="AB1" s="3"/>
    </row>
    <row r="2" spans="1:29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26</v>
      </c>
      <c r="G2" t="s">
        <v>27</v>
      </c>
      <c r="H2" t="s">
        <v>45</v>
      </c>
      <c r="I2" t="s">
        <v>46</v>
      </c>
      <c r="J2" t="s">
        <v>119</v>
      </c>
      <c r="Q2" t="s">
        <v>32</v>
      </c>
      <c r="R2" t="s">
        <v>33</v>
      </c>
      <c r="S2" s="5">
        <v>1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123</v>
      </c>
      <c r="AA2" t="s">
        <v>184</v>
      </c>
      <c r="AB2" t="s">
        <v>64</v>
      </c>
      <c r="AC2" t="s">
        <v>40</v>
      </c>
    </row>
    <row r="3" spans="1:29" x14ac:dyDescent="0.2">
      <c r="A3" s="2" t="str">
        <f>AC34</f>
        <v>512,2042,132,590;517,2058,133,597;523,2083,134,602;529,2110,136,607;535,2131,138,611;541,2158,139,614;547,2183,140,618;553,2206,141,622;559,2230,143,626;564,2251,144,629;570,2274,146,632;576,2298,147,636;582,2321,148,639;588,2345,150,643;594,2369,151,647;600,2392,153,650;606,2416,154,653;611,2437,155,657;617,2459,156,660;623,2485,158,664;629,2509,160,667;635,2532,161,671;641,2558,163,677;647,2579,165,678;653,2605,166,682;658,2625,167,685;664,2649,168,689;670,2672,170,692;676,2698,172,696;682,2722,173,700;688,2746,174,703;694,2769,176,708;700,2794,177,710;706,2817,178,714;711,2838,179,717;717,2861,181,721;723,2885,182,725;729,2910,184,728;735,2933,186,731;741,2957,186,735;747,2981,188,739;753,3005,189,742;758,3024,191,746;764,3049,192,749;770,3073,193,753;776,3098,195,756;782,3121,196,759;788,3144,198,762;794,3169,199,767;800,3193,200,770;</v>
      </c>
      <c r="B3" t="str" cm="1">
        <f t="array" ref="B3:E52">_xlfn.TEXTSPLIT(A3,",",";",TRUE)</f>
        <v>512</v>
      </c>
      <c r="C3" t="str">
        <v>2042</v>
      </c>
      <c r="D3" t="str">
        <v>132</v>
      </c>
      <c r="E3" t="str">
        <v>590</v>
      </c>
      <c r="F3" s="4">
        <f>B3*3.3/1023</f>
        <v>1.6516129032258065</v>
      </c>
      <c r="G3" s="4">
        <f>C3*3.3/4095</f>
        <v>1.6455677655677654</v>
      </c>
      <c r="H3" s="6">
        <f>D3*3.3/4095</f>
        <v>0.10637362637362636</v>
      </c>
      <c r="I3" s="6">
        <f>E3*3.3/4095</f>
        <v>0.47545787545787543</v>
      </c>
      <c r="J3">
        <f>I3/H3</f>
        <v>4.4696969696969697</v>
      </c>
      <c r="Q3" t="s">
        <v>50</v>
      </c>
      <c r="R3" t="s">
        <v>41</v>
      </c>
      <c r="S3" t="s">
        <v>51</v>
      </c>
      <c r="T3" t="s">
        <v>42</v>
      </c>
      <c r="U3">
        <v>0</v>
      </c>
      <c r="V3">
        <v>806</v>
      </c>
      <c r="W3">
        <v>50</v>
      </c>
      <c r="X3">
        <v>2</v>
      </c>
      <c r="Y3">
        <v>100</v>
      </c>
      <c r="Z3" t="s">
        <v>124</v>
      </c>
      <c r="AC3" s="2" t="s">
        <v>53</v>
      </c>
    </row>
    <row r="4" spans="1:29" x14ac:dyDescent="0.2">
      <c r="B4" t="str">
        <v>517</v>
      </c>
      <c r="C4" t="str">
        <v>2058</v>
      </c>
      <c r="D4" t="str">
        <v>133</v>
      </c>
      <c r="E4" t="str">
        <v>597</v>
      </c>
      <c r="F4" s="4">
        <f t="shared" ref="F4:F52" si="0">B4*3.3/1023</f>
        <v>1.667741935483871</v>
      </c>
      <c r="G4" s="4">
        <f t="shared" ref="G4:G43" si="1">C4*3.3/4095</f>
        <v>1.6584615384615384</v>
      </c>
      <c r="H4" s="6">
        <f t="shared" ref="H4:H67" si="2">D4*3.3/4095</f>
        <v>0.10717948717948718</v>
      </c>
      <c r="I4" s="6">
        <f t="shared" ref="I4:I67" si="3">E4*3.3/4095</f>
        <v>0.48109890109890108</v>
      </c>
      <c r="J4">
        <f t="shared" ref="J4:J67" si="4">I4/H4</f>
        <v>4.488721804511278</v>
      </c>
      <c r="Q4" t="s">
        <v>49</v>
      </c>
      <c r="R4" t="s">
        <v>41</v>
      </c>
      <c r="S4" t="s">
        <v>51</v>
      </c>
      <c r="T4" t="s">
        <v>42</v>
      </c>
      <c r="U4">
        <v>806</v>
      </c>
      <c r="V4">
        <v>0</v>
      </c>
      <c r="W4">
        <v>50</v>
      </c>
      <c r="X4">
        <v>2</v>
      </c>
      <c r="Y4">
        <v>100</v>
      </c>
      <c r="Z4" t="s">
        <v>124</v>
      </c>
      <c r="AC4" s="2" t="s">
        <v>54</v>
      </c>
    </row>
    <row r="5" spans="1:29" x14ac:dyDescent="0.2">
      <c r="B5" t="str">
        <v>523</v>
      </c>
      <c r="C5" t="str">
        <v>2083</v>
      </c>
      <c r="D5" t="str">
        <v>134</v>
      </c>
      <c r="E5" t="str">
        <v>602</v>
      </c>
      <c r="F5" s="4">
        <f t="shared" si="0"/>
        <v>1.6870967741935483</v>
      </c>
      <c r="G5" s="4">
        <f t="shared" si="1"/>
        <v>1.6786080586080585</v>
      </c>
      <c r="H5" s="6">
        <f t="shared" si="2"/>
        <v>0.10798534798534798</v>
      </c>
      <c r="I5" s="6">
        <f t="shared" si="3"/>
        <v>0.48512820512820509</v>
      </c>
      <c r="J5">
        <f t="shared" si="4"/>
        <v>4.4925373134328357</v>
      </c>
    </row>
    <row r="6" spans="1:29" x14ac:dyDescent="0.2">
      <c r="B6" t="str">
        <v>529</v>
      </c>
      <c r="C6" t="str">
        <v>2110</v>
      </c>
      <c r="D6" t="str">
        <v>136</v>
      </c>
      <c r="E6" t="str">
        <v>607</v>
      </c>
      <c r="F6" s="4">
        <f t="shared" si="0"/>
        <v>1.7064516129032257</v>
      </c>
      <c r="G6" s="4">
        <f t="shared" si="1"/>
        <v>1.7003663003663003</v>
      </c>
      <c r="H6" s="6">
        <f t="shared" si="2"/>
        <v>0.10959706959706958</v>
      </c>
      <c r="I6" s="6">
        <f t="shared" si="3"/>
        <v>0.48915750915750916</v>
      </c>
      <c r="J6">
        <f t="shared" si="4"/>
        <v>4.4632352941176476</v>
      </c>
      <c r="Q6" t="s">
        <v>47</v>
      </c>
      <c r="R6" t="s">
        <v>41</v>
      </c>
      <c r="S6" t="s">
        <v>51</v>
      </c>
      <c r="T6" t="s">
        <v>44</v>
      </c>
      <c r="U6">
        <v>0</v>
      </c>
      <c r="V6">
        <v>806</v>
      </c>
      <c r="W6">
        <v>50</v>
      </c>
      <c r="X6">
        <v>2</v>
      </c>
      <c r="Y6">
        <v>100</v>
      </c>
      <c r="Z6" t="s">
        <v>124</v>
      </c>
      <c r="AC6" s="2" t="s">
        <v>55</v>
      </c>
    </row>
    <row r="7" spans="1:29" x14ac:dyDescent="0.2">
      <c r="B7" t="str">
        <v>535</v>
      </c>
      <c r="C7" t="str">
        <v>2131</v>
      </c>
      <c r="D7" t="str">
        <v>138</v>
      </c>
      <c r="E7" t="str">
        <v>611</v>
      </c>
      <c r="F7" s="4">
        <f t="shared" si="0"/>
        <v>1.7258064516129032</v>
      </c>
      <c r="G7" s="4">
        <f t="shared" si="1"/>
        <v>1.7172893772893771</v>
      </c>
      <c r="H7" s="6">
        <f t="shared" si="2"/>
        <v>0.11120879120879121</v>
      </c>
      <c r="I7" s="6">
        <f t="shared" si="3"/>
        <v>0.49238095238095236</v>
      </c>
      <c r="J7">
        <f t="shared" si="4"/>
        <v>4.4275362318840576</v>
      </c>
      <c r="Q7" t="s">
        <v>48</v>
      </c>
      <c r="R7" t="s">
        <v>41</v>
      </c>
      <c r="S7" t="s">
        <v>51</v>
      </c>
      <c r="T7" t="s">
        <v>44</v>
      </c>
      <c r="U7">
        <v>806</v>
      </c>
      <c r="V7">
        <v>0</v>
      </c>
      <c r="W7">
        <v>50</v>
      </c>
      <c r="X7">
        <v>2</v>
      </c>
      <c r="Y7">
        <v>100</v>
      </c>
      <c r="Z7" t="s">
        <v>124</v>
      </c>
      <c r="AC7" s="2" t="s">
        <v>56</v>
      </c>
    </row>
    <row r="8" spans="1:29" x14ac:dyDescent="0.2">
      <c r="B8" t="str">
        <v>541</v>
      </c>
      <c r="C8" t="str">
        <v>2158</v>
      </c>
      <c r="D8" t="str">
        <v>139</v>
      </c>
      <c r="E8" t="str">
        <v>614</v>
      </c>
      <c r="F8" s="4">
        <f t="shared" si="0"/>
        <v>1.7451612903225806</v>
      </c>
      <c r="G8" s="4">
        <f t="shared" si="1"/>
        <v>1.739047619047619</v>
      </c>
      <c r="H8" s="6">
        <f t="shared" si="2"/>
        <v>0.11201465201465201</v>
      </c>
      <c r="I8" s="6">
        <f t="shared" si="3"/>
        <v>0.49479853479853475</v>
      </c>
      <c r="J8">
        <f t="shared" si="4"/>
        <v>4.4172661870503598</v>
      </c>
      <c r="AC8" s="2"/>
    </row>
    <row r="9" spans="1:29" x14ac:dyDescent="0.2">
      <c r="B9" t="str">
        <v>547</v>
      </c>
      <c r="C9" t="str">
        <v>2183</v>
      </c>
      <c r="D9" t="str">
        <v>140</v>
      </c>
      <c r="E9" t="str">
        <v>618</v>
      </c>
      <c r="F9" s="4">
        <f t="shared" si="0"/>
        <v>1.764516129032258</v>
      </c>
      <c r="G9" s="4">
        <f t="shared" si="1"/>
        <v>1.759194139194139</v>
      </c>
      <c r="H9" s="6">
        <f t="shared" si="2"/>
        <v>0.11282051282051282</v>
      </c>
      <c r="I9" s="6">
        <f t="shared" si="3"/>
        <v>0.49802197802197801</v>
      </c>
      <c r="J9">
        <f t="shared" si="4"/>
        <v>4.4142857142857137</v>
      </c>
      <c r="Q9" t="s">
        <v>57</v>
      </c>
      <c r="R9" t="s">
        <v>41</v>
      </c>
      <c r="S9" t="s">
        <v>52</v>
      </c>
      <c r="T9" t="s">
        <v>44</v>
      </c>
      <c r="U9">
        <v>0</v>
      </c>
      <c r="V9">
        <v>806</v>
      </c>
      <c r="W9">
        <v>50</v>
      </c>
      <c r="X9">
        <v>2</v>
      </c>
      <c r="Y9">
        <v>100</v>
      </c>
      <c r="Z9" t="s">
        <v>124</v>
      </c>
      <c r="AC9" s="2" t="s">
        <v>58</v>
      </c>
    </row>
    <row r="10" spans="1:29" x14ac:dyDescent="0.2">
      <c r="B10" t="str">
        <v>553</v>
      </c>
      <c r="C10" t="str">
        <v>2206</v>
      </c>
      <c r="D10" t="str">
        <v>141</v>
      </c>
      <c r="E10" t="str">
        <v>622</v>
      </c>
      <c r="F10" s="4">
        <f t="shared" si="0"/>
        <v>1.7838709677419353</v>
      </c>
      <c r="G10" s="4">
        <f t="shared" si="1"/>
        <v>1.7777289377289376</v>
      </c>
      <c r="H10" s="6">
        <f t="shared" si="2"/>
        <v>0.11362637362637361</v>
      </c>
      <c r="I10" s="6">
        <f t="shared" si="3"/>
        <v>0.50124542124542126</v>
      </c>
      <c r="J10">
        <f t="shared" si="4"/>
        <v>4.4113475177304977</v>
      </c>
      <c r="Q10" t="s">
        <v>59</v>
      </c>
      <c r="R10" t="s">
        <v>41</v>
      </c>
      <c r="S10" t="s">
        <v>52</v>
      </c>
      <c r="T10" t="s">
        <v>44</v>
      </c>
      <c r="U10">
        <v>806</v>
      </c>
      <c r="V10">
        <v>0</v>
      </c>
      <c r="W10">
        <v>50</v>
      </c>
      <c r="X10">
        <v>2</v>
      </c>
      <c r="Y10">
        <v>100</v>
      </c>
      <c r="Z10" t="s">
        <v>124</v>
      </c>
      <c r="AC10" s="2" t="s">
        <v>60</v>
      </c>
    </row>
    <row r="11" spans="1:29" x14ac:dyDescent="0.2">
      <c r="B11" t="str">
        <v>559</v>
      </c>
      <c r="C11" t="str">
        <v>2230</v>
      </c>
      <c r="D11" t="str">
        <v>143</v>
      </c>
      <c r="E11" t="str">
        <v>626</v>
      </c>
      <c r="F11" s="4">
        <f t="shared" si="0"/>
        <v>1.8032258064516127</v>
      </c>
      <c r="G11" s="4">
        <f t="shared" si="1"/>
        <v>1.7970695970695971</v>
      </c>
      <c r="H11" s="6">
        <f t="shared" si="2"/>
        <v>0.11523809523809524</v>
      </c>
      <c r="I11" s="6">
        <f t="shared" si="3"/>
        <v>0.50446886446886441</v>
      </c>
      <c r="J11">
        <f t="shared" si="4"/>
        <v>4.3776223776223775</v>
      </c>
    </row>
    <row r="12" spans="1:29" x14ac:dyDescent="0.2">
      <c r="B12" t="str">
        <v>564</v>
      </c>
      <c r="C12" t="str">
        <v>2251</v>
      </c>
      <c r="D12" t="str">
        <v>144</v>
      </c>
      <c r="E12" t="str">
        <v>629</v>
      </c>
      <c r="F12" s="4">
        <f t="shared" si="0"/>
        <v>1.8193548387096772</v>
      </c>
      <c r="G12" s="4">
        <f t="shared" si="1"/>
        <v>1.8139926739926737</v>
      </c>
      <c r="H12" s="6">
        <f t="shared" si="2"/>
        <v>0.11604395604395604</v>
      </c>
      <c r="I12" s="6">
        <f t="shared" si="3"/>
        <v>0.5068864468864468</v>
      </c>
      <c r="J12">
        <f t="shared" si="4"/>
        <v>4.3680555555555554</v>
      </c>
      <c r="Q12" t="s">
        <v>61</v>
      </c>
      <c r="R12" t="s">
        <v>41</v>
      </c>
      <c r="S12" t="s">
        <v>52</v>
      </c>
      <c r="T12" t="s">
        <v>44</v>
      </c>
      <c r="U12">
        <v>0</v>
      </c>
      <c r="V12">
        <v>806</v>
      </c>
      <c r="W12">
        <v>50</v>
      </c>
      <c r="X12">
        <v>2</v>
      </c>
      <c r="Y12">
        <v>1000</v>
      </c>
      <c r="Z12" t="s">
        <v>124</v>
      </c>
      <c r="AB12" t="s">
        <v>63</v>
      </c>
      <c r="AC12" s="2" t="s">
        <v>65</v>
      </c>
    </row>
    <row r="13" spans="1:29" x14ac:dyDescent="0.2">
      <c r="B13" t="str">
        <v>570</v>
      </c>
      <c r="C13" t="str">
        <v>2274</v>
      </c>
      <c r="D13" t="str">
        <v>146</v>
      </c>
      <c r="E13" t="str">
        <v>632</v>
      </c>
      <c r="F13" s="4">
        <f t="shared" si="0"/>
        <v>1.8387096774193548</v>
      </c>
      <c r="G13" s="4">
        <f t="shared" si="1"/>
        <v>1.8325274725274725</v>
      </c>
      <c r="H13" s="6">
        <f t="shared" si="2"/>
        <v>0.11765567765567765</v>
      </c>
      <c r="I13" s="6">
        <f t="shared" si="3"/>
        <v>0.50930402930402929</v>
      </c>
      <c r="J13">
        <f t="shared" si="4"/>
        <v>4.3287671232876717</v>
      </c>
      <c r="Q13" t="s">
        <v>62</v>
      </c>
      <c r="R13" t="s">
        <v>41</v>
      </c>
      <c r="S13" t="s">
        <v>52</v>
      </c>
      <c r="T13" t="s">
        <v>44</v>
      </c>
      <c r="U13">
        <v>806</v>
      </c>
      <c r="V13">
        <v>0</v>
      </c>
      <c r="W13">
        <v>50</v>
      </c>
      <c r="X13">
        <v>2</v>
      </c>
      <c r="Y13">
        <v>1000</v>
      </c>
      <c r="Z13" t="s">
        <v>124</v>
      </c>
      <c r="AB13" t="s">
        <v>63</v>
      </c>
      <c r="AC13" s="2" t="s">
        <v>66</v>
      </c>
    </row>
    <row r="14" spans="1:29" x14ac:dyDescent="0.2">
      <c r="B14" t="str">
        <v>576</v>
      </c>
      <c r="C14" t="str">
        <v>2298</v>
      </c>
      <c r="D14" t="str">
        <v>147</v>
      </c>
      <c r="E14" t="str">
        <v>636</v>
      </c>
      <c r="F14" s="4">
        <f t="shared" si="0"/>
        <v>1.8580645161290321</v>
      </c>
      <c r="G14" s="4">
        <f t="shared" si="1"/>
        <v>1.8518681318681318</v>
      </c>
      <c r="H14" s="6">
        <f t="shared" si="2"/>
        <v>0.11846153846153845</v>
      </c>
      <c r="I14" s="6">
        <f t="shared" si="3"/>
        <v>0.51252747252747244</v>
      </c>
      <c r="J14">
        <f t="shared" si="4"/>
        <v>4.3265306122448974</v>
      </c>
    </row>
    <row r="15" spans="1:29" x14ac:dyDescent="0.2">
      <c r="B15" t="str">
        <v>582</v>
      </c>
      <c r="C15" t="str">
        <v>2321</v>
      </c>
      <c r="D15" t="str">
        <v>148</v>
      </c>
      <c r="E15" t="str">
        <v>639</v>
      </c>
      <c r="F15" s="4">
        <f t="shared" si="0"/>
        <v>1.8774193548387097</v>
      </c>
      <c r="G15" s="4">
        <f t="shared" si="1"/>
        <v>1.8704029304029302</v>
      </c>
      <c r="H15" s="6">
        <f t="shared" si="2"/>
        <v>0.11926739926739927</v>
      </c>
      <c r="I15" s="6">
        <f t="shared" si="3"/>
        <v>0.51494505494505494</v>
      </c>
      <c r="J15">
        <f t="shared" si="4"/>
        <v>4.3175675675675675</v>
      </c>
      <c r="Q15" t="s">
        <v>67</v>
      </c>
      <c r="R15" t="s">
        <v>41</v>
      </c>
      <c r="S15" t="s">
        <v>52</v>
      </c>
      <c r="T15" t="s">
        <v>44</v>
      </c>
      <c r="U15">
        <v>0</v>
      </c>
      <c r="V15">
        <v>806</v>
      </c>
      <c r="W15">
        <v>15</v>
      </c>
      <c r="X15">
        <v>2</v>
      </c>
      <c r="Y15">
        <v>100</v>
      </c>
      <c r="Z15" t="s">
        <v>124</v>
      </c>
      <c r="AB15" t="s">
        <v>63</v>
      </c>
      <c r="AC15" s="2" t="s">
        <v>69</v>
      </c>
    </row>
    <row r="16" spans="1:29" x14ac:dyDescent="0.2">
      <c r="B16" t="str">
        <v>588</v>
      </c>
      <c r="C16" t="str">
        <v>2345</v>
      </c>
      <c r="D16" t="str">
        <v>150</v>
      </c>
      <c r="E16" t="str">
        <v>643</v>
      </c>
      <c r="F16" s="4">
        <f t="shared" si="0"/>
        <v>1.8967741935483871</v>
      </c>
      <c r="G16" s="4">
        <f t="shared" si="1"/>
        <v>1.8897435897435897</v>
      </c>
      <c r="H16" s="6">
        <f t="shared" si="2"/>
        <v>0.12087912087912088</v>
      </c>
      <c r="I16" s="6">
        <f t="shared" si="3"/>
        <v>0.51816849816849819</v>
      </c>
      <c r="J16">
        <f t="shared" si="4"/>
        <v>4.2866666666666671</v>
      </c>
      <c r="Q16" t="s">
        <v>68</v>
      </c>
      <c r="R16" t="s">
        <v>41</v>
      </c>
      <c r="S16" t="s">
        <v>52</v>
      </c>
      <c r="T16" t="s">
        <v>44</v>
      </c>
      <c r="U16">
        <v>806</v>
      </c>
      <c r="V16">
        <v>0</v>
      </c>
      <c r="W16">
        <v>15</v>
      </c>
      <c r="X16">
        <v>2</v>
      </c>
      <c r="Y16">
        <v>100</v>
      </c>
      <c r="Z16" t="s">
        <v>124</v>
      </c>
      <c r="AB16" t="s">
        <v>63</v>
      </c>
      <c r="AC16" s="2" t="s">
        <v>70</v>
      </c>
    </row>
    <row r="17" spans="2:29" x14ac:dyDescent="0.2">
      <c r="B17" t="str">
        <v>594</v>
      </c>
      <c r="C17" t="str">
        <v>2369</v>
      </c>
      <c r="D17" t="str">
        <v>151</v>
      </c>
      <c r="E17" t="str">
        <v>647</v>
      </c>
      <c r="F17" s="4">
        <f t="shared" si="0"/>
        <v>1.9161290322580644</v>
      </c>
      <c r="G17" s="4">
        <f t="shared" si="1"/>
        <v>1.909084249084249</v>
      </c>
      <c r="H17" s="6">
        <f t="shared" si="2"/>
        <v>0.12168498168498168</v>
      </c>
      <c r="I17" s="6">
        <f t="shared" si="3"/>
        <v>0.52139194139194134</v>
      </c>
      <c r="J17">
        <f t="shared" si="4"/>
        <v>4.2847682119205297</v>
      </c>
    </row>
    <row r="18" spans="2:29" x14ac:dyDescent="0.2">
      <c r="B18" t="str">
        <v>600</v>
      </c>
      <c r="C18" t="str">
        <v>2392</v>
      </c>
      <c r="D18" t="str">
        <v>153</v>
      </c>
      <c r="E18" t="str">
        <v>650</v>
      </c>
      <c r="F18" s="4">
        <f t="shared" si="0"/>
        <v>1.935483870967742</v>
      </c>
      <c r="G18" s="4">
        <f t="shared" si="1"/>
        <v>1.9276190476190476</v>
      </c>
      <c r="H18" s="6">
        <f t="shared" si="2"/>
        <v>0.12329670329670329</v>
      </c>
      <c r="I18" s="6">
        <f t="shared" si="3"/>
        <v>0.52380952380952384</v>
      </c>
      <c r="J18">
        <f t="shared" si="4"/>
        <v>4.2483660130718954</v>
      </c>
      <c r="Q18" t="s">
        <v>71</v>
      </c>
      <c r="R18" t="s">
        <v>41</v>
      </c>
      <c r="S18" t="s">
        <v>52</v>
      </c>
      <c r="T18" t="s">
        <v>44</v>
      </c>
      <c r="U18">
        <v>0</v>
      </c>
      <c r="V18">
        <v>806</v>
      </c>
      <c r="W18">
        <v>50</v>
      </c>
      <c r="X18">
        <v>2</v>
      </c>
      <c r="Y18">
        <v>100</v>
      </c>
      <c r="Z18" t="s">
        <v>124</v>
      </c>
      <c r="AB18" t="s">
        <v>85</v>
      </c>
      <c r="AC18" s="2" t="s">
        <v>73</v>
      </c>
    </row>
    <row r="19" spans="2:29" x14ac:dyDescent="0.2">
      <c r="B19" t="str">
        <v>606</v>
      </c>
      <c r="C19" t="str">
        <v>2416</v>
      </c>
      <c r="D19" t="str">
        <v>154</v>
      </c>
      <c r="E19" t="str">
        <v>653</v>
      </c>
      <c r="F19" s="4">
        <f t="shared" si="0"/>
        <v>1.9548387096774194</v>
      </c>
      <c r="G19" s="4">
        <f t="shared" si="1"/>
        <v>1.9469597069597069</v>
      </c>
      <c r="H19" s="6">
        <f t="shared" si="2"/>
        <v>0.12410256410256409</v>
      </c>
      <c r="I19" s="6">
        <f t="shared" si="3"/>
        <v>0.52622710622710622</v>
      </c>
      <c r="J19">
        <f t="shared" si="4"/>
        <v>4.2402597402597406</v>
      </c>
      <c r="Q19" t="s">
        <v>72</v>
      </c>
      <c r="R19" t="s">
        <v>41</v>
      </c>
      <c r="S19" t="s">
        <v>52</v>
      </c>
      <c r="T19" t="s">
        <v>44</v>
      </c>
      <c r="U19">
        <v>806</v>
      </c>
      <c r="V19">
        <v>0</v>
      </c>
      <c r="W19">
        <v>50</v>
      </c>
      <c r="X19">
        <v>2</v>
      </c>
      <c r="Y19">
        <v>100</v>
      </c>
      <c r="Z19" t="s">
        <v>124</v>
      </c>
      <c r="AB19" t="s">
        <v>85</v>
      </c>
      <c r="AC19" s="2" t="s">
        <v>74</v>
      </c>
    </row>
    <row r="20" spans="2:29" x14ac:dyDescent="0.2">
      <c r="B20" t="str">
        <v>611</v>
      </c>
      <c r="C20" t="str">
        <v>2437</v>
      </c>
      <c r="D20" t="str">
        <v>155</v>
      </c>
      <c r="E20" t="str">
        <v>657</v>
      </c>
      <c r="F20" s="4">
        <f t="shared" si="0"/>
        <v>1.9709677419354839</v>
      </c>
      <c r="G20" s="4">
        <f t="shared" si="1"/>
        <v>1.9638827838827837</v>
      </c>
      <c r="H20" s="6">
        <f t="shared" si="2"/>
        <v>0.12490842490842491</v>
      </c>
      <c r="I20" s="6">
        <f t="shared" si="3"/>
        <v>0.52945054945054948</v>
      </c>
      <c r="J20">
        <f t="shared" si="4"/>
        <v>4.2387096774193553</v>
      </c>
    </row>
    <row r="21" spans="2:29" x14ac:dyDescent="0.2">
      <c r="B21" t="str">
        <v>617</v>
      </c>
      <c r="C21" t="str">
        <v>2459</v>
      </c>
      <c r="D21" t="str">
        <v>156</v>
      </c>
      <c r="E21" t="str">
        <v>660</v>
      </c>
      <c r="F21" s="4">
        <f t="shared" si="0"/>
        <v>1.9903225806451612</v>
      </c>
      <c r="G21" s="4">
        <f t="shared" si="1"/>
        <v>1.9816117216117215</v>
      </c>
      <c r="H21" s="6">
        <f t="shared" si="2"/>
        <v>0.1257142857142857</v>
      </c>
      <c r="I21" s="6">
        <f t="shared" si="3"/>
        <v>0.53186813186813187</v>
      </c>
      <c r="J21">
        <f t="shared" si="4"/>
        <v>4.2307692307692317</v>
      </c>
      <c r="Q21" t="s">
        <v>75</v>
      </c>
      <c r="R21" t="s">
        <v>41</v>
      </c>
      <c r="S21" t="s">
        <v>52</v>
      </c>
      <c r="T21" t="s">
        <v>44</v>
      </c>
      <c r="U21">
        <v>600</v>
      </c>
      <c r="V21">
        <v>650</v>
      </c>
      <c r="W21">
        <v>50</v>
      </c>
      <c r="X21">
        <v>2</v>
      </c>
      <c r="Y21">
        <v>100</v>
      </c>
      <c r="Z21" t="s">
        <v>124</v>
      </c>
      <c r="AB21" t="s">
        <v>63</v>
      </c>
      <c r="AC21" s="2" t="s">
        <v>77</v>
      </c>
    </row>
    <row r="22" spans="2:29" x14ac:dyDescent="0.2">
      <c r="B22" t="str">
        <v>623</v>
      </c>
      <c r="C22" t="str">
        <v>2485</v>
      </c>
      <c r="D22" t="str">
        <v>158</v>
      </c>
      <c r="E22" t="str">
        <v>664</v>
      </c>
      <c r="F22" s="4">
        <f t="shared" si="0"/>
        <v>2.0096774193548388</v>
      </c>
      <c r="G22" s="4">
        <f t="shared" si="1"/>
        <v>2.0025641025641026</v>
      </c>
      <c r="H22" s="6">
        <f t="shared" si="2"/>
        <v>0.12732600732600732</v>
      </c>
      <c r="I22" s="6">
        <f t="shared" si="3"/>
        <v>0.53509157509157501</v>
      </c>
      <c r="J22">
        <f t="shared" si="4"/>
        <v>4.2025316455696196</v>
      </c>
      <c r="Q22" t="s">
        <v>76</v>
      </c>
      <c r="R22" t="s">
        <v>41</v>
      </c>
      <c r="S22" t="s">
        <v>52</v>
      </c>
      <c r="T22" t="s">
        <v>44</v>
      </c>
      <c r="U22">
        <v>650</v>
      </c>
      <c r="V22">
        <v>600</v>
      </c>
      <c r="W22">
        <v>50</v>
      </c>
      <c r="X22">
        <v>2</v>
      </c>
      <c r="Y22">
        <v>100</v>
      </c>
      <c r="Z22" t="s">
        <v>124</v>
      </c>
      <c r="AB22" t="s">
        <v>63</v>
      </c>
      <c r="AC22" s="2" t="s">
        <v>78</v>
      </c>
    </row>
    <row r="23" spans="2:29" x14ac:dyDescent="0.2">
      <c r="B23" t="str">
        <v>629</v>
      </c>
      <c r="C23" t="str">
        <v>2509</v>
      </c>
      <c r="D23" t="str">
        <v>160</v>
      </c>
      <c r="E23" t="str">
        <v>667</v>
      </c>
      <c r="F23" s="4">
        <f t="shared" si="0"/>
        <v>2.0290322580645159</v>
      </c>
      <c r="G23" s="4">
        <f t="shared" si="1"/>
        <v>2.0219047619047616</v>
      </c>
      <c r="H23" s="6">
        <f t="shared" si="2"/>
        <v>0.12893772893772895</v>
      </c>
      <c r="I23" s="6">
        <f t="shared" si="3"/>
        <v>0.53750915750915751</v>
      </c>
      <c r="J23">
        <f t="shared" si="4"/>
        <v>4.1687499999999993</v>
      </c>
    </row>
    <row r="24" spans="2:29" x14ac:dyDescent="0.2">
      <c r="B24" t="str">
        <v>635</v>
      </c>
      <c r="C24" t="str">
        <v>2532</v>
      </c>
      <c r="D24" t="str">
        <v>161</v>
      </c>
      <c r="E24" t="str">
        <v>671</v>
      </c>
      <c r="F24" s="4">
        <f t="shared" si="0"/>
        <v>2.0483870967741935</v>
      </c>
      <c r="G24" s="4">
        <f t="shared" si="1"/>
        <v>2.0404395604395607</v>
      </c>
      <c r="H24" s="6">
        <f t="shared" si="2"/>
        <v>0.12974358974358974</v>
      </c>
      <c r="I24" s="6">
        <f t="shared" si="3"/>
        <v>0.54073260073260065</v>
      </c>
      <c r="J24">
        <f t="shared" si="4"/>
        <v>4.1677018633540373</v>
      </c>
      <c r="Q24" t="s">
        <v>79</v>
      </c>
      <c r="R24" t="s">
        <v>41</v>
      </c>
      <c r="S24" t="s">
        <v>52</v>
      </c>
      <c r="T24" t="s">
        <v>44</v>
      </c>
      <c r="U24">
        <v>0</v>
      </c>
      <c r="V24">
        <v>806</v>
      </c>
      <c r="W24">
        <v>500</v>
      </c>
      <c r="X24">
        <v>2</v>
      </c>
      <c r="Y24">
        <v>100</v>
      </c>
      <c r="Z24" t="s">
        <v>124</v>
      </c>
      <c r="AC24" s="2" t="s">
        <v>80</v>
      </c>
    </row>
    <row r="25" spans="2:29" x14ac:dyDescent="0.2">
      <c r="B25" t="str">
        <v>641</v>
      </c>
      <c r="C25" t="str">
        <v>2558</v>
      </c>
      <c r="D25" t="str">
        <v>163</v>
      </c>
      <c r="E25" t="str">
        <v>677</v>
      </c>
      <c r="F25" s="4">
        <f t="shared" si="0"/>
        <v>2.0677419354838706</v>
      </c>
      <c r="G25" s="4">
        <f t="shared" si="1"/>
        <v>2.0613919413919413</v>
      </c>
      <c r="H25" s="6">
        <f t="shared" si="2"/>
        <v>0.13135531135531134</v>
      </c>
      <c r="I25" s="6">
        <f t="shared" si="3"/>
        <v>0.54556776556776554</v>
      </c>
      <c r="J25">
        <f t="shared" si="4"/>
        <v>4.1533742331288348</v>
      </c>
      <c r="Q25" t="s">
        <v>87</v>
      </c>
      <c r="R25" t="s">
        <v>41</v>
      </c>
      <c r="S25" t="s">
        <v>52</v>
      </c>
      <c r="T25" t="s">
        <v>44</v>
      </c>
      <c r="U25">
        <v>806</v>
      </c>
      <c r="V25">
        <v>0</v>
      </c>
      <c r="W25">
        <v>500</v>
      </c>
      <c r="X25">
        <v>2</v>
      </c>
      <c r="Y25">
        <v>100</v>
      </c>
      <c r="Z25" t="s">
        <v>124</v>
      </c>
      <c r="AC25" s="2" t="s">
        <v>81</v>
      </c>
    </row>
    <row r="26" spans="2:29" x14ac:dyDescent="0.2">
      <c r="B26" t="str">
        <v>647</v>
      </c>
      <c r="C26" t="str">
        <v>2579</v>
      </c>
      <c r="D26" t="str">
        <v>165</v>
      </c>
      <c r="E26" t="str">
        <v>678</v>
      </c>
      <c r="F26" s="4">
        <f t="shared" si="0"/>
        <v>2.0870967741935482</v>
      </c>
      <c r="G26" s="4">
        <f t="shared" si="1"/>
        <v>2.0783150183150179</v>
      </c>
      <c r="H26" s="6">
        <f t="shared" si="2"/>
        <v>0.13296703296703297</v>
      </c>
      <c r="I26" s="6">
        <f t="shared" si="3"/>
        <v>0.54637362637362641</v>
      </c>
      <c r="J26">
        <f t="shared" si="4"/>
        <v>4.1090909090909093</v>
      </c>
      <c r="Q26" t="s">
        <v>82</v>
      </c>
      <c r="R26" t="s">
        <v>41</v>
      </c>
      <c r="S26" t="s">
        <v>52</v>
      </c>
      <c r="T26" t="s">
        <v>44</v>
      </c>
      <c r="U26">
        <v>806</v>
      </c>
      <c r="V26">
        <v>0</v>
      </c>
      <c r="W26">
        <v>500</v>
      </c>
      <c r="X26">
        <v>2</v>
      </c>
      <c r="Y26">
        <v>100</v>
      </c>
      <c r="Z26" t="s">
        <v>124</v>
      </c>
      <c r="AB26" t="s">
        <v>84</v>
      </c>
      <c r="AC26" s="2" t="s">
        <v>83</v>
      </c>
    </row>
    <row r="27" spans="2:29" x14ac:dyDescent="0.2">
      <c r="B27" t="str">
        <v>653</v>
      </c>
      <c r="C27" t="str">
        <v>2605</v>
      </c>
      <c r="D27" t="str">
        <v>166</v>
      </c>
      <c r="E27" t="str">
        <v>682</v>
      </c>
      <c r="F27" s="4">
        <f t="shared" si="0"/>
        <v>2.1064516129032258</v>
      </c>
      <c r="G27" s="4">
        <f t="shared" si="1"/>
        <v>2.0992673992673994</v>
      </c>
      <c r="H27" s="6">
        <f t="shared" si="2"/>
        <v>0.13377289377289375</v>
      </c>
      <c r="I27" s="6">
        <f t="shared" si="3"/>
        <v>0.54959706959706955</v>
      </c>
      <c r="J27">
        <f t="shared" si="4"/>
        <v>4.1084337349397595</v>
      </c>
      <c r="Q27" t="s">
        <v>86</v>
      </c>
      <c r="R27" t="s">
        <v>41</v>
      </c>
      <c r="S27" t="s">
        <v>52</v>
      </c>
      <c r="T27" t="s">
        <v>44</v>
      </c>
      <c r="U27">
        <v>806</v>
      </c>
      <c r="V27">
        <v>0</v>
      </c>
      <c r="W27">
        <v>500</v>
      </c>
      <c r="X27">
        <v>2</v>
      </c>
      <c r="Y27">
        <v>100</v>
      </c>
      <c r="Z27" t="s">
        <v>124</v>
      </c>
      <c r="AB27" t="s">
        <v>91</v>
      </c>
      <c r="AC27" s="2" t="s">
        <v>92</v>
      </c>
    </row>
    <row r="28" spans="2:29" x14ac:dyDescent="0.2">
      <c r="B28" t="str">
        <v>658</v>
      </c>
      <c r="C28" t="str">
        <v>2625</v>
      </c>
      <c r="D28" t="str">
        <v>167</v>
      </c>
      <c r="E28" t="str">
        <v>685</v>
      </c>
      <c r="F28" s="4">
        <f t="shared" si="0"/>
        <v>2.1225806451612903</v>
      </c>
      <c r="G28" s="4">
        <f t="shared" si="1"/>
        <v>2.1153846153846154</v>
      </c>
      <c r="H28" s="6">
        <f t="shared" si="2"/>
        <v>0.13457875457875459</v>
      </c>
      <c r="I28" s="6">
        <f t="shared" si="3"/>
        <v>0.55201465201465205</v>
      </c>
      <c r="J28">
        <f t="shared" si="4"/>
        <v>4.1017964071856285</v>
      </c>
      <c r="Q28" t="s">
        <v>90</v>
      </c>
      <c r="R28" t="s">
        <v>41</v>
      </c>
      <c r="S28" t="s">
        <v>52</v>
      </c>
      <c r="T28" t="s">
        <v>44</v>
      </c>
      <c r="U28">
        <v>806</v>
      </c>
      <c r="V28">
        <v>0</v>
      </c>
      <c r="W28">
        <v>500</v>
      </c>
      <c r="X28">
        <v>2</v>
      </c>
      <c r="Y28">
        <v>100</v>
      </c>
      <c r="Z28" t="s">
        <v>124</v>
      </c>
      <c r="AB28" t="s">
        <v>88</v>
      </c>
      <c r="AC28" s="2" t="s">
        <v>89</v>
      </c>
    </row>
    <row r="29" spans="2:29" x14ac:dyDescent="0.2">
      <c r="B29" t="str">
        <v>664</v>
      </c>
      <c r="C29" t="str">
        <v>2649</v>
      </c>
      <c r="D29" t="str">
        <v>168</v>
      </c>
      <c r="E29" t="str">
        <v>689</v>
      </c>
      <c r="F29" s="4">
        <f t="shared" si="0"/>
        <v>2.1419354838709674</v>
      </c>
      <c r="G29" s="4">
        <f t="shared" si="1"/>
        <v>2.1347252747252745</v>
      </c>
      <c r="H29" s="6">
        <f t="shared" si="2"/>
        <v>0.13538461538461538</v>
      </c>
      <c r="I29" s="6">
        <f t="shared" si="3"/>
        <v>0.5552380952380952</v>
      </c>
      <c r="J29">
        <f t="shared" si="4"/>
        <v>4.1011904761904763</v>
      </c>
    </row>
    <row r="30" spans="2:29" x14ac:dyDescent="0.2">
      <c r="B30" t="str">
        <v>670</v>
      </c>
      <c r="C30" t="str">
        <v>2672</v>
      </c>
      <c r="D30" t="str">
        <v>170</v>
      </c>
      <c r="E30" t="str">
        <v>692</v>
      </c>
      <c r="F30" s="4">
        <f t="shared" si="0"/>
        <v>2.161290322580645</v>
      </c>
      <c r="G30" s="4">
        <f t="shared" si="1"/>
        <v>2.1532600732600735</v>
      </c>
      <c r="H30" s="6">
        <f t="shared" si="2"/>
        <v>0.13699633699633701</v>
      </c>
      <c r="I30" s="6">
        <f t="shared" si="3"/>
        <v>0.55765567765567758</v>
      </c>
      <c r="J30">
        <f t="shared" si="4"/>
        <v>4.0705882352941165</v>
      </c>
      <c r="Q30" t="s">
        <v>93</v>
      </c>
      <c r="R30" t="s">
        <v>41</v>
      </c>
      <c r="S30" t="s">
        <v>52</v>
      </c>
      <c r="T30" t="s">
        <v>44</v>
      </c>
      <c r="U30">
        <v>155</v>
      </c>
      <c r="V30">
        <v>806</v>
      </c>
      <c r="W30">
        <v>50</v>
      </c>
      <c r="X30">
        <v>2</v>
      </c>
      <c r="Y30">
        <v>100</v>
      </c>
      <c r="Z30" t="s">
        <v>124</v>
      </c>
      <c r="AB30" t="s">
        <v>94</v>
      </c>
      <c r="AC30" s="2" t="s">
        <v>95</v>
      </c>
    </row>
    <row r="31" spans="2:29" x14ac:dyDescent="0.2">
      <c r="B31" t="str">
        <v>676</v>
      </c>
      <c r="C31" t="str">
        <v>2698</v>
      </c>
      <c r="D31" t="str">
        <v>172</v>
      </c>
      <c r="E31" t="str">
        <v>696</v>
      </c>
      <c r="F31" s="4">
        <f t="shared" si="0"/>
        <v>2.1806451612903222</v>
      </c>
      <c r="G31" s="4">
        <f t="shared" si="1"/>
        <v>2.1742124542124541</v>
      </c>
      <c r="H31" s="6">
        <f t="shared" si="2"/>
        <v>0.13860805860805861</v>
      </c>
      <c r="I31" s="6">
        <f t="shared" si="3"/>
        <v>0.56087912087912084</v>
      </c>
      <c r="J31">
        <f t="shared" si="4"/>
        <v>4.0465116279069768</v>
      </c>
      <c r="Q31" t="s">
        <v>99</v>
      </c>
      <c r="R31" t="s">
        <v>41</v>
      </c>
      <c r="S31" t="s">
        <v>52</v>
      </c>
      <c r="T31" t="s">
        <v>44</v>
      </c>
      <c r="U31">
        <v>806</v>
      </c>
      <c r="V31">
        <v>155</v>
      </c>
      <c r="W31">
        <v>50</v>
      </c>
      <c r="X31">
        <v>2</v>
      </c>
      <c r="Y31">
        <v>100</v>
      </c>
      <c r="Z31" t="s">
        <v>124</v>
      </c>
      <c r="AB31" t="s">
        <v>94</v>
      </c>
      <c r="AC31" s="2" t="s">
        <v>96</v>
      </c>
    </row>
    <row r="32" spans="2:29" x14ac:dyDescent="0.2">
      <c r="B32" t="str">
        <v>682</v>
      </c>
      <c r="C32" t="str">
        <v>2722</v>
      </c>
      <c r="D32" t="str">
        <v>173</v>
      </c>
      <c r="E32" t="str">
        <v>700</v>
      </c>
      <c r="F32" s="4">
        <f t="shared" si="0"/>
        <v>2.1999999999999997</v>
      </c>
      <c r="G32" s="4">
        <f t="shared" si="1"/>
        <v>2.1935531135531137</v>
      </c>
      <c r="H32" s="6">
        <f t="shared" si="2"/>
        <v>0.1394139194139194</v>
      </c>
      <c r="I32" s="6">
        <f t="shared" si="3"/>
        <v>0.5641025641025641</v>
      </c>
      <c r="J32">
        <f t="shared" si="4"/>
        <v>4.0462427745664744</v>
      </c>
      <c r="Q32" t="s">
        <v>97</v>
      </c>
      <c r="R32" t="s">
        <v>41</v>
      </c>
      <c r="S32" t="s">
        <v>52</v>
      </c>
      <c r="T32" t="s">
        <v>44</v>
      </c>
      <c r="U32">
        <v>806</v>
      </c>
      <c r="V32">
        <v>155</v>
      </c>
      <c r="W32">
        <v>50</v>
      </c>
      <c r="X32">
        <v>2</v>
      </c>
      <c r="Y32">
        <v>100</v>
      </c>
      <c r="Z32" t="s">
        <v>124</v>
      </c>
      <c r="AB32" t="s">
        <v>98</v>
      </c>
      <c r="AC32" s="2" t="s">
        <v>100</v>
      </c>
    </row>
    <row r="33" spans="2:29" x14ac:dyDescent="0.2">
      <c r="B33" t="str">
        <v>688</v>
      </c>
      <c r="C33" t="str">
        <v>2746</v>
      </c>
      <c r="D33" t="str">
        <v>174</v>
      </c>
      <c r="E33" t="str">
        <v>703</v>
      </c>
      <c r="F33" s="4">
        <f t="shared" si="0"/>
        <v>2.2193548387096773</v>
      </c>
      <c r="G33" s="4">
        <f t="shared" si="1"/>
        <v>2.2128937728937728</v>
      </c>
      <c r="H33" s="6">
        <f t="shared" si="2"/>
        <v>0.14021978021978021</v>
      </c>
      <c r="I33" s="6">
        <f t="shared" si="3"/>
        <v>0.56652014652014659</v>
      </c>
      <c r="J33">
        <f t="shared" si="4"/>
        <v>4.0402298850574718</v>
      </c>
    </row>
    <row r="34" spans="2:29" x14ac:dyDescent="0.2">
      <c r="B34" t="str">
        <v>694</v>
      </c>
      <c r="C34" t="str">
        <v>2769</v>
      </c>
      <c r="D34" t="str">
        <v>176</v>
      </c>
      <c r="E34" t="str">
        <v>708</v>
      </c>
      <c r="F34" s="4">
        <f t="shared" si="0"/>
        <v>2.2387096774193544</v>
      </c>
      <c r="G34" s="4">
        <f t="shared" si="1"/>
        <v>2.2314285714285713</v>
      </c>
      <c r="H34" s="6">
        <f t="shared" si="2"/>
        <v>0.14183150183150181</v>
      </c>
      <c r="I34" s="6">
        <f t="shared" si="3"/>
        <v>0.57054945054945061</v>
      </c>
      <c r="J34">
        <f t="shared" si="4"/>
        <v>4.0227272727272734</v>
      </c>
      <c r="Q34" t="s">
        <v>105</v>
      </c>
      <c r="R34" t="s">
        <v>41</v>
      </c>
      <c r="S34" t="s">
        <v>52</v>
      </c>
      <c r="T34" t="s">
        <v>44</v>
      </c>
      <c r="U34">
        <v>512</v>
      </c>
      <c r="V34">
        <v>806</v>
      </c>
      <c r="W34">
        <v>50</v>
      </c>
      <c r="X34">
        <v>2</v>
      </c>
      <c r="Y34">
        <v>100</v>
      </c>
      <c r="Z34" t="s">
        <v>124</v>
      </c>
      <c r="AB34" t="s">
        <v>94</v>
      </c>
      <c r="AC34" s="2" t="s">
        <v>102</v>
      </c>
    </row>
    <row r="35" spans="2:29" x14ac:dyDescent="0.2">
      <c r="B35" t="str">
        <v>700</v>
      </c>
      <c r="C35" t="str">
        <v>2794</v>
      </c>
      <c r="D35" t="str">
        <v>177</v>
      </c>
      <c r="E35" t="str">
        <v>710</v>
      </c>
      <c r="F35" s="4">
        <f t="shared" si="0"/>
        <v>2.2580645161290325</v>
      </c>
      <c r="G35" s="4">
        <f t="shared" si="1"/>
        <v>2.2515750915750914</v>
      </c>
      <c r="H35" s="6">
        <f t="shared" si="2"/>
        <v>0.14263736263736265</v>
      </c>
      <c r="I35" s="6">
        <f t="shared" si="3"/>
        <v>0.57216117216117213</v>
      </c>
      <c r="J35">
        <f t="shared" si="4"/>
        <v>4.0112994350282483</v>
      </c>
      <c r="Q35" t="s">
        <v>106</v>
      </c>
      <c r="R35" t="s">
        <v>41</v>
      </c>
      <c r="S35" t="s">
        <v>52</v>
      </c>
      <c r="T35" t="s">
        <v>44</v>
      </c>
      <c r="U35">
        <v>512</v>
      </c>
      <c r="V35">
        <v>806</v>
      </c>
      <c r="W35">
        <v>50</v>
      </c>
      <c r="X35">
        <v>2</v>
      </c>
      <c r="Y35">
        <v>100</v>
      </c>
      <c r="Z35" t="s">
        <v>124</v>
      </c>
      <c r="AB35" t="s">
        <v>101</v>
      </c>
      <c r="AC35" s="2" t="s">
        <v>108</v>
      </c>
    </row>
    <row r="36" spans="2:29" x14ac:dyDescent="0.2">
      <c r="B36" t="str">
        <v>706</v>
      </c>
      <c r="C36" t="str">
        <v>2817</v>
      </c>
      <c r="D36" t="str">
        <v>178</v>
      </c>
      <c r="E36" t="str">
        <v>714</v>
      </c>
      <c r="F36" s="4">
        <f t="shared" si="0"/>
        <v>2.2774193548387096</v>
      </c>
      <c r="G36" s="4">
        <f t="shared" si="1"/>
        <v>2.2701098901098904</v>
      </c>
      <c r="H36" s="6">
        <f t="shared" si="2"/>
        <v>0.14344322344322344</v>
      </c>
      <c r="I36" s="6">
        <f t="shared" si="3"/>
        <v>0.57538461538461538</v>
      </c>
      <c r="J36">
        <f t="shared" si="4"/>
        <v>4.01123595505618</v>
      </c>
      <c r="Q36" t="s">
        <v>107</v>
      </c>
      <c r="R36" t="s">
        <v>41</v>
      </c>
      <c r="S36" t="s">
        <v>52</v>
      </c>
      <c r="T36" t="s">
        <v>44</v>
      </c>
      <c r="U36">
        <v>512</v>
      </c>
      <c r="V36">
        <v>806</v>
      </c>
      <c r="W36">
        <v>50</v>
      </c>
      <c r="X36">
        <v>2</v>
      </c>
      <c r="Y36">
        <v>100</v>
      </c>
      <c r="Z36" t="s">
        <v>124</v>
      </c>
      <c r="AB36" t="s">
        <v>98</v>
      </c>
      <c r="AC36" s="2" t="s">
        <v>109</v>
      </c>
    </row>
    <row r="37" spans="2:29" x14ac:dyDescent="0.2">
      <c r="B37" t="str">
        <v>711</v>
      </c>
      <c r="C37" t="str">
        <v>2838</v>
      </c>
      <c r="D37" t="str">
        <v>179</v>
      </c>
      <c r="E37" t="str">
        <v>717</v>
      </c>
      <c r="F37" s="4">
        <f t="shared" si="0"/>
        <v>2.2935483870967741</v>
      </c>
      <c r="G37" s="4">
        <f t="shared" si="1"/>
        <v>2.287032967032967</v>
      </c>
      <c r="H37" s="6">
        <f t="shared" si="2"/>
        <v>0.14424908424908423</v>
      </c>
      <c r="I37" s="6">
        <f t="shared" si="3"/>
        <v>0.57780219780219777</v>
      </c>
      <c r="J37">
        <f t="shared" si="4"/>
        <v>4.005586592178771</v>
      </c>
      <c r="Q37" t="s">
        <v>110</v>
      </c>
      <c r="R37" t="s">
        <v>41</v>
      </c>
      <c r="S37" t="s">
        <v>52</v>
      </c>
      <c r="T37" t="s">
        <v>44</v>
      </c>
      <c r="U37">
        <v>512</v>
      </c>
      <c r="V37">
        <v>806</v>
      </c>
      <c r="W37">
        <v>50</v>
      </c>
      <c r="X37">
        <v>2</v>
      </c>
      <c r="Y37">
        <v>100</v>
      </c>
      <c r="Z37" t="s">
        <v>124</v>
      </c>
      <c r="AB37" t="s">
        <v>113</v>
      </c>
      <c r="AC37" s="2" t="s">
        <v>116</v>
      </c>
    </row>
    <row r="38" spans="2:29" x14ac:dyDescent="0.2">
      <c r="B38" t="str">
        <v>717</v>
      </c>
      <c r="C38" t="str">
        <v>2861</v>
      </c>
      <c r="D38" t="str">
        <v>181</v>
      </c>
      <c r="E38" t="str">
        <v>721</v>
      </c>
      <c r="F38" s="4">
        <f t="shared" si="0"/>
        <v>2.3129032258064517</v>
      </c>
      <c r="G38" s="4">
        <f t="shared" si="1"/>
        <v>2.3055677655677655</v>
      </c>
      <c r="H38" s="6">
        <f t="shared" si="2"/>
        <v>0.14586080586080585</v>
      </c>
      <c r="I38" s="6">
        <f t="shared" si="3"/>
        <v>0.58102564102564092</v>
      </c>
      <c r="J38">
        <f t="shared" si="4"/>
        <v>3.9834254143646404</v>
      </c>
      <c r="Q38" t="s">
        <v>111</v>
      </c>
      <c r="R38" t="s">
        <v>41</v>
      </c>
      <c r="S38" t="s">
        <v>52</v>
      </c>
      <c r="T38" t="s">
        <v>44</v>
      </c>
      <c r="U38">
        <v>512</v>
      </c>
      <c r="V38">
        <v>806</v>
      </c>
      <c r="W38">
        <v>50</v>
      </c>
      <c r="X38">
        <v>2</v>
      </c>
      <c r="Y38">
        <v>100</v>
      </c>
      <c r="Z38" t="s">
        <v>124</v>
      </c>
      <c r="AB38" t="s">
        <v>114</v>
      </c>
      <c r="AC38" s="2" t="s">
        <v>117</v>
      </c>
    </row>
    <row r="39" spans="2:29" x14ac:dyDescent="0.2">
      <c r="B39" t="str">
        <v>723</v>
      </c>
      <c r="C39" t="str">
        <v>2885</v>
      </c>
      <c r="D39" t="str">
        <v>182</v>
      </c>
      <c r="E39" t="str">
        <v>725</v>
      </c>
      <c r="F39" s="4">
        <f t="shared" si="0"/>
        <v>2.3322580645161293</v>
      </c>
      <c r="G39" s="4">
        <f t="shared" si="1"/>
        <v>2.3249084249084251</v>
      </c>
      <c r="H39" s="6">
        <f t="shared" si="2"/>
        <v>0.14666666666666667</v>
      </c>
      <c r="I39" s="6">
        <f t="shared" si="3"/>
        <v>0.58424908424908428</v>
      </c>
      <c r="J39">
        <f t="shared" si="4"/>
        <v>3.9835164835164836</v>
      </c>
      <c r="Q39" t="s">
        <v>112</v>
      </c>
      <c r="R39" t="s">
        <v>41</v>
      </c>
      <c r="S39" t="s">
        <v>52</v>
      </c>
      <c r="T39" t="s">
        <v>44</v>
      </c>
      <c r="U39">
        <v>512</v>
      </c>
      <c r="V39">
        <v>806</v>
      </c>
      <c r="W39">
        <v>50</v>
      </c>
      <c r="X39">
        <v>2</v>
      </c>
      <c r="Y39">
        <v>100</v>
      </c>
      <c r="Z39" t="s">
        <v>124</v>
      </c>
      <c r="AB39" t="s">
        <v>115</v>
      </c>
      <c r="AC39" s="2" t="s">
        <v>118</v>
      </c>
    </row>
    <row r="40" spans="2:29" x14ac:dyDescent="0.2">
      <c r="B40" t="str">
        <v>729</v>
      </c>
      <c r="C40" t="str">
        <v>2910</v>
      </c>
      <c r="D40" t="str">
        <v>184</v>
      </c>
      <c r="E40" t="str">
        <v>728</v>
      </c>
      <c r="F40" s="4">
        <f t="shared" si="0"/>
        <v>2.3516129032258064</v>
      </c>
      <c r="G40" s="4">
        <f t="shared" si="1"/>
        <v>2.3450549450549452</v>
      </c>
      <c r="H40" s="6">
        <f t="shared" si="2"/>
        <v>0.14827838827838827</v>
      </c>
      <c r="I40" s="6">
        <f t="shared" si="3"/>
        <v>0.58666666666666667</v>
      </c>
      <c r="J40">
        <f t="shared" si="4"/>
        <v>3.956521739130435</v>
      </c>
      <c r="Q40" t="s">
        <v>104</v>
      </c>
      <c r="R40" t="s">
        <v>41</v>
      </c>
      <c r="S40" t="s">
        <v>52</v>
      </c>
      <c r="T40" t="s">
        <v>44</v>
      </c>
      <c r="U40">
        <v>806</v>
      </c>
      <c r="V40">
        <v>512</v>
      </c>
      <c r="W40">
        <v>50</v>
      </c>
      <c r="X40">
        <v>2</v>
      </c>
      <c r="Y40">
        <v>100</v>
      </c>
      <c r="Z40" t="s">
        <v>124</v>
      </c>
      <c r="AB40" t="s">
        <v>94</v>
      </c>
      <c r="AC40" s="2" t="s">
        <v>103</v>
      </c>
    </row>
    <row r="41" spans="2:29" x14ac:dyDescent="0.2">
      <c r="B41" t="str">
        <v>735</v>
      </c>
      <c r="C41" t="str">
        <v>2933</v>
      </c>
      <c r="D41" t="str">
        <v>186</v>
      </c>
      <c r="E41" t="str">
        <v>731</v>
      </c>
      <c r="F41" s="4">
        <f t="shared" si="0"/>
        <v>2.370967741935484</v>
      </c>
      <c r="G41" s="4">
        <f t="shared" si="1"/>
        <v>2.3635897435897437</v>
      </c>
      <c r="H41" s="6">
        <f t="shared" si="2"/>
        <v>0.14989010989010987</v>
      </c>
      <c r="I41" s="6">
        <f t="shared" si="3"/>
        <v>0.58908424908424906</v>
      </c>
      <c r="J41">
        <f t="shared" si="4"/>
        <v>3.9301075268817209</v>
      </c>
    </row>
    <row r="42" spans="2:29" x14ac:dyDescent="0.2">
      <c r="B42" t="str">
        <v>741</v>
      </c>
      <c r="C42" t="str">
        <v>2957</v>
      </c>
      <c r="D42" t="str">
        <v>186</v>
      </c>
      <c r="E42" t="str">
        <v>735</v>
      </c>
      <c r="F42" s="4">
        <f t="shared" si="0"/>
        <v>2.3903225806451611</v>
      </c>
      <c r="G42" s="4">
        <f t="shared" si="1"/>
        <v>2.3829304029304028</v>
      </c>
      <c r="H42" s="6">
        <f t="shared" si="2"/>
        <v>0.14989010989010987</v>
      </c>
      <c r="I42" s="6">
        <f t="shared" si="3"/>
        <v>0.59230769230769231</v>
      </c>
      <c r="J42">
        <f t="shared" si="4"/>
        <v>3.9516129032258069</v>
      </c>
      <c r="Q42" t="s">
        <v>122</v>
      </c>
      <c r="R42" t="s">
        <v>41</v>
      </c>
      <c r="S42" t="s">
        <v>52</v>
      </c>
      <c r="T42" t="s">
        <v>44</v>
      </c>
      <c r="U42">
        <v>512</v>
      </c>
      <c r="V42">
        <v>806</v>
      </c>
      <c r="W42">
        <v>20</v>
      </c>
      <c r="X42">
        <v>2</v>
      </c>
      <c r="Y42">
        <v>100</v>
      </c>
      <c r="Z42" t="s">
        <v>124</v>
      </c>
      <c r="AB42" t="s">
        <v>94</v>
      </c>
      <c r="AC42" s="2" t="s">
        <v>129</v>
      </c>
    </row>
    <row r="43" spans="2:29" x14ac:dyDescent="0.2">
      <c r="B43" t="str">
        <v>747</v>
      </c>
      <c r="C43" t="str">
        <v>2981</v>
      </c>
      <c r="D43" t="str">
        <v>188</v>
      </c>
      <c r="E43" t="str">
        <v>739</v>
      </c>
      <c r="F43" s="4">
        <f t="shared" si="0"/>
        <v>2.4096774193548387</v>
      </c>
      <c r="G43" s="4">
        <f t="shared" si="1"/>
        <v>2.4022710622710619</v>
      </c>
      <c r="H43" s="6">
        <f t="shared" si="2"/>
        <v>0.1515018315018315</v>
      </c>
      <c r="I43" s="6">
        <f t="shared" si="3"/>
        <v>0.59553113553113546</v>
      </c>
      <c r="J43">
        <f t="shared" si="4"/>
        <v>3.9308510638297869</v>
      </c>
      <c r="Q43" t="s">
        <v>125</v>
      </c>
      <c r="R43" t="s">
        <v>41</v>
      </c>
      <c r="S43" t="s">
        <v>52</v>
      </c>
      <c r="T43" t="s">
        <v>44</v>
      </c>
      <c r="U43">
        <v>512</v>
      </c>
      <c r="V43">
        <v>806</v>
      </c>
      <c r="W43">
        <v>20</v>
      </c>
      <c r="X43">
        <v>2</v>
      </c>
      <c r="Y43">
        <v>100</v>
      </c>
      <c r="Z43" t="s">
        <v>124</v>
      </c>
      <c r="AB43" t="s">
        <v>94</v>
      </c>
      <c r="AC43" s="2" t="s">
        <v>130</v>
      </c>
    </row>
    <row r="44" spans="2:29" x14ac:dyDescent="0.2">
      <c r="B44" t="str">
        <v>753</v>
      </c>
      <c r="C44" t="str">
        <v>3005</v>
      </c>
      <c r="D44" t="str">
        <v>189</v>
      </c>
      <c r="E44" t="str">
        <v>742</v>
      </c>
      <c r="F44" s="4">
        <f t="shared" si="0"/>
        <v>2.4290322580645163</v>
      </c>
      <c r="G44" s="4">
        <f t="shared" ref="G44:G52" si="5">C44*3.3/4095</f>
        <v>2.4216117216117214</v>
      </c>
      <c r="H44" s="6">
        <f t="shared" si="2"/>
        <v>0.15230769230769228</v>
      </c>
      <c r="I44" s="6">
        <f t="shared" si="3"/>
        <v>0.59794871794871796</v>
      </c>
      <c r="J44">
        <f t="shared" si="4"/>
        <v>3.9259259259259265</v>
      </c>
      <c r="Q44" t="s">
        <v>126</v>
      </c>
      <c r="R44" t="s">
        <v>41</v>
      </c>
      <c r="S44" t="s">
        <v>52</v>
      </c>
      <c r="T44" t="s">
        <v>44</v>
      </c>
      <c r="U44">
        <v>512</v>
      </c>
      <c r="V44">
        <v>806</v>
      </c>
      <c r="W44">
        <v>20</v>
      </c>
      <c r="X44">
        <v>2</v>
      </c>
      <c r="Y44">
        <v>100</v>
      </c>
      <c r="Z44" t="s">
        <v>124</v>
      </c>
      <c r="AB44" t="s">
        <v>94</v>
      </c>
      <c r="AC44" s="2" t="s">
        <v>131</v>
      </c>
    </row>
    <row r="45" spans="2:29" x14ac:dyDescent="0.2">
      <c r="B45" t="str">
        <v>758</v>
      </c>
      <c r="C45" t="str">
        <v>3024</v>
      </c>
      <c r="D45" t="str">
        <v>191</v>
      </c>
      <c r="E45" t="str">
        <v>746</v>
      </c>
      <c r="F45" s="4">
        <f t="shared" si="0"/>
        <v>2.4451612903225808</v>
      </c>
      <c r="G45" s="4">
        <f t="shared" si="5"/>
        <v>2.4369230769230765</v>
      </c>
      <c r="H45" s="6">
        <f t="shared" si="2"/>
        <v>0.15391941391941391</v>
      </c>
      <c r="I45" s="6">
        <f t="shared" si="3"/>
        <v>0.6011721611721611</v>
      </c>
      <c r="J45">
        <f t="shared" si="4"/>
        <v>3.9057591623036645</v>
      </c>
      <c r="Q45" t="s">
        <v>127</v>
      </c>
      <c r="R45" t="s">
        <v>41</v>
      </c>
      <c r="S45" t="s">
        <v>52</v>
      </c>
      <c r="T45" t="s">
        <v>44</v>
      </c>
      <c r="U45">
        <v>512</v>
      </c>
      <c r="V45">
        <v>806</v>
      </c>
      <c r="W45">
        <v>20</v>
      </c>
      <c r="X45">
        <v>2</v>
      </c>
      <c r="Y45">
        <v>100</v>
      </c>
      <c r="Z45" t="s">
        <v>124</v>
      </c>
      <c r="AB45" t="s">
        <v>94</v>
      </c>
      <c r="AC45" s="2" t="s">
        <v>132</v>
      </c>
    </row>
    <row r="46" spans="2:29" x14ac:dyDescent="0.2">
      <c r="B46" t="str">
        <v>764</v>
      </c>
      <c r="C46" t="str">
        <v>3049</v>
      </c>
      <c r="D46" t="str">
        <v>192</v>
      </c>
      <c r="E46" t="str">
        <v>749</v>
      </c>
      <c r="F46" s="4">
        <f t="shared" si="0"/>
        <v>2.4645161290322579</v>
      </c>
      <c r="G46" s="4">
        <f t="shared" si="5"/>
        <v>2.4570695970695966</v>
      </c>
      <c r="H46" s="6">
        <f t="shared" si="2"/>
        <v>0.1547252747252747</v>
      </c>
      <c r="I46" s="6">
        <f t="shared" si="3"/>
        <v>0.6035897435897436</v>
      </c>
      <c r="J46">
        <f t="shared" si="4"/>
        <v>3.9010416666666674</v>
      </c>
      <c r="AC46" s="2"/>
    </row>
    <row r="47" spans="2:29" x14ac:dyDescent="0.2">
      <c r="B47" t="str">
        <v>770</v>
      </c>
      <c r="C47" t="str">
        <v>3073</v>
      </c>
      <c r="D47" t="str">
        <v>193</v>
      </c>
      <c r="E47" t="str">
        <v>753</v>
      </c>
      <c r="F47" s="4">
        <f t="shared" si="0"/>
        <v>2.4838709677419355</v>
      </c>
      <c r="G47" s="4">
        <f t="shared" si="5"/>
        <v>2.4764102564102561</v>
      </c>
      <c r="H47" s="6">
        <f t="shared" si="2"/>
        <v>0.15553113553113554</v>
      </c>
      <c r="I47" s="6">
        <f t="shared" si="3"/>
        <v>0.60681318681318686</v>
      </c>
      <c r="J47">
        <f t="shared" si="4"/>
        <v>3.9015544041450778</v>
      </c>
      <c r="Q47" t="s">
        <v>133</v>
      </c>
      <c r="R47" t="s">
        <v>41</v>
      </c>
      <c r="S47" t="s">
        <v>52</v>
      </c>
      <c r="T47" t="s">
        <v>44</v>
      </c>
      <c r="U47">
        <v>512</v>
      </c>
      <c r="V47">
        <v>806</v>
      </c>
      <c r="W47">
        <v>20</v>
      </c>
      <c r="X47">
        <v>5</v>
      </c>
      <c r="Y47">
        <v>100</v>
      </c>
      <c r="Z47" t="s">
        <v>124</v>
      </c>
      <c r="AB47" t="s">
        <v>134</v>
      </c>
      <c r="AC47" s="2" t="s">
        <v>135</v>
      </c>
    </row>
    <row r="48" spans="2:29" x14ac:dyDescent="0.2">
      <c r="B48" t="str">
        <v>776</v>
      </c>
      <c r="C48" t="str">
        <v>3098</v>
      </c>
      <c r="D48" t="str">
        <v>195</v>
      </c>
      <c r="E48" t="str">
        <v>756</v>
      </c>
      <c r="F48" s="4">
        <f t="shared" si="0"/>
        <v>2.5032258064516126</v>
      </c>
      <c r="G48" s="4">
        <f t="shared" si="5"/>
        <v>2.4965567765567767</v>
      </c>
      <c r="H48" s="6">
        <f t="shared" si="2"/>
        <v>0.15714285714285714</v>
      </c>
      <c r="I48" s="6">
        <f t="shared" si="3"/>
        <v>0.60923076923076913</v>
      </c>
      <c r="J48">
        <f t="shared" si="4"/>
        <v>3.8769230769230765</v>
      </c>
      <c r="Q48" t="s">
        <v>136</v>
      </c>
      <c r="R48" t="s">
        <v>41</v>
      </c>
      <c r="S48" t="s">
        <v>52</v>
      </c>
      <c r="T48" t="s">
        <v>44</v>
      </c>
      <c r="U48">
        <v>512</v>
      </c>
      <c r="V48">
        <v>806</v>
      </c>
      <c r="W48">
        <v>20</v>
      </c>
      <c r="X48">
        <v>5</v>
      </c>
      <c r="Y48">
        <v>100</v>
      </c>
      <c r="Z48" t="s">
        <v>124</v>
      </c>
      <c r="AB48" t="s">
        <v>134</v>
      </c>
      <c r="AC48" s="2" t="s">
        <v>138</v>
      </c>
    </row>
    <row r="49" spans="2:29" x14ac:dyDescent="0.2">
      <c r="B49" t="str">
        <v>782</v>
      </c>
      <c r="C49" t="str">
        <v>3121</v>
      </c>
      <c r="D49" t="str">
        <v>196</v>
      </c>
      <c r="E49" t="str">
        <v>759</v>
      </c>
      <c r="F49" s="4">
        <f t="shared" si="0"/>
        <v>2.5225806451612902</v>
      </c>
      <c r="G49" s="4">
        <f t="shared" si="5"/>
        <v>2.5150915750915748</v>
      </c>
      <c r="H49" s="6">
        <f t="shared" si="2"/>
        <v>0.15794871794871793</v>
      </c>
      <c r="I49" s="6">
        <f t="shared" si="3"/>
        <v>0.61164835164835163</v>
      </c>
      <c r="J49">
        <f t="shared" si="4"/>
        <v>3.8724489795918373</v>
      </c>
      <c r="Q49" t="s">
        <v>137</v>
      </c>
      <c r="R49" t="s">
        <v>41</v>
      </c>
      <c r="S49" t="s">
        <v>52</v>
      </c>
      <c r="T49" t="s">
        <v>44</v>
      </c>
      <c r="U49">
        <v>512</v>
      </c>
      <c r="V49">
        <v>806</v>
      </c>
      <c r="W49">
        <v>20</v>
      </c>
      <c r="X49">
        <v>5</v>
      </c>
      <c r="Y49">
        <v>100</v>
      </c>
      <c r="Z49" t="s">
        <v>124</v>
      </c>
      <c r="AB49" t="s">
        <v>134</v>
      </c>
      <c r="AC49" s="2" t="s">
        <v>139</v>
      </c>
    </row>
    <row r="50" spans="2:29" x14ac:dyDescent="0.2">
      <c r="B50" t="str">
        <v>788</v>
      </c>
      <c r="C50" t="str">
        <v>3144</v>
      </c>
      <c r="D50" t="str">
        <v>198</v>
      </c>
      <c r="E50" t="str">
        <v>762</v>
      </c>
      <c r="F50" s="4">
        <f t="shared" si="0"/>
        <v>2.5419354838709673</v>
      </c>
      <c r="G50" s="4">
        <f t="shared" si="5"/>
        <v>2.5336263736263733</v>
      </c>
      <c r="H50" s="6">
        <f t="shared" si="2"/>
        <v>0.15956043956043955</v>
      </c>
      <c r="I50" s="6">
        <f t="shared" si="3"/>
        <v>0.61406593406593402</v>
      </c>
      <c r="J50">
        <f t="shared" si="4"/>
        <v>3.8484848484848482</v>
      </c>
      <c r="Q50" t="s">
        <v>140</v>
      </c>
      <c r="R50" t="s">
        <v>41</v>
      </c>
      <c r="S50" t="s">
        <v>52</v>
      </c>
      <c r="T50" t="s">
        <v>44</v>
      </c>
      <c r="U50">
        <v>512</v>
      </c>
      <c r="V50">
        <v>806</v>
      </c>
      <c r="W50">
        <v>20</v>
      </c>
      <c r="X50">
        <v>5</v>
      </c>
      <c r="Y50">
        <v>100</v>
      </c>
      <c r="Z50" t="s">
        <v>128</v>
      </c>
      <c r="AB50" t="s">
        <v>134</v>
      </c>
      <c r="AC50" s="2" t="s">
        <v>143</v>
      </c>
    </row>
    <row r="51" spans="2:29" x14ac:dyDescent="0.2">
      <c r="B51" t="str">
        <v>794</v>
      </c>
      <c r="C51" t="str">
        <v>3169</v>
      </c>
      <c r="D51" t="str">
        <v>199</v>
      </c>
      <c r="E51" t="str">
        <v>767</v>
      </c>
      <c r="F51" s="4">
        <f t="shared" si="0"/>
        <v>2.5612903225806449</v>
      </c>
      <c r="G51" s="4">
        <f t="shared" si="5"/>
        <v>2.5537728937728934</v>
      </c>
      <c r="H51" s="6">
        <f t="shared" si="2"/>
        <v>0.16036630036630034</v>
      </c>
      <c r="I51" s="6">
        <f t="shared" si="3"/>
        <v>0.61809523809523803</v>
      </c>
      <c r="J51">
        <f t="shared" si="4"/>
        <v>3.85427135678392</v>
      </c>
      <c r="Q51" t="s">
        <v>141</v>
      </c>
      <c r="R51" t="s">
        <v>41</v>
      </c>
      <c r="S51" t="s">
        <v>52</v>
      </c>
      <c r="T51" t="s">
        <v>44</v>
      </c>
      <c r="U51">
        <v>512</v>
      </c>
      <c r="V51">
        <v>806</v>
      </c>
      <c r="W51">
        <v>20</v>
      </c>
      <c r="X51">
        <v>5</v>
      </c>
      <c r="Y51">
        <v>100</v>
      </c>
      <c r="Z51" t="s">
        <v>128</v>
      </c>
      <c r="AB51" t="s">
        <v>134</v>
      </c>
      <c r="AC51" s="2" t="s">
        <v>144</v>
      </c>
    </row>
    <row r="52" spans="2:29" x14ac:dyDescent="0.2">
      <c r="B52" t="str">
        <v>800</v>
      </c>
      <c r="C52" t="str">
        <v>3193</v>
      </c>
      <c r="D52" t="str">
        <v>200</v>
      </c>
      <c r="E52" t="str">
        <v>770</v>
      </c>
      <c r="F52" s="4">
        <f t="shared" si="0"/>
        <v>2.5806451612903225</v>
      </c>
      <c r="G52" s="4">
        <f t="shared" si="5"/>
        <v>2.5731135531135529</v>
      </c>
      <c r="H52" s="6">
        <f t="shared" si="2"/>
        <v>0.16117216117216118</v>
      </c>
      <c r="I52" s="6">
        <f t="shared" si="3"/>
        <v>0.62051282051282053</v>
      </c>
      <c r="J52">
        <f t="shared" si="4"/>
        <v>3.8499999999999996</v>
      </c>
      <c r="Q52" t="s">
        <v>142</v>
      </c>
      <c r="R52" t="s">
        <v>41</v>
      </c>
      <c r="S52" t="s">
        <v>52</v>
      </c>
      <c r="T52" t="s">
        <v>44</v>
      </c>
      <c r="U52">
        <v>512</v>
      </c>
      <c r="V52">
        <v>806</v>
      </c>
      <c r="W52">
        <v>20</v>
      </c>
      <c r="X52">
        <v>5</v>
      </c>
      <c r="Y52">
        <v>100</v>
      </c>
      <c r="Z52" t="s">
        <v>128</v>
      </c>
      <c r="AB52" t="s">
        <v>134</v>
      </c>
      <c r="AC52" s="2" t="s">
        <v>145</v>
      </c>
    </row>
    <row r="53" spans="2:29" x14ac:dyDescent="0.2">
      <c r="F53" s="4">
        <f t="shared" ref="F53:F116" si="6">B53*3.3/1023</f>
        <v>0</v>
      </c>
      <c r="G53" s="4">
        <f t="shared" ref="G53:G116" si="7">C53*3.3/4095</f>
        <v>0</v>
      </c>
      <c r="H53" s="6">
        <f t="shared" si="2"/>
        <v>0</v>
      </c>
      <c r="I53" s="6">
        <f t="shared" si="3"/>
        <v>0</v>
      </c>
      <c r="J53" t="e">
        <f t="shared" si="4"/>
        <v>#DIV/0!</v>
      </c>
    </row>
    <row r="54" spans="2:29" x14ac:dyDescent="0.2">
      <c r="F54" s="4">
        <f t="shared" si="6"/>
        <v>0</v>
      </c>
      <c r="G54" s="4">
        <f t="shared" si="7"/>
        <v>0</v>
      </c>
      <c r="H54" s="6">
        <f t="shared" si="2"/>
        <v>0</v>
      </c>
      <c r="I54" s="6">
        <f t="shared" si="3"/>
        <v>0</v>
      </c>
      <c r="J54" t="e">
        <f t="shared" si="4"/>
        <v>#DIV/0!</v>
      </c>
      <c r="Q54" t="s">
        <v>146</v>
      </c>
      <c r="R54" t="s">
        <v>41</v>
      </c>
      <c r="S54" t="s">
        <v>52</v>
      </c>
      <c r="T54" t="s">
        <v>44</v>
      </c>
      <c r="U54">
        <v>150</v>
      </c>
      <c r="V54">
        <v>806</v>
      </c>
      <c r="W54">
        <v>20</v>
      </c>
      <c r="X54">
        <v>5</v>
      </c>
      <c r="Y54">
        <v>100</v>
      </c>
      <c r="Z54" t="s">
        <v>124</v>
      </c>
      <c r="AB54" t="s">
        <v>147</v>
      </c>
      <c r="AC54" s="2" t="s">
        <v>153</v>
      </c>
    </row>
    <row r="55" spans="2:29" x14ac:dyDescent="0.2">
      <c r="F55" s="4">
        <f t="shared" si="6"/>
        <v>0</v>
      </c>
      <c r="G55" s="4">
        <f t="shared" si="7"/>
        <v>0</v>
      </c>
      <c r="H55" s="6">
        <f t="shared" si="2"/>
        <v>0</v>
      </c>
      <c r="I55" s="6">
        <f t="shared" si="3"/>
        <v>0</v>
      </c>
      <c r="J55" t="e">
        <f t="shared" si="4"/>
        <v>#DIV/0!</v>
      </c>
      <c r="Q55" t="s">
        <v>148</v>
      </c>
      <c r="R55" t="s">
        <v>41</v>
      </c>
      <c r="S55" t="s">
        <v>52</v>
      </c>
      <c r="T55" t="s">
        <v>44</v>
      </c>
      <c r="U55">
        <v>150</v>
      </c>
      <c r="V55">
        <v>806</v>
      </c>
      <c r="W55">
        <v>20</v>
      </c>
      <c r="X55">
        <v>5</v>
      </c>
      <c r="Y55">
        <v>100</v>
      </c>
      <c r="Z55" t="s">
        <v>124</v>
      </c>
      <c r="AB55" t="s">
        <v>147</v>
      </c>
      <c r="AC55" s="2" t="s">
        <v>154</v>
      </c>
    </row>
    <row r="56" spans="2:29" x14ac:dyDescent="0.2">
      <c r="F56" s="4">
        <f t="shared" si="6"/>
        <v>0</v>
      </c>
      <c r="G56" s="4">
        <f t="shared" si="7"/>
        <v>0</v>
      </c>
      <c r="H56" s="6">
        <f t="shared" si="2"/>
        <v>0</v>
      </c>
      <c r="I56" s="6">
        <f t="shared" si="3"/>
        <v>0</v>
      </c>
      <c r="J56" t="e">
        <f t="shared" si="4"/>
        <v>#DIV/0!</v>
      </c>
      <c r="Q56" t="s">
        <v>149</v>
      </c>
      <c r="R56" t="s">
        <v>41</v>
      </c>
      <c r="S56" t="s">
        <v>52</v>
      </c>
      <c r="T56" t="s">
        <v>44</v>
      </c>
      <c r="U56">
        <v>150</v>
      </c>
      <c r="V56">
        <v>806</v>
      </c>
      <c r="W56">
        <v>20</v>
      </c>
      <c r="X56">
        <v>5</v>
      </c>
      <c r="Y56">
        <v>100</v>
      </c>
      <c r="Z56" t="s">
        <v>124</v>
      </c>
      <c r="AB56" t="s">
        <v>147</v>
      </c>
      <c r="AC56" s="2" t="s">
        <v>155</v>
      </c>
    </row>
    <row r="57" spans="2:29" x14ac:dyDescent="0.2">
      <c r="F57" s="4">
        <f t="shared" si="6"/>
        <v>0</v>
      </c>
      <c r="G57" s="4">
        <f t="shared" si="7"/>
        <v>0</v>
      </c>
      <c r="H57" s="6">
        <f t="shared" si="2"/>
        <v>0</v>
      </c>
      <c r="I57" s="6">
        <f t="shared" si="3"/>
        <v>0</v>
      </c>
      <c r="J57" t="e">
        <f t="shared" si="4"/>
        <v>#DIV/0!</v>
      </c>
      <c r="Q57" t="s">
        <v>150</v>
      </c>
      <c r="R57" t="s">
        <v>41</v>
      </c>
      <c r="S57" t="s">
        <v>52</v>
      </c>
      <c r="T57" t="s">
        <v>44</v>
      </c>
      <c r="U57">
        <v>150</v>
      </c>
      <c r="V57">
        <v>806</v>
      </c>
      <c r="W57">
        <v>20</v>
      </c>
      <c r="X57">
        <v>5</v>
      </c>
      <c r="Y57">
        <v>100</v>
      </c>
      <c r="Z57" t="s">
        <v>128</v>
      </c>
      <c r="AB57" t="s">
        <v>147</v>
      </c>
      <c r="AC57" s="2" t="s">
        <v>156</v>
      </c>
    </row>
    <row r="58" spans="2:29" x14ac:dyDescent="0.2">
      <c r="F58" s="4">
        <f t="shared" si="6"/>
        <v>0</v>
      </c>
      <c r="G58" s="4">
        <f t="shared" si="7"/>
        <v>0</v>
      </c>
      <c r="H58" s="6">
        <f t="shared" si="2"/>
        <v>0</v>
      </c>
      <c r="I58" s="6">
        <f t="shared" si="3"/>
        <v>0</v>
      </c>
      <c r="J58" t="e">
        <f t="shared" si="4"/>
        <v>#DIV/0!</v>
      </c>
      <c r="K58" t="s">
        <v>120</v>
      </c>
      <c r="L58" t="str">
        <f>SUBSTITUTE(_xlfn.TEXTJOIN(" ",TRUE,G3:G22),",",".")</f>
        <v>1.64556776556777 1.65846153846154 1.67860805860806 1.7003663003663 1.71728937728938 1.73904761904762 1.75919413919414 1.77772893772894 1.7970695970696 1.81399267399267 1.83252747252747 1.85186813186813 1.87040293040293 1.88974358974359 1.90908424908425 1.92761904761905 1.94695970695971 1.96388278388278 1.98161172161172 2.0025641025641</v>
      </c>
      <c r="Q58" t="s">
        <v>151</v>
      </c>
      <c r="R58" t="s">
        <v>41</v>
      </c>
      <c r="S58" t="s">
        <v>52</v>
      </c>
      <c r="T58" t="s">
        <v>44</v>
      </c>
      <c r="U58">
        <v>150</v>
      </c>
      <c r="V58">
        <v>806</v>
      </c>
      <c r="W58">
        <v>20</v>
      </c>
      <c r="X58">
        <v>5</v>
      </c>
      <c r="Y58">
        <v>100</v>
      </c>
      <c r="Z58" t="s">
        <v>128</v>
      </c>
      <c r="AB58" t="s">
        <v>147</v>
      </c>
      <c r="AC58" s="2" t="s">
        <v>157</v>
      </c>
    </row>
    <row r="59" spans="2:29" x14ac:dyDescent="0.2">
      <c r="F59" s="4">
        <f t="shared" si="6"/>
        <v>0</v>
      </c>
      <c r="G59" s="4">
        <f t="shared" si="7"/>
        <v>0</v>
      </c>
      <c r="H59" s="6">
        <f t="shared" si="2"/>
        <v>0</v>
      </c>
      <c r="I59" s="6">
        <f t="shared" si="3"/>
        <v>0</v>
      </c>
      <c r="J59" t="e">
        <f t="shared" si="4"/>
        <v>#DIV/0!</v>
      </c>
      <c r="K59" t="s">
        <v>121</v>
      </c>
      <c r="L59" t="str">
        <f>SUBSTITUTE(_xlfn.TEXTJOIN(" ",TRUE,I3:I22),",",".")</f>
        <v>0.475457875457875 0.481098901098901 0.485128205128205 0.489157509157509 0.492380952380952 0.494798534798535 0.498021978021978 0.501245421245421 0.504468864468864 0.506886446886447 0.509304029304029 0.512527472527472 0.514945054945055 0.518168498168498 0.521391941391941 0.523809523809524 0.526227106227106 0.529450549450549 0.531868131868132 0.535091575091575</v>
      </c>
      <c r="Q59" t="s">
        <v>152</v>
      </c>
      <c r="R59" t="s">
        <v>41</v>
      </c>
      <c r="S59" t="s">
        <v>52</v>
      </c>
      <c r="T59" t="s">
        <v>44</v>
      </c>
      <c r="U59">
        <v>150</v>
      </c>
      <c r="V59">
        <v>806</v>
      </c>
      <c r="W59">
        <v>20</v>
      </c>
      <c r="X59">
        <v>5</v>
      </c>
      <c r="Y59">
        <v>100</v>
      </c>
      <c r="Z59" t="s">
        <v>128</v>
      </c>
      <c r="AB59" t="s">
        <v>147</v>
      </c>
      <c r="AC59" s="2" t="s">
        <v>158</v>
      </c>
    </row>
    <row r="60" spans="2:29" x14ac:dyDescent="0.2">
      <c r="F60" s="4">
        <f t="shared" si="6"/>
        <v>0</v>
      </c>
      <c r="G60" s="4">
        <f t="shared" si="7"/>
        <v>0</v>
      </c>
      <c r="H60" s="6">
        <f t="shared" si="2"/>
        <v>0</v>
      </c>
      <c r="I60" s="6">
        <f t="shared" si="3"/>
        <v>0</v>
      </c>
      <c r="J60" t="e">
        <f t="shared" si="4"/>
        <v>#DIV/0!</v>
      </c>
      <c r="K60" t="s">
        <v>119</v>
      </c>
      <c r="L60" t="str">
        <f>SUBSTITUTE(_xlfn.TEXTJOIN(" ",TRUE,J3:J22),",",".")</f>
        <v>4.46969696969697 4.48872180451128 4.49253731343284 4.46323529411765 4.42753623188406 4.41726618705036 4.41428571428571 4.4113475177305 4.37762237762238 4.36805555555556 4.32876712328767 4.3265306122449 4.31756756756757 4.28666666666667 4.28476821192053 4.2483660130719 4.24025974025974 4.23870967741936 4.23076923076923 4.20253164556962</v>
      </c>
    </row>
    <row r="61" spans="2:29" x14ac:dyDescent="0.2">
      <c r="F61" s="4">
        <f t="shared" si="6"/>
        <v>0</v>
      </c>
      <c r="G61" s="4">
        <f t="shared" si="7"/>
        <v>0</v>
      </c>
      <c r="H61" s="6">
        <f t="shared" si="2"/>
        <v>0</v>
      </c>
      <c r="I61" s="6">
        <f t="shared" si="3"/>
        <v>0</v>
      </c>
      <c r="J61" t="e">
        <f t="shared" si="4"/>
        <v>#DIV/0!</v>
      </c>
      <c r="Q61" t="s">
        <v>161</v>
      </c>
      <c r="R61" t="s">
        <v>41</v>
      </c>
      <c r="S61" t="s">
        <v>52</v>
      </c>
      <c r="T61" t="s">
        <v>44</v>
      </c>
      <c r="U61">
        <v>150</v>
      </c>
      <c r="V61">
        <v>806</v>
      </c>
      <c r="W61">
        <v>20</v>
      </c>
      <c r="X61">
        <v>5</v>
      </c>
      <c r="Y61">
        <v>100</v>
      </c>
      <c r="Z61" t="s">
        <v>124</v>
      </c>
      <c r="AB61" t="s">
        <v>160</v>
      </c>
      <c r="AC61" s="2" t="s">
        <v>159</v>
      </c>
    </row>
    <row r="62" spans="2:29" x14ac:dyDescent="0.2">
      <c r="F62" s="4">
        <f t="shared" si="6"/>
        <v>0</v>
      </c>
      <c r="G62" s="4">
        <f t="shared" si="7"/>
        <v>0</v>
      </c>
      <c r="H62" s="6">
        <f t="shared" si="2"/>
        <v>0</v>
      </c>
      <c r="I62" s="6">
        <f t="shared" si="3"/>
        <v>0</v>
      </c>
      <c r="J62" t="e">
        <f t="shared" si="4"/>
        <v>#DIV/0!</v>
      </c>
      <c r="Q62" t="s">
        <v>162</v>
      </c>
      <c r="R62" t="s">
        <v>41</v>
      </c>
      <c r="S62" t="s">
        <v>52</v>
      </c>
      <c r="T62" t="s">
        <v>44</v>
      </c>
      <c r="U62">
        <v>150</v>
      </c>
      <c r="V62">
        <v>806</v>
      </c>
      <c r="W62">
        <v>20</v>
      </c>
      <c r="X62">
        <v>5</v>
      </c>
      <c r="Y62">
        <v>100</v>
      </c>
      <c r="Z62" t="s">
        <v>124</v>
      </c>
      <c r="AB62" t="s">
        <v>160</v>
      </c>
      <c r="AC62" s="2" t="s">
        <v>163</v>
      </c>
    </row>
    <row r="63" spans="2:29" x14ac:dyDescent="0.2">
      <c r="F63" s="4">
        <f t="shared" si="6"/>
        <v>0</v>
      </c>
      <c r="G63" s="4">
        <f t="shared" si="7"/>
        <v>0</v>
      </c>
      <c r="H63" s="6">
        <f t="shared" si="2"/>
        <v>0</v>
      </c>
      <c r="I63" s="6">
        <f t="shared" si="3"/>
        <v>0</v>
      </c>
      <c r="J63" t="e">
        <f t="shared" si="4"/>
        <v>#DIV/0!</v>
      </c>
      <c r="Q63" t="s">
        <v>165</v>
      </c>
      <c r="R63" t="s">
        <v>41</v>
      </c>
      <c r="S63" t="s">
        <v>52</v>
      </c>
      <c r="T63" t="s">
        <v>44</v>
      </c>
      <c r="U63">
        <v>150</v>
      </c>
      <c r="V63">
        <v>806</v>
      </c>
      <c r="W63">
        <v>20</v>
      </c>
      <c r="X63">
        <v>5</v>
      </c>
      <c r="Y63">
        <v>100</v>
      </c>
      <c r="Z63" t="s">
        <v>124</v>
      </c>
      <c r="AB63" t="s">
        <v>166</v>
      </c>
      <c r="AC63" s="2" t="s">
        <v>164</v>
      </c>
    </row>
    <row r="64" spans="2:29" x14ac:dyDescent="0.2">
      <c r="F64" s="4">
        <f t="shared" si="6"/>
        <v>0</v>
      </c>
      <c r="G64" s="4">
        <f t="shared" si="7"/>
        <v>0</v>
      </c>
      <c r="H64" s="6">
        <f t="shared" si="2"/>
        <v>0</v>
      </c>
      <c r="I64" s="6">
        <f t="shared" si="3"/>
        <v>0</v>
      </c>
      <c r="J64" t="e">
        <f t="shared" si="4"/>
        <v>#DIV/0!</v>
      </c>
    </row>
    <row r="65" spans="6:29" x14ac:dyDescent="0.2">
      <c r="F65" s="4">
        <f t="shared" si="6"/>
        <v>0</v>
      </c>
      <c r="G65" s="4">
        <f t="shared" si="7"/>
        <v>0</v>
      </c>
      <c r="H65" s="6">
        <f t="shared" si="2"/>
        <v>0</v>
      </c>
      <c r="I65" s="6">
        <f t="shared" si="3"/>
        <v>0</v>
      </c>
      <c r="J65" t="e">
        <f t="shared" si="4"/>
        <v>#DIV/0!</v>
      </c>
      <c r="Q65" t="s">
        <v>171</v>
      </c>
      <c r="R65" t="s">
        <v>41</v>
      </c>
      <c r="S65" t="s">
        <v>52</v>
      </c>
      <c r="T65" t="s">
        <v>44</v>
      </c>
      <c r="U65">
        <v>150</v>
      </c>
      <c r="V65">
        <v>806</v>
      </c>
      <c r="W65">
        <v>20</v>
      </c>
      <c r="X65">
        <v>5</v>
      </c>
      <c r="Y65">
        <v>100</v>
      </c>
      <c r="Z65">
        <v>34.799999999999997</v>
      </c>
      <c r="AB65" t="s">
        <v>147</v>
      </c>
      <c r="AC65" s="2" t="s">
        <v>167</v>
      </c>
    </row>
    <row r="66" spans="6:29" x14ac:dyDescent="0.2">
      <c r="F66" s="4">
        <f t="shared" si="6"/>
        <v>0</v>
      </c>
      <c r="G66" s="4">
        <f t="shared" si="7"/>
        <v>0</v>
      </c>
      <c r="H66" s="6">
        <f t="shared" si="2"/>
        <v>0</v>
      </c>
      <c r="I66" s="6">
        <f t="shared" si="3"/>
        <v>0</v>
      </c>
      <c r="J66" t="e">
        <f t="shared" si="4"/>
        <v>#DIV/0!</v>
      </c>
      <c r="Q66" t="s">
        <v>172</v>
      </c>
      <c r="R66" t="s">
        <v>41</v>
      </c>
      <c r="S66" t="s">
        <v>51</v>
      </c>
      <c r="T66" t="s">
        <v>44</v>
      </c>
      <c r="U66">
        <v>150</v>
      </c>
      <c r="V66">
        <v>806</v>
      </c>
      <c r="W66">
        <v>20</v>
      </c>
      <c r="X66">
        <v>5</v>
      </c>
      <c r="Y66">
        <v>100</v>
      </c>
      <c r="Z66">
        <v>34.799999999999997</v>
      </c>
      <c r="AB66" t="s">
        <v>147</v>
      </c>
      <c r="AC66" s="2" t="s">
        <v>168</v>
      </c>
    </row>
    <row r="67" spans="6:29" x14ac:dyDescent="0.2">
      <c r="F67" s="4">
        <f t="shared" si="6"/>
        <v>0</v>
      </c>
      <c r="G67" s="4">
        <f t="shared" si="7"/>
        <v>0</v>
      </c>
      <c r="H67" s="6">
        <f t="shared" si="2"/>
        <v>0</v>
      </c>
      <c r="I67" s="6">
        <f t="shared" si="3"/>
        <v>0</v>
      </c>
      <c r="J67" t="e">
        <f t="shared" si="4"/>
        <v>#DIV/0!</v>
      </c>
    </row>
    <row r="68" spans="6:29" x14ac:dyDescent="0.2">
      <c r="F68" s="4">
        <f t="shared" si="6"/>
        <v>0</v>
      </c>
      <c r="G68" s="4">
        <f t="shared" si="7"/>
        <v>0</v>
      </c>
      <c r="H68" s="6">
        <f t="shared" ref="H68:H131" si="8">D68*3.3/4095</f>
        <v>0</v>
      </c>
      <c r="I68" s="6">
        <f t="shared" ref="I68:I131" si="9">E68*3.3/4095</f>
        <v>0</v>
      </c>
      <c r="J68" t="e">
        <f t="shared" ref="J68:J131" si="10">I68/H68</f>
        <v>#DIV/0!</v>
      </c>
      <c r="Q68" t="s">
        <v>169</v>
      </c>
      <c r="R68" t="s">
        <v>41</v>
      </c>
      <c r="S68" t="s">
        <v>52</v>
      </c>
      <c r="T68" t="s">
        <v>44</v>
      </c>
      <c r="U68">
        <v>150</v>
      </c>
      <c r="V68">
        <v>806</v>
      </c>
      <c r="W68">
        <v>20</v>
      </c>
      <c r="X68">
        <v>5</v>
      </c>
      <c r="Y68">
        <v>100</v>
      </c>
      <c r="Z68">
        <v>34.799999999999997</v>
      </c>
      <c r="AB68" t="s">
        <v>147</v>
      </c>
      <c r="AC68" s="2" t="s">
        <v>173</v>
      </c>
    </row>
    <row r="69" spans="6:29" x14ac:dyDescent="0.2">
      <c r="F69" s="4">
        <f t="shared" si="6"/>
        <v>0</v>
      </c>
      <c r="G69" s="4">
        <f t="shared" si="7"/>
        <v>0</v>
      </c>
      <c r="H69" s="6">
        <f t="shared" si="8"/>
        <v>0</v>
      </c>
      <c r="I69" s="6">
        <f t="shared" si="9"/>
        <v>0</v>
      </c>
      <c r="J69" t="e">
        <f t="shared" si="10"/>
        <v>#DIV/0!</v>
      </c>
      <c r="Q69" t="s">
        <v>170</v>
      </c>
      <c r="R69" t="s">
        <v>41</v>
      </c>
      <c r="S69" t="s">
        <v>51</v>
      </c>
      <c r="T69" t="s">
        <v>44</v>
      </c>
      <c r="U69">
        <v>150</v>
      </c>
      <c r="V69">
        <v>806</v>
      </c>
      <c r="W69">
        <v>20</v>
      </c>
      <c r="X69">
        <v>5</v>
      </c>
      <c r="Y69">
        <v>100</v>
      </c>
      <c r="Z69">
        <v>34.799999999999997</v>
      </c>
      <c r="AB69" t="s">
        <v>147</v>
      </c>
      <c r="AC69" s="2" t="s">
        <v>174</v>
      </c>
    </row>
    <row r="70" spans="6:29" x14ac:dyDescent="0.2">
      <c r="F70" s="4">
        <f t="shared" si="6"/>
        <v>0</v>
      </c>
      <c r="G70" s="4">
        <f t="shared" si="7"/>
        <v>0</v>
      </c>
      <c r="H70" s="6">
        <f t="shared" si="8"/>
        <v>0</v>
      </c>
      <c r="I70" s="6">
        <f t="shared" si="9"/>
        <v>0</v>
      </c>
      <c r="J70" t="e">
        <f t="shared" si="10"/>
        <v>#DIV/0!</v>
      </c>
    </row>
    <row r="71" spans="6:29" x14ac:dyDescent="0.2">
      <c r="F71" s="4">
        <f t="shared" si="6"/>
        <v>0</v>
      </c>
      <c r="G71" s="4">
        <f t="shared" si="7"/>
        <v>0</v>
      </c>
      <c r="H71" s="6">
        <f t="shared" si="8"/>
        <v>0</v>
      </c>
      <c r="I71" s="6">
        <f t="shared" si="9"/>
        <v>0</v>
      </c>
      <c r="J71" t="e">
        <f t="shared" si="10"/>
        <v>#DIV/0!</v>
      </c>
      <c r="Q71" t="s">
        <v>176</v>
      </c>
      <c r="R71" t="s">
        <v>41</v>
      </c>
      <c r="S71" t="s">
        <v>51</v>
      </c>
      <c r="T71" t="s">
        <v>44</v>
      </c>
      <c r="U71">
        <v>150</v>
      </c>
      <c r="V71">
        <v>806</v>
      </c>
      <c r="W71">
        <v>20</v>
      </c>
      <c r="X71">
        <v>5</v>
      </c>
      <c r="Y71">
        <v>100</v>
      </c>
      <c r="Z71">
        <v>24.4</v>
      </c>
      <c r="AB71" t="s">
        <v>147</v>
      </c>
      <c r="AC71" s="2" t="s">
        <v>178</v>
      </c>
    </row>
    <row r="72" spans="6:29" x14ac:dyDescent="0.2">
      <c r="F72" s="4">
        <f t="shared" si="6"/>
        <v>0</v>
      </c>
      <c r="G72" s="4">
        <f t="shared" si="7"/>
        <v>0</v>
      </c>
      <c r="H72" s="6">
        <f t="shared" si="8"/>
        <v>0</v>
      </c>
      <c r="I72" s="6">
        <f t="shared" si="9"/>
        <v>0</v>
      </c>
      <c r="J72" t="e">
        <f t="shared" si="10"/>
        <v>#DIV/0!</v>
      </c>
      <c r="Q72" t="s">
        <v>175</v>
      </c>
      <c r="R72" t="s">
        <v>41</v>
      </c>
      <c r="S72" t="s">
        <v>51</v>
      </c>
      <c r="T72" t="s">
        <v>44</v>
      </c>
      <c r="U72">
        <v>150</v>
      </c>
      <c r="V72">
        <v>806</v>
      </c>
      <c r="W72">
        <v>20</v>
      </c>
      <c r="X72">
        <v>5</v>
      </c>
      <c r="Y72">
        <v>100</v>
      </c>
      <c r="Z72">
        <v>24.4</v>
      </c>
      <c r="AB72" t="s">
        <v>147</v>
      </c>
      <c r="AC72" s="2" t="s">
        <v>177</v>
      </c>
    </row>
    <row r="73" spans="6:29" x14ac:dyDescent="0.2">
      <c r="F73" s="4">
        <f t="shared" si="6"/>
        <v>0</v>
      </c>
      <c r="G73" s="4">
        <f t="shared" si="7"/>
        <v>0</v>
      </c>
      <c r="H73" s="6">
        <f t="shared" si="8"/>
        <v>0</v>
      </c>
      <c r="I73" s="6">
        <f t="shared" si="9"/>
        <v>0</v>
      </c>
      <c r="J73" t="e">
        <f t="shared" si="10"/>
        <v>#DIV/0!</v>
      </c>
    </row>
    <row r="74" spans="6:29" x14ac:dyDescent="0.2">
      <c r="F74" s="4">
        <f t="shared" si="6"/>
        <v>0</v>
      </c>
      <c r="G74" s="4">
        <f t="shared" si="7"/>
        <v>0</v>
      </c>
      <c r="H74" s="6">
        <f t="shared" si="8"/>
        <v>0</v>
      </c>
      <c r="I74" s="6">
        <f t="shared" si="9"/>
        <v>0</v>
      </c>
      <c r="J74" t="e">
        <f t="shared" si="10"/>
        <v>#DIV/0!</v>
      </c>
      <c r="Q74" t="s">
        <v>179</v>
      </c>
      <c r="R74" t="s">
        <v>41</v>
      </c>
      <c r="S74" t="s">
        <v>51</v>
      </c>
      <c r="T74" t="s">
        <v>44</v>
      </c>
      <c r="U74">
        <v>150</v>
      </c>
      <c r="V74">
        <v>806</v>
      </c>
      <c r="W74">
        <v>20</v>
      </c>
      <c r="X74">
        <v>5</v>
      </c>
      <c r="Y74">
        <v>100</v>
      </c>
      <c r="Z74">
        <v>29.1</v>
      </c>
      <c r="AB74" t="s">
        <v>147</v>
      </c>
      <c r="AC74" s="2" t="s">
        <v>182</v>
      </c>
    </row>
    <row r="75" spans="6:29" x14ac:dyDescent="0.2">
      <c r="F75" s="4">
        <f t="shared" si="6"/>
        <v>0</v>
      </c>
      <c r="G75" s="4">
        <f t="shared" si="7"/>
        <v>0</v>
      </c>
      <c r="H75" s="6">
        <f t="shared" si="8"/>
        <v>0</v>
      </c>
      <c r="I75" s="6">
        <f t="shared" si="9"/>
        <v>0</v>
      </c>
      <c r="J75" t="e">
        <f t="shared" si="10"/>
        <v>#DIV/0!</v>
      </c>
      <c r="Q75" t="s">
        <v>180</v>
      </c>
      <c r="R75" t="s">
        <v>41</v>
      </c>
      <c r="S75" t="s">
        <v>51</v>
      </c>
      <c r="T75" t="s">
        <v>44</v>
      </c>
      <c r="U75">
        <v>150</v>
      </c>
      <c r="V75">
        <v>806</v>
      </c>
      <c r="W75">
        <v>20</v>
      </c>
      <c r="X75">
        <v>5</v>
      </c>
      <c r="Y75">
        <v>100</v>
      </c>
      <c r="Z75">
        <v>29.1</v>
      </c>
      <c r="AB75" t="s">
        <v>147</v>
      </c>
      <c r="AC75" s="2" t="s">
        <v>181</v>
      </c>
    </row>
    <row r="76" spans="6:29" x14ac:dyDescent="0.2">
      <c r="F76" s="4">
        <f t="shared" si="6"/>
        <v>0</v>
      </c>
      <c r="G76" s="4">
        <f t="shared" si="7"/>
        <v>0</v>
      </c>
      <c r="H76" s="6">
        <f t="shared" si="8"/>
        <v>0</v>
      </c>
      <c r="I76" s="6">
        <f t="shared" si="9"/>
        <v>0</v>
      </c>
      <c r="J76" t="e">
        <f t="shared" si="10"/>
        <v>#DIV/0!</v>
      </c>
    </row>
    <row r="77" spans="6:29" x14ac:dyDescent="0.2">
      <c r="F77" s="4">
        <f t="shared" si="6"/>
        <v>0</v>
      </c>
      <c r="G77" s="4">
        <f t="shared" si="7"/>
        <v>0</v>
      </c>
      <c r="H77" s="6">
        <f t="shared" si="8"/>
        <v>0</v>
      </c>
      <c r="I77" s="6">
        <f t="shared" si="9"/>
        <v>0</v>
      </c>
      <c r="J77" t="e">
        <f t="shared" si="10"/>
        <v>#DIV/0!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6:29" x14ac:dyDescent="0.2">
      <c r="F78" s="4">
        <f t="shared" si="6"/>
        <v>0</v>
      </c>
      <c r="G78" s="4">
        <f t="shared" si="7"/>
        <v>0</v>
      </c>
      <c r="H78" s="6">
        <f t="shared" si="8"/>
        <v>0</v>
      </c>
      <c r="I78" s="6">
        <f t="shared" si="9"/>
        <v>0</v>
      </c>
      <c r="J78" t="e">
        <f t="shared" si="10"/>
        <v>#DIV/0!</v>
      </c>
    </row>
    <row r="79" spans="6:29" x14ac:dyDescent="0.2">
      <c r="F79" s="4">
        <f t="shared" si="6"/>
        <v>0</v>
      </c>
      <c r="G79" s="4">
        <f t="shared" si="7"/>
        <v>0</v>
      </c>
      <c r="H79" s="6">
        <f t="shared" si="8"/>
        <v>0</v>
      </c>
      <c r="I79" s="6">
        <f t="shared" si="9"/>
        <v>0</v>
      </c>
      <c r="J79" t="e">
        <f t="shared" si="10"/>
        <v>#DIV/0!</v>
      </c>
      <c r="Q79" t="s">
        <v>183</v>
      </c>
      <c r="R79" t="s">
        <v>41</v>
      </c>
      <c r="S79" t="s">
        <v>51</v>
      </c>
      <c r="T79" t="s">
        <v>44</v>
      </c>
      <c r="U79">
        <v>150</v>
      </c>
      <c r="V79">
        <v>806</v>
      </c>
      <c r="W79">
        <v>20</v>
      </c>
      <c r="X79">
        <v>5</v>
      </c>
      <c r="Y79">
        <v>100</v>
      </c>
      <c r="Z79">
        <v>34.799999999999997</v>
      </c>
      <c r="AA79">
        <v>15</v>
      </c>
      <c r="AB79" t="s">
        <v>147</v>
      </c>
      <c r="AC79" s="2" t="s">
        <v>193</v>
      </c>
    </row>
    <row r="80" spans="6:29" x14ac:dyDescent="0.2">
      <c r="F80" s="4">
        <f t="shared" si="6"/>
        <v>0</v>
      </c>
      <c r="G80" s="4">
        <f t="shared" si="7"/>
        <v>0</v>
      </c>
      <c r="H80" s="6">
        <f t="shared" si="8"/>
        <v>0</v>
      </c>
      <c r="I80" s="6">
        <f t="shared" si="9"/>
        <v>0</v>
      </c>
      <c r="J80" t="e">
        <f t="shared" si="10"/>
        <v>#DIV/0!</v>
      </c>
      <c r="Q80" t="s">
        <v>186</v>
      </c>
      <c r="R80" t="s">
        <v>41</v>
      </c>
      <c r="S80" t="s">
        <v>51</v>
      </c>
      <c r="T80" t="s">
        <v>44</v>
      </c>
      <c r="U80">
        <v>150</v>
      </c>
      <c r="V80">
        <v>806</v>
      </c>
      <c r="W80">
        <v>20</v>
      </c>
      <c r="X80">
        <v>5</v>
      </c>
      <c r="Y80">
        <v>100</v>
      </c>
      <c r="Z80">
        <v>34.799999999999997</v>
      </c>
      <c r="AA80">
        <v>15</v>
      </c>
      <c r="AB80" t="s">
        <v>147</v>
      </c>
      <c r="AC80" s="2" t="s">
        <v>195</v>
      </c>
    </row>
    <row r="81" spans="6:29" x14ac:dyDescent="0.2">
      <c r="F81" s="4">
        <f t="shared" si="6"/>
        <v>0</v>
      </c>
      <c r="G81" s="4">
        <f t="shared" si="7"/>
        <v>0</v>
      </c>
      <c r="H81" s="6">
        <f t="shared" si="8"/>
        <v>0</v>
      </c>
      <c r="I81" s="6">
        <f t="shared" si="9"/>
        <v>0</v>
      </c>
      <c r="J81" t="e">
        <f t="shared" si="10"/>
        <v>#DIV/0!</v>
      </c>
      <c r="Q81" t="s">
        <v>187</v>
      </c>
      <c r="R81" t="s">
        <v>41</v>
      </c>
      <c r="S81" t="s">
        <v>51</v>
      </c>
      <c r="T81" t="s">
        <v>44</v>
      </c>
      <c r="U81">
        <v>150</v>
      </c>
      <c r="V81">
        <v>806</v>
      </c>
      <c r="W81">
        <v>20</v>
      </c>
      <c r="X81">
        <v>5</v>
      </c>
      <c r="Y81">
        <v>100</v>
      </c>
      <c r="Z81">
        <v>34.799999999999997</v>
      </c>
      <c r="AA81">
        <v>15</v>
      </c>
      <c r="AB81" t="s">
        <v>147</v>
      </c>
      <c r="AC81" s="2" t="s">
        <v>197</v>
      </c>
    </row>
    <row r="82" spans="6:29" x14ac:dyDescent="0.2">
      <c r="F82" s="4">
        <f t="shared" si="6"/>
        <v>0</v>
      </c>
      <c r="G82" s="4">
        <f t="shared" si="7"/>
        <v>0</v>
      </c>
      <c r="H82" s="6">
        <f t="shared" si="8"/>
        <v>0</v>
      </c>
      <c r="I82" s="6">
        <f t="shared" si="9"/>
        <v>0</v>
      </c>
      <c r="J82" t="e">
        <f t="shared" si="10"/>
        <v>#DIV/0!</v>
      </c>
      <c r="Q82" t="s">
        <v>188</v>
      </c>
      <c r="R82" t="s">
        <v>41</v>
      </c>
      <c r="S82" t="s">
        <v>51</v>
      </c>
      <c r="T82" t="s">
        <v>44</v>
      </c>
      <c r="U82">
        <v>150</v>
      </c>
      <c r="V82">
        <v>806</v>
      </c>
      <c r="W82">
        <v>20</v>
      </c>
      <c r="X82">
        <v>5</v>
      </c>
      <c r="Y82">
        <v>100</v>
      </c>
      <c r="Z82">
        <v>34.799999999999997</v>
      </c>
      <c r="AA82">
        <v>15</v>
      </c>
      <c r="AB82" t="s">
        <v>147</v>
      </c>
      <c r="AC82" s="2" t="s">
        <v>199</v>
      </c>
    </row>
    <row r="83" spans="6:29" x14ac:dyDescent="0.2">
      <c r="F83" s="4">
        <f t="shared" si="6"/>
        <v>0</v>
      </c>
      <c r="G83" s="4">
        <f t="shared" si="7"/>
        <v>0</v>
      </c>
      <c r="H83" s="6">
        <f t="shared" si="8"/>
        <v>0</v>
      </c>
      <c r="I83" s="6">
        <f t="shared" si="9"/>
        <v>0</v>
      </c>
      <c r="J83" t="e">
        <f t="shared" si="10"/>
        <v>#DIV/0!</v>
      </c>
      <c r="Q83" t="s">
        <v>185</v>
      </c>
      <c r="R83" t="s">
        <v>41</v>
      </c>
      <c r="S83" t="s">
        <v>51</v>
      </c>
      <c r="T83" t="s">
        <v>42</v>
      </c>
      <c r="U83">
        <v>150</v>
      </c>
      <c r="V83">
        <v>806</v>
      </c>
      <c r="W83">
        <v>20</v>
      </c>
      <c r="X83">
        <v>5</v>
      </c>
      <c r="Y83">
        <v>100</v>
      </c>
      <c r="Z83">
        <v>34.799999999999997</v>
      </c>
      <c r="AA83">
        <v>15</v>
      </c>
      <c r="AB83" t="s">
        <v>147</v>
      </c>
      <c r="AC83" s="2" t="s">
        <v>192</v>
      </c>
    </row>
    <row r="84" spans="6:29" x14ac:dyDescent="0.2">
      <c r="F84" s="4">
        <f t="shared" si="6"/>
        <v>0</v>
      </c>
      <c r="G84" s="4">
        <f t="shared" si="7"/>
        <v>0</v>
      </c>
      <c r="H84" s="6">
        <f t="shared" si="8"/>
        <v>0</v>
      </c>
      <c r="I84" s="6">
        <f t="shared" si="9"/>
        <v>0</v>
      </c>
      <c r="J84" t="e">
        <f t="shared" si="10"/>
        <v>#DIV/0!</v>
      </c>
      <c r="Q84" t="s">
        <v>189</v>
      </c>
      <c r="R84" t="s">
        <v>41</v>
      </c>
      <c r="S84" t="s">
        <v>51</v>
      </c>
      <c r="T84" t="s">
        <v>42</v>
      </c>
      <c r="U84">
        <v>150</v>
      </c>
      <c r="V84">
        <v>806</v>
      </c>
      <c r="W84">
        <v>20</v>
      </c>
      <c r="X84">
        <v>5</v>
      </c>
      <c r="Y84">
        <v>100</v>
      </c>
      <c r="Z84">
        <v>34.799999999999997</v>
      </c>
      <c r="AA84">
        <v>15</v>
      </c>
      <c r="AB84" t="s">
        <v>147</v>
      </c>
      <c r="AC84" s="2" t="s">
        <v>194</v>
      </c>
    </row>
    <row r="85" spans="6:29" x14ac:dyDescent="0.2">
      <c r="F85" s="4">
        <f t="shared" si="6"/>
        <v>0</v>
      </c>
      <c r="G85" s="4">
        <f t="shared" si="7"/>
        <v>0</v>
      </c>
      <c r="H85" s="6">
        <f t="shared" si="8"/>
        <v>0</v>
      </c>
      <c r="I85" s="6">
        <f t="shared" si="9"/>
        <v>0</v>
      </c>
      <c r="J85" t="e">
        <f t="shared" si="10"/>
        <v>#DIV/0!</v>
      </c>
      <c r="Q85" t="s">
        <v>190</v>
      </c>
      <c r="R85" t="s">
        <v>41</v>
      </c>
      <c r="S85" t="s">
        <v>51</v>
      </c>
      <c r="T85" t="s">
        <v>42</v>
      </c>
      <c r="U85">
        <v>150</v>
      </c>
      <c r="V85">
        <v>806</v>
      </c>
      <c r="W85">
        <v>20</v>
      </c>
      <c r="X85">
        <v>5</v>
      </c>
      <c r="Y85">
        <v>100</v>
      </c>
      <c r="Z85">
        <v>34.799999999999997</v>
      </c>
      <c r="AA85">
        <v>15</v>
      </c>
      <c r="AB85" t="s">
        <v>147</v>
      </c>
      <c r="AC85" s="2" t="s">
        <v>196</v>
      </c>
    </row>
    <row r="86" spans="6:29" x14ac:dyDescent="0.2">
      <c r="F86" s="4">
        <f t="shared" si="6"/>
        <v>0</v>
      </c>
      <c r="G86" s="4">
        <f t="shared" si="7"/>
        <v>0</v>
      </c>
      <c r="H86" s="6">
        <f t="shared" si="8"/>
        <v>0</v>
      </c>
      <c r="I86" s="6">
        <f t="shared" si="9"/>
        <v>0</v>
      </c>
      <c r="J86" t="e">
        <f t="shared" si="10"/>
        <v>#DIV/0!</v>
      </c>
      <c r="Q86" t="s">
        <v>191</v>
      </c>
      <c r="R86" t="s">
        <v>41</v>
      </c>
      <c r="S86" t="s">
        <v>51</v>
      </c>
      <c r="T86" t="s">
        <v>42</v>
      </c>
      <c r="U86">
        <v>150</v>
      </c>
      <c r="V86">
        <v>806</v>
      </c>
      <c r="W86">
        <v>20</v>
      </c>
      <c r="X86">
        <v>5</v>
      </c>
      <c r="Y86">
        <v>100</v>
      </c>
      <c r="Z86">
        <v>34.799999999999997</v>
      </c>
      <c r="AA86">
        <v>15</v>
      </c>
      <c r="AB86" t="s">
        <v>147</v>
      </c>
      <c r="AC86" s="2" t="s">
        <v>198</v>
      </c>
    </row>
    <row r="87" spans="6:29" x14ac:dyDescent="0.2">
      <c r="F87" s="4">
        <f t="shared" si="6"/>
        <v>0</v>
      </c>
      <c r="G87" s="4">
        <f t="shared" si="7"/>
        <v>0</v>
      </c>
      <c r="H87" s="6">
        <f t="shared" si="8"/>
        <v>0</v>
      </c>
      <c r="I87" s="6">
        <f t="shared" si="9"/>
        <v>0</v>
      </c>
      <c r="J87" t="e">
        <f t="shared" si="10"/>
        <v>#DIV/0!</v>
      </c>
    </row>
    <row r="88" spans="6:29" x14ac:dyDescent="0.2">
      <c r="F88" s="4">
        <f t="shared" si="6"/>
        <v>0</v>
      </c>
      <c r="G88" s="4">
        <f t="shared" si="7"/>
        <v>0</v>
      </c>
      <c r="H88" s="6">
        <f t="shared" si="8"/>
        <v>0</v>
      </c>
      <c r="I88" s="6">
        <f t="shared" si="9"/>
        <v>0</v>
      </c>
      <c r="J88" t="e">
        <f t="shared" si="10"/>
        <v>#DIV/0!</v>
      </c>
      <c r="Q88" t="s">
        <v>200</v>
      </c>
      <c r="R88" t="s">
        <v>41</v>
      </c>
      <c r="S88" t="s">
        <v>51</v>
      </c>
      <c r="T88" t="s">
        <v>44</v>
      </c>
      <c r="U88">
        <v>150</v>
      </c>
      <c r="V88">
        <v>806</v>
      </c>
      <c r="W88">
        <v>20</v>
      </c>
      <c r="X88">
        <v>5</v>
      </c>
      <c r="Y88">
        <v>100</v>
      </c>
      <c r="Z88">
        <v>24.4</v>
      </c>
      <c r="AA88">
        <v>21.7</v>
      </c>
      <c r="AB88" t="s">
        <v>147</v>
      </c>
      <c r="AC88" s="2" t="s">
        <v>209</v>
      </c>
    </row>
    <row r="89" spans="6:29" x14ac:dyDescent="0.2">
      <c r="F89" s="4">
        <f t="shared" si="6"/>
        <v>0</v>
      </c>
      <c r="G89" s="4">
        <f t="shared" si="7"/>
        <v>0</v>
      </c>
      <c r="H89" s="6">
        <f t="shared" si="8"/>
        <v>0</v>
      </c>
      <c r="I89" s="6">
        <f t="shared" si="9"/>
        <v>0</v>
      </c>
      <c r="J89" t="e">
        <f t="shared" si="10"/>
        <v>#DIV/0!</v>
      </c>
      <c r="Q89" t="s">
        <v>201</v>
      </c>
      <c r="R89" t="s">
        <v>41</v>
      </c>
      <c r="S89" t="s">
        <v>51</v>
      </c>
      <c r="T89" t="s">
        <v>44</v>
      </c>
      <c r="U89">
        <v>150</v>
      </c>
      <c r="V89">
        <v>806</v>
      </c>
      <c r="W89">
        <v>20</v>
      </c>
      <c r="X89">
        <v>5</v>
      </c>
      <c r="Y89">
        <v>100</v>
      </c>
      <c r="Z89">
        <v>24.4</v>
      </c>
      <c r="AA89">
        <v>21.7</v>
      </c>
      <c r="AB89" t="s">
        <v>147</v>
      </c>
      <c r="AC89" s="2" t="s">
        <v>211</v>
      </c>
    </row>
    <row r="90" spans="6:29" x14ac:dyDescent="0.2">
      <c r="F90" s="4">
        <f t="shared" si="6"/>
        <v>0</v>
      </c>
      <c r="G90" s="4">
        <f t="shared" si="7"/>
        <v>0</v>
      </c>
      <c r="H90" s="6">
        <f t="shared" si="8"/>
        <v>0</v>
      </c>
      <c r="I90" s="6">
        <f t="shared" si="9"/>
        <v>0</v>
      </c>
      <c r="J90" t="e">
        <f t="shared" si="10"/>
        <v>#DIV/0!</v>
      </c>
      <c r="Q90" t="s">
        <v>202</v>
      </c>
      <c r="R90" t="s">
        <v>41</v>
      </c>
      <c r="S90" t="s">
        <v>51</v>
      </c>
      <c r="T90" t="s">
        <v>44</v>
      </c>
      <c r="U90">
        <v>150</v>
      </c>
      <c r="V90">
        <v>806</v>
      </c>
      <c r="W90">
        <v>20</v>
      </c>
      <c r="X90">
        <v>5</v>
      </c>
      <c r="Y90">
        <v>100</v>
      </c>
      <c r="Z90">
        <v>24.4</v>
      </c>
      <c r="AA90">
        <v>21.7</v>
      </c>
      <c r="AB90" t="s">
        <v>147</v>
      </c>
      <c r="AC90" s="2" t="s">
        <v>213</v>
      </c>
    </row>
    <row r="91" spans="6:29" x14ac:dyDescent="0.2">
      <c r="F91" s="4">
        <f t="shared" si="6"/>
        <v>0</v>
      </c>
      <c r="G91" s="4">
        <f t="shared" si="7"/>
        <v>0</v>
      </c>
      <c r="H91" s="6">
        <f t="shared" si="8"/>
        <v>0</v>
      </c>
      <c r="I91" s="6">
        <f t="shared" si="9"/>
        <v>0</v>
      </c>
      <c r="J91" t="e">
        <f t="shared" si="10"/>
        <v>#DIV/0!</v>
      </c>
      <c r="Q91" t="s">
        <v>203</v>
      </c>
      <c r="R91" t="s">
        <v>41</v>
      </c>
      <c r="S91" t="s">
        <v>51</v>
      </c>
      <c r="T91" t="s">
        <v>44</v>
      </c>
      <c r="U91">
        <v>150</v>
      </c>
      <c r="V91">
        <v>806</v>
      </c>
      <c r="W91">
        <v>20</v>
      </c>
      <c r="X91">
        <v>5</v>
      </c>
      <c r="Y91">
        <v>100</v>
      </c>
      <c r="Z91">
        <v>24.4</v>
      </c>
      <c r="AA91">
        <v>21.7</v>
      </c>
      <c r="AB91" t="s">
        <v>147</v>
      </c>
      <c r="AC91" s="2" t="s">
        <v>215</v>
      </c>
    </row>
    <row r="92" spans="6:29" x14ac:dyDescent="0.2">
      <c r="F92" s="4">
        <f t="shared" si="6"/>
        <v>0</v>
      </c>
      <c r="G92" s="4">
        <f t="shared" si="7"/>
        <v>0</v>
      </c>
      <c r="H92" s="6">
        <f t="shared" si="8"/>
        <v>0</v>
      </c>
      <c r="I92" s="6">
        <f t="shared" si="9"/>
        <v>0</v>
      </c>
      <c r="J92" t="e">
        <f t="shared" si="10"/>
        <v>#DIV/0!</v>
      </c>
      <c r="Q92" t="s">
        <v>204</v>
      </c>
      <c r="R92" t="s">
        <v>41</v>
      </c>
      <c r="S92" t="s">
        <v>51</v>
      </c>
      <c r="T92" t="s">
        <v>42</v>
      </c>
      <c r="U92">
        <v>150</v>
      </c>
      <c r="V92">
        <v>806</v>
      </c>
      <c r="W92">
        <v>20</v>
      </c>
      <c r="X92">
        <v>5</v>
      </c>
      <c r="Y92">
        <v>100</v>
      </c>
      <c r="Z92">
        <v>24.4</v>
      </c>
      <c r="AA92">
        <v>21.7</v>
      </c>
      <c r="AB92" t="s">
        <v>147</v>
      </c>
      <c r="AC92" s="2" t="s">
        <v>208</v>
      </c>
    </row>
    <row r="93" spans="6:29" x14ac:dyDescent="0.2">
      <c r="F93" s="4">
        <f t="shared" si="6"/>
        <v>0</v>
      </c>
      <c r="G93" s="4">
        <f t="shared" si="7"/>
        <v>0</v>
      </c>
      <c r="H93" s="6">
        <f t="shared" si="8"/>
        <v>0</v>
      </c>
      <c r="I93" s="6">
        <f t="shared" si="9"/>
        <v>0</v>
      </c>
      <c r="J93" t="e">
        <f t="shared" si="10"/>
        <v>#DIV/0!</v>
      </c>
      <c r="Q93" t="s">
        <v>205</v>
      </c>
      <c r="R93" t="s">
        <v>41</v>
      </c>
      <c r="S93" t="s">
        <v>51</v>
      </c>
      <c r="T93" t="s">
        <v>42</v>
      </c>
      <c r="U93">
        <v>150</v>
      </c>
      <c r="V93">
        <v>806</v>
      </c>
      <c r="W93">
        <v>20</v>
      </c>
      <c r="X93">
        <v>5</v>
      </c>
      <c r="Y93">
        <v>100</v>
      </c>
      <c r="Z93">
        <v>24.4</v>
      </c>
      <c r="AA93">
        <v>21.7</v>
      </c>
      <c r="AB93" t="s">
        <v>147</v>
      </c>
      <c r="AC93" s="2" t="s">
        <v>210</v>
      </c>
    </row>
    <row r="94" spans="6:29" x14ac:dyDescent="0.2">
      <c r="F94" s="4">
        <f t="shared" si="6"/>
        <v>0</v>
      </c>
      <c r="G94" s="4">
        <f t="shared" si="7"/>
        <v>0</v>
      </c>
      <c r="H94" s="6">
        <f t="shared" si="8"/>
        <v>0</v>
      </c>
      <c r="I94" s="6">
        <f t="shared" si="9"/>
        <v>0</v>
      </c>
      <c r="J94" t="e">
        <f t="shared" si="10"/>
        <v>#DIV/0!</v>
      </c>
      <c r="Q94" t="s">
        <v>206</v>
      </c>
      <c r="R94" t="s">
        <v>41</v>
      </c>
      <c r="S94" t="s">
        <v>51</v>
      </c>
      <c r="T94" t="s">
        <v>42</v>
      </c>
      <c r="U94">
        <v>150</v>
      </c>
      <c r="V94">
        <v>806</v>
      </c>
      <c r="W94">
        <v>20</v>
      </c>
      <c r="X94">
        <v>5</v>
      </c>
      <c r="Y94">
        <v>100</v>
      </c>
      <c r="Z94">
        <v>24.4</v>
      </c>
      <c r="AA94">
        <v>21.7</v>
      </c>
      <c r="AB94" t="s">
        <v>147</v>
      </c>
      <c r="AC94" s="2" t="s">
        <v>212</v>
      </c>
    </row>
    <row r="95" spans="6:29" x14ac:dyDescent="0.2">
      <c r="F95" s="4">
        <f t="shared" si="6"/>
        <v>0</v>
      </c>
      <c r="G95" s="4">
        <f t="shared" si="7"/>
        <v>0</v>
      </c>
      <c r="H95" s="6">
        <f t="shared" si="8"/>
        <v>0</v>
      </c>
      <c r="I95" s="6">
        <f t="shared" si="9"/>
        <v>0</v>
      </c>
      <c r="J95" t="e">
        <f t="shared" si="10"/>
        <v>#DIV/0!</v>
      </c>
      <c r="Q95" t="s">
        <v>207</v>
      </c>
      <c r="R95" t="s">
        <v>41</v>
      </c>
      <c r="S95" t="s">
        <v>51</v>
      </c>
      <c r="T95" t="s">
        <v>42</v>
      </c>
      <c r="U95">
        <v>150</v>
      </c>
      <c r="V95">
        <v>806</v>
      </c>
      <c r="W95">
        <v>20</v>
      </c>
      <c r="X95">
        <v>5</v>
      </c>
      <c r="Y95">
        <v>100</v>
      </c>
      <c r="Z95">
        <v>24.4</v>
      </c>
      <c r="AA95">
        <v>21.7</v>
      </c>
      <c r="AB95" t="s">
        <v>147</v>
      </c>
      <c r="AC95" s="2" t="s">
        <v>214</v>
      </c>
    </row>
    <row r="96" spans="6:29" x14ac:dyDescent="0.2">
      <c r="F96" s="4">
        <f t="shared" si="6"/>
        <v>0</v>
      </c>
      <c r="G96" s="4">
        <f t="shared" si="7"/>
        <v>0</v>
      </c>
      <c r="H96" s="6">
        <f t="shared" si="8"/>
        <v>0</v>
      </c>
      <c r="I96" s="6">
        <f t="shared" si="9"/>
        <v>0</v>
      </c>
      <c r="J96" t="e">
        <f t="shared" si="10"/>
        <v>#DIV/0!</v>
      </c>
    </row>
    <row r="97" spans="6:29" x14ac:dyDescent="0.2">
      <c r="F97" s="4">
        <f t="shared" si="6"/>
        <v>0</v>
      </c>
      <c r="G97" s="4">
        <f t="shared" si="7"/>
        <v>0</v>
      </c>
      <c r="H97" s="6">
        <f t="shared" si="8"/>
        <v>0</v>
      </c>
      <c r="I97" s="6">
        <f t="shared" si="9"/>
        <v>0</v>
      </c>
      <c r="J97" t="e">
        <f t="shared" si="10"/>
        <v>#DIV/0!</v>
      </c>
      <c r="Q97" t="s">
        <v>216</v>
      </c>
      <c r="R97" t="s">
        <v>41</v>
      </c>
      <c r="S97" t="s">
        <v>51</v>
      </c>
      <c r="T97" t="s">
        <v>44</v>
      </c>
      <c r="U97">
        <v>150</v>
      </c>
      <c r="V97">
        <v>806</v>
      </c>
      <c r="W97">
        <v>20</v>
      </c>
      <c r="X97">
        <v>5</v>
      </c>
      <c r="Y97">
        <v>100</v>
      </c>
      <c r="Z97">
        <v>29.1</v>
      </c>
      <c r="AA97">
        <v>20.2</v>
      </c>
      <c r="AB97" t="s">
        <v>147</v>
      </c>
      <c r="AC97" s="2" t="s">
        <v>225</v>
      </c>
    </row>
    <row r="98" spans="6:29" x14ac:dyDescent="0.2">
      <c r="F98" s="4">
        <f t="shared" si="6"/>
        <v>0</v>
      </c>
      <c r="G98" s="4">
        <f t="shared" si="7"/>
        <v>0</v>
      </c>
      <c r="H98" s="6">
        <f t="shared" si="8"/>
        <v>0</v>
      </c>
      <c r="I98" s="6">
        <f t="shared" si="9"/>
        <v>0</v>
      </c>
      <c r="J98" t="e">
        <f t="shared" si="10"/>
        <v>#DIV/0!</v>
      </c>
      <c r="Q98" t="s">
        <v>217</v>
      </c>
      <c r="R98" t="s">
        <v>41</v>
      </c>
      <c r="S98" t="s">
        <v>51</v>
      </c>
      <c r="T98" t="s">
        <v>44</v>
      </c>
      <c r="U98">
        <v>150</v>
      </c>
      <c r="V98">
        <v>806</v>
      </c>
      <c r="W98">
        <v>20</v>
      </c>
      <c r="X98">
        <v>5</v>
      </c>
      <c r="Y98">
        <v>100</v>
      </c>
      <c r="Z98">
        <v>29.1</v>
      </c>
      <c r="AA98">
        <v>20.2</v>
      </c>
      <c r="AB98" t="s">
        <v>147</v>
      </c>
      <c r="AC98" s="2" t="s">
        <v>227</v>
      </c>
    </row>
    <row r="99" spans="6:29" x14ac:dyDescent="0.2">
      <c r="F99" s="4">
        <f t="shared" si="6"/>
        <v>0</v>
      </c>
      <c r="G99" s="4">
        <f t="shared" si="7"/>
        <v>0</v>
      </c>
      <c r="H99" s="6">
        <f t="shared" si="8"/>
        <v>0</v>
      </c>
      <c r="I99" s="6">
        <f t="shared" si="9"/>
        <v>0</v>
      </c>
      <c r="J99" t="e">
        <f t="shared" si="10"/>
        <v>#DIV/0!</v>
      </c>
      <c r="Q99" t="s">
        <v>218</v>
      </c>
      <c r="R99" t="s">
        <v>41</v>
      </c>
      <c r="S99" t="s">
        <v>51</v>
      </c>
      <c r="T99" t="s">
        <v>44</v>
      </c>
      <c r="U99">
        <v>150</v>
      </c>
      <c r="V99">
        <v>806</v>
      </c>
      <c r="W99">
        <v>20</v>
      </c>
      <c r="X99">
        <v>5</v>
      </c>
      <c r="Y99">
        <v>100</v>
      </c>
      <c r="Z99">
        <v>29.1</v>
      </c>
      <c r="AA99">
        <v>20.2</v>
      </c>
      <c r="AB99" t="s">
        <v>147</v>
      </c>
      <c r="AC99" s="2" t="s">
        <v>229</v>
      </c>
    </row>
    <row r="100" spans="6:29" x14ac:dyDescent="0.2">
      <c r="F100" s="4">
        <f t="shared" si="6"/>
        <v>0</v>
      </c>
      <c r="G100" s="4">
        <f t="shared" si="7"/>
        <v>0</v>
      </c>
      <c r="H100" s="6">
        <f t="shared" si="8"/>
        <v>0</v>
      </c>
      <c r="I100" s="6">
        <f t="shared" si="9"/>
        <v>0</v>
      </c>
      <c r="J100" t="e">
        <f t="shared" si="10"/>
        <v>#DIV/0!</v>
      </c>
      <c r="Q100" t="s">
        <v>219</v>
      </c>
      <c r="R100" t="s">
        <v>41</v>
      </c>
      <c r="S100" t="s">
        <v>51</v>
      </c>
      <c r="T100" t="s">
        <v>44</v>
      </c>
      <c r="U100">
        <v>150</v>
      </c>
      <c r="V100">
        <v>806</v>
      </c>
      <c r="W100">
        <v>20</v>
      </c>
      <c r="X100">
        <v>5</v>
      </c>
      <c r="Y100">
        <v>100</v>
      </c>
      <c r="Z100">
        <v>29.1</v>
      </c>
      <c r="AA100">
        <v>20.2</v>
      </c>
      <c r="AB100" t="s">
        <v>147</v>
      </c>
      <c r="AC100" s="2" t="s">
        <v>231</v>
      </c>
    </row>
    <row r="101" spans="6:29" x14ac:dyDescent="0.2">
      <c r="F101" s="4">
        <f t="shared" si="6"/>
        <v>0</v>
      </c>
      <c r="G101" s="4">
        <f t="shared" si="7"/>
        <v>0</v>
      </c>
      <c r="H101" s="6">
        <f t="shared" si="8"/>
        <v>0</v>
      </c>
      <c r="I101" s="6">
        <f t="shared" si="9"/>
        <v>0</v>
      </c>
      <c r="J101" t="e">
        <f t="shared" si="10"/>
        <v>#DIV/0!</v>
      </c>
      <c r="Q101" t="s">
        <v>220</v>
      </c>
      <c r="R101" t="s">
        <v>41</v>
      </c>
      <c r="S101" t="s">
        <v>51</v>
      </c>
      <c r="T101" t="s">
        <v>42</v>
      </c>
      <c r="U101">
        <v>150</v>
      </c>
      <c r="V101">
        <v>806</v>
      </c>
      <c r="W101">
        <v>20</v>
      </c>
      <c r="X101">
        <v>5</v>
      </c>
      <c r="Y101">
        <v>100</v>
      </c>
      <c r="Z101">
        <v>29.1</v>
      </c>
      <c r="AA101">
        <v>20.2</v>
      </c>
      <c r="AB101" t="s">
        <v>147</v>
      </c>
      <c r="AC101" s="2" t="s">
        <v>224</v>
      </c>
    </row>
    <row r="102" spans="6:29" x14ac:dyDescent="0.2">
      <c r="F102" s="4">
        <f t="shared" si="6"/>
        <v>0</v>
      </c>
      <c r="G102" s="4">
        <f t="shared" si="7"/>
        <v>0</v>
      </c>
      <c r="H102" s="6">
        <f t="shared" si="8"/>
        <v>0</v>
      </c>
      <c r="I102" s="6">
        <f t="shared" si="9"/>
        <v>0</v>
      </c>
      <c r="J102" t="e">
        <f t="shared" si="10"/>
        <v>#DIV/0!</v>
      </c>
      <c r="Q102" t="s">
        <v>221</v>
      </c>
      <c r="R102" t="s">
        <v>41</v>
      </c>
      <c r="S102" t="s">
        <v>51</v>
      </c>
      <c r="T102" t="s">
        <v>42</v>
      </c>
      <c r="U102">
        <v>150</v>
      </c>
      <c r="V102">
        <v>806</v>
      </c>
      <c r="W102">
        <v>20</v>
      </c>
      <c r="X102">
        <v>5</v>
      </c>
      <c r="Y102">
        <v>100</v>
      </c>
      <c r="Z102">
        <v>29.1</v>
      </c>
      <c r="AA102">
        <v>20.2</v>
      </c>
      <c r="AB102" t="s">
        <v>147</v>
      </c>
      <c r="AC102" s="2" t="s">
        <v>226</v>
      </c>
    </row>
    <row r="103" spans="6:29" x14ac:dyDescent="0.2">
      <c r="F103" s="4">
        <f t="shared" si="6"/>
        <v>0</v>
      </c>
      <c r="G103" s="4">
        <f t="shared" si="7"/>
        <v>0</v>
      </c>
      <c r="H103" s="6">
        <f t="shared" si="8"/>
        <v>0</v>
      </c>
      <c r="I103" s="6">
        <f t="shared" si="9"/>
        <v>0</v>
      </c>
      <c r="J103" t="e">
        <f t="shared" si="10"/>
        <v>#DIV/0!</v>
      </c>
      <c r="Q103" t="s">
        <v>222</v>
      </c>
      <c r="R103" t="s">
        <v>41</v>
      </c>
      <c r="S103" t="s">
        <v>51</v>
      </c>
      <c r="T103" t="s">
        <v>42</v>
      </c>
      <c r="U103">
        <v>150</v>
      </c>
      <c r="V103">
        <v>806</v>
      </c>
      <c r="W103">
        <v>20</v>
      </c>
      <c r="X103">
        <v>5</v>
      </c>
      <c r="Y103">
        <v>100</v>
      </c>
      <c r="Z103">
        <v>29.1</v>
      </c>
      <c r="AA103">
        <v>20.2</v>
      </c>
      <c r="AB103" t="s">
        <v>147</v>
      </c>
      <c r="AC103" s="2" t="s">
        <v>228</v>
      </c>
    </row>
    <row r="104" spans="6:29" x14ac:dyDescent="0.2">
      <c r="F104" s="4">
        <f t="shared" si="6"/>
        <v>0</v>
      </c>
      <c r="G104" s="4">
        <f t="shared" si="7"/>
        <v>0</v>
      </c>
      <c r="H104" s="6">
        <f t="shared" si="8"/>
        <v>0</v>
      </c>
      <c r="I104" s="6">
        <f t="shared" si="9"/>
        <v>0</v>
      </c>
      <c r="J104" t="e">
        <f t="shared" si="10"/>
        <v>#DIV/0!</v>
      </c>
      <c r="Q104" t="s">
        <v>223</v>
      </c>
      <c r="R104" t="s">
        <v>41</v>
      </c>
      <c r="S104" t="s">
        <v>51</v>
      </c>
      <c r="T104" t="s">
        <v>42</v>
      </c>
      <c r="U104">
        <v>150</v>
      </c>
      <c r="V104">
        <v>806</v>
      </c>
      <c r="W104">
        <v>20</v>
      </c>
      <c r="X104">
        <v>5</v>
      </c>
      <c r="Y104">
        <v>100</v>
      </c>
      <c r="Z104">
        <v>29.1</v>
      </c>
      <c r="AA104">
        <v>20.2</v>
      </c>
      <c r="AB104" t="s">
        <v>147</v>
      </c>
      <c r="AC104" s="2" t="s">
        <v>230</v>
      </c>
    </row>
    <row r="105" spans="6:29" x14ac:dyDescent="0.2">
      <c r="F105" s="4">
        <f t="shared" si="6"/>
        <v>0</v>
      </c>
      <c r="G105" s="4">
        <f t="shared" si="7"/>
        <v>0</v>
      </c>
      <c r="H105" s="6">
        <f t="shared" si="8"/>
        <v>0</v>
      </c>
      <c r="I105" s="6">
        <f t="shared" si="9"/>
        <v>0</v>
      </c>
      <c r="J105" t="e">
        <f t="shared" si="10"/>
        <v>#DIV/0!</v>
      </c>
    </row>
    <row r="106" spans="6:29" x14ac:dyDescent="0.2">
      <c r="F106" s="4">
        <f t="shared" si="6"/>
        <v>0</v>
      </c>
      <c r="G106" s="4">
        <f t="shared" si="7"/>
        <v>0</v>
      </c>
      <c r="H106" s="6">
        <f t="shared" si="8"/>
        <v>0</v>
      </c>
      <c r="I106" s="6">
        <f t="shared" si="9"/>
        <v>0</v>
      </c>
      <c r="J106" t="e">
        <f t="shared" si="10"/>
        <v>#DIV/0!</v>
      </c>
      <c r="Q106" t="s">
        <v>232</v>
      </c>
      <c r="R106" t="s">
        <v>41</v>
      </c>
      <c r="S106" t="s">
        <v>51</v>
      </c>
      <c r="T106" t="s">
        <v>44</v>
      </c>
      <c r="U106">
        <v>150</v>
      </c>
      <c r="V106">
        <v>806</v>
      </c>
      <c r="W106">
        <v>20</v>
      </c>
      <c r="X106">
        <v>5</v>
      </c>
      <c r="Y106">
        <v>100</v>
      </c>
      <c r="Z106">
        <v>29.1</v>
      </c>
      <c r="AA106">
        <v>20.2</v>
      </c>
      <c r="AB106" t="s">
        <v>147</v>
      </c>
      <c r="AC106" t="s">
        <v>240</v>
      </c>
    </row>
    <row r="107" spans="6:29" x14ac:dyDescent="0.2">
      <c r="F107" s="4">
        <f t="shared" si="6"/>
        <v>0</v>
      </c>
      <c r="G107" s="4">
        <f t="shared" si="7"/>
        <v>0</v>
      </c>
      <c r="H107" s="6">
        <f t="shared" si="8"/>
        <v>0</v>
      </c>
      <c r="I107" s="6">
        <f t="shared" si="9"/>
        <v>0</v>
      </c>
      <c r="J107" t="e">
        <f t="shared" si="10"/>
        <v>#DIV/0!</v>
      </c>
      <c r="Q107" t="s">
        <v>233</v>
      </c>
      <c r="R107" t="s">
        <v>41</v>
      </c>
      <c r="S107" t="s">
        <v>51</v>
      </c>
      <c r="T107" t="s">
        <v>44</v>
      </c>
      <c r="U107">
        <v>150</v>
      </c>
      <c r="V107">
        <v>806</v>
      </c>
      <c r="W107">
        <v>20</v>
      </c>
      <c r="X107">
        <v>5</v>
      </c>
      <c r="Y107">
        <v>100</v>
      </c>
      <c r="Z107">
        <v>29.1</v>
      </c>
      <c r="AA107">
        <v>20.2</v>
      </c>
      <c r="AB107" t="s">
        <v>147</v>
      </c>
      <c r="AC107" t="s">
        <v>241</v>
      </c>
    </row>
    <row r="108" spans="6:29" x14ac:dyDescent="0.2">
      <c r="F108" s="4">
        <f t="shared" si="6"/>
        <v>0</v>
      </c>
      <c r="G108" s="4">
        <f t="shared" si="7"/>
        <v>0</v>
      </c>
      <c r="H108" s="6">
        <f t="shared" si="8"/>
        <v>0</v>
      </c>
      <c r="I108" s="6">
        <f t="shared" si="9"/>
        <v>0</v>
      </c>
      <c r="J108" t="e">
        <f t="shared" si="10"/>
        <v>#DIV/0!</v>
      </c>
      <c r="Q108" t="s">
        <v>234</v>
      </c>
      <c r="R108" t="s">
        <v>41</v>
      </c>
      <c r="S108" t="s">
        <v>51</v>
      </c>
      <c r="T108" t="s">
        <v>44</v>
      </c>
      <c r="U108">
        <v>150</v>
      </c>
      <c r="V108">
        <v>806</v>
      </c>
      <c r="W108">
        <v>20</v>
      </c>
      <c r="X108">
        <v>5</v>
      </c>
      <c r="Y108">
        <v>100</v>
      </c>
      <c r="Z108">
        <v>29.1</v>
      </c>
      <c r="AA108">
        <v>20.2</v>
      </c>
      <c r="AB108" t="s">
        <v>147</v>
      </c>
      <c r="AC108" t="s">
        <v>242</v>
      </c>
    </row>
    <row r="109" spans="6:29" x14ac:dyDescent="0.2">
      <c r="F109" s="4">
        <f t="shared" si="6"/>
        <v>0</v>
      </c>
      <c r="G109" s="4">
        <f t="shared" si="7"/>
        <v>0</v>
      </c>
      <c r="H109" s="6">
        <f t="shared" si="8"/>
        <v>0</v>
      </c>
      <c r="I109" s="6">
        <f t="shared" si="9"/>
        <v>0</v>
      </c>
      <c r="J109" t="e">
        <f t="shared" si="10"/>
        <v>#DIV/0!</v>
      </c>
      <c r="Q109" t="s">
        <v>235</v>
      </c>
      <c r="R109" t="s">
        <v>41</v>
      </c>
      <c r="S109" t="s">
        <v>51</v>
      </c>
      <c r="T109" t="s">
        <v>44</v>
      </c>
      <c r="U109">
        <v>150</v>
      </c>
      <c r="V109">
        <v>806</v>
      </c>
      <c r="W109">
        <v>20</v>
      </c>
      <c r="X109">
        <v>5</v>
      </c>
      <c r="Y109">
        <v>100</v>
      </c>
      <c r="Z109">
        <v>29.1</v>
      </c>
      <c r="AA109">
        <v>20.2</v>
      </c>
      <c r="AB109" t="s">
        <v>147</v>
      </c>
      <c r="AC109" t="s">
        <v>243</v>
      </c>
    </row>
    <row r="110" spans="6:29" x14ac:dyDescent="0.2">
      <c r="F110" s="4">
        <f t="shared" si="6"/>
        <v>0</v>
      </c>
      <c r="G110" s="4">
        <f t="shared" si="7"/>
        <v>0</v>
      </c>
      <c r="H110" s="6">
        <f t="shared" si="8"/>
        <v>0</v>
      </c>
      <c r="I110" s="6">
        <f t="shared" si="9"/>
        <v>0</v>
      </c>
      <c r="J110" t="e">
        <f t="shared" si="10"/>
        <v>#DIV/0!</v>
      </c>
    </row>
    <row r="111" spans="6:29" x14ac:dyDescent="0.2">
      <c r="F111" s="4">
        <f t="shared" si="6"/>
        <v>0</v>
      </c>
      <c r="G111" s="4">
        <f t="shared" si="7"/>
        <v>0</v>
      </c>
      <c r="H111" s="6">
        <f t="shared" si="8"/>
        <v>0</v>
      </c>
      <c r="I111" s="6">
        <f t="shared" si="9"/>
        <v>0</v>
      </c>
      <c r="J111" t="e">
        <f t="shared" si="10"/>
        <v>#DIV/0!</v>
      </c>
    </row>
    <row r="112" spans="6:29" x14ac:dyDescent="0.2">
      <c r="F112" s="4">
        <f t="shared" si="6"/>
        <v>0</v>
      </c>
      <c r="G112" s="4">
        <f t="shared" si="7"/>
        <v>0</v>
      </c>
      <c r="H112" s="6">
        <f t="shared" si="8"/>
        <v>0</v>
      </c>
      <c r="I112" s="6">
        <f t="shared" si="9"/>
        <v>0</v>
      </c>
      <c r="J112" t="e">
        <f t="shared" si="10"/>
        <v>#DIV/0!</v>
      </c>
    </row>
    <row r="113" spans="6:10" x14ac:dyDescent="0.2">
      <c r="F113" s="4">
        <f t="shared" si="6"/>
        <v>0</v>
      </c>
      <c r="G113" s="4">
        <f t="shared" si="7"/>
        <v>0</v>
      </c>
      <c r="H113" s="6">
        <f t="shared" si="8"/>
        <v>0</v>
      </c>
      <c r="I113" s="6">
        <f t="shared" si="9"/>
        <v>0</v>
      </c>
      <c r="J113" t="e">
        <f t="shared" si="10"/>
        <v>#DIV/0!</v>
      </c>
    </row>
    <row r="114" spans="6:10" x14ac:dyDescent="0.2">
      <c r="F114" s="4">
        <f t="shared" si="6"/>
        <v>0</v>
      </c>
      <c r="G114" s="4">
        <f t="shared" si="7"/>
        <v>0</v>
      </c>
      <c r="H114" s="6">
        <f t="shared" si="8"/>
        <v>0</v>
      </c>
      <c r="I114" s="6">
        <f t="shared" si="9"/>
        <v>0</v>
      </c>
      <c r="J114" t="e">
        <f t="shared" si="10"/>
        <v>#DIV/0!</v>
      </c>
    </row>
    <row r="115" spans="6:10" x14ac:dyDescent="0.2">
      <c r="F115" s="4">
        <f t="shared" si="6"/>
        <v>0</v>
      </c>
      <c r="G115" s="4">
        <f t="shared" si="7"/>
        <v>0</v>
      </c>
      <c r="H115" s="6">
        <f t="shared" si="8"/>
        <v>0</v>
      </c>
      <c r="I115" s="6">
        <f t="shared" si="9"/>
        <v>0</v>
      </c>
      <c r="J115" t="e">
        <f t="shared" si="10"/>
        <v>#DIV/0!</v>
      </c>
    </row>
    <row r="116" spans="6:10" x14ac:dyDescent="0.2">
      <c r="F116" s="4">
        <f t="shared" si="6"/>
        <v>0</v>
      </c>
      <c r="G116" s="4">
        <f t="shared" si="7"/>
        <v>0</v>
      </c>
      <c r="H116" s="6">
        <f t="shared" si="8"/>
        <v>0</v>
      </c>
      <c r="I116" s="6">
        <f t="shared" si="9"/>
        <v>0</v>
      </c>
      <c r="J116" t="e">
        <f t="shared" si="10"/>
        <v>#DIV/0!</v>
      </c>
    </row>
    <row r="117" spans="6:10" x14ac:dyDescent="0.2">
      <c r="F117" s="4">
        <f t="shared" ref="F117:F180" si="11">B117*3.3/1023</f>
        <v>0</v>
      </c>
      <c r="G117" s="4">
        <f t="shared" ref="G117:G180" si="12">C117*3.3/4095</f>
        <v>0</v>
      </c>
      <c r="H117" s="6">
        <f t="shared" si="8"/>
        <v>0</v>
      </c>
      <c r="I117" s="6">
        <f t="shared" si="9"/>
        <v>0</v>
      </c>
      <c r="J117" t="e">
        <f t="shared" si="10"/>
        <v>#DIV/0!</v>
      </c>
    </row>
    <row r="118" spans="6:10" x14ac:dyDescent="0.2">
      <c r="F118" s="4">
        <f t="shared" si="11"/>
        <v>0</v>
      </c>
      <c r="G118" s="4">
        <f t="shared" si="12"/>
        <v>0</v>
      </c>
      <c r="H118" s="6">
        <f t="shared" si="8"/>
        <v>0</v>
      </c>
      <c r="I118" s="6">
        <f t="shared" si="9"/>
        <v>0</v>
      </c>
      <c r="J118" t="e">
        <f t="shared" si="10"/>
        <v>#DIV/0!</v>
      </c>
    </row>
    <row r="119" spans="6:10" x14ac:dyDescent="0.2">
      <c r="F119" s="4">
        <f t="shared" si="11"/>
        <v>0</v>
      </c>
      <c r="G119" s="4">
        <f t="shared" si="12"/>
        <v>0</v>
      </c>
      <c r="H119" s="6">
        <f t="shared" si="8"/>
        <v>0</v>
      </c>
      <c r="I119" s="6">
        <f t="shared" si="9"/>
        <v>0</v>
      </c>
      <c r="J119" t="e">
        <f t="shared" si="10"/>
        <v>#DIV/0!</v>
      </c>
    </row>
    <row r="120" spans="6:10" x14ac:dyDescent="0.2">
      <c r="F120" s="4">
        <f t="shared" si="11"/>
        <v>0</v>
      </c>
      <c r="G120" s="4">
        <f t="shared" si="12"/>
        <v>0</v>
      </c>
      <c r="H120" s="6">
        <f t="shared" si="8"/>
        <v>0</v>
      </c>
      <c r="I120" s="6">
        <f t="shared" si="9"/>
        <v>0</v>
      </c>
      <c r="J120" t="e">
        <f t="shared" si="10"/>
        <v>#DIV/0!</v>
      </c>
    </row>
    <row r="121" spans="6:10" x14ac:dyDescent="0.2">
      <c r="F121" s="4">
        <f t="shared" si="11"/>
        <v>0</v>
      </c>
      <c r="G121" s="4">
        <f t="shared" si="12"/>
        <v>0</v>
      </c>
      <c r="H121" s="6">
        <f t="shared" si="8"/>
        <v>0</v>
      </c>
      <c r="I121" s="6">
        <f t="shared" si="9"/>
        <v>0</v>
      </c>
      <c r="J121" t="e">
        <f t="shared" si="10"/>
        <v>#DIV/0!</v>
      </c>
    </row>
    <row r="122" spans="6:10" x14ac:dyDescent="0.2">
      <c r="F122" s="4">
        <f t="shared" si="11"/>
        <v>0</v>
      </c>
      <c r="G122" s="4">
        <f t="shared" si="12"/>
        <v>0</v>
      </c>
      <c r="H122" s="6">
        <f t="shared" si="8"/>
        <v>0</v>
      </c>
      <c r="I122" s="6">
        <f t="shared" si="9"/>
        <v>0</v>
      </c>
      <c r="J122" t="e">
        <f t="shared" si="10"/>
        <v>#DIV/0!</v>
      </c>
    </row>
    <row r="123" spans="6:10" x14ac:dyDescent="0.2">
      <c r="F123" s="4">
        <f t="shared" si="11"/>
        <v>0</v>
      </c>
      <c r="G123" s="4">
        <f t="shared" si="12"/>
        <v>0</v>
      </c>
      <c r="H123" s="6">
        <f t="shared" si="8"/>
        <v>0</v>
      </c>
      <c r="I123" s="6">
        <f t="shared" si="9"/>
        <v>0</v>
      </c>
      <c r="J123" t="e">
        <f t="shared" si="10"/>
        <v>#DIV/0!</v>
      </c>
    </row>
    <row r="124" spans="6:10" x14ac:dyDescent="0.2">
      <c r="F124" s="4">
        <f t="shared" si="11"/>
        <v>0</v>
      </c>
      <c r="G124" s="4">
        <f t="shared" si="12"/>
        <v>0</v>
      </c>
      <c r="H124" s="6">
        <f t="shared" si="8"/>
        <v>0</v>
      </c>
      <c r="I124" s="6">
        <f t="shared" si="9"/>
        <v>0</v>
      </c>
      <c r="J124" t="e">
        <f t="shared" si="10"/>
        <v>#DIV/0!</v>
      </c>
    </row>
    <row r="125" spans="6:10" x14ac:dyDescent="0.2">
      <c r="F125" s="4">
        <f t="shared" si="11"/>
        <v>0</v>
      </c>
      <c r="G125" s="4">
        <f t="shared" si="12"/>
        <v>0</v>
      </c>
      <c r="H125" s="6">
        <f t="shared" si="8"/>
        <v>0</v>
      </c>
      <c r="I125" s="6">
        <f t="shared" si="9"/>
        <v>0</v>
      </c>
      <c r="J125" t="e">
        <f t="shared" si="10"/>
        <v>#DIV/0!</v>
      </c>
    </row>
    <row r="126" spans="6:10" x14ac:dyDescent="0.2">
      <c r="F126" s="4">
        <f t="shared" si="11"/>
        <v>0</v>
      </c>
      <c r="G126" s="4">
        <f t="shared" si="12"/>
        <v>0</v>
      </c>
      <c r="H126" s="6">
        <f t="shared" si="8"/>
        <v>0</v>
      </c>
      <c r="I126" s="6">
        <f t="shared" si="9"/>
        <v>0</v>
      </c>
      <c r="J126" t="e">
        <f t="shared" si="10"/>
        <v>#DIV/0!</v>
      </c>
    </row>
    <row r="127" spans="6:10" x14ac:dyDescent="0.2">
      <c r="F127" s="4">
        <f t="shared" si="11"/>
        <v>0</v>
      </c>
      <c r="G127" s="4">
        <f t="shared" si="12"/>
        <v>0</v>
      </c>
      <c r="H127" s="6">
        <f t="shared" si="8"/>
        <v>0</v>
      </c>
      <c r="I127" s="6">
        <f t="shared" si="9"/>
        <v>0</v>
      </c>
      <c r="J127" t="e">
        <f t="shared" si="10"/>
        <v>#DIV/0!</v>
      </c>
    </row>
    <row r="128" spans="6:10" x14ac:dyDescent="0.2">
      <c r="F128" s="4">
        <f t="shared" si="11"/>
        <v>0</v>
      </c>
      <c r="G128" s="4">
        <f t="shared" si="12"/>
        <v>0</v>
      </c>
      <c r="H128" s="6">
        <f t="shared" si="8"/>
        <v>0</v>
      </c>
      <c r="I128" s="6">
        <f t="shared" si="9"/>
        <v>0</v>
      </c>
      <c r="J128" t="e">
        <f t="shared" si="10"/>
        <v>#DIV/0!</v>
      </c>
    </row>
    <row r="129" spans="6:10" x14ac:dyDescent="0.2">
      <c r="F129" s="4">
        <f t="shared" si="11"/>
        <v>0</v>
      </c>
      <c r="G129" s="4">
        <f t="shared" si="12"/>
        <v>0</v>
      </c>
      <c r="H129" s="6">
        <f t="shared" si="8"/>
        <v>0</v>
      </c>
      <c r="I129" s="6">
        <f t="shared" si="9"/>
        <v>0</v>
      </c>
      <c r="J129" t="e">
        <f t="shared" si="10"/>
        <v>#DIV/0!</v>
      </c>
    </row>
    <row r="130" spans="6:10" x14ac:dyDescent="0.2">
      <c r="F130" s="4">
        <f t="shared" si="11"/>
        <v>0</v>
      </c>
      <c r="G130" s="4">
        <f t="shared" si="12"/>
        <v>0</v>
      </c>
      <c r="H130" s="6">
        <f t="shared" si="8"/>
        <v>0</v>
      </c>
      <c r="I130" s="6">
        <f t="shared" si="9"/>
        <v>0</v>
      </c>
      <c r="J130" t="e">
        <f t="shared" si="10"/>
        <v>#DIV/0!</v>
      </c>
    </row>
    <row r="131" spans="6:10" x14ac:dyDescent="0.2">
      <c r="F131" s="4">
        <f t="shared" si="11"/>
        <v>0</v>
      </c>
      <c r="G131" s="4">
        <f t="shared" si="12"/>
        <v>0</v>
      </c>
      <c r="H131" s="6">
        <f t="shared" si="8"/>
        <v>0</v>
      </c>
      <c r="I131" s="6">
        <f t="shared" si="9"/>
        <v>0</v>
      </c>
      <c r="J131" t="e">
        <f t="shared" si="10"/>
        <v>#DIV/0!</v>
      </c>
    </row>
    <row r="132" spans="6:10" x14ac:dyDescent="0.2">
      <c r="F132" s="4">
        <f t="shared" si="11"/>
        <v>0</v>
      </c>
      <c r="G132" s="4">
        <f t="shared" si="12"/>
        <v>0</v>
      </c>
      <c r="H132" s="6">
        <f t="shared" ref="H132:H195" si="13">D132*3.3/4095</f>
        <v>0</v>
      </c>
      <c r="I132" s="6">
        <f t="shared" ref="I132:I195" si="14">E132*3.3/4095</f>
        <v>0</v>
      </c>
      <c r="J132" t="e">
        <f t="shared" ref="J132:J195" si="15">I132/H132</f>
        <v>#DIV/0!</v>
      </c>
    </row>
    <row r="133" spans="6:10" x14ac:dyDescent="0.2">
      <c r="F133" s="4">
        <f t="shared" si="11"/>
        <v>0</v>
      </c>
      <c r="G133" s="4">
        <f t="shared" si="12"/>
        <v>0</v>
      </c>
      <c r="H133" s="6">
        <f t="shared" si="13"/>
        <v>0</v>
      </c>
      <c r="I133" s="6">
        <f t="shared" si="14"/>
        <v>0</v>
      </c>
      <c r="J133" t="e">
        <f t="shared" si="15"/>
        <v>#DIV/0!</v>
      </c>
    </row>
    <row r="134" spans="6:10" x14ac:dyDescent="0.2">
      <c r="F134" s="4">
        <f t="shared" si="11"/>
        <v>0</v>
      </c>
      <c r="G134" s="4">
        <f t="shared" si="12"/>
        <v>0</v>
      </c>
      <c r="H134" s="6">
        <f t="shared" si="13"/>
        <v>0</v>
      </c>
      <c r="I134" s="6">
        <f t="shared" si="14"/>
        <v>0</v>
      </c>
      <c r="J134" t="e">
        <f t="shared" si="15"/>
        <v>#DIV/0!</v>
      </c>
    </row>
    <row r="135" spans="6:10" x14ac:dyDescent="0.2">
      <c r="F135" s="4">
        <f t="shared" si="11"/>
        <v>0</v>
      </c>
      <c r="G135" s="4">
        <f t="shared" si="12"/>
        <v>0</v>
      </c>
      <c r="H135" s="6">
        <f t="shared" si="13"/>
        <v>0</v>
      </c>
      <c r="I135" s="6">
        <f t="shared" si="14"/>
        <v>0</v>
      </c>
      <c r="J135" t="e">
        <f t="shared" si="15"/>
        <v>#DIV/0!</v>
      </c>
    </row>
    <row r="136" spans="6:10" x14ac:dyDescent="0.2">
      <c r="F136" s="4">
        <f t="shared" si="11"/>
        <v>0</v>
      </c>
      <c r="G136" s="4">
        <f t="shared" si="12"/>
        <v>0</v>
      </c>
      <c r="H136" s="6">
        <f t="shared" si="13"/>
        <v>0</v>
      </c>
      <c r="I136" s="6">
        <f t="shared" si="14"/>
        <v>0</v>
      </c>
      <c r="J136" t="e">
        <f t="shared" si="15"/>
        <v>#DIV/0!</v>
      </c>
    </row>
    <row r="137" spans="6:10" x14ac:dyDescent="0.2">
      <c r="F137" s="4">
        <f t="shared" si="11"/>
        <v>0</v>
      </c>
      <c r="G137" s="4">
        <f t="shared" si="12"/>
        <v>0</v>
      </c>
      <c r="H137" s="6">
        <f t="shared" si="13"/>
        <v>0</v>
      </c>
      <c r="I137" s="6">
        <f t="shared" si="14"/>
        <v>0</v>
      </c>
      <c r="J137" t="e">
        <f t="shared" si="15"/>
        <v>#DIV/0!</v>
      </c>
    </row>
    <row r="138" spans="6:10" x14ac:dyDescent="0.2">
      <c r="F138" s="4">
        <f t="shared" si="11"/>
        <v>0</v>
      </c>
      <c r="G138" s="4">
        <f t="shared" si="12"/>
        <v>0</v>
      </c>
      <c r="H138" s="6">
        <f t="shared" si="13"/>
        <v>0</v>
      </c>
      <c r="I138" s="6">
        <f t="shared" si="14"/>
        <v>0</v>
      </c>
      <c r="J138" t="e">
        <f t="shared" si="15"/>
        <v>#DIV/0!</v>
      </c>
    </row>
    <row r="139" spans="6:10" x14ac:dyDescent="0.2">
      <c r="F139" s="4">
        <f t="shared" si="11"/>
        <v>0</v>
      </c>
      <c r="G139" s="4">
        <f t="shared" si="12"/>
        <v>0</v>
      </c>
      <c r="H139" s="6">
        <f t="shared" si="13"/>
        <v>0</v>
      </c>
      <c r="I139" s="6">
        <f t="shared" si="14"/>
        <v>0</v>
      </c>
      <c r="J139" t="e">
        <f t="shared" si="15"/>
        <v>#DIV/0!</v>
      </c>
    </row>
    <row r="140" spans="6:10" x14ac:dyDescent="0.2">
      <c r="F140" s="4">
        <f t="shared" si="11"/>
        <v>0</v>
      </c>
      <c r="G140" s="4">
        <f t="shared" si="12"/>
        <v>0</v>
      </c>
      <c r="H140" s="6">
        <f t="shared" si="13"/>
        <v>0</v>
      </c>
      <c r="I140" s="6">
        <f t="shared" si="14"/>
        <v>0</v>
      </c>
      <c r="J140" t="e">
        <f t="shared" si="15"/>
        <v>#DIV/0!</v>
      </c>
    </row>
    <row r="141" spans="6:10" x14ac:dyDescent="0.2">
      <c r="F141" s="4">
        <f t="shared" si="11"/>
        <v>0</v>
      </c>
      <c r="G141" s="4">
        <f t="shared" si="12"/>
        <v>0</v>
      </c>
      <c r="H141" s="6">
        <f t="shared" si="13"/>
        <v>0</v>
      </c>
      <c r="I141" s="6">
        <f t="shared" si="14"/>
        <v>0</v>
      </c>
      <c r="J141" t="e">
        <f t="shared" si="15"/>
        <v>#DIV/0!</v>
      </c>
    </row>
    <row r="142" spans="6:10" x14ac:dyDescent="0.2">
      <c r="F142" s="4">
        <f t="shared" si="11"/>
        <v>0</v>
      </c>
      <c r="G142" s="4">
        <f t="shared" si="12"/>
        <v>0</v>
      </c>
      <c r="H142" s="6">
        <f t="shared" si="13"/>
        <v>0</v>
      </c>
      <c r="I142" s="6">
        <f t="shared" si="14"/>
        <v>0</v>
      </c>
      <c r="J142" t="e">
        <f t="shared" si="15"/>
        <v>#DIV/0!</v>
      </c>
    </row>
    <row r="143" spans="6:10" x14ac:dyDescent="0.2">
      <c r="F143" s="4">
        <f t="shared" si="11"/>
        <v>0</v>
      </c>
      <c r="G143" s="4">
        <f t="shared" si="12"/>
        <v>0</v>
      </c>
      <c r="H143" s="6">
        <f t="shared" si="13"/>
        <v>0</v>
      </c>
      <c r="I143" s="6">
        <f t="shared" si="14"/>
        <v>0</v>
      </c>
      <c r="J143" t="e">
        <f t="shared" si="15"/>
        <v>#DIV/0!</v>
      </c>
    </row>
    <row r="144" spans="6:10" x14ac:dyDescent="0.2">
      <c r="F144" s="4">
        <f t="shared" si="11"/>
        <v>0</v>
      </c>
      <c r="G144" s="4">
        <f t="shared" si="12"/>
        <v>0</v>
      </c>
      <c r="H144" s="6">
        <f t="shared" si="13"/>
        <v>0</v>
      </c>
      <c r="I144" s="6">
        <f t="shared" si="14"/>
        <v>0</v>
      </c>
      <c r="J144" t="e">
        <f t="shared" si="15"/>
        <v>#DIV/0!</v>
      </c>
    </row>
    <row r="145" spans="6:10" x14ac:dyDescent="0.2">
      <c r="F145" s="4">
        <f t="shared" si="11"/>
        <v>0</v>
      </c>
      <c r="G145" s="4">
        <f t="shared" si="12"/>
        <v>0</v>
      </c>
      <c r="H145" s="6">
        <f t="shared" si="13"/>
        <v>0</v>
      </c>
      <c r="I145" s="6">
        <f t="shared" si="14"/>
        <v>0</v>
      </c>
      <c r="J145" t="e">
        <f t="shared" si="15"/>
        <v>#DIV/0!</v>
      </c>
    </row>
    <row r="146" spans="6:10" x14ac:dyDescent="0.2">
      <c r="F146" s="4">
        <f t="shared" si="11"/>
        <v>0</v>
      </c>
      <c r="G146" s="4">
        <f t="shared" si="12"/>
        <v>0</v>
      </c>
      <c r="H146" s="6">
        <f t="shared" si="13"/>
        <v>0</v>
      </c>
      <c r="I146" s="6">
        <f t="shared" si="14"/>
        <v>0</v>
      </c>
      <c r="J146" t="e">
        <f t="shared" si="15"/>
        <v>#DIV/0!</v>
      </c>
    </row>
    <row r="147" spans="6:10" x14ac:dyDescent="0.2">
      <c r="F147" s="4">
        <f t="shared" si="11"/>
        <v>0</v>
      </c>
      <c r="G147" s="4">
        <f t="shared" si="12"/>
        <v>0</v>
      </c>
      <c r="H147" s="6">
        <f t="shared" si="13"/>
        <v>0</v>
      </c>
      <c r="I147" s="6">
        <f t="shared" si="14"/>
        <v>0</v>
      </c>
      <c r="J147" t="e">
        <f t="shared" si="15"/>
        <v>#DIV/0!</v>
      </c>
    </row>
    <row r="148" spans="6:10" x14ac:dyDescent="0.2">
      <c r="F148" s="4">
        <f t="shared" si="11"/>
        <v>0</v>
      </c>
      <c r="G148" s="4">
        <f t="shared" si="12"/>
        <v>0</v>
      </c>
      <c r="H148" s="6">
        <f t="shared" si="13"/>
        <v>0</v>
      </c>
      <c r="I148" s="6">
        <f t="shared" si="14"/>
        <v>0</v>
      </c>
      <c r="J148" t="e">
        <f t="shared" si="15"/>
        <v>#DIV/0!</v>
      </c>
    </row>
    <row r="149" spans="6:10" x14ac:dyDescent="0.2">
      <c r="F149" s="4">
        <f t="shared" si="11"/>
        <v>0</v>
      </c>
      <c r="G149" s="4">
        <f t="shared" si="12"/>
        <v>0</v>
      </c>
      <c r="H149" s="6">
        <f t="shared" si="13"/>
        <v>0</v>
      </c>
      <c r="I149" s="6">
        <f t="shared" si="14"/>
        <v>0</v>
      </c>
      <c r="J149" t="e">
        <f t="shared" si="15"/>
        <v>#DIV/0!</v>
      </c>
    </row>
    <row r="150" spans="6:10" x14ac:dyDescent="0.2">
      <c r="F150" s="4">
        <f t="shared" si="11"/>
        <v>0</v>
      </c>
      <c r="G150" s="4">
        <f t="shared" si="12"/>
        <v>0</v>
      </c>
      <c r="H150" s="6">
        <f t="shared" si="13"/>
        <v>0</v>
      </c>
      <c r="I150" s="6">
        <f t="shared" si="14"/>
        <v>0</v>
      </c>
      <c r="J150" t="e">
        <f t="shared" si="15"/>
        <v>#DIV/0!</v>
      </c>
    </row>
    <row r="151" spans="6:10" x14ac:dyDescent="0.2">
      <c r="F151" s="4">
        <f t="shared" si="11"/>
        <v>0</v>
      </c>
      <c r="G151" s="4">
        <f t="shared" si="12"/>
        <v>0</v>
      </c>
      <c r="H151" s="6">
        <f t="shared" si="13"/>
        <v>0</v>
      </c>
      <c r="I151" s="6">
        <f t="shared" si="14"/>
        <v>0</v>
      </c>
      <c r="J151" t="e">
        <f t="shared" si="15"/>
        <v>#DIV/0!</v>
      </c>
    </row>
    <row r="152" spans="6:10" x14ac:dyDescent="0.2">
      <c r="F152" s="4">
        <f t="shared" si="11"/>
        <v>0</v>
      </c>
      <c r="G152" s="4">
        <f t="shared" si="12"/>
        <v>0</v>
      </c>
      <c r="H152" s="6">
        <f t="shared" si="13"/>
        <v>0</v>
      </c>
      <c r="I152" s="6">
        <f t="shared" si="14"/>
        <v>0</v>
      </c>
      <c r="J152" t="e">
        <f t="shared" si="15"/>
        <v>#DIV/0!</v>
      </c>
    </row>
    <row r="153" spans="6:10" x14ac:dyDescent="0.2">
      <c r="F153" s="4">
        <f t="shared" si="11"/>
        <v>0</v>
      </c>
      <c r="G153" s="4">
        <f t="shared" si="12"/>
        <v>0</v>
      </c>
      <c r="H153" s="6">
        <f t="shared" si="13"/>
        <v>0</v>
      </c>
      <c r="I153" s="6">
        <f t="shared" si="14"/>
        <v>0</v>
      </c>
      <c r="J153" t="e">
        <f t="shared" si="15"/>
        <v>#DIV/0!</v>
      </c>
    </row>
    <row r="154" spans="6:10" x14ac:dyDescent="0.2">
      <c r="F154" s="4">
        <f t="shared" si="11"/>
        <v>0</v>
      </c>
      <c r="G154" s="4">
        <f t="shared" si="12"/>
        <v>0</v>
      </c>
      <c r="H154" s="6">
        <f t="shared" si="13"/>
        <v>0</v>
      </c>
      <c r="I154" s="6">
        <f t="shared" si="14"/>
        <v>0</v>
      </c>
      <c r="J154" t="e">
        <f t="shared" si="15"/>
        <v>#DIV/0!</v>
      </c>
    </row>
    <row r="155" spans="6:10" x14ac:dyDescent="0.2">
      <c r="F155" s="4">
        <f t="shared" si="11"/>
        <v>0</v>
      </c>
      <c r="G155" s="4">
        <f t="shared" si="12"/>
        <v>0</v>
      </c>
      <c r="H155" s="6">
        <f t="shared" si="13"/>
        <v>0</v>
      </c>
      <c r="I155" s="6">
        <f t="shared" si="14"/>
        <v>0</v>
      </c>
      <c r="J155" t="e">
        <f t="shared" si="15"/>
        <v>#DIV/0!</v>
      </c>
    </row>
    <row r="156" spans="6:10" x14ac:dyDescent="0.2">
      <c r="F156" s="4">
        <f t="shared" si="11"/>
        <v>0</v>
      </c>
      <c r="G156" s="4">
        <f t="shared" si="12"/>
        <v>0</v>
      </c>
      <c r="H156" s="6">
        <f t="shared" si="13"/>
        <v>0</v>
      </c>
      <c r="I156" s="6">
        <f t="shared" si="14"/>
        <v>0</v>
      </c>
      <c r="J156" t="e">
        <f t="shared" si="15"/>
        <v>#DIV/0!</v>
      </c>
    </row>
    <row r="157" spans="6:10" x14ac:dyDescent="0.2">
      <c r="F157" s="4">
        <f t="shared" si="11"/>
        <v>0</v>
      </c>
      <c r="G157" s="4">
        <f t="shared" si="12"/>
        <v>0</v>
      </c>
      <c r="H157" s="6">
        <f t="shared" si="13"/>
        <v>0</v>
      </c>
      <c r="I157" s="6">
        <f t="shared" si="14"/>
        <v>0</v>
      </c>
      <c r="J157" t="e">
        <f t="shared" si="15"/>
        <v>#DIV/0!</v>
      </c>
    </row>
    <row r="158" spans="6:10" x14ac:dyDescent="0.2">
      <c r="F158" s="4">
        <f t="shared" si="11"/>
        <v>0</v>
      </c>
      <c r="G158" s="4">
        <f t="shared" si="12"/>
        <v>0</v>
      </c>
      <c r="H158" s="6">
        <f t="shared" si="13"/>
        <v>0</v>
      </c>
      <c r="I158" s="6">
        <f t="shared" si="14"/>
        <v>0</v>
      </c>
      <c r="J158" t="e">
        <f t="shared" si="15"/>
        <v>#DIV/0!</v>
      </c>
    </row>
    <row r="159" spans="6:10" x14ac:dyDescent="0.2">
      <c r="F159" s="4">
        <f t="shared" si="11"/>
        <v>0</v>
      </c>
      <c r="G159" s="4">
        <f t="shared" si="12"/>
        <v>0</v>
      </c>
      <c r="H159" s="6">
        <f t="shared" si="13"/>
        <v>0</v>
      </c>
      <c r="I159" s="6">
        <f t="shared" si="14"/>
        <v>0</v>
      </c>
      <c r="J159" t="e">
        <f t="shared" si="15"/>
        <v>#DIV/0!</v>
      </c>
    </row>
    <row r="160" spans="6:10" x14ac:dyDescent="0.2">
      <c r="F160" s="4">
        <f t="shared" si="11"/>
        <v>0</v>
      </c>
      <c r="G160" s="4">
        <f t="shared" si="12"/>
        <v>0</v>
      </c>
      <c r="H160" s="6">
        <f t="shared" si="13"/>
        <v>0</v>
      </c>
      <c r="I160" s="6">
        <f t="shared" si="14"/>
        <v>0</v>
      </c>
      <c r="J160" t="e">
        <f t="shared" si="15"/>
        <v>#DIV/0!</v>
      </c>
    </row>
    <row r="161" spans="6:10" x14ac:dyDescent="0.2">
      <c r="F161" s="4">
        <f t="shared" si="11"/>
        <v>0</v>
      </c>
      <c r="G161" s="4">
        <f t="shared" si="12"/>
        <v>0</v>
      </c>
      <c r="H161" s="6">
        <f t="shared" si="13"/>
        <v>0</v>
      </c>
      <c r="I161" s="6">
        <f t="shared" si="14"/>
        <v>0</v>
      </c>
      <c r="J161" t="e">
        <f t="shared" si="15"/>
        <v>#DIV/0!</v>
      </c>
    </row>
    <row r="162" spans="6:10" x14ac:dyDescent="0.2">
      <c r="F162" s="4">
        <f t="shared" si="11"/>
        <v>0</v>
      </c>
      <c r="G162" s="4">
        <f t="shared" si="12"/>
        <v>0</v>
      </c>
      <c r="H162" s="6">
        <f t="shared" si="13"/>
        <v>0</v>
      </c>
      <c r="I162" s="6">
        <f t="shared" si="14"/>
        <v>0</v>
      </c>
      <c r="J162" t="e">
        <f t="shared" si="15"/>
        <v>#DIV/0!</v>
      </c>
    </row>
    <row r="163" spans="6:10" x14ac:dyDescent="0.2">
      <c r="F163" s="4">
        <f t="shared" si="11"/>
        <v>0</v>
      </c>
      <c r="G163" s="4">
        <f t="shared" si="12"/>
        <v>0</v>
      </c>
      <c r="H163" s="6">
        <f t="shared" si="13"/>
        <v>0</v>
      </c>
      <c r="I163" s="6">
        <f t="shared" si="14"/>
        <v>0</v>
      </c>
      <c r="J163" t="e">
        <f t="shared" si="15"/>
        <v>#DIV/0!</v>
      </c>
    </row>
    <row r="164" spans="6:10" x14ac:dyDescent="0.2">
      <c r="F164" s="4">
        <f t="shared" si="11"/>
        <v>0</v>
      </c>
      <c r="G164" s="4">
        <f t="shared" si="12"/>
        <v>0</v>
      </c>
      <c r="H164" s="6">
        <f t="shared" si="13"/>
        <v>0</v>
      </c>
      <c r="I164" s="6">
        <f t="shared" si="14"/>
        <v>0</v>
      </c>
      <c r="J164" t="e">
        <f t="shared" si="15"/>
        <v>#DIV/0!</v>
      </c>
    </row>
    <row r="165" spans="6:10" x14ac:dyDescent="0.2">
      <c r="F165" s="4">
        <f t="shared" si="11"/>
        <v>0</v>
      </c>
      <c r="G165" s="4">
        <f t="shared" si="12"/>
        <v>0</v>
      </c>
      <c r="H165" s="6">
        <f t="shared" si="13"/>
        <v>0</v>
      </c>
      <c r="I165" s="6">
        <f t="shared" si="14"/>
        <v>0</v>
      </c>
      <c r="J165" t="e">
        <f t="shared" si="15"/>
        <v>#DIV/0!</v>
      </c>
    </row>
    <row r="166" spans="6:10" x14ac:dyDescent="0.2">
      <c r="F166" s="4">
        <f t="shared" si="11"/>
        <v>0</v>
      </c>
      <c r="G166" s="4">
        <f t="shared" si="12"/>
        <v>0</v>
      </c>
      <c r="H166" s="6">
        <f t="shared" si="13"/>
        <v>0</v>
      </c>
      <c r="I166" s="6">
        <f t="shared" si="14"/>
        <v>0</v>
      </c>
      <c r="J166" t="e">
        <f t="shared" si="15"/>
        <v>#DIV/0!</v>
      </c>
    </row>
    <row r="167" spans="6:10" x14ac:dyDescent="0.2">
      <c r="F167" s="4">
        <f t="shared" si="11"/>
        <v>0</v>
      </c>
      <c r="G167" s="4">
        <f t="shared" si="12"/>
        <v>0</v>
      </c>
      <c r="H167" s="6">
        <f t="shared" si="13"/>
        <v>0</v>
      </c>
      <c r="I167" s="6">
        <f t="shared" si="14"/>
        <v>0</v>
      </c>
      <c r="J167" t="e">
        <f t="shared" si="15"/>
        <v>#DIV/0!</v>
      </c>
    </row>
    <row r="168" spans="6:10" x14ac:dyDescent="0.2">
      <c r="F168" s="4">
        <f t="shared" si="11"/>
        <v>0</v>
      </c>
      <c r="G168" s="4">
        <f t="shared" si="12"/>
        <v>0</v>
      </c>
      <c r="H168" s="6">
        <f t="shared" si="13"/>
        <v>0</v>
      </c>
      <c r="I168" s="6">
        <f t="shared" si="14"/>
        <v>0</v>
      </c>
      <c r="J168" t="e">
        <f t="shared" si="15"/>
        <v>#DIV/0!</v>
      </c>
    </row>
    <row r="169" spans="6:10" x14ac:dyDescent="0.2">
      <c r="F169" s="4">
        <f t="shared" si="11"/>
        <v>0</v>
      </c>
      <c r="G169" s="4">
        <f t="shared" si="12"/>
        <v>0</v>
      </c>
      <c r="H169" s="6">
        <f t="shared" si="13"/>
        <v>0</v>
      </c>
      <c r="I169" s="6">
        <f t="shared" si="14"/>
        <v>0</v>
      </c>
      <c r="J169" t="e">
        <f t="shared" si="15"/>
        <v>#DIV/0!</v>
      </c>
    </row>
    <row r="170" spans="6:10" x14ac:dyDescent="0.2">
      <c r="F170" s="4">
        <f t="shared" si="11"/>
        <v>0</v>
      </c>
      <c r="G170" s="4">
        <f t="shared" si="12"/>
        <v>0</v>
      </c>
      <c r="H170" s="6">
        <f t="shared" si="13"/>
        <v>0</v>
      </c>
      <c r="I170" s="6">
        <f t="shared" si="14"/>
        <v>0</v>
      </c>
      <c r="J170" t="e">
        <f t="shared" si="15"/>
        <v>#DIV/0!</v>
      </c>
    </row>
    <row r="171" spans="6:10" x14ac:dyDescent="0.2">
      <c r="F171" s="4">
        <f t="shared" si="11"/>
        <v>0</v>
      </c>
      <c r="G171" s="4">
        <f t="shared" si="12"/>
        <v>0</v>
      </c>
      <c r="H171" s="6">
        <f t="shared" si="13"/>
        <v>0</v>
      </c>
      <c r="I171" s="6">
        <f t="shared" si="14"/>
        <v>0</v>
      </c>
      <c r="J171" t="e">
        <f t="shared" si="15"/>
        <v>#DIV/0!</v>
      </c>
    </row>
    <row r="172" spans="6:10" x14ac:dyDescent="0.2">
      <c r="F172" s="4">
        <f t="shared" si="11"/>
        <v>0</v>
      </c>
      <c r="G172" s="4">
        <f t="shared" si="12"/>
        <v>0</v>
      </c>
      <c r="H172" s="6">
        <f t="shared" si="13"/>
        <v>0</v>
      </c>
      <c r="I172" s="6">
        <f t="shared" si="14"/>
        <v>0</v>
      </c>
      <c r="J172" t="e">
        <f t="shared" si="15"/>
        <v>#DIV/0!</v>
      </c>
    </row>
    <row r="173" spans="6:10" x14ac:dyDescent="0.2">
      <c r="F173" s="4">
        <f t="shared" si="11"/>
        <v>0</v>
      </c>
      <c r="G173" s="4">
        <f t="shared" si="12"/>
        <v>0</v>
      </c>
      <c r="H173" s="6">
        <f t="shared" si="13"/>
        <v>0</v>
      </c>
      <c r="I173" s="6">
        <f t="shared" si="14"/>
        <v>0</v>
      </c>
      <c r="J173" t="e">
        <f t="shared" si="15"/>
        <v>#DIV/0!</v>
      </c>
    </row>
    <row r="174" spans="6:10" x14ac:dyDescent="0.2">
      <c r="F174" s="4">
        <f t="shared" si="11"/>
        <v>0</v>
      </c>
      <c r="G174" s="4">
        <f t="shared" si="12"/>
        <v>0</v>
      </c>
      <c r="H174" s="6">
        <f t="shared" si="13"/>
        <v>0</v>
      </c>
      <c r="I174" s="6">
        <f t="shared" si="14"/>
        <v>0</v>
      </c>
      <c r="J174" t="e">
        <f t="shared" si="15"/>
        <v>#DIV/0!</v>
      </c>
    </row>
    <row r="175" spans="6:10" x14ac:dyDescent="0.2">
      <c r="F175" s="4">
        <f t="shared" si="11"/>
        <v>0</v>
      </c>
      <c r="G175" s="4">
        <f t="shared" si="12"/>
        <v>0</v>
      </c>
      <c r="H175" s="6">
        <f t="shared" si="13"/>
        <v>0</v>
      </c>
      <c r="I175" s="6">
        <f t="shared" si="14"/>
        <v>0</v>
      </c>
      <c r="J175" t="e">
        <f t="shared" si="15"/>
        <v>#DIV/0!</v>
      </c>
    </row>
    <row r="176" spans="6:10" x14ac:dyDescent="0.2">
      <c r="F176" s="4">
        <f t="shared" si="11"/>
        <v>0</v>
      </c>
      <c r="G176" s="4">
        <f t="shared" si="12"/>
        <v>0</v>
      </c>
      <c r="H176" s="6">
        <f t="shared" si="13"/>
        <v>0</v>
      </c>
      <c r="I176" s="6">
        <f t="shared" si="14"/>
        <v>0</v>
      </c>
      <c r="J176" t="e">
        <f t="shared" si="15"/>
        <v>#DIV/0!</v>
      </c>
    </row>
    <row r="177" spans="6:10" x14ac:dyDescent="0.2">
      <c r="F177" s="4">
        <f t="shared" si="11"/>
        <v>0</v>
      </c>
      <c r="G177" s="4">
        <f t="shared" si="12"/>
        <v>0</v>
      </c>
      <c r="H177" s="6">
        <f t="shared" si="13"/>
        <v>0</v>
      </c>
      <c r="I177" s="6">
        <f t="shared" si="14"/>
        <v>0</v>
      </c>
      <c r="J177" t="e">
        <f t="shared" si="15"/>
        <v>#DIV/0!</v>
      </c>
    </row>
    <row r="178" spans="6:10" x14ac:dyDescent="0.2">
      <c r="F178" s="4">
        <f t="shared" si="11"/>
        <v>0</v>
      </c>
      <c r="G178" s="4">
        <f t="shared" si="12"/>
        <v>0</v>
      </c>
      <c r="H178" s="6">
        <f t="shared" si="13"/>
        <v>0</v>
      </c>
      <c r="I178" s="6">
        <f t="shared" si="14"/>
        <v>0</v>
      </c>
      <c r="J178" t="e">
        <f t="shared" si="15"/>
        <v>#DIV/0!</v>
      </c>
    </row>
    <row r="179" spans="6:10" x14ac:dyDescent="0.2">
      <c r="F179" s="4">
        <f t="shared" si="11"/>
        <v>0</v>
      </c>
      <c r="G179" s="4">
        <f t="shared" si="12"/>
        <v>0</v>
      </c>
      <c r="H179" s="6">
        <f t="shared" si="13"/>
        <v>0</v>
      </c>
      <c r="I179" s="6">
        <f t="shared" si="14"/>
        <v>0</v>
      </c>
      <c r="J179" t="e">
        <f t="shared" si="15"/>
        <v>#DIV/0!</v>
      </c>
    </row>
    <row r="180" spans="6:10" x14ac:dyDescent="0.2">
      <c r="F180" s="4">
        <f t="shared" si="11"/>
        <v>0</v>
      </c>
      <c r="G180" s="4">
        <f t="shared" si="12"/>
        <v>0</v>
      </c>
      <c r="H180" s="6">
        <f t="shared" si="13"/>
        <v>0</v>
      </c>
      <c r="I180" s="6">
        <f t="shared" si="14"/>
        <v>0</v>
      </c>
      <c r="J180" t="e">
        <f t="shared" si="15"/>
        <v>#DIV/0!</v>
      </c>
    </row>
    <row r="181" spans="6:10" x14ac:dyDescent="0.2">
      <c r="F181" s="4">
        <f t="shared" ref="F181:F244" si="16">B181*3.3/1023</f>
        <v>0</v>
      </c>
      <c r="G181" s="4">
        <f t="shared" ref="G181:G244" si="17">C181*3.3/4095</f>
        <v>0</v>
      </c>
      <c r="H181" s="6">
        <f t="shared" si="13"/>
        <v>0</v>
      </c>
      <c r="I181" s="6">
        <f t="shared" si="14"/>
        <v>0</v>
      </c>
      <c r="J181" t="e">
        <f t="shared" si="15"/>
        <v>#DIV/0!</v>
      </c>
    </row>
    <row r="182" spans="6:10" x14ac:dyDescent="0.2">
      <c r="F182" s="4">
        <f t="shared" si="16"/>
        <v>0</v>
      </c>
      <c r="G182" s="4">
        <f t="shared" si="17"/>
        <v>0</v>
      </c>
      <c r="H182" s="6">
        <f t="shared" si="13"/>
        <v>0</v>
      </c>
      <c r="I182" s="6">
        <f t="shared" si="14"/>
        <v>0</v>
      </c>
      <c r="J182" t="e">
        <f t="shared" si="15"/>
        <v>#DIV/0!</v>
      </c>
    </row>
    <row r="183" spans="6:10" x14ac:dyDescent="0.2">
      <c r="F183" s="4">
        <f t="shared" si="16"/>
        <v>0</v>
      </c>
      <c r="G183" s="4">
        <f t="shared" si="17"/>
        <v>0</v>
      </c>
      <c r="H183" s="6">
        <f t="shared" si="13"/>
        <v>0</v>
      </c>
      <c r="I183" s="6">
        <f t="shared" si="14"/>
        <v>0</v>
      </c>
      <c r="J183" t="e">
        <f t="shared" si="15"/>
        <v>#DIV/0!</v>
      </c>
    </row>
    <row r="184" spans="6:10" x14ac:dyDescent="0.2">
      <c r="F184" s="4">
        <f t="shared" si="16"/>
        <v>0</v>
      </c>
      <c r="G184" s="4">
        <f t="shared" si="17"/>
        <v>0</v>
      </c>
      <c r="H184" s="6">
        <f t="shared" si="13"/>
        <v>0</v>
      </c>
      <c r="I184" s="6">
        <f t="shared" si="14"/>
        <v>0</v>
      </c>
      <c r="J184" t="e">
        <f t="shared" si="15"/>
        <v>#DIV/0!</v>
      </c>
    </row>
    <row r="185" spans="6:10" x14ac:dyDescent="0.2">
      <c r="F185" s="4">
        <f t="shared" si="16"/>
        <v>0</v>
      </c>
      <c r="G185" s="4">
        <f t="shared" si="17"/>
        <v>0</v>
      </c>
      <c r="H185" s="6">
        <f t="shared" si="13"/>
        <v>0</v>
      </c>
      <c r="I185" s="6">
        <f t="shared" si="14"/>
        <v>0</v>
      </c>
      <c r="J185" t="e">
        <f t="shared" si="15"/>
        <v>#DIV/0!</v>
      </c>
    </row>
    <row r="186" spans="6:10" x14ac:dyDescent="0.2">
      <c r="F186" s="4">
        <f t="shared" si="16"/>
        <v>0</v>
      </c>
      <c r="G186" s="4">
        <f t="shared" si="17"/>
        <v>0</v>
      </c>
      <c r="H186" s="6">
        <f t="shared" si="13"/>
        <v>0</v>
      </c>
      <c r="I186" s="6">
        <f t="shared" si="14"/>
        <v>0</v>
      </c>
      <c r="J186" t="e">
        <f t="shared" si="15"/>
        <v>#DIV/0!</v>
      </c>
    </row>
    <row r="187" spans="6:10" x14ac:dyDescent="0.2">
      <c r="F187" s="4">
        <f t="shared" si="16"/>
        <v>0</v>
      </c>
      <c r="G187" s="4">
        <f t="shared" si="17"/>
        <v>0</v>
      </c>
      <c r="H187" s="6">
        <f t="shared" si="13"/>
        <v>0</v>
      </c>
      <c r="I187" s="6">
        <f t="shared" si="14"/>
        <v>0</v>
      </c>
      <c r="J187" t="e">
        <f t="shared" si="15"/>
        <v>#DIV/0!</v>
      </c>
    </row>
    <row r="188" spans="6:10" x14ac:dyDescent="0.2">
      <c r="F188" s="4">
        <f t="shared" si="16"/>
        <v>0</v>
      </c>
      <c r="G188" s="4">
        <f t="shared" si="17"/>
        <v>0</v>
      </c>
      <c r="H188" s="6">
        <f t="shared" si="13"/>
        <v>0</v>
      </c>
      <c r="I188" s="6">
        <f t="shared" si="14"/>
        <v>0</v>
      </c>
      <c r="J188" t="e">
        <f t="shared" si="15"/>
        <v>#DIV/0!</v>
      </c>
    </row>
    <row r="189" spans="6:10" x14ac:dyDescent="0.2">
      <c r="F189" s="4">
        <f t="shared" si="16"/>
        <v>0</v>
      </c>
      <c r="G189" s="4">
        <f t="shared" si="17"/>
        <v>0</v>
      </c>
      <c r="H189" s="6">
        <f t="shared" si="13"/>
        <v>0</v>
      </c>
      <c r="I189" s="6">
        <f t="shared" si="14"/>
        <v>0</v>
      </c>
      <c r="J189" t="e">
        <f t="shared" si="15"/>
        <v>#DIV/0!</v>
      </c>
    </row>
    <row r="190" spans="6:10" x14ac:dyDescent="0.2">
      <c r="F190" s="4">
        <f t="shared" si="16"/>
        <v>0</v>
      </c>
      <c r="G190" s="4">
        <f t="shared" si="17"/>
        <v>0</v>
      </c>
      <c r="H190" s="6">
        <f t="shared" si="13"/>
        <v>0</v>
      </c>
      <c r="I190" s="6">
        <f t="shared" si="14"/>
        <v>0</v>
      </c>
      <c r="J190" t="e">
        <f t="shared" si="15"/>
        <v>#DIV/0!</v>
      </c>
    </row>
    <row r="191" spans="6:10" x14ac:dyDescent="0.2">
      <c r="F191" s="4">
        <f t="shared" si="16"/>
        <v>0</v>
      </c>
      <c r="G191" s="4">
        <f t="shared" si="17"/>
        <v>0</v>
      </c>
      <c r="H191" s="6">
        <f t="shared" si="13"/>
        <v>0</v>
      </c>
      <c r="I191" s="6">
        <f t="shared" si="14"/>
        <v>0</v>
      </c>
      <c r="J191" t="e">
        <f t="shared" si="15"/>
        <v>#DIV/0!</v>
      </c>
    </row>
    <row r="192" spans="6:10" x14ac:dyDescent="0.2">
      <c r="F192" s="4">
        <f t="shared" si="16"/>
        <v>0</v>
      </c>
      <c r="G192" s="4">
        <f t="shared" si="17"/>
        <v>0</v>
      </c>
      <c r="H192" s="6">
        <f t="shared" si="13"/>
        <v>0</v>
      </c>
      <c r="I192" s="6">
        <f t="shared" si="14"/>
        <v>0</v>
      </c>
      <c r="J192" t="e">
        <f t="shared" si="15"/>
        <v>#DIV/0!</v>
      </c>
    </row>
    <row r="193" spans="6:10" x14ac:dyDescent="0.2">
      <c r="F193" s="4">
        <f t="shared" si="16"/>
        <v>0</v>
      </c>
      <c r="G193" s="4">
        <f t="shared" si="17"/>
        <v>0</v>
      </c>
      <c r="H193" s="6">
        <f t="shared" si="13"/>
        <v>0</v>
      </c>
      <c r="I193" s="6">
        <f t="shared" si="14"/>
        <v>0</v>
      </c>
      <c r="J193" t="e">
        <f t="shared" si="15"/>
        <v>#DIV/0!</v>
      </c>
    </row>
    <row r="194" spans="6:10" x14ac:dyDescent="0.2">
      <c r="F194" s="4">
        <f t="shared" si="16"/>
        <v>0</v>
      </c>
      <c r="G194" s="4">
        <f t="shared" si="17"/>
        <v>0</v>
      </c>
      <c r="H194" s="6">
        <f t="shared" si="13"/>
        <v>0</v>
      </c>
      <c r="I194" s="6">
        <f t="shared" si="14"/>
        <v>0</v>
      </c>
      <c r="J194" t="e">
        <f t="shared" si="15"/>
        <v>#DIV/0!</v>
      </c>
    </row>
    <row r="195" spans="6:10" x14ac:dyDescent="0.2">
      <c r="F195" s="4">
        <f t="shared" si="16"/>
        <v>0</v>
      </c>
      <c r="G195" s="4">
        <f t="shared" si="17"/>
        <v>0</v>
      </c>
      <c r="H195" s="6">
        <f t="shared" si="13"/>
        <v>0</v>
      </c>
      <c r="I195" s="6">
        <f t="shared" si="14"/>
        <v>0</v>
      </c>
      <c r="J195" t="e">
        <f t="shared" si="15"/>
        <v>#DIV/0!</v>
      </c>
    </row>
    <row r="196" spans="6:10" x14ac:dyDescent="0.2">
      <c r="F196" s="4">
        <f t="shared" si="16"/>
        <v>0</v>
      </c>
      <c r="G196" s="4">
        <f t="shared" si="17"/>
        <v>0</v>
      </c>
      <c r="H196" s="6">
        <f t="shared" ref="H196:H259" si="18">D196*3.3/4095</f>
        <v>0</v>
      </c>
      <c r="I196" s="6">
        <f t="shared" ref="I196:I259" si="19">E196*3.3/4095</f>
        <v>0</v>
      </c>
      <c r="J196" t="e">
        <f t="shared" ref="J196:J259" si="20">I196/H196</f>
        <v>#DIV/0!</v>
      </c>
    </row>
    <row r="197" spans="6:10" x14ac:dyDescent="0.2">
      <c r="F197" s="4">
        <f t="shared" si="16"/>
        <v>0</v>
      </c>
      <c r="G197" s="4">
        <f t="shared" si="17"/>
        <v>0</v>
      </c>
      <c r="H197" s="6">
        <f t="shared" si="18"/>
        <v>0</v>
      </c>
      <c r="I197" s="6">
        <f t="shared" si="19"/>
        <v>0</v>
      </c>
      <c r="J197" t="e">
        <f t="shared" si="20"/>
        <v>#DIV/0!</v>
      </c>
    </row>
    <row r="198" spans="6:10" x14ac:dyDescent="0.2">
      <c r="F198" s="4">
        <f t="shared" si="16"/>
        <v>0</v>
      </c>
      <c r="G198" s="4">
        <f t="shared" si="17"/>
        <v>0</v>
      </c>
      <c r="H198" s="6">
        <f t="shared" si="18"/>
        <v>0</v>
      </c>
      <c r="I198" s="6">
        <f t="shared" si="19"/>
        <v>0</v>
      </c>
      <c r="J198" t="e">
        <f t="shared" si="20"/>
        <v>#DIV/0!</v>
      </c>
    </row>
    <row r="199" spans="6:10" x14ac:dyDescent="0.2">
      <c r="F199" s="4">
        <f t="shared" si="16"/>
        <v>0</v>
      </c>
      <c r="G199" s="4">
        <f t="shared" si="17"/>
        <v>0</v>
      </c>
      <c r="H199" s="6">
        <f t="shared" si="18"/>
        <v>0</v>
      </c>
      <c r="I199" s="6">
        <f t="shared" si="19"/>
        <v>0</v>
      </c>
      <c r="J199" t="e">
        <f t="shared" si="20"/>
        <v>#DIV/0!</v>
      </c>
    </row>
    <row r="200" spans="6:10" x14ac:dyDescent="0.2">
      <c r="F200" s="4">
        <f t="shared" si="16"/>
        <v>0</v>
      </c>
      <c r="G200" s="4">
        <f t="shared" si="17"/>
        <v>0</v>
      </c>
      <c r="H200" s="6">
        <f t="shared" si="18"/>
        <v>0</v>
      </c>
      <c r="I200" s="6">
        <f t="shared" si="19"/>
        <v>0</v>
      </c>
      <c r="J200" t="e">
        <f t="shared" si="20"/>
        <v>#DIV/0!</v>
      </c>
    </row>
    <row r="201" spans="6:10" x14ac:dyDescent="0.2">
      <c r="F201" s="4">
        <f t="shared" si="16"/>
        <v>0</v>
      </c>
      <c r="G201" s="4">
        <f t="shared" si="17"/>
        <v>0</v>
      </c>
      <c r="H201" s="6">
        <f t="shared" si="18"/>
        <v>0</v>
      </c>
      <c r="I201" s="6">
        <f t="shared" si="19"/>
        <v>0</v>
      </c>
      <c r="J201" t="e">
        <f t="shared" si="20"/>
        <v>#DIV/0!</v>
      </c>
    </row>
    <row r="202" spans="6:10" x14ac:dyDescent="0.2">
      <c r="F202" s="4">
        <f t="shared" si="16"/>
        <v>0</v>
      </c>
      <c r="G202" s="4">
        <f t="shared" si="17"/>
        <v>0</v>
      </c>
      <c r="H202" s="6">
        <f t="shared" si="18"/>
        <v>0</v>
      </c>
      <c r="I202" s="6">
        <f t="shared" si="19"/>
        <v>0</v>
      </c>
      <c r="J202" t="e">
        <f t="shared" si="20"/>
        <v>#DIV/0!</v>
      </c>
    </row>
    <row r="203" spans="6:10" x14ac:dyDescent="0.2">
      <c r="F203" s="4">
        <f t="shared" si="16"/>
        <v>0</v>
      </c>
      <c r="G203" s="4">
        <f t="shared" si="17"/>
        <v>0</v>
      </c>
      <c r="H203" s="6">
        <f t="shared" si="18"/>
        <v>0</v>
      </c>
      <c r="I203" s="6">
        <f t="shared" si="19"/>
        <v>0</v>
      </c>
      <c r="J203" t="e">
        <f t="shared" si="20"/>
        <v>#DIV/0!</v>
      </c>
    </row>
    <row r="204" spans="6:10" x14ac:dyDescent="0.2">
      <c r="F204" s="4">
        <f t="shared" si="16"/>
        <v>0</v>
      </c>
      <c r="G204" s="4">
        <f t="shared" si="17"/>
        <v>0</v>
      </c>
      <c r="H204" s="6">
        <f t="shared" si="18"/>
        <v>0</v>
      </c>
      <c r="I204" s="6">
        <f t="shared" si="19"/>
        <v>0</v>
      </c>
      <c r="J204" t="e">
        <f t="shared" si="20"/>
        <v>#DIV/0!</v>
      </c>
    </row>
    <row r="205" spans="6:10" x14ac:dyDescent="0.2">
      <c r="F205" s="4">
        <f t="shared" si="16"/>
        <v>0</v>
      </c>
      <c r="G205" s="4">
        <f t="shared" si="17"/>
        <v>0</v>
      </c>
      <c r="H205" s="6">
        <f t="shared" si="18"/>
        <v>0</v>
      </c>
      <c r="I205" s="6">
        <f t="shared" si="19"/>
        <v>0</v>
      </c>
      <c r="J205" t="e">
        <f t="shared" si="20"/>
        <v>#DIV/0!</v>
      </c>
    </row>
    <row r="206" spans="6:10" x14ac:dyDescent="0.2">
      <c r="F206" s="4">
        <f t="shared" si="16"/>
        <v>0</v>
      </c>
      <c r="G206" s="4">
        <f t="shared" si="17"/>
        <v>0</v>
      </c>
      <c r="H206" s="6">
        <f t="shared" si="18"/>
        <v>0</v>
      </c>
      <c r="I206" s="6">
        <f t="shared" si="19"/>
        <v>0</v>
      </c>
      <c r="J206" t="e">
        <f t="shared" si="20"/>
        <v>#DIV/0!</v>
      </c>
    </row>
    <row r="207" spans="6:10" x14ac:dyDescent="0.2">
      <c r="F207" s="4">
        <f t="shared" si="16"/>
        <v>0</v>
      </c>
      <c r="G207" s="4">
        <f t="shared" si="17"/>
        <v>0</v>
      </c>
      <c r="H207" s="6">
        <f t="shared" si="18"/>
        <v>0</v>
      </c>
      <c r="I207" s="6">
        <f t="shared" si="19"/>
        <v>0</v>
      </c>
      <c r="J207" t="e">
        <f t="shared" si="20"/>
        <v>#DIV/0!</v>
      </c>
    </row>
    <row r="208" spans="6:10" x14ac:dyDescent="0.2">
      <c r="F208" s="4">
        <f t="shared" si="16"/>
        <v>0</v>
      </c>
      <c r="G208" s="4">
        <f t="shared" si="17"/>
        <v>0</v>
      </c>
      <c r="H208" s="6">
        <f t="shared" si="18"/>
        <v>0</v>
      </c>
      <c r="I208" s="6">
        <f t="shared" si="19"/>
        <v>0</v>
      </c>
      <c r="J208" t="e">
        <f t="shared" si="20"/>
        <v>#DIV/0!</v>
      </c>
    </row>
    <row r="209" spans="6:10" x14ac:dyDescent="0.2">
      <c r="F209" s="4">
        <f t="shared" si="16"/>
        <v>0</v>
      </c>
      <c r="G209" s="4">
        <f t="shared" si="17"/>
        <v>0</v>
      </c>
      <c r="H209" s="6">
        <f t="shared" si="18"/>
        <v>0</v>
      </c>
      <c r="I209" s="6">
        <f t="shared" si="19"/>
        <v>0</v>
      </c>
      <c r="J209" t="e">
        <f t="shared" si="20"/>
        <v>#DIV/0!</v>
      </c>
    </row>
    <row r="210" spans="6:10" x14ac:dyDescent="0.2">
      <c r="F210" s="4">
        <f t="shared" si="16"/>
        <v>0</v>
      </c>
      <c r="G210" s="4">
        <f t="shared" si="17"/>
        <v>0</v>
      </c>
      <c r="H210" s="6">
        <f t="shared" si="18"/>
        <v>0</v>
      </c>
      <c r="I210" s="6">
        <f t="shared" si="19"/>
        <v>0</v>
      </c>
      <c r="J210" t="e">
        <f t="shared" si="20"/>
        <v>#DIV/0!</v>
      </c>
    </row>
    <row r="211" spans="6:10" x14ac:dyDescent="0.2">
      <c r="F211" s="4">
        <f t="shared" si="16"/>
        <v>0</v>
      </c>
      <c r="G211" s="4">
        <f t="shared" si="17"/>
        <v>0</v>
      </c>
      <c r="H211" s="6">
        <f t="shared" si="18"/>
        <v>0</v>
      </c>
      <c r="I211" s="6">
        <f t="shared" si="19"/>
        <v>0</v>
      </c>
      <c r="J211" t="e">
        <f t="shared" si="20"/>
        <v>#DIV/0!</v>
      </c>
    </row>
    <row r="212" spans="6:10" x14ac:dyDescent="0.2">
      <c r="F212" s="4">
        <f t="shared" si="16"/>
        <v>0</v>
      </c>
      <c r="G212" s="4">
        <f t="shared" si="17"/>
        <v>0</v>
      </c>
      <c r="H212" s="6">
        <f t="shared" si="18"/>
        <v>0</v>
      </c>
      <c r="I212" s="6">
        <f t="shared" si="19"/>
        <v>0</v>
      </c>
      <c r="J212" t="e">
        <f t="shared" si="20"/>
        <v>#DIV/0!</v>
      </c>
    </row>
    <row r="213" spans="6:10" x14ac:dyDescent="0.2">
      <c r="F213" s="4">
        <f t="shared" si="16"/>
        <v>0</v>
      </c>
      <c r="G213" s="4">
        <f t="shared" si="17"/>
        <v>0</v>
      </c>
      <c r="H213" s="6">
        <f t="shared" si="18"/>
        <v>0</v>
      </c>
      <c r="I213" s="6">
        <f t="shared" si="19"/>
        <v>0</v>
      </c>
      <c r="J213" t="e">
        <f t="shared" si="20"/>
        <v>#DIV/0!</v>
      </c>
    </row>
    <row r="214" spans="6:10" x14ac:dyDescent="0.2">
      <c r="F214" s="4">
        <f t="shared" si="16"/>
        <v>0</v>
      </c>
      <c r="G214" s="4">
        <f t="shared" si="17"/>
        <v>0</v>
      </c>
      <c r="H214" s="6">
        <f t="shared" si="18"/>
        <v>0</v>
      </c>
      <c r="I214" s="6">
        <f t="shared" si="19"/>
        <v>0</v>
      </c>
      <c r="J214" t="e">
        <f t="shared" si="20"/>
        <v>#DIV/0!</v>
      </c>
    </row>
    <row r="215" spans="6:10" x14ac:dyDescent="0.2">
      <c r="F215" s="4">
        <f t="shared" si="16"/>
        <v>0</v>
      </c>
      <c r="G215" s="4">
        <f t="shared" si="17"/>
        <v>0</v>
      </c>
      <c r="H215" s="6">
        <f t="shared" si="18"/>
        <v>0</v>
      </c>
      <c r="I215" s="6">
        <f t="shared" si="19"/>
        <v>0</v>
      </c>
      <c r="J215" t="e">
        <f t="shared" si="20"/>
        <v>#DIV/0!</v>
      </c>
    </row>
    <row r="216" spans="6:10" x14ac:dyDescent="0.2">
      <c r="F216" s="4">
        <f t="shared" si="16"/>
        <v>0</v>
      </c>
      <c r="G216" s="4">
        <f t="shared" si="17"/>
        <v>0</v>
      </c>
      <c r="H216" s="6">
        <f t="shared" si="18"/>
        <v>0</v>
      </c>
      <c r="I216" s="6">
        <f t="shared" si="19"/>
        <v>0</v>
      </c>
      <c r="J216" t="e">
        <f t="shared" si="20"/>
        <v>#DIV/0!</v>
      </c>
    </row>
    <row r="217" spans="6:10" x14ac:dyDescent="0.2">
      <c r="F217" s="4">
        <f t="shared" si="16"/>
        <v>0</v>
      </c>
      <c r="G217" s="4">
        <f t="shared" si="17"/>
        <v>0</v>
      </c>
      <c r="H217" s="6">
        <f t="shared" si="18"/>
        <v>0</v>
      </c>
      <c r="I217" s="6">
        <f t="shared" si="19"/>
        <v>0</v>
      </c>
      <c r="J217" t="e">
        <f t="shared" si="20"/>
        <v>#DIV/0!</v>
      </c>
    </row>
    <row r="218" spans="6:10" x14ac:dyDescent="0.2">
      <c r="F218" s="4">
        <f t="shared" si="16"/>
        <v>0</v>
      </c>
      <c r="G218" s="4">
        <f t="shared" si="17"/>
        <v>0</v>
      </c>
      <c r="H218" s="6">
        <f t="shared" si="18"/>
        <v>0</v>
      </c>
      <c r="I218" s="6">
        <f t="shared" si="19"/>
        <v>0</v>
      </c>
      <c r="J218" t="e">
        <f t="shared" si="20"/>
        <v>#DIV/0!</v>
      </c>
    </row>
    <row r="219" spans="6:10" x14ac:dyDescent="0.2">
      <c r="F219" s="4">
        <f t="shared" si="16"/>
        <v>0</v>
      </c>
      <c r="G219" s="4">
        <f t="shared" si="17"/>
        <v>0</v>
      </c>
      <c r="H219" s="6">
        <f t="shared" si="18"/>
        <v>0</v>
      </c>
      <c r="I219" s="6">
        <f t="shared" si="19"/>
        <v>0</v>
      </c>
      <c r="J219" t="e">
        <f t="shared" si="20"/>
        <v>#DIV/0!</v>
      </c>
    </row>
    <row r="220" spans="6:10" x14ac:dyDescent="0.2">
      <c r="F220" s="4">
        <f t="shared" si="16"/>
        <v>0</v>
      </c>
      <c r="G220" s="4">
        <f t="shared" si="17"/>
        <v>0</v>
      </c>
      <c r="H220" s="6">
        <f t="shared" si="18"/>
        <v>0</v>
      </c>
      <c r="I220" s="6">
        <f t="shared" si="19"/>
        <v>0</v>
      </c>
      <c r="J220" t="e">
        <f t="shared" si="20"/>
        <v>#DIV/0!</v>
      </c>
    </row>
    <row r="221" spans="6:10" x14ac:dyDescent="0.2">
      <c r="F221" s="4">
        <f t="shared" si="16"/>
        <v>0</v>
      </c>
      <c r="G221" s="4">
        <f t="shared" si="17"/>
        <v>0</v>
      </c>
      <c r="H221" s="6">
        <f t="shared" si="18"/>
        <v>0</v>
      </c>
      <c r="I221" s="6">
        <f t="shared" si="19"/>
        <v>0</v>
      </c>
      <c r="J221" t="e">
        <f t="shared" si="20"/>
        <v>#DIV/0!</v>
      </c>
    </row>
    <row r="222" spans="6:10" x14ac:dyDescent="0.2">
      <c r="F222" s="4">
        <f t="shared" si="16"/>
        <v>0</v>
      </c>
      <c r="G222" s="4">
        <f t="shared" si="17"/>
        <v>0</v>
      </c>
      <c r="H222" s="6">
        <f t="shared" si="18"/>
        <v>0</v>
      </c>
      <c r="I222" s="6">
        <f t="shared" si="19"/>
        <v>0</v>
      </c>
      <c r="J222" t="e">
        <f t="shared" si="20"/>
        <v>#DIV/0!</v>
      </c>
    </row>
    <row r="223" spans="6:10" x14ac:dyDescent="0.2">
      <c r="F223" s="4">
        <f t="shared" si="16"/>
        <v>0</v>
      </c>
      <c r="G223" s="4">
        <f t="shared" si="17"/>
        <v>0</v>
      </c>
      <c r="H223" s="6">
        <f t="shared" si="18"/>
        <v>0</v>
      </c>
      <c r="I223" s="6">
        <f t="shared" si="19"/>
        <v>0</v>
      </c>
      <c r="J223" t="e">
        <f t="shared" si="20"/>
        <v>#DIV/0!</v>
      </c>
    </row>
    <row r="224" spans="6:10" x14ac:dyDescent="0.2">
      <c r="F224" s="4">
        <f t="shared" si="16"/>
        <v>0</v>
      </c>
      <c r="G224" s="4">
        <f t="shared" si="17"/>
        <v>0</v>
      </c>
      <c r="H224" s="6">
        <f t="shared" si="18"/>
        <v>0</v>
      </c>
      <c r="I224" s="6">
        <f t="shared" si="19"/>
        <v>0</v>
      </c>
      <c r="J224" t="e">
        <f t="shared" si="20"/>
        <v>#DIV/0!</v>
      </c>
    </row>
    <row r="225" spans="6:10" x14ac:dyDescent="0.2">
      <c r="F225" s="4">
        <f t="shared" si="16"/>
        <v>0</v>
      </c>
      <c r="G225" s="4">
        <f t="shared" si="17"/>
        <v>0</v>
      </c>
      <c r="H225" s="6">
        <f t="shared" si="18"/>
        <v>0</v>
      </c>
      <c r="I225" s="6">
        <f t="shared" si="19"/>
        <v>0</v>
      </c>
      <c r="J225" t="e">
        <f t="shared" si="20"/>
        <v>#DIV/0!</v>
      </c>
    </row>
    <row r="226" spans="6:10" x14ac:dyDescent="0.2">
      <c r="F226" s="4">
        <f t="shared" si="16"/>
        <v>0</v>
      </c>
      <c r="G226" s="4">
        <f t="shared" si="17"/>
        <v>0</v>
      </c>
      <c r="H226" s="6">
        <f t="shared" si="18"/>
        <v>0</v>
      </c>
      <c r="I226" s="6">
        <f t="shared" si="19"/>
        <v>0</v>
      </c>
      <c r="J226" t="e">
        <f t="shared" si="20"/>
        <v>#DIV/0!</v>
      </c>
    </row>
    <row r="227" spans="6:10" x14ac:dyDescent="0.2">
      <c r="F227" s="4">
        <f t="shared" si="16"/>
        <v>0</v>
      </c>
      <c r="G227" s="4">
        <f t="shared" si="17"/>
        <v>0</v>
      </c>
      <c r="H227" s="6">
        <f t="shared" si="18"/>
        <v>0</v>
      </c>
      <c r="I227" s="6">
        <f t="shared" si="19"/>
        <v>0</v>
      </c>
      <c r="J227" t="e">
        <f t="shared" si="20"/>
        <v>#DIV/0!</v>
      </c>
    </row>
    <row r="228" spans="6:10" x14ac:dyDescent="0.2">
      <c r="F228" s="4">
        <f t="shared" si="16"/>
        <v>0</v>
      </c>
      <c r="G228" s="4">
        <f t="shared" si="17"/>
        <v>0</v>
      </c>
      <c r="H228" s="6">
        <f t="shared" si="18"/>
        <v>0</v>
      </c>
      <c r="I228" s="6">
        <f t="shared" si="19"/>
        <v>0</v>
      </c>
      <c r="J228" t="e">
        <f t="shared" si="20"/>
        <v>#DIV/0!</v>
      </c>
    </row>
    <row r="229" spans="6:10" x14ac:dyDescent="0.2">
      <c r="F229" s="4">
        <f t="shared" si="16"/>
        <v>0</v>
      </c>
      <c r="G229" s="4">
        <f t="shared" si="17"/>
        <v>0</v>
      </c>
      <c r="H229" s="6">
        <f t="shared" si="18"/>
        <v>0</v>
      </c>
      <c r="I229" s="6">
        <f t="shared" si="19"/>
        <v>0</v>
      </c>
      <c r="J229" t="e">
        <f t="shared" si="20"/>
        <v>#DIV/0!</v>
      </c>
    </row>
    <row r="230" spans="6:10" x14ac:dyDescent="0.2">
      <c r="F230" s="4">
        <f t="shared" si="16"/>
        <v>0</v>
      </c>
      <c r="G230" s="4">
        <f t="shared" si="17"/>
        <v>0</v>
      </c>
      <c r="H230" s="6">
        <f t="shared" si="18"/>
        <v>0</v>
      </c>
      <c r="I230" s="6">
        <f t="shared" si="19"/>
        <v>0</v>
      </c>
      <c r="J230" t="e">
        <f t="shared" si="20"/>
        <v>#DIV/0!</v>
      </c>
    </row>
    <row r="231" spans="6:10" x14ac:dyDescent="0.2">
      <c r="F231" s="4">
        <f t="shared" si="16"/>
        <v>0</v>
      </c>
      <c r="G231" s="4">
        <f t="shared" si="17"/>
        <v>0</v>
      </c>
      <c r="H231" s="6">
        <f t="shared" si="18"/>
        <v>0</v>
      </c>
      <c r="I231" s="6">
        <f t="shared" si="19"/>
        <v>0</v>
      </c>
      <c r="J231" t="e">
        <f t="shared" si="20"/>
        <v>#DIV/0!</v>
      </c>
    </row>
    <row r="232" spans="6:10" x14ac:dyDescent="0.2">
      <c r="F232" s="4">
        <f t="shared" si="16"/>
        <v>0</v>
      </c>
      <c r="G232" s="4">
        <f t="shared" si="17"/>
        <v>0</v>
      </c>
      <c r="H232" s="6">
        <f t="shared" si="18"/>
        <v>0</v>
      </c>
      <c r="I232" s="6">
        <f t="shared" si="19"/>
        <v>0</v>
      </c>
      <c r="J232" t="e">
        <f t="shared" si="20"/>
        <v>#DIV/0!</v>
      </c>
    </row>
    <row r="233" spans="6:10" x14ac:dyDescent="0.2">
      <c r="F233" s="4">
        <f t="shared" si="16"/>
        <v>0</v>
      </c>
      <c r="G233" s="4">
        <f t="shared" si="17"/>
        <v>0</v>
      </c>
      <c r="H233" s="6">
        <f t="shared" si="18"/>
        <v>0</v>
      </c>
      <c r="I233" s="6">
        <f t="shared" si="19"/>
        <v>0</v>
      </c>
      <c r="J233" t="e">
        <f t="shared" si="20"/>
        <v>#DIV/0!</v>
      </c>
    </row>
    <row r="234" spans="6:10" x14ac:dyDescent="0.2">
      <c r="F234" s="4">
        <f t="shared" si="16"/>
        <v>0</v>
      </c>
      <c r="G234" s="4">
        <f t="shared" si="17"/>
        <v>0</v>
      </c>
      <c r="H234" s="6">
        <f t="shared" si="18"/>
        <v>0</v>
      </c>
      <c r="I234" s="6">
        <f t="shared" si="19"/>
        <v>0</v>
      </c>
      <c r="J234" t="e">
        <f t="shared" si="20"/>
        <v>#DIV/0!</v>
      </c>
    </row>
    <row r="235" spans="6:10" x14ac:dyDescent="0.2">
      <c r="F235" s="4">
        <f t="shared" si="16"/>
        <v>0</v>
      </c>
      <c r="G235" s="4">
        <f t="shared" si="17"/>
        <v>0</v>
      </c>
      <c r="H235" s="6">
        <f t="shared" si="18"/>
        <v>0</v>
      </c>
      <c r="I235" s="6">
        <f t="shared" si="19"/>
        <v>0</v>
      </c>
      <c r="J235" t="e">
        <f t="shared" si="20"/>
        <v>#DIV/0!</v>
      </c>
    </row>
    <row r="236" spans="6:10" x14ac:dyDescent="0.2">
      <c r="F236" s="4">
        <f t="shared" si="16"/>
        <v>0</v>
      </c>
      <c r="G236" s="4">
        <f t="shared" si="17"/>
        <v>0</v>
      </c>
      <c r="H236" s="6">
        <f t="shared" si="18"/>
        <v>0</v>
      </c>
      <c r="I236" s="6">
        <f t="shared" si="19"/>
        <v>0</v>
      </c>
      <c r="J236" t="e">
        <f t="shared" si="20"/>
        <v>#DIV/0!</v>
      </c>
    </row>
    <row r="237" spans="6:10" x14ac:dyDescent="0.2">
      <c r="F237" s="4">
        <f t="shared" si="16"/>
        <v>0</v>
      </c>
      <c r="G237" s="4">
        <f t="shared" si="17"/>
        <v>0</v>
      </c>
      <c r="H237" s="6">
        <f t="shared" si="18"/>
        <v>0</v>
      </c>
      <c r="I237" s="6">
        <f t="shared" si="19"/>
        <v>0</v>
      </c>
      <c r="J237" t="e">
        <f t="shared" si="20"/>
        <v>#DIV/0!</v>
      </c>
    </row>
    <row r="238" spans="6:10" x14ac:dyDescent="0.2">
      <c r="F238" s="4">
        <f t="shared" si="16"/>
        <v>0</v>
      </c>
      <c r="G238" s="4">
        <f t="shared" si="17"/>
        <v>0</v>
      </c>
      <c r="H238" s="6">
        <f t="shared" si="18"/>
        <v>0</v>
      </c>
      <c r="I238" s="6">
        <f t="shared" si="19"/>
        <v>0</v>
      </c>
      <c r="J238" t="e">
        <f t="shared" si="20"/>
        <v>#DIV/0!</v>
      </c>
    </row>
    <row r="239" spans="6:10" x14ac:dyDescent="0.2">
      <c r="F239" s="4">
        <f t="shared" si="16"/>
        <v>0</v>
      </c>
      <c r="G239" s="4">
        <f t="shared" si="17"/>
        <v>0</v>
      </c>
      <c r="H239" s="6">
        <f t="shared" si="18"/>
        <v>0</v>
      </c>
      <c r="I239" s="6">
        <f t="shared" si="19"/>
        <v>0</v>
      </c>
      <c r="J239" t="e">
        <f t="shared" si="20"/>
        <v>#DIV/0!</v>
      </c>
    </row>
    <row r="240" spans="6:10" x14ac:dyDescent="0.2">
      <c r="F240" s="4">
        <f t="shared" si="16"/>
        <v>0</v>
      </c>
      <c r="G240" s="4">
        <f t="shared" si="17"/>
        <v>0</v>
      </c>
      <c r="H240" s="6">
        <f t="shared" si="18"/>
        <v>0</v>
      </c>
      <c r="I240" s="6">
        <f t="shared" si="19"/>
        <v>0</v>
      </c>
      <c r="J240" t="e">
        <f t="shared" si="20"/>
        <v>#DIV/0!</v>
      </c>
    </row>
    <row r="241" spans="6:10" x14ac:dyDescent="0.2">
      <c r="F241" s="4">
        <f t="shared" si="16"/>
        <v>0</v>
      </c>
      <c r="G241" s="4">
        <f t="shared" si="17"/>
        <v>0</v>
      </c>
      <c r="H241" s="6">
        <f t="shared" si="18"/>
        <v>0</v>
      </c>
      <c r="I241" s="6">
        <f t="shared" si="19"/>
        <v>0</v>
      </c>
      <c r="J241" t="e">
        <f t="shared" si="20"/>
        <v>#DIV/0!</v>
      </c>
    </row>
    <row r="242" spans="6:10" x14ac:dyDescent="0.2">
      <c r="F242" s="4">
        <f t="shared" si="16"/>
        <v>0</v>
      </c>
      <c r="G242" s="4">
        <f t="shared" si="17"/>
        <v>0</v>
      </c>
      <c r="H242" s="6">
        <f t="shared" si="18"/>
        <v>0</v>
      </c>
      <c r="I242" s="6">
        <f t="shared" si="19"/>
        <v>0</v>
      </c>
      <c r="J242" t="e">
        <f t="shared" si="20"/>
        <v>#DIV/0!</v>
      </c>
    </row>
    <row r="243" spans="6:10" x14ac:dyDescent="0.2">
      <c r="F243" s="4">
        <f t="shared" si="16"/>
        <v>0</v>
      </c>
      <c r="G243" s="4">
        <f t="shared" si="17"/>
        <v>0</v>
      </c>
      <c r="H243" s="6">
        <f t="shared" si="18"/>
        <v>0</v>
      </c>
      <c r="I243" s="6">
        <f t="shared" si="19"/>
        <v>0</v>
      </c>
      <c r="J243" t="e">
        <f t="shared" si="20"/>
        <v>#DIV/0!</v>
      </c>
    </row>
    <row r="244" spans="6:10" x14ac:dyDescent="0.2">
      <c r="F244" s="4">
        <f t="shared" si="16"/>
        <v>0</v>
      </c>
      <c r="G244" s="4">
        <f t="shared" si="17"/>
        <v>0</v>
      </c>
      <c r="H244" s="6">
        <f t="shared" si="18"/>
        <v>0</v>
      </c>
      <c r="I244" s="6">
        <f t="shared" si="19"/>
        <v>0</v>
      </c>
      <c r="J244" t="e">
        <f t="shared" si="20"/>
        <v>#DIV/0!</v>
      </c>
    </row>
    <row r="245" spans="6:10" x14ac:dyDescent="0.2">
      <c r="F245" s="4">
        <f t="shared" ref="F245:F308" si="21">B245*3.3/1023</f>
        <v>0</v>
      </c>
      <c r="G245" s="4">
        <f t="shared" ref="G245:G308" si="22">C245*3.3/4095</f>
        <v>0</v>
      </c>
      <c r="H245" s="6">
        <f t="shared" si="18"/>
        <v>0</v>
      </c>
      <c r="I245" s="6">
        <f t="shared" si="19"/>
        <v>0</v>
      </c>
      <c r="J245" t="e">
        <f t="shared" si="20"/>
        <v>#DIV/0!</v>
      </c>
    </row>
    <row r="246" spans="6:10" x14ac:dyDescent="0.2">
      <c r="F246" s="4">
        <f t="shared" si="21"/>
        <v>0</v>
      </c>
      <c r="G246" s="4">
        <f t="shared" si="22"/>
        <v>0</v>
      </c>
      <c r="H246" s="6">
        <f t="shared" si="18"/>
        <v>0</v>
      </c>
      <c r="I246" s="6">
        <f t="shared" si="19"/>
        <v>0</v>
      </c>
      <c r="J246" t="e">
        <f t="shared" si="20"/>
        <v>#DIV/0!</v>
      </c>
    </row>
    <row r="247" spans="6:10" x14ac:dyDescent="0.2">
      <c r="F247" s="4">
        <f t="shared" si="21"/>
        <v>0</v>
      </c>
      <c r="G247" s="4">
        <f t="shared" si="22"/>
        <v>0</v>
      </c>
      <c r="H247" s="6">
        <f t="shared" si="18"/>
        <v>0</v>
      </c>
      <c r="I247" s="6">
        <f t="shared" si="19"/>
        <v>0</v>
      </c>
      <c r="J247" t="e">
        <f t="shared" si="20"/>
        <v>#DIV/0!</v>
      </c>
    </row>
    <row r="248" spans="6:10" x14ac:dyDescent="0.2">
      <c r="F248" s="4">
        <f t="shared" si="21"/>
        <v>0</v>
      </c>
      <c r="G248" s="4">
        <f t="shared" si="22"/>
        <v>0</v>
      </c>
      <c r="H248" s="6">
        <f t="shared" si="18"/>
        <v>0</v>
      </c>
      <c r="I248" s="6">
        <f t="shared" si="19"/>
        <v>0</v>
      </c>
      <c r="J248" t="e">
        <f t="shared" si="20"/>
        <v>#DIV/0!</v>
      </c>
    </row>
    <row r="249" spans="6:10" x14ac:dyDescent="0.2">
      <c r="F249" s="4">
        <f t="shared" si="21"/>
        <v>0</v>
      </c>
      <c r="G249" s="4">
        <f t="shared" si="22"/>
        <v>0</v>
      </c>
      <c r="H249" s="6">
        <f t="shared" si="18"/>
        <v>0</v>
      </c>
      <c r="I249" s="6">
        <f t="shared" si="19"/>
        <v>0</v>
      </c>
      <c r="J249" t="e">
        <f t="shared" si="20"/>
        <v>#DIV/0!</v>
      </c>
    </row>
    <row r="250" spans="6:10" x14ac:dyDescent="0.2">
      <c r="F250" s="4">
        <f t="shared" si="21"/>
        <v>0</v>
      </c>
      <c r="G250" s="4">
        <f t="shared" si="22"/>
        <v>0</v>
      </c>
      <c r="H250" s="6">
        <f t="shared" si="18"/>
        <v>0</v>
      </c>
      <c r="I250" s="6">
        <f t="shared" si="19"/>
        <v>0</v>
      </c>
      <c r="J250" t="e">
        <f t="shared" si="20"/>
        <v>#DIV/0!</v>
      </c>
    </row>
    <row r="251" spans="6:10" x14ac:dyDescent="0.2">
      <c r="F251" s="4">
        <f t="shared" si="21"/>
        <v>0</v>
      </c>
      <c r="G251" s="4">
        <f t="shared" si="22"/>
        <v>0</v>
      </c>
      <c r="H251" s="6">
        <f t="shared" si="18"/>
        <v>0</v>
      </c>
      <c r="I251" s="6">
        <f t="shared" si="19"/>
        <v>0</v>
      </c>
      <c r="J251" t="e">
        <f t="shared" si="20"/>
        <v>#DIV/0!</v>
      </c>
    </row>
    <row r="252" spans="6:10" x14ac:dyDescent="0.2">
      <c r="F252" s="4">
        <f t="shared" si="21"/>
        <v>0</v>
      </c>
      <c r="G252" s="4">
        <f t="shared" si="22"/>
        <v>0</v>
      </c>
      <c r="H252" s="6">
        <f t="shared" si="18"/>
        <v>0</v>
      </c>
      <c r="I252" s="6">
        <f t="shared" si="19"/>
        <v>0</v>
      </c>
      <c r="J252" t="e">
        <f t="shared" si="20"/>
        <v>#DIV/0!</v>
      </c>
    </row>
    <row r="253" spans="6:10" x14ac:dyDescent="0.2">
      <c r="F253" s="4">
        <f t="shared" si="21"/>
        <v>0</v>
      </c>
      <c r="G253" s="4">
        <f t="shared" si="22"/>
        <v>0</v>
      </c>
      <c r="H253" s="6">
        <f t="shared" si="18"/>
        <v>0</v>
      </c>
      <c r="I253" s="6">
        <f t="shared" si="19"/>
        <v>0</v>
      </c>
      <c r="J253" t="e">
        <f t="shared" si="20"/>
        <v>#DIV/0!</v>
      </c>
    </row>
    <row r="254" spans="6:10" x14ac:dyDescent="0.2">
      <c r="F254" s="4">
        <f t="shared" si="21"/>
        <v>0</v>
      </c>
      <c r="G254" s="4">
        <f t="shared" si="22"/>
        <v>0</v>
      </c>
      <c r="H254" s="6">
        <f t="shared" si="18"/>
        <v>0</v>
      </c>
      <c r="I254" s="6">
        <f t="shared" si="19"/>
        <v>0</v>
      </c>
      <c r="J254" t="e">
        <f t="shared" si="20"/>
        <v>#DIV/0!</v>
      </c>
    </row>
    <row r="255" spans="6:10" x14ac:dyDescent="0.2">
      <c r="F255" s="4">
        <f t="shared" si="21"/>
        <v>0</v>
      </c>
      <c r="G255" s="4">
        <f t="shared" si="22"/>
        <v>0</v>
      </c>
      <c r="H255" s="6">
        <f t="shared" si="18"/>
        <v>0</v>
      </c>
      <c r="I255" s="6">
        <f t="shared" si="19"/>
        <v>0</v>
      </c>
      <c r="J255" t="e">
        <f t="shared" si="20"/>
        <v>#DIV/0!</v>
      </c>
    </row>
    <row r="256" spans="6:10" x14ac:dyDescent="0.2">
      <c r="F256" s="4">
        <f t="shared" si="21"/>
        <v>0</v>
      </c>
      <c r="G256" s="4">
        <f t="shared" si="22"/>
        <v>0</v>
      </c>
      <c r="H256" s="6">
        <f t="shared" si="18"/>
        <v>0</v>
      </c>
      <c r="I256" s="6">
        <f t="shared" si="19"/>
        <v>0</v>
      </c>
      <c r="J256" t="e">
        <f t="shared" si="20"/>
        <v>#DIV/0!</v>
      </c>
    </row>
    <row r="257" spans="6:10" x14ac:dyDescent="0.2">
      <c r="F257" s="4">
        <f t="shared" si="21"/>
        <v>0</v>
      </c>
      <c r="G257" s="4">
        <f t="shared" si="22"/>
        <v>0</v>
      </c>
      <c r="H257" s="6">
        <f t="shared" si="18"/>
        <v>0</v>
      </c>
      <c r="I257" s="6">
        <f t="shared" si="19"/>
        <v>0</v>
      </c>
      <c r="J257" t="e">
        <f t="shared" si="20"/>
        <v>#DIV/0!</v>
      </c>
    </row>
    <row r="258" spans="6:10" x14ac:dyDescent="0.2">
      <c r="F258" s="4">
        <f t="shared" si="21"/>
        <v>0</v>
      </c>
      <c r="G258" s="4">
        <f t="shared" si="22"/>
        <v>0</v>
      </c>
      <c r="H258" s="6">
        <f t="shared" si="18"/>
        <v>0</v>
      </c>
      <c r="I258" s="6">
        <f t="shared" si="19"/>
        <v>0</v>
      </c>
      <c r="J258" t="e">
        <f t="shared" si="20"/>
        <v>#DIV/0!</v>
      </c>
    </row>
    <row r="259" spans="6:10" x14ac:dyDescent="0.2">
      <c r="F259" s="4">
        <f t="shared" si="21"/>
        <v>0</v>
      </c>
      <c r="G259" s="4">
        <f t="shared" si="22"/>
        <v>0</v>
      </c>
      <c r="H259" s="6">
        <f t="shared" si="18"/>
        <v>0</v>
      </c>
      <c r="I259" s="6">
        <f t="shared" si="19"/>
        <v>0</v>
      </c>
      <c r="J259" t="e">
        <f t="shared" si="20"/>
        <v>#DIV/0!</v>
      </c>
    </row>
    <row r="260" spans="6:10" x14ac:dyDescent="0.2">
      <c r="F260" s="4">
        <f t="shared" si="21"/>
        <v>0</v>
      </c>
      <c r="G260" s="4">
        <f t="shared" si="22"/>
        <v>0</v>
      </c>
      <c r="H260" s="6">
        <f t="shared" ref="H260:H323" si="23">D260*3.3/4095</f>
        <v>0</v>
      </c>
      <c r="I260" s="6">
        <f t="shared" ref="I260:I323" si="24">E260*3.3/4095</f>
        <v>0</v>
      </c>
      <c r="J260" t="e">
        <f t="shared" ref="J260:J323" si="25">I260/H260</f>
        <v>#DIV/0!</v>
      </c>
    </row>
    <row r="261" spans="6:10" x14ac:dyDescent="0.2">
      <c r="F261" s="4">
        <f t="shared" si="21"/>
        <v>0</v>
      </c>
      <c r="G261" s="4">
        <f t="shared" si="22"/>
        <v>0</v>
      </c>
      <c r="H261" s="6">
        <f t="shared" si="23"/>
        <v>0</v>
      </c>
      <c r="I261" s="6">
        <f t="shared" si="24"/>
        <v>0</v>
      </c>
      <c r="J261" t="e">
        <f t="shared" si="25"/>
        <v>#DIV/0!</v>
      </c>
    </row>
    <row r="262" spans="6:10" x14ac:dyDescent="0.2">
      <c r="F262" s="4">
        <f t="shared" si="21"/>
        <v>0</v>
      </c>
      <c r="G262" s="4">
        <f t="shared" si="22"/>
        <v>0</v>
      </c>
      <c r="H262" s="6">
        <f t="shared" si="23"/>
        <v>0</v>
      </c>
      <c r="I262" s="6">
        <f t="shared" si="24"/>
        <v>0</v>
      </c>
      <c r="J262" t="e">
        <f t="shared" si="25"/>
        <v>#DIV/0!</v>
      </c>
    </row>
    <row r="263" spans="6:10" x14ac:dyDescent="0.2">
      <c r="F263" s="4">
        <f t="shared" si="21"/>
        <v>0</v>
      </c>
      <c r="G263" s="4">
        <f t="shared" si="22"/>
        <v>0</v>
      </c>
      <c r="H263" s="6">
        <f t="shared" si="23"/>
        <v>0</v>
      </c>
      <c r="I263" s="6">
        <f t="shared" si="24"/>
        <v>0</v>
      </c>
      <c r="J263" t="e">
        <f t="shared" si="25"/>
        <v>#DIV/0!</v>
      </c>
    </row>
    <row r="264" spans="6:10" x14ac:dyDescent="0.2">
      <c r="F264" s="4">
        <f t="shared" si="21"/>
        <v>0</v>
      </c>
      <c r="G264" s="4">
        <f t="shared" si="22"/>
        <v>0</v>
      </c>
      <c r="H264" s="6">
        <f t="shared" si="23"/>
        <v>0</v>
      </c>
      <c r="I264" s="6">
        <f t="shared" si="24"/>
        <v>0</v>
      </c>
      <c r="J264" t="e">
        <f t="shared" si="25"/>
        <v>#DIV/0!</v>
      </c>
    </row>
    <row r="265" spans="6:10" x14ac:dyDescent="0.2">
      <c r="F265" s="4">
        <f t="shared" si="21"/>
        <v>0</v>
      </c>
      <c r="G265" s="4">
        <f t="shared" si="22"/>
        <v>0</v>
      </c>
      <c r="H265" s="6">
        <f t="shared" si="23"/>
        <v>0</v>
      </c>
      <c r="I265" s="6">
        <f t="shared" si="24"/>
        <v>0</v>
      </c>
      <c r="J265" t="e">
        <f t="shared" si="25"/>
        <v>#DIV/0!</v>
      </c>
    </row>
    <row r="266" spans="6:10" x14ac:dyDescent="0.2">
      <c r="F266" s="4">
        <f t="shared" si="21"/>
        <v>0</v>
      </c>
      <c r="G266" s="4">
        <f t="shared" si="22"/>
        <v>0</v>
      </c>
      <c r="H266" s="6">
        <f t="shared" si="23"/>
        <v>0</v>
      </c>
      <c r="I266" s="6">
        <f t="shared" si="24"/>
        <v>0</v>
      </c>
      <c r="J266" t="e">
        <f t="shared" si="25"/>
        <v>#DIV/0!</v>
      </c>
    </row>
    <row r="267" spans="6:10" x14ac:dyDescent="0.2">
      <c r="F267" s="4">
        <f t="shared" si="21"/>
        <v>0</v>
      </c>
      <c r="G267" s="4">
        <f t="shared" si="22"/>
        <v>0</v>
      </c>
      <c r="H267" s="6">
        <f t="shared" si="23"/>
        <v>0</v>
      </c>
      <c r="I267" s="6">
        <f t="shared" si="24"/>
        <v>0</v>
      </c>
      <c r="J267" t="e">
        <f t="shared" si="25"/>
        <v>#DIV/0!</v>
      </c>
    </row>
    <row r="268" spans="6:10" x14ac:dyDescent="0.2">
      <c r="F268" s="4">
        <f t="shared" si="21"/>
        <v>0</v>
      </c>
      <c r="G268" s="4">
        <f t="shared" si="22"/>
        <v>0</v>
      </c>
      <c r="H268" s="6">
        <f t="shared" si="23"/>
        <v>0</v>
      </c>
      <c r="I268" s="6">
        <f t="shared" si="24"/>
        <v>0</v>
      </c>
      <c r="J268" t="e">
        <f t="shared" si="25"/>
        <v>#DIV/0!</v>
      </c>
    </row>
    <row r="269" spans="6:10" x14ac:dyDescent="0.2">
      <c r="F269" s="4">
        <f t="shared" si="21"/>
        <v>0</v>
      </c>
      <c r="G269" s="4">
        <f t="shared" si="22"/>
        <v>0</v>
      </c>
      <c r="H269" s="6">
        <f t="shared" si="23"/>
        <v>0</v>
      </c>
      <c r="I269" s="6">
        <f t="shared" si="24"/>
        <v>0</v>
      </c>
      <c r="J269" t="e">
        <f t="shared" si="25"/>
        <v>#DIV/0!</v>
      </c>
    </row>
    <row r="270" spans="6:10" x14ac:dyDescent="0.2">
      <c r="F270" s="4">
        <f t="shared" si="21"/>
        <v>0</v>
      </c>
      <c r="G270" s="4">
        <f t="shared" si="22"/>
        <v>0</v>
      </c>
      <c r="H270" s="6">
        <f t="shared" si="23"/>
        <v>0</v>
      </c>
      <c r="I270" s="6">
        <f t="shared" si="24"/>
        <v>0</v>
      </c>
      <c r="J270" t="e">
        <f t="shared" si="25"/>
        <v>#DIV/0!</v>
      </c>
    </row>
    <row r="271" spans="6:10" x14ac:dyDescent="0.2">
      <c r="F271" s="4">
        <f t="shared" si="21"/>
        <v>0</v>
      </c>
      <c r="G271" s="4">
        <f t="shared" si="22"/>
        <v>0</v>
      </c>
      <c r="H271" s="6">
        <f t="shared" si="23"/>
        <v>0</v>
      </c>
      <c r="I271" s="6">
        <f t="shared" si="24"/>
        <v>0</v>
      </c>
      <c r="J271" t="e">
        <f t="shared" si="25"/>
        <v>#DIV/0!</v>
      </c>
    </row>
    <row r="272" spans="6:10" x14ac:dyDescent="0.2">
      <c r="F272" s="4">
        <f t="shared" si="21"/>
        <v>0</v>
      </c>
      <c r="G272" s="4">
        <f t="shared" si="22"/>
        <v>0</v>
      </c>
      <c r="H272" s="6">
        <f t="shared" si="23"/>
        <v>0</v>
      </c>
      <c r="I272" s="6">
        <f t="shared" si="24"/>
        <v>0</v>
      </c>
      <c r="J272" t="e">
        <f t="shared" si="25"/>
        <v>#DIV/0!</v>
      </c>
    </row>
    <row r="273" spans="6:10" x14ac:dyDescent="0.2">
      <c r="F273" s="4">
        <f t="shared" si="21"/>
        <v>0</v>
      </c>
      <c r="G273" s="4">
        <f t="shared" si="22"/>
        <v>0</v>
      </c>
      <c r="H273" s="6">
        <f t="shared" si="23"/>
        <v>0</v>
      </c>
      <c r="I273" s="6">
        <f t="shared" si="24"/>
        <v>0</v>
      </c>
      <c r="J273" t="e">
        <f t="shared" si="25"/>
        <v>#DIV/0!</v>
      </c>
    </row>
    <row r="274" spans="6:10" x14ac:dyDescent="0.2">
      <c r="F274" s="4">
        <f t="shared" si="21"/>
        <v>0</v>
      </c>
      <c r="G274" s="4">
        <f t="shared" si="22"/>
        <v>0</v>
      </c>
      <c r="H274" s="6">
        <f t="shared" si="23"/>
        <v>0</v>
      </c>
      <c r="I274" s="6">
        <f t="shared" si="24"/>
        <v>0</v>
      </c>
      <c r="J274" t="e">
        <f t="shared" si="25"/>
        <v>#DIV/0!</v>
      </c>
    </row>
    <row r="275" spans="6:10" x14ac:dyDescent="0.2">
      <c r="F275" s="4">
        <f t="shared" si="21"/>
        <v>0</v>
      </c>
      <c r="G275" s="4">
        <f t="shared" si="22"/>
        <v>0</v>
      </c>
      <c r="H275" s="6">
        <f t="shared" si="23"/>
        <v>0</v>
      </c>
      <c r="I275" s="6">
        <f t="shared" si="24"/>
        <v>0</v>
      </c>
      <c r="J275" t="e">
        <f t="shared" si="25"/>
        <v>#DIV/0!</v>
      </c>
    </row>
    <row r="276" spans="6:10" x14ac:dyDescent="0.2">
      <c r="F276" s="4">
        <f t="shared" si="21"/>
        <v>0</v>
      </c>
      <c r="G276" s="4">
        <f t="shared" si="22"/>
        <v>0</v>
      </c>
      <c r="H276" s="6">
        <f t="shared" si="23"/>
        <v>0</v>
      </c>
      <c r="I276" s="6">
        <f t="shared" si="24"/>
        <v>0</v>
      </c>
      <c r="J276" t="e">
        <f t="shared" si="25"/>
        <v>#DIV/0!</v>
      </c>
    </row>
    <row r="277" spans="6:10" x14ac:dyDescent="0.2">
      <c r="F277" s="4">
        <f t="shared" si="21"/>
        <v>0</v>
      </c>
      <c r="G277" s="4">
        <f t="shared" si="22"/>
        <v>0</v>
      </c>
      <c r="H277" s="6">
        <f t="shared" si="23"/>
        <v>0</v>
      </c>
      <c r="I277" s="6">
        <f t="shared" si="24"/>
        <v>0</v>
      </c>
      <c r="J277" t="e">
        <f t="shared" si="25"/>
        <v>#DIV/0!</v>
      </c>
    </row>
    <row r="278" spans="6:10" x14ac:dyDescent="0.2">
      <c r="F278" s="4">
        <f t="shared" si="21"/>
        <v>0</v>
      </c>
      <c r="G278" s="4">
        <f t="shared" si="22"/>
        <v>0</v>
      </c>
      <c r="H278" s="6">
        <f t="shared" si="23"/>
        <v>0</v>
      </c>
      <c r="I278" s="6">
        <f t="shared" si="24"/>
        <v>0</v>
      </c>
      <c r="J278" t="e">
        <f t="shared" si="25"/>
        <v>#DIV/0!</v>
      </c>
    </row>
    <row r="279" spans="6:10" x14ac:dyDescent="0.2">
      <c r="F279" s="4">
        <f t="shared" si="21"/>
        <v>0</v>
      </c>
      <c r="G279" s="4">
        <f t="shared" si="22"/>
        <v>0</v>
      </c>
      <c r="H279" s="6">
        <f t="shared" si="23"/>
        <v>0</v>
      </c>
      <c r="I279" s="6">
        <f t="shared" si="24"/>
        <v>0</v>
      </c>
      <c r="J279" t="e">
        <f t="shared" si="25"/>
        <v>#DIV/0!</v>
      </c>
    </row>
    <row r="280" spans="6:10" x14ac:dyDescent="0.2">
      <c r="F280" s="4">
        <f t="shared" si="21"/>
        <v>0</v>
      </c>
      <c r="G280" s="4">
        <f t="shared" si="22"/>
        <v>0</v>
      </c>
      <c r="H280" s="6">
        <f t="shared" si="23"/>
        <v>0</v>
      </c>
      <c r="I280" s="6">
        <f t="shared" si="24"/>
        <v>0</v>
      </c>
      <c r="J280" t="e">
        <f t="shared" si="25"/>
        <v>#DIV/0!</v>
      </c>
    </row>
    <row r="281" spans="6:10" x14ac:dyDescent="0.2">
      <c r="F281" s="4">
        <f t="shared" si="21"/>
        <v>0</v>
      </c>
      <c r="G281" s="4">
        <f t="shared" si="22"/>
        <v>0</v>
      </c>
      <c r="H281" s="6">
        <f t="shared" si="23"/>
        <v>0</v>
      </c>
      <c r="I281" s="6">
        <f t="shared" si="24"/>
        <v>0</v>
      </c>
      <c r="J281" t="e">
        <f t="shared" si="25"/>
        <v>#DIV/0!</v>
      </c>
    </row>
    <row r="282" spans="6:10" x14ac:dyDescent="0.2">
      <c r="F282" s="4">
        <f t="shared" si="21"/>
        <v>0</v>
      </c>
      <c r="G282" s="4">
        <f t="shared" si="22"/>
        <v>0</v>
      </c>
      <c r="H282" s="6">
        <f t="shared" si="23"/>
        <v>0</v>
      </c>
      <c r="I282" s="6">
        <f t="shared" si="24"/>
        <v>0</v>
      </c>
      <c r="J282" t="e">
        <f t="shared" si="25"/>
        <v>#DIV/0!</v>
      </c>
    </row>
    <row r="283" spans="6:10" x14ac:dyDescent="0.2">
      <c r="F283" s="4">
        <f t="shared" si="21"/>
        <v>0</v>
      </c>
      <c r="G283" s="4">
        <f t="shared" si="22"/>
        <v>0</v>
      </c>
      <c r="H283" s="6">
        <f t="shared" si="23"/>
        <v>0</v>
      </c>
      <c r="I283" s="6">
        <f t="shared" si="24"/>
        <v>0</v>
      </c>
      <c r="J283" t="e">
        <f t="shared" si="25"/>
        <v>#DIV/0!</v>
      </c>
    </row>
    <row r="284" spans="6:10" x14ac:dyDescent="0.2">
      <c r="F284" s="4">
        <f t="shared" si="21"/>
        <v>0</v>
      </c>
      <c r="G284" s="4">
        <f t="shared" si="22"/>
        <v>0</v>
      </c>
      <c r="H284" s="6">
        <f t="shared" si="23"/>
        <v>0</v>
      </c>
      <c r="I284" s="6">
        <f t="shared" si="24"/>
        <v>0</v>
      </c>
      <c r="J284" t="e">
        <f t="shared" si="25"/>
        <v>#DIV/0!</v>
      </c>
    </row>
    <row r="285" spans="6:10" x14ac:dyDescent="0.2">
      <c r="F285" s="4">
        <f t="shared" si="21"/>
        <v>0</v>
      </c>
      <c r="G285" s="4">
        <f t="shared" si="22"/>
        <v>0</v>
      </c>
      <c r="H285" s="6">
        <f t="shared" si="23"/>
        <v>0</v>
      </c>
      <c r="I285" s="6">
        <f t="shared" si="24"/>
        <v>0</v>
      </c>
      <c r="J285" t="e">
        <f t="shared" si="25"/>
        <v>#DIV/0!</v>
      </c>
    </row>
    <row r="286" spans="6:10" x14ac:dyDescent="0.2">
      <c r="F286" s="4">
        <f t="shared" si="21"/>
        <v>0</v>
      </c>
      <c r="G286" s="4">
        <f t="shared" si="22"/>
        <v>0</v>
      </c>
      <c r="H286" s="6">
        <f t="shared" si="23"/>
        <v>0</v>
      </c>
      <c r="I286" s="6">
        <f t="shared" si="24"/>
        <v>0</v>
      </c>
      <c r="J286" t="e">
        <f t="shared" si="25"/>
        <v>#DIV/0!</v>
      </c>
    </row>
    <row r="287" spans="6:10" x14ac:dyDescent="0.2">
      <c r="F287" s="4">
        <f t="shared" si="21"/>
        <v>0</v>
      </c>
      <c r="G287" s="4">
        <f t="shared" si="22"/>
        <v>0</v>
      </c>
      <c r="H287" s="6">
        <f t="shared" si="23"/>
        <v>0</v>
      </c>
      <c r="I287" s="6">
        <f t="shared" si="24"/>
        <v>0</v>
      </c>
      <c r="J287" t="e">
        <f t="shared" si="25"/>
        <v>#DIV/0!</v>
      </c>
    </row>
    <row r="288" spans="6:10" x14ac:dyDescent="0.2">
      <c r="F288" s="4">
        <f t="shared" si="21"/>
        <v>0</v>
      </c>
      <c r="G288" s="4">
        <f t="shared" si="22"/>
        <v>0</v>
      </c>
      <c r="H288" s="6">
        <f t="shared" si="23"/>
        <v>0</v>
      </c>
      <c r="I288" s="6">
        <f t="shared" si="24"/>
        <v>0</v>
      </c>
      <c r="J288" t="e">
        <f t="shared" si="25"/>
        <v>#DIV/0!</v>
      </c>
    </row>
    <row r="289" spans="6:10" x14ac:dyDescent="0.2">
      <c r="F289" s="4">
        <f t="shared" si="21"/>
        <v>0</v>
      </c>
      <c r="G289" s="4">
        <f t="shared" si="22"/>
        <v>0</v>
      </c>
      <c r="H289" s="6">
        <f t="shared" si="23"/>
        <v>0</v>
      </c>
      <c r="I289" s="6">
        <f t="shared" si="24"/>
        <v>0</v>
      </c>
      <c r="J289" t="e">
        <f t="shared" si="25"/>
        <v>#DIV/0!</v>
      </c>
    </row>
    <row r="290" spans="6:10" x14ac:dyDescent="0.2">
      <c r="F290" s="4">
        <f t="shared" si="21"/>
        <v>0</v>
      </c>
      <c r="G290" s="4">
        <f t="shared" si="22"/>
        <v>0</v>
      </c>
      <c r="H290" s="6">
        <f t="shared" si="23"/>
        <v>0</v>
      </c>
      <c r="I290" s="6">
        <f t="shared" si="24"/>
        <v>0</v>
      </c>
      <c r="J290" t="e">
        <f t="shared" si="25"/>
        <v>#DIV/0!</v>
      </c>
    </row>
    <row r="291" spans="6:10" x14ac:dyDescent="0.2">
      <c r="F291" s="4">
        <f t="shared" si="21"/>
        <v>0</v>
      </c>
      <c r="G291" s="4">
        <f t="shared" si="22"/>
        <v>0</v>
      </c>
      <c r="H291" s="6">
        <f t="shared" si="23"/>
        <v>0</v>
      </c>
      <c r="I291" s="6">
        <f t="shared" si="24"/>
        <v>0</v>
      </c>
      <c r="J291" t="e">
        <f t="shared" si="25"/>
        <v>#DIV/0!</v>
      </c>
    </row>
    <row r="292" spans="6:10" x14ac:dyDescent="0.2">
      <c r="F292" s="4">
        <f t="shared" si="21"/>
        <v>0</v>
      </c>
      <c r="G292" s="4">
        <f t="shared" si="22"/>
        <v>0</v>
      </c>
      <c r="H292" s="6">
        <f t="shared" si="23"/>
        <v>0</v>
      </c>
      <c r="I292" s="6">
        <f t="shared" si="24"/>
        <v>0</v>
      </c>
      <c r="J292" t="e">
        <f t="shared" si="25"/>
        <v>#DIV/0!</v>
      </c>
    </row>
    <row r="293" spans="6:10" x14ac:dyDescent="0.2">
      <c r="F293" s="4">
        <f t="shared" si="21"/>
        <v>0</v>
      </c>
      <c r="G293" s="4">
        <f t="shared" si="22"/>
        <v>0</v>
      </c>
      <c r="H293" s="6">
        <f t="shared" si="23"/>
        <v>0</v>
      </c>
      <c r="I293" s="6">
        <f t="shared" si="24"/>
        <v>0</v>
      </c>
      <c r="J293" t="e">
        <f t="shared" si="25"/>
        <v>#DIV/0!</v>
      </c>
    </row>
    <row r="294" spans="6:10" x14ac:dyDescent="0.2">
      <c r="F294" s="4">
        <f t="shared" si="21"/>
        <v>0</v>
      </c>
      <c r="G294" s="4">
        <f t="shared" si="22"/>
        <v>0</v>
      </c>
      <c r="H294" s="6">
        <f t="shared" si="23"/>
        <v>0</v>
      </c>
      <c r="I294" s="6">
        <f t="shared" si="24"/>
        <v>0</v>
      </c>
      <c r="J294" t="e">
        <f t="shared" si="25"/>
        <v>#DIV/0!</v>
      </c>
    </row>
    <row r="295" spans="6:10" x14ac:dyDescent="0.2">
      <c r="F295" s="4">
        <f t="shared" si="21"/>
        <v>0</v>
      </c>
      <c r="G295" s="4">
        <f t="shared" si="22"/>
        <v>0</v>
      </c>
      <c r="H295" s="6">
        <f t="shared" si="23"/>
        <v>0</v>
      </c>
      <c r="I295" s="6">
        <f t="shared" si="24"/>
        <v>0</v>
      </c>
      <c r="J295" t="e">
        <f t="shared" si="25"/>
        <v>#DIV/0!</v>
      </c>
    </row>
    <row r="296" spans="6:10" x14ac:dyDescent="0.2">
      <c r="F296" s="4">
        <f t="shared" si="21"/>
        <v>0</v>
      </c>
      <c r="G296" s="4">
        <f t="shared" si="22"/>
        <v>0</v>
      </c>
      <c r="H296" s="6">
        <f t="shared" si="23"/>
        <v>0</v>
      </c>
      <c r="I296" s="6">
        <f t="shared" si="24"/>
        <v>0</v>
      </c>
      <c r="J296" t="e">
        <f t="shared" si="25"/>
        <v>#DIV/0!</v>
      </c>
    </row>
    <row r="297" spans="6:10" x14ac:dyDescent="0.2">
      <c r="F297" s="4">
        <f t="shared" si="21"/>
        <v>0</v>
      </c>
      <c r="G297" s="4">
        <f t="shared" si="22"/>
        <v>0</v>
      </c>
      <c r="H297" s="6">
        <f t="shared" si="23"/>
        <v>0</v>
      </c>
      <c r="I297" s="6">
        <f t="shared" si="24"/>
        <v>0</v>
      </c>
      <c r="J297" t="e">
        <f t="shared" si="25"/>
        <v>#DIV/0!</v>
      </c>
    </row>
    <row r="298" spans="6:10" x14ac:dyDescent="0.2">
      <c r="F298" s="4">
        <f t="shared" si="21"/>
        <v>0</v>
      </c>
      <c r="G298" s="4">
        <f t="shared" si="22"/>
        <v>0</v>
      </c>
      <c r="H298" s="6">
        <f t="shared" si="23"/>
        <v>0</v>
      </c>
      <c r="I298" s="6">
        <f t="shared" si="24"/>
        <v>0</v>
      </c>
      <c r="J298" t="e">
        <f t="shared" si="25"/>
        <v>#DIV/0!</v>
      </c>
    </row>
    <row r="299" spans="6:10" x14ac:dyDescent="0.2">
      <c r="F299" s="4">
        <f t="shared" si="21"/>
        <v>0</v>
      </c>
      <c r="G299" s="4">
        <f t="shared" si="22"/>
        <v>0</v>
      </c>
      <c r="H299" s="6">
        <f t="shared" si="23"/>
        <v>0</v>
      </c>
      <c r="I299" s="6">
        <f t="shared" si="24"/>
        <v>0</v>
      </c>
      <c r="J299" t="e">
        <f t="shared" si="25"/>
        <v>#DIV/0!</v>
      </c>
    </row>
    <row r="300" spans="6:10" x14ac:dyDescent="0.2">
      <c r="F300" s="4">
        <f t="shared" si="21"/>
        <v>0</v>
      </c>
      <c r="G300" s="4">
        <f t="shared" si="22"/>
        <v>0</v>
      </c>
      <c r="H300" s="6">
        <f t="shared" si="23"/>
        <v>0</v>
      </c>
      <c r="I300" s="6">
        <f t="shared" si="24"/>
        <v>0</v>
      </c>
      <c r="J300" t="e">
        <f t="shared" si="25"/>
        <v>#DIV/0!</v>
      </c>
    </row>
    <row r="301" spans="6:10" x14ac:dyDescent="0.2">
      <c r="F301" s="4">
        <f t="shared" si="21"/>
        <v>0</v>
      </c>
      <c r="G301" s="4">
        <f t="shared" si="22"/>
        <v>0</v>
      </c>
      <c r="H301" s="6">
        <f t="shared" si="23"/>
        <v>0</v>
      </c>
      <c r="I301" s="6">
        <f t="shared" si="24"/>
        <v>0</v>
      </c>
      <c r="J301" t="e">
        <f t="shared" si="25"/>
        <v>#DIV/0!</v>
      </c>
    </row>
    <row r="302" spans="6:10" x14ac:dyDescent="0.2">
      <c r="F302" s="4">
        <f t="shared" si="21"/>
        <v>0</v>
      </c>
      <c r="G302" s="4">
        <f t="shared" si="22"/>
        <v>0</v>
      </c>
      <c r="H302" s="6">
        <f t="shared" si="23"/>
        <v>0</v>
      </c>
      <c r="I302" s="6">
        <f t="shared" si="24"/>
        <v>0</v>
      </c>
      <c r="J302" t="e">
        <f t="shared" si="25"/>
        <v>#DIV/0!</v>
      </c>
    </row>
    <row r="303" spans="6:10" x14ac:dyDescent="0.2">
      <c r="F303" s="4">
        <f t="shared" si="21"/>
        <v>0</v>
      </c>
      <c r="G303" s="4">
        <f t="shared" si="22"/>
        <v>0</v>
      </c>
      <c r="H303" s="6">
        <f t="shared" si="23"/>
        <v>0</v>
      </c>
      <c r="I303" s="6">
        <f t="shared" si="24"/>
        <v>0</v>
      </c>
      <c r="J303" t="e">
        <f t="shared" si="25"/>
        <v>#DIV/0!</v>
      </c>
    </row>
    <row r="304" spans="6:10" x14ac:dyDescent="0.2">
      <c r="F304" s="4">
        <f t="shared" si="21"/>
        <v>0</v>
      </c>
      <c r="G304" s="4">
        <f t="shared" si="22"/>
        <v>0</v>
      </c>
      <c r="H304" s="6">
        <f t="shared" si="23"/>
        <v>0</v>
      </c>
      <c r="I304" s="6">
        <f t="shared" si="24"/>
        <v>0</v>
      </c>
      <c r="J304" t="e">
        <f t="shared" si="25"/>
        <v>#DIV/0!</v>
      </c>
    </row>
    <row r="305" spans="6:10" x14ac:dyDescent="0.2">
      <c r="F305" s="4">
        <f t="shared" si="21"/>
        <v>0</v>
      </c>
      <c r="G305" s="4">
        <f t="shared" si="22"/>
        <v>0</v>
      </c>
      <c r="H305" s="6">
        <f t="shared" si="23"/>
        <v>0</v>
      </c>
      <c r="I305" s="6">
        <f t="shared" si="24"/>
        <v>0</v>
      </c>
      <c r="J305" t="e">
        <f t="shared" si="25"/>
        <v>#DIV/0!</v>
      </c>
    </row>
    <row r="306" spans="6:10" x14ac:dyDescent="0.2">
      <c r="F306" s="4">
        <f t="shared" si="21"/>
        <v>0</v>
      </c>
      <c r="G306" s="4">
        <f t="shared" si="22"/>
        <v>0</v>
      </c>
      <c r="H306" s="6">
        <f t="shared" si="23"/>
        <v>0</v>
      </c>
      <c r="I306" s="6">
        <f t="shared" si="24"/>
        <v>0</v>
      </c>
      <c r="J306" t="e">
        <f t="shared" si="25"/>
        <v>#DIV/0!</v>
      </c>
    </row>
    <row r="307" spans="6:10" x14ac:dyDescent="0.2">
      <c r="F307" s="4">
        <f t="shared" si="21"/>
        <v>0</v>
      </c>
      <c r="G307" s="4">
        <f t="shared" si="22"/>
        <v>0</v>
      </c>
      <c r="H307" s="6">
        <f t="shared" si="23"/>
        <v>0</v>
      </c>
      <c r="I307" s="6">
        <f t="shared" si="24"/>
        <v>0</v>
      </c>
      <c r="J307" t="e">
        <f t="shared" si="25"/>
        <v>#DIV/0!</v>
      </c>
    </row>
    <row r="308" spans="6:10" x14ac:dyDescent="0.2">
      <c r="F308" s="4">
        <f t="shared" si="21"/>
        <v>0</v>
      </c>
      <c r="G308" s="4">
        <f t="shared" si="22"/>
        <v>0</v>
      </c>
      <c r="H308" s="6">
        <f t="shared" si="23"/>
        <v>0</v>
      </c>
      <c r="I308" s="6">
        <f t="shared" si="24"/>
        <v>0</v>
      </c>
      <c r="J308" t="e">
        <f t="shared" si="25"/>
        <v>#DIV/0!</v>
      </c>
    </row>
    <row r="309" spans="6:10" x14ac:dyDescent="0.2">
      <c r="F309" s="4">
        <f t="shared" ref="F309:F372" si="26">B309*3.3/1023</f>
        <v>0</v>
      </c>
      <c r="G309" s="4">
        <f t="shared" ref="G309:G372" si="27">C309*3.3/4095</f>
        <v>0</v>
      </c>
      <c r="H309" s="6">
        <f t="shared" si="23"/>
        <v>0</v>
      </c>
      <c r="I309" s="6">
        <f t="shared" si="24"/>
        <v>0</v>
      </c>
      <c r="J309" t="e">
        <f t="shared" si="25"/>
        <v>#DIV/0!</v>
      </c>
    </row>
    <row r="310" spans="6:10" x14ac:dyDescent="0.2">
      <c r="F310" s="4">
        <f t="shared" si="26"/>
        <v>0</v>
      </c>
      <c r="G310" s="4">
        <f t="shared" si="27"/>
        <v>0</v>
      </c>
      <c r="H310" s="6">
        <f t="shared" si="23"/>
        <v>0</v>
      </c>
      <c r="I310" s="6">
        <f t="shared" si="24"/>
        <v>0</v>
      </c>
      <c r="J310" t="e">
        <f t="shared" si="25"/>
        <v>#DIV/0!</v>
      </c>
    </row>
    <row r="311" spans="6:10" x14ac:dyDescent="0.2">
      <c r="F311" s="4">
        <f t="shared" si="26"/>
        <v>0</v>
      </c>
      <c r="G311" s="4">
        <f t="shared" si="27"/>
        <v>0</v>
      </c>
      <c r="H311" s="6">
        <f t="shared" si="23"/>
        <v>0</v>
      </c>
      <c r="I311" s="6">
        <f t="shared" si="24"/>
        <v>0</v>
      </c>
      <c r="J311" t="e">
        <f t="shared" si="25"/>
        <v>#DIV/0!</v>
      </c>
    </row>
    <row r="312" spans="6:10" x14ac:dyDescent="0.2">
      <c r="F312" s="4">
        <f t="shared" si="26"/>
        <v>0</v>
      </c>
      <c r="G312" s="4">
        <f t="shared" si="27"/>
        <v>0</v>
      </c>
      <c r="H312" s="6">
        <f t="shared" si="23"/>
        <v>0</v>
      </c>
      <c r="I312" s="6">
        <f t="shared" si="24"/>
        <v>0</v>
      </c>
      <c r="J312" t="e">
        <f t="shared" si="25"/>
        <v>#DIV/0!</v>
      </c>
    </row>
    <row r="313" spans="6:10" x14ac:dyDescent="0.2">
      <c r="F313" s="4">
        <f t="shared" si="26"/>
        <v>0</v>
      </c>
      <c r="G313" s="4">
        <f t="shared" si="27"/>
        <v>0</v>
      </c>
      <c r="H313" s="6">
        <f t="shared" si="23"/>
        <v>0</v>
      </c>
      <c r="I313" s="6">
        <f t="shared" si="24"/>
        <v>0</v>
      </c>
      <c r="J313" t="e">
        <f t="shared" si="25"/>
        <v>#DIV/0!</v>
      </c>
    </row>
    <row r="314" spans="6:10" x14ac:dyDescent="0.2">
      <c r="F314" s="4">
        <f t="shared" si="26"/>
        <v>0</v>
      </c>
      <c r="G314" s="4">
        <f t="shared" si="27"/>
        <v>0</v>
      </c>
      <c r="H314" s="6">
        <f t="shared" si="23"/>
        <v>0</v>
      </c>
      <c r="I314" s="6">
        <f t="shared" si="24"/>
        <v>0</v>
      </c>
      <c r="J314" t="e">
        <f t="shared" si="25"/>
        <v>#DIV/0!</v>
      </c>
    </row>
    <row r="315" spans="6:10" x14ac:dyDescent="0.2">
      <c r="F315" s="4">
        <f t="shared" si="26"/>
        <v>0</v>
      </c>
      <c r="G315" s="4">
        <f t="shared" si="27"/>
        <v>0</v>
      </c>
      <c r="H315" s="6">
        <f t="shared" si="23"/>
        <v>0</v>
      </c>
      <c r="I315" s="6">
        <f t="shared" si="24"/>
        <v>0</v>
      </c>
      <c r="J315" t="e">
        <f t="shared" si="25"/>
        <v>#DIV/0!</v>
      </c>
    </row>
    <row r="316" spans="6:10" x14ac:dyDescent="0.2">
      <c r="F316" s="4">
        <f t="shared" si="26"/>
        <v>0</v>
      </c>
      <c r="G316" s="4">
        <f t="shared" si="27"/>
        <v>0</v>
      </c>
      <c r="H316" s="6">
        <f t="shared" si="23"/>
        <v>0</v>
      </c>
      <c r="I316" s="6">
        <f t="shared" si="24"/>
        <v>0</v>
      </c>
      <c r="J316" t="e">
        <f t="shared" si="25"/>
        <v>#DIV/0!</v>
      </c>
    </row>
    <row r="317" spans="6:10" x14ac:dyDescent="0.2">
      <c r="F317" s="4">
        <f t="shared" si="26"/>
        <v>0</v>
      </c>
      <c r="G317" s="4">
        <f t="shared" si="27"/>
        <v>0</v>
      </c>
      <c r="H317" s="6">
        <f t="shared" si="23"/>
        <v>0</v>
      </c>
      <c r="I317" s="6">
        <f t="shared" si="24"/>
        <v>0</v>
      </c>
      <c r="J317" t="e">
        <f t="shared" si="25"/>
        <v>#DIV/0!</v>
      </c>
    </row>
    <row r="318" spans="6:10" x14ac:dyDescent="0.2">
      <c r="F318" s="4">
        <f t="shared" si="26"/>
        <v>0</v>
      </c>
      <c r="G318" s="4">
        <f t="shared" si="27"/>
        <v>0</v>
      </c>
      <c r="H318" s="6">
        <f t="shared" si="23"/>
        <v>0</v>
      </c>
      <c r="I318" s="6">
        <f t="shared" si="24"/>
        <v>0</v>
      </c>
      <c r="J318" t="e">
        <f t="shared" si="25"/>
        <v>#DIV/0!</v>
      </c>
    </row>
    <row r="319" spans="6:10" x14ac:dyDescent="0.2">
      <c r="F319" s="4">
        <f t="shared" si="26"/>
        <v>0</v>
      </c>
      <c r="G319" s="4">
        <f t="shared" si="27"/>
        <v>0</v>
      </c>
      <c r="H319" s="6">
        <f t="shared" si="23"/>
        <v>0</v>
      </c>
      <c r="I319" s="6">
        <f t="shared" si="24"/>
        <v>0</v>
      </c>
      <c r="J319" t="e">
        <f t="shared" si="25"/>
        <v>#DIV/0!</v>
      </c>
    </row>
    <row r="320" spans="6:10" x14ac:dyDescent="0.2">
      <c r="F320" s="4">
        <f t="shared" si="26"/>
        <v>0</v>
      </c>
      <c r="G320" s="4">
        <f t="shared" si="27"/>
        <v>0</v>
      </c>
      <c r="H320" s="6">
        <f t="shared" si="23"/>
        <v>0</v>
      </c>
      <c r="I320" s="6">
        <f t="shared" si="24"/>
        <v>0</v>
      </c>
      <c r="J320" t="e">
        <f t="shared" si="25"/>
        <v>#DIV/0!</v>
      </c>
    </row>
    <row r="321" spans="6:10" x14ac:dyDescent="0.2">
      <c r="F321" s="4">
        <f t="shared" si="26"/>
        <v>0</v>
      </c>
      <c r="G321" s="4">
        <f t="shared" si="27"/>
        <v>0</v>
      </c>
      <c r="H321" s="6">
        <f t="shared" si="23"/>
        <v>0</v>
      </c>
      <c r="I321" s="6">
        <f t="shared" si="24"/>
        <v>0</v>
      </c>
      <c r="J321" t="e">
        <f t="shared" si="25"/>
        <v>#DIV/0!</v>
      </c>
    </row>
    <row r="322" spans="6:10" x14ac:dyDescent="0.2">
      <c r="F322" s="4">
        <f t="shared" si="26"/>
        <v>0</v>
      </c>
      <c r="G322" s="4">
        <f t="shared" si="27"/>
        <v>0</v>
      </c>
      <c r="H322" s="6">
        <f t="shared" si="23"/>
        <v>0</v>
      </c>
      <c r="I322" s="6">
        <f t="shared" si="24"/>
        <v>0</v>
      </c>
      <c r="J322" t="e">
        <f t="shared" si="25"/>
        <v>#DIV/0!</v>
      </c>
    </row>
    <row r="323" spans="6:10" x14ac:dyDescent="0.2">
      <c r="F323" s="4">
        <f t="shared" si="26"/>
        <v>0</v>
      </c>
      <c r="G323" s="4">
        <f t="shared" si="27"/>
        <v>0</v>
      </c>
      <c r="H323" s="6">
        <f t="shared" si="23"/>
        <v>0</v>
      </c>
      <c r="I323" s="6">
        <f t="shared" si="24"/>
        <v>0</v>
      </c>
      <c r="J323" t="e">
        <f t="shared" si="25"/>
        <v>#DIV/0!</v>
      </c>
    </row>
    <row r="324" spans="6:10" x14ac:dyDescent="0.2">
      <c r="F324" s="4">
        <f t="shared" si="26"/>
        <v>0</v>
      </c>
      <c r="G324" s="4">
        <f t="shared" si="27"/>
        <v>0</v>
      </c>
      <c r="H324" s="6">
        <f t="shared" ref="H324:H387" si="28">D324*3.3/4095</f>
        <v>0</v>
      </c>
      <c r="I324" s="6">
        <f t="shared" ref="I324:I387" si="29">E324*3.3/4095</f>
        <v>0</v>
      </c>
      <c r="J324" t="e">
        <f t="shared" ref="J324:J387" si="30">I324/H324</f>
        <v>#DIV/0!</v>
      </c>
    </row>
    <row r="325" spans="6:10" x14ac:dyDescent="0.2">
      <c r="F325" s="4">
        <f t="shared" si="26"/>
        <v>0</v>
      </c>
      <c r="G325" s="4">
        <f t="shared" si="27"/>
        <v>0</v>
      </c>
      <c r="H325" s="6">
        <f t="shared" si="28"/>
        <v>0</v>
      </c>
      <c r="I325" s="6">
        <f t="shared" si="29"/>
        <v>0</v>
      </c>
      <c r="J325" t="e">
        <f t="shared" si="30"/>
        <v>#DIV/0!</v>
      </c>
    </row>
    <row r="326" spans="6:10" x14ac:dyDescent="0.2">
      <c r="F326" s="4">
        <f t="shared" si="26"/>
        <v>0</v>
      </c>
      <c r="G326" s="4">
        <f t="shared" si="27"/>
        <v>0</v>
      </c>
      <c r="H326" s="6">
        <f t="shared" si="28"/>
        <v>0</v>
      </c>
      <c r="I326" s="6">
        <f t="shared" si="29"/>
        <v>0</v>
      </c>
      <c r="J326" t="e">
        <f t="shared" si="30"/>
        <v>#DIV/0!</v>
      </c>
    </row>
    <row r="327" spans="6:10" x14ac:dyDescent="0.2">
      <c r="F327" s="4">
        <f t="shared" si="26"/>
        <v>0</v>
      </c>
      <c r="G327" s="4">
        <f t="shared" si="27"/>
        <v>0</v>
      </c>
      <c r="H327" s="6">
        <f t="shared" si="28"/>
        <v>0</v>
      </c>
      <c r="I327" s="6">
        <f t="shared" si="29"/>
        <v>0</v>
      </c>
      <c r="J327" t="e">
        <f t="shared" si="30"/>
        <v>#DIV/0!</v>
      </c>
    </row>
    <row r="328" spans="6:10" x14ac:dyDescent="0.2">
      <c r="F328" s="4">
        <f t="shared" si="26"/>
        <v>0</v>
      </c>
      <c r="G328" s="4">
        <f t="shared" si="27"/>
        <v>0</v>
      </c>
      <c r="H328" s="6">
        <f t="shared" si="28"/>
        <v>0</v>
      </c>
      <c r="I328" s="6">
        <f t="shared" si="29"/>
        <v>0</v>
      </c>
      <c r="J328" t="e">
        <f t="shared" si="30"/>
        <v>#DIV/0!</v>
      </c>
    </row>
    <row r="329" spans="6:10" x14ac:dyDescent="0.2">
      <c r="F329" s="4">
        <f t="shared" si="26"/>
        <v>0</v>
      </c>
      <c r="G329" s="4">
        <f t="shared" si="27"/>
        <v>0</v>
      </c>
      <c r="H329" s="6">
        <f t="shared" si="28"/>
        <v>0</v>
      </c>
      <c r="I329" s="6">
        <f t="shared" si="29"/>
        <v>0</v>
      </c>
      <c r="J329" t="e">
        <f t="shared" si="30"/>
        <v>#DIV/0!</v>
      </c>
    </row>
    <row r="330" spans="6:10" x14ac:dyDescent="0.2">
      <c r="F330" s="4">
        <f t="shared" si="26"/>
        <v>0</v>
      </c>
      <c r="G330" s="4">
        <f t="shared" si="27"/>
        <v>0</v>
      </c>
      <c r="H330" s="6">
        <f t="shared" si="28"/>
        <v>0</v>
      </c>
      <c r="I330" s="6">
        <f t="shared" si="29"/>
        <v>0</v>
      </c>
      <c r="J330" t="e">
        <f t="shared" si="30"/>
        <v>#DIV/0!</v>
      </c>
    </row>
    <row r="331" spans="6:10" x14ac:dyDescent="0.2">
      <c r="F331" s="4">
        <f t="shared" si="26"/>
        <v>0</v>
      </c>
      <c r="G331" s="4">
        <f t="shared" si="27"/>
        <v>0</v>
      </c>
      <c r="H331" s="6">
        <f t="shared" si="28"/>
        <v>0</v>
      </c>
      <c r="I331" s="6">
        <f t="shared" si="29"/>
        <v>0</v>
      </c>
      <c r="J331" t="e">
        <f t="shared" si="30"/>
        <v>#DIV/0!</v>
      </c>
    </row>
    <row r="332" spans="6:10" x14ac:dyDescent="0.2">
      <c r="F332" s="4">
        <f t="shared" si="26"/>
        <v>0</v>
      </c>
      <c r="G332" s="4">
        <f t="shared" si="27"/>
        <v>0</v>
      </c>
      <c r="H332" s="6">
        <f t="shared" si="28"/>
        <v>0</v>
      </c>
      <c r="I332" s="6">
        <f t="shared" si="29"/>
        <v>0</v>
      </c>
      <c r="J332" t="e">
        <f t="shared" si="30"/>
        <v>#DIV/0!</v>
      </c>
    </row>
    <row r="333" spans="6:10" x14ac:dyDescent="0.2">
      <c r="F333" s="4">
        <f t="shared" si="26"/>
        <v>0</v>
      </c>
      <c r="G333" s="4">
        <f t="shared" si="27"/>
        <v>0</v>
      </c>
      <c r="H333" s="6">
        <f t="shared" si="28"/>
        <v>0</v>
      </c>
      <c r="I333" s="6">
        <f t="shared" si="29"/>
        <v>0</v>
      </c>
      <c r="J333" t="e">
        <f t="shared" si="30"/>
        <v>#DIV/0!</v>
      </c>
    </row>
    <row r="334" spans="6:10" x14ac:dyDescent="0.2">
      <c r="F334" s="4">
        <f t="shared" si="26"/>
        <v>0</v>
      </c>
      <c r="G334" s="4">
        <f t="shared" si="27"/>
        <v>0</v>
      </c>
      <c r="H334" s="6">
        <f t="shared" si="28"/>
        <v>0</v>
      </c>
      <c r="I334" s="6">
        <f t="shared" si="29"/>
        <v>0</v>
      </c>
      <c r="J334" t="e">
        <f t="shared" si="30"/>
        <v>#DIV/0!</v>
      </c>
    </row>
    <row r="335" spans="6:10" x14ac:dyDescent="0.2">
      <c r="F335" s="4">
        <f t="shared" si="26"/>
        <v>0</v>
      </c>
      <c r="G335" s="4">
        <f t="shared" si="27"/>
        <v>0</v>
      </c>
      <c r="H335" s="6">
        <f t="shared" si="28"/>
        <v>0</v>
      </c>
      <c r="I335" s="6">
        <f t="shared" si="29"/>
        <v>0</v>
      </c>
      <c r="J335" t="e">
        <f t="shared" si="30"/>
        <v>#DIV/0!</v>
      </c>
    </row>
    <row r="336" spans="6:10" x14ac:dyDescent="0.2">
      <c r="F336" s="4">
        <f t="shared" si="26"/>
        <v>0</v>
      </c>
      <c r="G336" s="4">
        <f t="shared" si="27"/>
        <v>0</v>
      </c>
      <c r="H336" s="6">
        <f t="shared" si="28"/>
        <v>0</v>
      </c>
      <c r="I336" s="6">
        <f t="shared" si="29"/>
        <v>0</v>
      </c>
      <c r="J336" t="e">
        <f t="shared" si="30"/>
        <v>#DIV/0!</v>
      </c>
    </row>
    <row r="337" spans="6:10" x14ac:dyDescent="0.2">
      <c r="F337" s="4">
        <f t="shared" si="26"/>
        <v>0</v>
      </c>
      <c r="G337" s="4">
        <f t="shared" si="27"/>
        <v>0</v>
      </c>
      <c r="H337" s="6">
        <f t="shared" si="28"/>
        <v>0</v>
      </c>
      <c r="I337" s="6">
        <f t="shared" si="29"/>
        <v>0</v>
      </c>
      <c r="J337" t="e">
        <f t="shared" si="30"/>
        <v>#DIV/0!</v>
      </c>
    </row>
    <row r="338" spans="6:10" x14ac:dyDescent="0.2">
      <c r="F338" s="4">
        <f t="shared" si="26"/>
        <v>0</v>
      </c>
      <c r="G338" s="4">
        <f t="shared" si="27"/>
        <v>0</v>
      </c>
      <c r="H338" s="6">
        <f t="shared" si="28"/>
        <v>0</v>
      </c>
      <c r="I338" s="6">
        <f t="shared" si="29"/>
        <v>0</v>
      </c>
      <c r="J338" t="e">
        <f t="shared" si="30"/>
        <v>#DIV/0!</v>
      </c>
    </row>
    <row r="339" spans="6:10" x14ac:dyDescent="0.2">
      <c r="F339" s="4">
        <f t="shared" si="26"/>
        <v>0</v>
      </c>
      <c r="G339" s="4">
        <f t="shared" si="27"/>
        <v>0</v>
      </c>
      <c r="H339" s="6">
        <f t="shared" si="28"/>
        <v>0</v>
      </c>
      <c r="I339" s="6">
        <f t="shared" si="29"/>
        <v>0</v>
      </c>
      <c r="J339" t="e">
        <f t="shared" si="30"/>
        <v>#DIV/0!</v>
      </c>
    </row>
    <row r="340" spans="6:10" x14ac:dyDescent="0.2">
      <c r="F340" s="4">
        <f t="shared" si="26"/>
        <v>0</v>
      </c>
      <c r="G340" s="4">
        <f t="shared" si="27"/>
        <v>0</v>
      </c>
      <c r="H340" s="6">
        <f t="shared" si="28"/>
        <v>0</v>
      </c>
      <c r="I340" s="6">
        <f t="shared" si="29"/>
        <v>0</v>
      </c>
      <c r="J340" t="e">
        <f t="shared" si="30"/>
        <v>#DIV/0!</v>
      </c>
    </row>
    <row r="341" spans="6:10" x14ac:dyDescent="0.2">
      <c r="F341" s="4">
        <f t="shared" si="26"/>
        <v>0</v>
      </c>
      <c r="G341" s="4">
        <f t="shared" si="27"/>
        <v>0</v>
      </c>
      <c r="H341" s="6">
        <f t="shared" si="28"/>
        <v>0</v>
      </c>
      <c r="I341" s="6">
        <f t="shared" si="29"/>
        <v>0</v>
      </c>
      <c r="J341" t="e">
        <f t="shared" si="30"/>
        <v>#DIV/0!</v>
      </c>
    </row>
    <row r="342" spans="6:10" x14ac:dyDescent="0.2">
      <c r="F342" s="4">
        <f t="shared" si="26"/>
        <v>0</v>
      </c>
      <c r="G342" s="4">
        <f t="shared" si="27"/>
        <v>0</v>
      </c>
      <c r="H342" s="6">
        <f t="shared" si="28"/>
        <v>0</v>
      </c>
      <c r="I342" s="6">
        <f t="shared" si="29"/>
        <v>0</v>
      </c>
      <c r="J342" t="e">
        <f t="shared" si="30"/>
        <v>#DIV/0!</v>
      </c>
    </row>
    <row r="343" spans="6:10" x14ac:dyDescent="0.2">
      <c r="F343" s="4">
        <f t="shared" si="26"/>
        <v>0</v>
      </c>
      <c r="G343" s="4">
        <f t="shared" si="27"/>
        <v>0</v>
      </c>
      <c r="H343" s="6">
        <f t="shared" si="28"/>
        <v>0</v>
      </c>
      <c r="I343" s="6">
        <f t="shared" si="29"/>
        <v>0</v>
      </c>
      <c r="J343" t="e">
        <f t="shared" si="30"/>
        <v>#DIV/0!</v>
      </c>
    </row>
    <row r="344" spans="6:10" x14ac:dyDescent="0.2">
      <c r="F344" s="4">
        <f t="shared" si="26"/>
        <v>0</v>
      </c>
      <c r="G344" s="4">
        <f t="shared" si="27"/>
        <v>0</v>
      </c>
      <c r="H344" s="6">
        <f t="shared" si="28"/>
        <v>0</v>
      </c>
      <c r="I344" s="6">
        <f t="shared" si="29"/>
        <v>0</v>
      </c>
      <c r="J344" t="e">
        <f t="shared" si="30"/>
        <v>#DIV/0!</v>
      </c>
    </row>
    <row r="345" spans="6:10" x14ac:dyDescent="0.2">
      <c r="F345" s="4">
        <f t="shared" si="26"/>
        <v>0</v>
      </c>
      <c r="G345" s="4">
        <f t="shared" si="27"/>
        <v>0</v>
      </c>
      <c r="H345" s="6">
        <f t="shared" si="28"/>
        <v>0</v>
      </c>
      <c r="I345" s="6">
        <f t="shared" si="29"/>
        <v>0</v>
      </c>
      <c r="J345" t="e">
        <f t="shared" si="30"/>
        <v>#DIV/0!</v>
      </c>
    </row>
    <row r="346" spans="6:10" x14ac:dyDescent="0.2">
      <c r="F346" s="4">
        <f t="shared" si="26"/>
        <v>0</v>
      </c>
      <c r="G346" s="4">
        <f t="shared" si="27"/>
        <v>0</v>
      </c>
      <c r="H346" s="6">
        <f t="shared" si="28"/>
        <v>0</v>
      </c>
      <c r="I346" s="6">
        <f t="shared" si="29"/>
        <v>0</v>
      </c>
      <c r="J346" t="e">
        <f t="shared" si="30"/>
        <v>#DIV/0!</v>
      </c>
    </row>
    <row r="347" spans="6:10" x14ac:dyDescent="0.2">
      <c r="F347" s="4">
        <f t="shared" si="26"/>
        <v>0</v>
      </c>
      <c r="G347" s="4">
        <f t="shared" si="27"/>
        <v>0</v>
      </c>
      <c r="H347" s="6">
        <f t="shared" si="28"/>
        <v>0</v>
      </c>
      <c r="I347" s="6">
        <f t="shared" si="29"/>
        <v>0</v>
      </c>
      <c r="J347" t="e">
        <f t="shared" si="30"/>
        <v>#DIV/0!</v>
      </c>
    </row>
    <row r="348" spans="6:10" x14ac:dyDescent="0.2">
      <c r="F348" s="4">
        <f t="shared" si="26"/>
        <v>0</v>
      </c>
      <c r="G348" s="4">
        <f t="shared" si="27"/>
        <v>0</v>
      </c>
      <c r="H348" s="6">
        <f t="shared" si="28"/>
        <v>0</v>
      </c>
      <c r="I348" s="6">
        <f t="shared" si="29"/>
        <v>0</v>
      </c>
      <c r="J348" t="e">
        <f t="shared" si="30"/>
        <v>#DIV/0!</v>
      </c>
    </row>
    <row r="349" spans="6:10" x14ac:dyDescent="0.2">
      <c r="F349" s="4">
        <f t="shared" si="26"/>
        <v>0</v>
      </c>
      <c r="G349" s="4">
        <f t="shared" si="27"/>
        <v>0</v>
      </c>
      <c r="H349" s="6">
        <f t="shared" si="28"/>
        <v>0</v>
      </c>
      <c r="I349" s="6">
        <f t="shared" si="29"/>
        <v>0</v>
      </c>
      <c r="J349" t="e">
        <f t="shared" si="30"/>
        <v>#DIV/0!</v>
      </c>
    </row>
    <row r="350" spans="6:10" x14ac:dyDescent="0.2">
      <c r="F350" s="4">
        <f t="shared" si="26"/>
        <v>0</v>
      </c>
      <c r="G350" s="4">
        <f t="shared" si="27"/>
        <v>0</v>
      </c>
      <c r="H350" s="6">
        <f t="shared" si="28"/>
        <v>0</v>
      </c>
      <c r="I350" s="6">
        <f t="shared" si="29"/>
        <v>0</v>
      </c>
      <c r="J350" t="e">
        <f t="shared" si="30"/>
        <v>#DIV/0!</v>
      </c>
    </row>
    <row r="351" spans="6:10" x14ac:dyDescent="0.2">
      <c r="F351" s="4">
        <f t="shared" si="26"/>
        <v>0</v>
      </c>
      <c r="G351" s="4">
        <f t="shared" si="27"/>
        <v>0</v>
      </c>
      <c r="H351" s="6">
        <f t="shared" si="28"/>
        <v>0</v>
      </c>
      <c r="I351" s="6">
        <f t="shared" si="29"/>
        <v>0</v>
      </c>
      <c r="J351" t="e">
        <f t="shared" si="30"/>
        <v>#DIV/0!</v>
      </c>
    </row>
    <row r="352" spans="6:10" x14ac:dyDescent="0.2">
      <c r="F352" s="4">
        <f t="shared" si="26"/>
        <v>0</v>
      </c>
      <c r="G352" s="4">
        <f t="shared" si="27"/>
        <v>0</v>
      </c>
      <c r="H352" s="6">
        <f t="shared" si="28"/>
        <v>0</v>
      </c>
      <c r="I352" s="6">
        <f t="shared" si="29"/>
        <v>0</v>
      </c>
      <c r="J352" t="e">
        <f t="shared" si="30"/>
        <v>#DIV/0!</v>
      </c>
    </row>
    <row r="353" spans="6:10" x14ac:dyDescent="0.2">
      <c r="F353" s="4">
        <f t="shared" si="26"/>
        <v>0</v>
      </c>
      <c r="G353" s="4">
        <f t="shared" si="27"/>
        <v>0</v>
      </c>
      <c r="H353" s="6">
        <f t="shared" si="28"/>
        <v>0</v>
      </c>
      <c r="I353" s="6">
        <f t="shared" si="29"/>
        <v>0</v>
      </c>
      <c r="J353" t="e">
        <f t="shared" si="30"/>
        <v>#DIV/0!</v>
      </c>
    </row>
    <row r="354" spans="6:10" x14ac:dyDescent="0.2">
      <c r="F354" s="4">
        <f t="shared" si="26"/>
        <v>0</v>
      </c>
      <c r="G354" s="4">
        <f t="shared" si="27"/>
        <v>0</v>
      </c>
      <c r="H354" s="6">
        <f t="shared" si="28"/>
        <v>0</v>
      </c>
      <c r="I354" s="6">
        <f t="shared" si="29"/>
        <v>0</v>
      </c>
      <c r="J354" t="e">
        <f t="shared" si="30"/>
        <v>#DIV/0!</v>
      </c>
    </row>
    <row r="355" spans="6:10" x14ac:dyDescent="0.2">
      <c r="F355" s="4">
        <f t="shared" si="26"/>
        <v>0</v>
      </c>
      <c r="G355" s="4">
        <f t="shared" si="27"/>
        <v>0</v>
      </c>
      <c r="H355" s="6">
        <f t="shared" si="28"/>
        <v>0</v>
      </c>
      <c r="I355" s="6">
        <f t="shared" si="29"/>
        <v>0</v>
      </c>
      <c r="J355" t="e">
        <f t="shared" si="30"/>
        <v>#DIV/0!</v>
      </c>
    </row>
    <row r="356" spans="6:10" x14ac:dyDescent="0.2">
      <c r="F356" s="4">
        <f t="shared" si="26"/>
        <v>0</v>
      </c>
      <c r="G356" s="4">
        <f t="shared" si="27"/>
        <v>0</v>
      </c>
      <c r="H356" s="6">
        <f t="shared" si="28"/>
        <v>0</v>
      </c>
      <c r="I356" s="6">
        <f t="shared" si="29"/>
        <v>0</v>
      </c>
      <c r="J356" t="e">
        <f t="shared" si="30"/>
        <v>#DIV/0!</v>
      </c>
    </row>
    <row r="357" spans="6:10" x14ac:dyDescent="0.2">
      <c r="F357" s="4">
        <f t="shared" si="26"/>
        <v>0</v>
      </c>
      <c r="G357" s="4">
        <f t="shared" si="27"/>
        <v>0</v>
      </c>
      <c r="H357" s="6">
        <f t="shared" si="28"/>
        <v>0</v>
      </c>
      <c r="I357" s="6">
        <f t="shared" si="29"/>
        <v>0</v>
      </c>
      <c r="J357" t="e">
        <f t="shared" si="30"/>
        <v>#DIV/0!</v>
      </c>
    </row>
    <row r="358" spans="6:10" x14ac:dyDescent="0.2">
      <c r="F358" s="4">
        <f t="shared" si="26"/>
        <v>0</v>
      </c>
      <c r="G358" s="4">
        <f t="shared" si="27"/>
        <v>0</v>
      </c>
      <c r="H358" s="6">
        <f t="shared" si="28"/>
        <v>0</v>
      </c>
      <c r="I358" s="6">
        <f t="shared" si="29"/>
        <v>0</v>
      </c>
      <c r="J358" t="e">
        <f t="shared" si="30"/>
        <v>#DIV/0!</v>
      </c>
    </row>
    <row r="359" spans="6:10" x14ac:dyDescent="0.2">
      <c r="F359" s="4">
        <f t="shared" si="26"/>
        <v>0</v>
      </c>
      <c r="G359" s="4">
        <f t="shared" si="27"/>
        <v>0</v>
      </c>
      <c r="H359" s="6">
        <f t="shared" si="28"/>
        <v>0</v>
      </c>
      <c r="I359" s="6">
        <f t="shared" si="29"/>
        <v>0</v>
      </c>
      <c r="J359" t="e">
        <f t="shared" si="30"/>
        <v>#DIV/0!</v>
      </c>
    </row>
    <row r="360" spans="6:10" x14ac:dyDescent="0.2">
      <c r="F360" s="4">
        <f t="shared" si="26"/>
        <v>0</v>
      </c>
      <c r="G360" s="4">
        <f t="shared" si="27"/>
        <v>0</v>
      </c>
      <c r="H360" s="6">
        <f t="shared" si="28"/>
        <v>0</v>
      </c>
      <c r="I360" s="6">
        <f t="shared" si="29"/>
        <v>0</v>
      </c>
      <c r="J360" t="e">
        <f t="shared" si="30"/>
        <v>#DIV/0!</v>
      </c>
    </row>
    <row r="361" spans="6:10" x14ac:dyDescent="0.2">
      <c r="F361" s="4">
        <f t="shared" si="26"/>
        <v>0</v>
      </c>
      <c r="G361" s="4">
        <f t="shared" si="27"/>
        <v>0</v>
      </c>
      <c r="H361" s="6">
        <f t="shared" si="28"/>
        <v>0</v>
      </c>
      <c r="I361" s="6">
        <f t="shared" si="29"/>
        <v>0</v>
      </c>
      <c r="J361" t="e">
        <f t="shared" si="30"/>
        <v>#DIV/0!</v>
      </c>
    </row>
    <row r="362" spans="6:10" x14ac:dyDescent="0.2">
      <c r="F362" s="4">
        <f t="shared" si="26"/>
        <v>0</v>
      </c>
      <c r="G362" s="4">
        <f t="shared" si="27"/>
        <v>0</v>
      </c>
      <c r="H362" s="6">
        <f t="shared" si="28"/>
        <v>0</v>
      </c>
      <c r="I362" s="6">
        <f t="shared" si="29"/>
        <v>0</v>
      </c>
      <c r="J362" t="e">
        <f t="shared" si="30"/>
        <v>#DIV/0!</v>
      </c>
    </row>
    <row r="363" spans="6:10" x14ac:dyDescent="0.2">
      <c r="F363" s="4">
        <f t="shared" si="26"/>
        <v>0</v>
      </c>
      <c r="G363" s="4">
        <f t="shared" si="27"/>
        <v>0</v>
      </c>
      <c r="H363" s="6">
        <f t="shared" si="28"/>
        <v>0</v>
      </c>
      <c r="I363" s="6">
        <f t="shared" si="29"/>
        <v>0</v>
      </c>
      <c r="J363" t="e">
        <f t="shared" si="30"/>
        <v>#DIV/0!</v>
      </c>
    </row>
    <row r="364" spans="6:10" x14ac:dyDescent="0.2">
      <c r="F364" s="4">
        <f t="shared" si="26"/>
        <v>0</v>
      </c>
      <c r="G364" s="4">
        <f t="shared" si="27"/>
        <v>0</v>
      </c>
      <c r="H364" s="6">
        <f t="shared" si="28"/>
        <v>0</v>
      </c>
      <c r="I364" s="6">
        <f t="shared" si="29"/>
        <v>0</v>
      </c>
      <c r="J364" t="e">
        <f t="shared" si="30"/>
        <v>#DIV/0!</v>
      </c>
    </row>
    <row r="365" spans="6:10" x14ac:dyDescent="0.2">
      <c r="F365" s="4">
        <f t="shared" si="26"/>
        <v>0</v>
      </c>
      <c r="G365" s="4">
        <f t="shared" si="27"/>
        <v>0</v>
      </c>
      <c r="H365" s="6">
        <f t="shared" si="28"/>
        <v>0</v>
      </c>
      <c r="I365" s="6">
        <f t="shared" si="29"/>
        <v>0</v>
      </c>
      <c r="J365" t="e">
        <f t="shared" si="30"/>
        <v>#DIV/0!</v>
      </c>
    </row>
    <row r="366" spans="6:10" x14ac:dyDescent="0.2">
      <c r="F366" s="4">
        <f t="shared" si="26"/>
        <v>0</v>
      </c>
      <c r="G366" s="4">
        <f t="shared" si="27"/>
        <v>0</v>
      </c>
      <c r="H366" s="6">
        <f t="shared" si="28"/>
        <v>0</v>
      </c>
      <c r="I366" s="6">
        <f t="shared" si="29"/>
        <v>0</v>
      </c>
      <c r="J366" t="e">
        <f t="shared" si="30"/>
        <v>#DIV/0!</v>
      </c>
    </row>
    <row r="367" spans="6:10" x14ac:dyDescent="0.2">
      <c r="F367" s="4">
        <f t="shared" si="26"/>
        <v>0</v>
      </c>
      <c r="G367" s="4">
        <f t="shared" si="27"/>
        <v>0</v>
      </c>
      <c r="H367" s="6">
        <f t="shared" si="28"/>
        <v>0</v>
      </c>
      <c r="I367" s="6">
        <f t="shared" si="29"/>
        <v>0</v>
      </c>
      <c r="J367" t="e">
        <f t="shared" si="30"/>
        <v>#DIV/0!</v>
      </c>
    </row>
    <row r="368" spans="6:10" x14ac:dyDescent="0.2">
      <c r="F368" s="4">
        <f t="shared" si="26"/>
        <v>0</v>
      </c>
      <c r="G368" s="4">
        <f t="shared" si="27"/>
        <v>0</v>
      </c>
      <c r="H368" s="6">
        <f t="shared" si="28"/>
        <v>0</v>
      </c>
      <c r="I368" s="6">
        <f t="shared" si="29"/>
        <v>0</v>
      </c>
      <c r="J368" t="e">
        <f t="shared" si="30"/>
        <v>#DIV/0!</v>
      </c>
    </row>
    <row r="369" spans="6:10" x14ac:dyDescent="0.2">
      <c r="F369" s="4">
        <f t="shared" si="26"/>
        <v>0</v>
      </c>
      <c r="G369" s="4">
        <f t="shared" si="27"/>
        <v>0</v>
      </c>
      <c r="H369" s="6">
        <f t="shared" si="28"/>
        <v>0</v>
      </c>
      <c r="I369" s="6">
        <f t="shared" si="29"/>
        <v>0</v>
      </c>
      <c r="J369" t="e">
        <f t="shared" si="30"/>
        <v>#DIV/0!</v>
      </c>
    </row>
    <row r="370" spans="6:10" x14ac:dyDescent="0.2">
      <c r="F370" s="4">
        <f t="shared" si="26"/>
        <v>0</v>
      </c>
      <c r="G370" s="4">
        <f t="shared" si="27"/>
        <v>0</v>
      </c>
      <c r="H370" s="6">
        <f t="shared" si="28"/>
        <v>0</v>
      </c>
      <c r="I370" s="6">
        <f t="shared" si="29"/>
        <v>0</v>
      </c>
      <c r="J370" t="e">
        <f t="shared" si="30"/>
        <v>#DIV/0!</v>
      </c>
    </row>
    <row r="371" spans="6:10" x14ac:dyDescent="0.2">
      <c r="F371" s="4">
        <f t="shared" si="26"/>
        <v>0</v>
      </c>
      <c r="G371" s="4">
        <f t="shared" si="27"/>
        <v>0</v>
      </c>
      <c r="H371" s="6">
        <f t="shared" si="28"/>
        <v>0</v>
      </c>
      <c r="I371" s="6">
        <f t="shared" si="29"/>
        <v>0</v>
      </c>
      <c r="J371" t="e">
        <f t="shared" si="30"/>
        <v>#DIV/0!</v>
      </c>
    </row>
    <row r="372" spans="6:10" x14ac:dyDescent="0.2">
      <c r="F372" s="4">
        <f t="shared" si="26"/>
        <v>0</v>
      </c>
      <c r="G372" s="4">
        <f t="shared" si="27"/>
        <v>0</v>
      </c>
      <c r="H372" s="6">
        <f t="shared" si="28"/>
        <v>0</v>
      </c>
      <c r="I372" s="6">
        <f t="shared" si="29"/>
        <v>0</v>
      </c>
      <c r="J372" t="e">
        <f t="shared" si="30"/>
        <v>#DIV/0!</v>
      </c>
    </row>
    <row r="373" spans="6:10" x14ac:dyDescent="0.2">
      <c r="F373" s="4">
        <f t="shared" ref="F373:F436" si="31">B373*3.3/1023</f>
        <v>0</v>
      </c>
      <c r="G373" s="4">
        <f t="shared" ref="G373:G436" si="32">C373*3.3/4095</f>
        <v>0</v>
      </c>
      <c r="H373" s="6">
        <f t="shared" si="28"/>
        <v>0</v>
      </c>
      <c r="I373" s="6">
        <f t="shared" si="29"/>
        <v>0</v>
      </c>
      <c r="J373" t="e">
        <f t="shared" si="30"/>
        <v>#DIV/0!</v>
      </c>
    </row>
    <row r="374" spans="6:10" x14ac:dyDescent="0.2">
      <c r="F374" s="4">
        <f t="shared" si="31"/>
        <v>0</v>
      </c>
      <c r="G374" s="4">
        <f t="shared" si="32"/>
        <v>0</v>
      </c>
      <c r="H374" s="6">
        <f t="shared" si="28"/>
        <v>0</v>
      </c>
      <c r="I374" s="6">
        <f t="shared" si="29"/>
        <v>0</v>
      </c>
      <c r="J374" t="e">
        <f t="shared" si="30"/>
        <v>#DIV/0!</v>
      </c>
    </row>
    <row r="375" spans="6:10" x14ac:dyDescent="0.2">
      <c r="F375" s="4">
        <f t="shared" si="31"/>
        <v>0</v>
      </c>
      <c r="G375" s="4">
        <f t="shared" si="32"/>
        <v>0</v>
      </c>
      <c r="H375" s="6">
        <f t="shared" si="28"/>
        <v>0</v>
      </c>
      <c r="I375" s="6">
        <f t="shared" si="29"/>
        <v>0</v>
      </c>
      <c r="J375" t="e">
        <f t="shared" si="30"/>
        <v>#DIV/0!</v>
      </c>
    </row>
    <row r="376" spans="6:10" x14ac:dyDescent="0.2">
      <c r="F376" s="4">
        <f t="shared" si="31"/>
        <v>0</v>
      </c>
      <c r="G376" s="4">
        <f t="shared" si="32"/>
        <v>0</v>
      </c>
      <c r="H376" s="6">
        <f t="shared" si="28"/>
        <v>0</v>
      </c>
      <c r="I376" s="6">
        <f t="shared" si="29"/>
        <v>0</v>
      </c>
      <c r="J376" t="e">
        <f t="shared" si="30"/>
        <v>#DIV/0!</v>
      </c>
    </row>
    <row r="377" spans="6:10" x14ac:dyDescent="0.2">
      <c r="F377" s="4">
        <f t="shared" si="31"/>
        <v>0</v>
      </c>
      <c r="G377" s="4">
        <f t="shared" si="32"/>
        <v>0</v>
      </c>
      <c r="H377" s="6">
        <f t="shared" si="28"/>
        <v>0</v>
      </c>
      <c r="I377" s="6">
        <f t="shared" si="29"/>
        <v>0</v>
      </c>
      <c r="J377" t="e">
        <f t="shared" si="30"/>
        <v>#DIV/0!</v>
      </c>
    </row>
    <row r="378" spans="6:10" x14ac:dyDescent="0.2">
      <c r="F378" s="4">
        <f t="shared" si="31"/>
        <v>0</v>
      </c>
      <c r="G378" s="4">
        <f t="shared" si="32"/>
        <v>0</v>
      </c>
      <c r="H378" s="6">
        <f t="shared" si="28"/>
        <v>0</v>
      </c>
      <c r="I378" s="6">
        <f t="shared" si="29"/>
        <v>0</v>
      </c>
      <c r="J378" t="e">
        <f t="shared" si="30"/>
        <v>#DIV/0!</v>
      </c>
    </row>
    <row r="379" spans="6:10" x14ac:dyDescent="0.2">
      <c r="F379" s="4">
        <f t="shared" si="31"/>
        <v>0</v>
      </c>
      <c r="G379" s="4">
        <f t="shared" si="32"/>
        <v>0</v>
      </c>
      <c r="H379" s="6">
        <f t="shared" si="28"/>
        <v>0</v>
      </c>
      <c r="I379" s="6">
        <f t="shared" si="29"/>
        <v>0</v>
      </c>
      <c r="J379" t="e">
        <f t="shared" si="30"/>
        <v>#DIV/0!</v>
      </c>
    </row>
    <row r="380" spans="6:10" x14ac:dyDescent="0.2">
      <c r="F380" s="4">
        <f t="shared" si="31"/>
        <v>0</v>
      </c>
      <c r="G380" s="4">
        <f t="shared" si="32"/>
        <v>0</v>
      </c>
      <c r="H380" s="6">
        <f t="shared" si="28"/>
        <v>0</v>
      </c>
      <c r="I380" s="6">
        <f t="shared" si="29"/>
        <v>0</v>
      </c>
      <c r="J380" t="e">
        <f t="shared" si="30"/>
        <v>#DIV/0!</v>
      </c>
    </row>
    <row r="381" spans="6:10" x14ac:dyDescent="0.2">
      <c r="F381" s="4">
        <f t="shared" si="31"/>
        <v>0</v>
      </c>
      <c r="G381" s="4">
        <f t="shared" si="32"/>
        <v>0</v>
      </c>
      <c r="H381" s="6">
        <f t="shared" si="28"/>
        <v>0</v>
      </c>
      <c r="I381" s="6">
        <f t="shared" si="29"/>
        <v>0</v>
      </c>
      <c r="J381" t="e">
        <f t="shared" si="30"/>
        <v>#DIV/0!</v>
      </c>
    </row>
    <row r="382" spans="6:10" x14ac:dyDescent="0.2">
      <c r="F382" s="4">
        <f t="shared" si="31"/>
        <v>0</v>
      </c>
      <c r="G382" s="4">
        <f t="shared" si="32"/>
        <v>0</v>
      </c>
      <c r="H382" s="6">
        <f t="shared" si="28"/>
        <v>0</v>
      </c>
      <c r="I382" s="6">
        <f t="shared" si="29"/>
        <v>0</v>
      </c>
      <c r="J382" t="e">
        <f t="shared" si="30"/>
        <v>#DIV/0!</v>
      </c>
    </row>
    <row r="383" spans="6:10" x14ac:dyDescent="0.2">
      <c r="F383" s="4">
        <f t="shared" si="31"/>
        <v>0</v>
      </c>
      <c r="G383" s="4">
        <f t="shared" si="32"/>
        <v>0</v>
      </c>
      <c r="H383" s="6">
        <f t="shared" si="28"/>
        <v>0</v>
      </c>
      <c r="I383" s="6">
        <f t="shared" si="29"/>
        <v>0</v>
      </c>
      <c r="J383" t="e">
        <f t="shared" si="30"/>
        <v>#DIV/0!</v>
      </c>
    </row>
    <row r="384" spans="6:10" x14ac:dyDescent="0.2">
      <c r="F384" s="4">
        <f t="shared" si="31"/>
        <v>0</v>
      </c>
      <c r="G384" s="4">
        <f t="shared" si="32"/>
        <v>0</v>
      </c>
      <c r="H384" s="6">
        <f t="shared" si="28"/>
        <v>0</v>
      </c>
      <c r="I384" s="6">
        <f t="shared" si="29"/>
        <v>0</v>
      </c>
      <c r="J384" t="e">
        <f t="shared" si="30"/>
        <v>#DIV/0!</v>
      </c>
    </row>
    <row r="385" spans="6:10" x14ac:dyDescent="0.2">
      <c r="F385" s="4">
        <f t="shared" si="31"/>
        <v>0</v>
      </c>
      <c r="G385" s="4">
        <f t="shared" si="32"/>
        <v>0</v>
      </c>
      <c r="H385" s="6">
        <f t="shared" si="28"/>
        <v>0</v>
      </c>
      <c r="I385" s="6">
        <f t="shared" si="29"/>
        <v>0</v>
      </c>
      <c r="J385" t="e">
        <f t="shared" si="30"/>
        <v>#DIV/0!</v>
      </c>
    </row>
    <row r="386" spans="6:10" x14ac:dyDescent="0.2">
      <c r="F386" s="4">
        <f t="shared" si="31"/>
        <v>0</v>
      </c>
      <c r="G386" s="4">
        <f t="shared" si="32"/>
        <v>0</v>
      </c>
      <c r="H386" s="6">
        <f t="shared" si="28"/>
        <v>0</v>
      </c>
      <c r="I386" s="6">
        <f t="shared" si="29"/>
        <v>0</v>
      </c>
      <c r="J386" t="e">
        <f t="shared" si="30"/>
        <v>#DIV/0!</v>
      </c>
    </row>
    <row r="387" spans="6:10" x14ac:dyDescent="0.2">
      <c r="F387" s="4">
        <f t="shared" si="31"/>
        <v>0</v>
      </c>
      <c r="G387" s="4">
        <f t="shared" si="32"/>
        <v>0</v>
      </c>
      <c r="H387" s="6">
        <f t="shared" si="28"/>
        <v>0</v>
      </c>
      <c r="I387" s="6">
        <f t="shared" si="29"/>
        <v>0</v>
      </c>
      <c r="J387" t="e">
        <f t="shared" si="30"/>
        <v>#DIV/0!</v>
      </c>
    </row>
    <row r="388" spans="6:10" x14ac:dyDescent="0.2">
      <c r="F388" s="4">
        <f t="shared" si="31"/>
        <v>0</v>
      </c>
      <c r="G388" s="4">
        <f t="shared" si="32"/>
        <v>0</v>
      </c>
      <c r="H388" s="6">
        <f t="shared" ref="H388:H451" si="33">D388*3.3/4095</f>
        <v>0</v>
      </c>
      <c r="I388" s="6">
        <f t="shared" ref="I388:I451" si="34">E388*3.3/4095</f>
        <v>0</v>
      </c>
      <c r="J388" t="e">
        <f t="shared" ref="J388:J451" si="35">I388/H388</f>
        <v>#DIV/0!</v>
      </c>
    </row>
    <row r="389" spans="6:10" x14ac:dyDescent="0.2">
      <c r="F389" s="4">
        <f t="shared" si="31"/>
        <v>0</v>
      </c>
      <c r="G389" s="4">
        <f t="shared" si="32"/>
        <v>0</v>
      </c>
      <c r="H389" s="6">
        <f t="shared" si="33"/>
        <v>0</v>
      </c>
      <c r="I389" s="6">
        <f t="shared" si="34"/>
        <v>0</v>
      </c>
      <c r="J389" t="e">
        <f t="shared" si="35"/>
        <v>#DIV/0!</v>
      </c>
    </row>
    <row r="390" spans="6:10" x14ac:dyDescent="0.2">
      <c r="F390" s="4">
        <f t="shared" si="31"/>
        <v>0</v>
      </c>
      <c r="G390" s="4">
        <f t="shared" si="32"/>
        <v>0</v>
      </c>
      <c r="H390" s="6">
        <f t="shared" si="33"/>
        <v>0</v>
      </c>
      <c r="I390" s="6">
        <f t="shared" si="34"/>
        <v>0</v>
      </c>
      <c r="J390" t="e">
        <f t="shared" si="35"/>
        <v>#DIV/0!</v>
      </c>
    </row>
    <row r="391" spans="6:10" x14ac:dyDescent="0.2">
      <c r="F391" s="4">
        <f t="shared" si="31"/>
        <v>0</v>
      </c>
      <c r="G391" s="4">
        <f t="shared" si="32"/>
        <v>0</v>
      </c>
      <c r="H391" s="6">
        <f t="shared" si="33"/>
        <v>0</v>
      </c>
      <c r="I391" s="6">
        <f t="shared" si="34"/>
        <v>0</v>
      </c>
      <c r="J391" t="e">
        <f t="shared" si="35"/>
        <v>#DIV/0!</v>
      </c>
    </row>
    <row r="392" spans="6:10" x14ac:dyDescent="0.2">
      <c r="F392" s="4">
        <f t="shared" si="31"/>
        <v>0</v>
      </c>
      <c r="G392" s="4">
        <f t="shared" si="32"/>
        <v>0</v>
      </c>
      <c r="H392" s="6">
        <f t="shared" si="33"/>
        <v>0</v>
      </c>
      <c r="I392" s="6">
        <f t="shared" si="34"/>
        <v>0</v>
      </c>
      <c r="J392" t="e">
        <f t="shared" si="35"/>
        <v>#DIV/0!</v>
      </c>
    </row>
    <row r="393" spans="6:10" x14ac:dyDescent="0.2">
      <c r="F393" s="4">
        <f t="shared" si="31"/>
        <v>0</v>
      </c>
      <c r="G393" s="4">
        <f t="shared" si="32"/>
        <v>0</v>
      </c>
      <c r="H393" s="6">
        <f t="shared" si="33"/>
        <v>0</v>
      </c>
      <c r="I393" s="6">
        <f t="shared" si="34"/>
        <v>0</v>
      </c>
      <c r="J393" t="e">
        <f t="shared" si="35"/>
        <v>#DIV/0!</v>
      </c>
    </row>
    <row r="394" spans="6:10" x14ac:dyDescent="0.2">
      <c r="F394" s="4">
        <f t="shared" si="31"/>
        <v>0</v>
      </c>
      <c r="G394" s="4">
        <f t="shared" si="32"/>
        <v>0</v>
      </c>
      <c r="H394" s="6">
        <f t="shared" si="33"/>
        <v>0</v>
      </c>
      <c r="I394" s="6">
        <f t="shared" si="34"/>
        <v>0</v>
      </c>
      <c r="J394" t="e">
        <f t="shared" si="35"/>
        <v>#DIV/0!</v>
      </c>
    </row>
    <row r="395" spans="6:10" x14ac:dyDescent="0.2">
      <c r="F395" s="4">
        <f t="shared" si="31"/>
        <v>0</v>
      </c>
      <c r="G395" s="4">
        <f t="shared" si="32"/>
        <v>0</v>
      </c>
      <c r="H395" s="6">
        <f t="shared" si="33"/>
        <v>0</v>
      </c>
      <c r="I395" s="6">
        <f t="shared" si="34"/>
        <v>0</v>
      </c>
      <c r="J395" t="e">
        <f t="shared" si="35"/>
        <v>#DIV/0!</v>
      </c>
    </row>
    <row r="396" spans="6:10" x14ac:dyDescent="0.2">
      <c r="F396" s="4">
        <f t="shared" si="31"/>
        <v>0</v>
      </c>
      <c r="G396" s="4">
        <f t="shared" si="32"/>
        <v>0</v>
      </c>
      <c r="H396" s="6">
        <f t="shared" si="33"/>
        <v>0</v>
      </c>
      <c r="I396" s="6">
        <f t="shared" si="34"/>
        <v>0</v>
      </c>
      <c r="J396" t="e">
        <f t="shared" si="35"/>
        <v>#DIV/0!</v>
      </c>
    </row>
    <row r="397" spans="6:10" x14ac:dyDescent="0.2">
      <c r="F397" s="4">
        <f t="shared" si="31"/>
        <v>0</v>
      </c>
      <c r="G397" s="4">
        <f t="shared" si="32"/>
        <v>0</v>
      </c>
      <c r="H397" s="6">
        <f t="shared" si="33"/>
        <v>0</v>
      </c>
      <c r="I397" s="6">
        <f t="shared" si="34"/>
        <v>0</v>
      </c>
      <c r="J397" t="e">
        <f t="shared" si="35"/>
        <v>#DIV/0!</v>
      </c>
    </row>
    <row r="398" spans="6:10" x14ac:dyDescent="0.2">
      <c r="F398" s="4">
        <f t="shared" si="31"/>
        <v>0</v>
      </c>
      <c r="G398" s="4">
        <f t="shared" si="32"/>
        <v>0</v>
      </c>
      <c r="H398" s="6">
        <f t="shared" si="33"/>
        <v>0</v>
      </c>
      <c r="I398" s="6">
        <f t="shared" si="34"/>
        <v>0</v>
      </c>
      <c r="J398" t="e">
        <f t="shared" si="35"/>
        <v>#DIV/0!</v>
      </c>
    </row>
    <row r="399" spans="6:10" x14ac:dyDescent="0.2">
      <c r="F399" s="4">
        <f t="shared" si="31"/>
        <v>0</v>
      </c>
      <c r="G399" s="4">
        <f t="shared" si="32"/>
        <v>0</v>
      </c>
      <c r="H399" s="6">
        <f t="shared" si="33"/>
        <v>0</v>
      </c>
      <c r="I399" s="6">
        <f t="shared" si="34"/>
        <v>0</v>
      </c>
      <c r="J399" t="e">
        <f t="shared" si="35"/>
        <v>#DIV/0!</v>
      </c>
    </row>
    <row r="400" spans="6:10" x14ac:dyDescent="0.2">
      <c r="F400" s="4">
        <f t="shared" si="31"/>
        <v>0</v>
      </c>
      <c r="G400" s="4">
        <f t="shared" si="32"/>
        <v>0</v>
      </c>
      <c r="H400" s="6">
        <f t="shared" si="33"/>
        <v>0</v>
      </c>
      <c r="I400" s="6">
        <f t="shared" si="34"/>
        <v>0</v>
      </c>
      <c r="J400" t="e">
        <f t="shared" si="35"/>
        <v>#DIV/0!</v>
      </c>
    </row>
    <row r="401" spans="6:10" x14ac:dyDescent="0.2">
      <c r="F401" s="4">
        <f t="shared" si="31"/>
        <v>0</v>
      </c>
      <c r="G401" s="4">
        <f t="shared" si="32"/>
        <v>0</v>
      </c>
      <c r="H401" s="6">
        <f t="shared" si="33"/>
        <v>0</v>
      </c>
      <c r="I401" s="6">
        <f t="shared" si="34"/>
        <v>0</v>
      </c>
      <c r="J401" t="e">
        <f t="shared" si="35"/>
        <v>#DIV/0!</v>
      </c>
    </row>
    <row r="402" spans="6:10" x14ac:dyDescent="0.2">
      <c r="F402" s="4">
        <f t="shared" si="31"/>
        <v>0</v>
      </c>
      <c r="G402" s="4">
        <f t="shared" si="32"/>
        <v>0</v>
      </c>
      <c r="H402" s="6">
        <f t="shared" si="33"/>
        <v>0</v>
      </c>
      <c r="I402" s="6">
        <f t="shared" si="34"/>
        <v>0</v>
      </c>
      <c r="J402" t="e">
        <f t="shared" si="35"/>
        <v>#DIV/0!</v>
      </c>
    </row>
    <row r="403" spans="6:10" x14ac:dyDescent="0.2">
      <c r="F403" s="4">
        <f t="shared" si="31"/>
        <v>0</v>
      </c>
      <c r="G403" s="4">
        <f t="shared" si="32"/>
        <v>0</v>
      </c>
      <c r="H403" s="6">
        <f t="shared" si="33"/>
        <v>0</v>
      </c>
      <c r="I403" s="6">
        <f t="shared" si="34"/>
        <v>0</v>
      </c>
      <c r="J403" t="e">
        <f t="shared" si="35"/>
        <v>#DIV/0!</v>
      </c>
    </row>
    <row r="404" spans="6:10" x14ac:dyDescent="0.2">
      <c r="F404" s="4">
        <f t="shared" si="31"/>
        <v>0</v>
      </c>
      <c r="G404" s="4">
        <f t="shared" si="32"/>
        <v>0</v>
      </c>
      <c r="H404" s="6">
        <f t="shared" si="33"/>
        <v>0</v>
      </c>
      <c r="I404" s="6">
        <f t="shared" si="34"/>
        <v>0</v>
      </c>
      <c r="J404" t="e">
        <f t="shared" si="35"/>
        <v>#DIV/0!</v>
      </c>
    </row>
    <row r="405" spans="6:10" x14ac:dyDescent="0.2">
      <c r="F405" s="4">
        <f t="shared" si="31"/>
        <v>0</v>
      </c>
      <c r="G405" s="4">
        <f t="shared" si="32"/>
        <v>0</v>
      </c>
      <c r="H405" s="6">
        <f t="shared" si="33"/>
        <v>0</v>
      </c>
      <c r="I405" s="6">
        <f t="shared" si="34"/>
        <v>0</v>
      </c>
      <c r="J405" t="e">
        <f t="shared" si="35"/>
        <v>#DIV/0!</v>
      </c>
    </row>
    <row r="406" spans="6:10" x14ac:dyDescent="0.2">
      <c r="F406" s="4">
        <f t="shared" si="31"/>
        <v>0</v>
      </c>
      <c r="G406" s="4">
        <f t="shared" si="32"/>
        <v>0</v>
      </c>
      <c r="H406" s="6">
        <f t="shared" si="33"/>
        <v>0</v>
      </c>
      <c r="I406" s="6">
        <f t="shared" si="34"/>
        <v>0</v>
      </c>
      <c r="J406" t="e">
        <f t="shared" si="35"/>
        <v>#DIV/0!</v>
      </c>
    </row>
    <row r="407" spans="6:10" x14ac:dyDescent="0.2">
      <c r="F407" s="4">
        <f t="shared" si="31"/>
        <v>0</v>
      </c>
      <c r="G407" s="4">
        <f t="shared" si="32"/>
        <v>0</v>
      </c>
      <c r="H407" s="6">
        <f t="shared" si="33"/>
        <v>0</v>
      </c>
      <c r="I407" s="6">
        <f t="shared" si="34"/>
        <v>0</v>
      </c>
      <c r="J407" t="e">
        <f t="shared" si="35"/>
        <v>#DIV/0!</v>
      </c>
    </row>
    <row r="408" spans="6:10" x14ac:dyDescent="0.2">
      <c r="F408" s="4">
        <f t="shared" si="31"/>
        <v>0</v>
      </c>
      <c r="G408" s="4">
        <f t="shared" si="32"/>
        <v>0</v>
      </c>
      <c r="H408" s="6">
        <f t="shared" si="33"/>
        <v>0</v>
      </c>
      <c r="I408" s="6">
        <f t="shared" si="34"/>
        <v>0</v>
      </c>
      <c r="J408" t="e">
        <f t="shared" si="35"/>
        <v>#DIV/0!</v>
      </c>
    </row>
    <row r="409" spans="6:10" x14ac:dyDescent="0.2">
      <c r="F409" s="4">
        <f t="shared" si="31"/>
        <v>0</v>
      </c>
      <c r="G409" s="4">
        <f t="shared" si="32"/>
        <v>0</v>
      </c>
      <c r="H409" s="6">
        <f t="shared" si="33"/>
        <v>0</v>
      </c>
      <c r="I409" s="6">
        <f t="shared" si="34"/>
        <v>0</v>
      </c>
      <c r="J409" t="e">
        <f t="shared" si="35"/>
        <v>#DIV/0!</v>
      </c>
    </row>
    <row r="410" spans="6:10" x14ac:dyDescent="0.2">
      <c r="F410" s="4">
        <f t="shared" si="31"/>
        <v>0</v>
      </c>
      <c r="G410" s="4">
        <f t="shared" si="32"/>
        <v>0</v>
      </c>
      <c r="H410" s="6">
        <f t="shared" si="33"/>
        <v>0</v>
      </c>
      <c r="I410" s="6">
        <f t="shared" si="34"/>
        <v>0</v>
      </c>
      <c r="J410" t="e">
        <f t="shared" si="35"/>
        <v>#DIV/0!</v>
      </c>
    </row>
    <row r="411" spans="6:10" x14ac:dyDescent="0.2">
      <c r="F411" s="4">
        <f t="shared" si="31"/>
        <v>0</v>
      </c>
      <c r="G411" s="4">
        <f t="shared" si="32"/>
        <v>0</v>
      </c>
      <c r="H411" s="6">
        <f t="shared" si="33"/>
        <v>0</v>
      </c>
      <c r="I411" s="6">
        <f t="shared" si="34"/>
        <v>0</v>
      </c>
      <c r="J411" t="e">
        <f t="shared" si="35"/>
        <v>#DIV/0!</v>
      </c>
    </row>
    <row r="412" spans="6:10" x14ac:dyDescent="0.2">
      <c r="F412" s="4">
        <f t="shared" si="31"/>
        <v>0</v>
      </c>
      <c r="G412" s="4">
        <f t="shared" si="32"/>
        <v>0</v>
      </c>
      <c r="H412" s="6">
        <f t="shared" si="33"/>
        <v>0</v>
      </c>
      <c r="I412" s="6">
        <f t="shared" si="34"/>
        <v>0</v>
      </c>
      <c r="J412" t="e">
        <f t="shared" si="35"/>
        <v>#DIV/0!</v>
      </c>
    </row>
    <row r="413" spans="6:10" x14ac:dyDescent="0.2">
      <c r="F413" s="4">
        <f t="shared" si="31"/>
        <v>0</v>
      </c>
      <c r="G413" s="4">
        <f t="shared" si="32"/>
        <v>0</v>
      </c>
      <c r="H413" s="6">
        <f t="shared" si="33"/>
        <v>0</v>
      </c>
      <c r="I413" s="6">
        <f t="shared" si="34"/>
        <v>0</v>
      </c>
      <c r="J413" t="e">
        <f t="shared" si="35"/>
        <v>#DIV/0!</v>
      </c>
    </row>
    <row r="414" spans="6:10" x14ac:dyDescent="0.2">
      <c r="F414" s="4">
        <f t="shared" si="31"/>
        <v>0</v>
      </c>
      <c r="G414" s="4">
        <f t="shared" si="32"/>
        <v>0</v>
      </c>
      <c r="H414" s="6">
        <f t="shared" si="33"/>
        <v>0</v>
      </c>
      <c r="I414" s="6">
        <f t="shared" si="34"/>
        <v>0</v>
      </c>
      <c r="J414" t="e">
        <f t="shared" si="35"/>
        <v>#DIV/0!</v>
      </c>
    </row>
    <row r="415" spans="6:10" x14ac:dyDescent="0.2">
      <c r="F415" s="4">
        <f t="shared" si="31"/>
        <v>0</v>
      </c>
      <c r="G415" s="4">
        <f t="shared" si="32"/>
        <v>0</v>
      </c>
      <c r="H415" s="6">
        <f t="shared" si="33"/>
        <v>0</v>
      </c>
      <c r="I415" s="6">
        <f t="shared" si="34"/>
        <v>0</v>
      </c>
      <c r="J415" t="e">
        <f t="shared" si="35"/>
        <v>#DIV/0!</v>
      </c>
    </row>
    <row r="416" spans="6:10" x14ac:dyDescent="0.2">
      <c r="F416" s="4">
        <f t="shared" si="31"/>
        <v>0</v>
      </c>
      <c r="G416" s="4">
        <f t="shared" si="32"/>
        <v>0</v>
      </c>
      <c r="H416" s="6">
        <f t="shared" si="33"/>
        <v>0</v>
      </c>
      <c r="I416" s="6">
        <f t="shared" si="34"/>
        <v>0</v>
      </c>
      <c r="J416" t="e">
        <f t="shared" si="35"/>
        <v>#DIV/0!</v>
      </c>
    </row>
    <row r="417" spans="6:10" x14ac:dyDescent="0.2">
      <c r="F417" s="4">
        <f t="shared" si="31"/>
        <v>0</v>
      </c>
      <c r="G417" s="4">
        <f t="shared" si="32"/>
        <v>0</v>
      </c>
      <c r="H417" s="6">
        <f t="shared" si="33"/>
        <v>0</v>
      </c>
      <c r="I417" s="6">
        <f t="shared" si="34"/>
        <v>0</v>
      </c>
      <c r="J417" t="e">
        <f t="shared" si="35"/>
        <v>#DIV/0!</v>
      </c>
    </row>
    <row r="418" spans="6:10" x14ac:dyDescent="0.2">
      <c r="F418" s="4">
        <f t="shared" si="31"/>
        <v>0</v>
      </c>
      <c r="G418" s="4">
        <f t="shared" si="32"/>
        <v>0</v>
      </c>
      <c r="H418" s="6">
        <f t="shared" si="33"/>
        <v>0</v>
      </c>
      <c r="I418" s="6">
        <f t="shared" si="34"/>
        <v>0</v>
      </c>
      <c r="J418" t="e">
        <f t="shared" si="35"/>
        <v>#DIV/0!</v>
      </c>
    </row>
    <row r="419" spans="6:10" x14ac:dyDescent="0.2">
      <c r="F419" s="4">
        <f t="shared" si="31"/>
        <v>0</v>
      </c>
      <c r="G419" s="4">
        <f t="shared" si="32"/>
        <v>0</v>
      </c>
      <c r="H419" s="6">
        <f t="shared" si="33"/>
        <v>0</v>
      </c>
      <c r="I419" s="6">
        <f t="shared" si="34"/>
        <v>0</v>
      </c>
      <c r="J419" t="e">
        <f t="shared" si="35"/>
        <v>#DIV/0!</v>
      </c>
    </row>
    <row r="420" spans="6:10" x14ac:dyDescent="0.2">
      <c r="F420" s="4">
        <f t="shared" si="31"/>
        <v>0</v>
      </c>
      <c r="G420" s="4">
        <f t="shared" si="32"/>
        <v>0</v>
      </c>
      <c r="H420" s="6">
        <f t="shared" si="33"/>
        <v>0</v>
      </c>
      <c r="I420" s="6">
        <f t="shared" si="34"/>
        <v>0</v>
      </c>
      <c r="J420" t="e">
        <f t="shared" si="35"/>
        <v>#DIV/0!</v>
      </c>
    </row>
    <row r="421" spans="6:10" x14ac:dyDescent="0.2">
      <c r="F421" s="4">
        <f t="shared" si="31"/>
        <v>0</v>
      </c>
      <c r="G421" s="4">
        <f t="shared" si="32"/>
        <v>0</v>
      </c>
      <c r="H421" s="6">
        <f t="shared" si="33"/>
        <v>0</v>
      </c>
      <c r="I421" s="6">
        <f t="shared" si="34"/>
        <v>0</v>
      </c>
      <c r="J421" t="e">
        <f t="shared" si="35"/>
        <v>#DIV/0!</v>
      </c>
    </row>
    <row r="422" spans="6:10" x14ac:dyDescent="0.2">
      <c r="F422" s="4">
        <f t="shared" si="31"/>
        <v>0</v>
      </c>
      <c r="G422" s="4">
        <f t="shared" si="32"/>
        <v>0</v>
      </c>
      <c r="H422" s="6">
        <f t="shared" si="33"/>
        <v>0</v>
      </c>
      <c r="I422" s="6">
        <f t="shared" si="34"/>
        <v>0</v>
      </c>
      <c r="J422" t="e">
        <f t="shared" si="35"/>
        <v>#DIV/0!</v>
      </c>
    </row>
    <row r="423" spans="6:10" x14ac:dyDescent="0.2">
      <c r="F423" s="4">
        <f t="shared" si="31"/>
        <v>0</v>
      </c>
      <c r="G423" s="4">
        <f t="shared" si="32"/>
        <v>0</v>
      </c>
      <c r="H423" s="6">
        <f t="shared" si="33"/>
        <v>0</v>
      </c>
      <c r="I423" s="6">
        <f t="shared" si="34"/>
        <v>0</v>
      </c>
      <c r="J423" t="e">
        <f t="shared" si="35"/>
        <v>#DIV/0!</v>
      </c>
    </row>
    <row r="424" spans="6:10" x14ac:dyDescent="0.2">
      <c r="F424" s="4">
        <f t="shared" si="31"/>
        <v>0</v>
      </c>
      <c r="G424" s="4">
        <f t="shared" si="32"/>
        <v>0</v>
      </c>
      <c r="H424" s="6">
        <f t="shared" si="33"/>
        <v>0</v>
      </c>
      <c r="I424" s="6">
        <f t="shared" si="34"/>
        <v>0</v>
      </c>
      <c r="J424" t="e">
        <f t="shared" si="35"/>
        <v>#DIV/0!</v>
      </c>
    </row>
    <row r="425" spans="6:10" x14ac:dyDescent="0.2">
      <c r="F425" s="4">
        <f t="shared" si="31"/>
        <v>0</v>
      </c>
      <c r="G425" s="4">
        <f t="shared" si="32"/>
        <v>0</v>
      </c>
      <c r="H425" s="6">
        <f t="shared" si="33"/>
        <v>0</v>
      </c>
      <c r="I425" s="6">
        <f t="shared" si="34"/>
        <v>0</v>
      </c>
      <c r="J425" t="e">
        <f t="shared" si="35"/>
        <v>#DIV/0!</v>
      </c>
    </row>
    <row r="426" spans="6:10" x14ac:dyDescent="0.2">
      <c r="F426" s="4">
        <f t="shared" si="31"/>
        <v>0</v>
      </c>
      <c r="G426" s="4">
        <f t="shared" si="32"/>
        <v>0</v>
      </c>
      <c r="H426" s="6">
        <f t="shared" si="33"/>
        <v>0</v>
      </c>
      <c r="I426" s="6">
        <f t="shared" si="34"/>
        <v>0</v>
      </c>
      <c r="J426" t="e">
        <f t="shared" si="35"/>
        <v>#DIV/0!</v>
      </c>
    </row>
    <row r="427" spans="6:10" x14ac:dyDescent="0.2">
      <c r="F427" s="4">
        <f t="shared" si="31"/>
        <v>0</v>
      </c>
      <c r="G427" s="4">
        <f t="shared" si="32"/>
        <v>0</v>
      </c>
      <c r="H427" s="6">
        <f t="shared" si="33"/>
        <v>0</v>
      </c>
      <c r="I427" s="6">
        <f t="shared" si="34"/>
        <v>0</v>
      </c>
      <c r="J427" t="e">
        <f t="shared" si="35"/>
        <v>#DIV/0!</v>
      </c>
    </row>
    <row r="428" spans="6:10" x14ac:dyDescent="0.2">
      <c r="F428" s="4">
        <f t="shared" si="31"/>
        <v>0</v>
      </c>
      <c r="G428" s="4">
        <f t="shared" si="32"/>
        <v>0</v>
      </c>
      <c r="H428" s="6">
        <f t="shared" si="33"/>
        <v>0</v>
      </c>
      <c r="I428" s="6">
        <f t="shared" si="34"/>
        <v>0</v>
      </c>
      <c r="J428" t="e">
        <f t="shared" si="35"/>
        <v>#DIV/0!</v>
      </c>
    </row>
    <row r="429" spans="6:10" x14ac:dyDescent="0.2">
      <c r="F429" s="4">
        <f t="shared" si="31"/>
        <v>0</v>
      </c>
      <c r="G429" s="4">
        <f t="shared" si="32"/>
        <v>0</v>
      </c>
      <c r="H429" s="6">
        <f t="shared" si="33"/>
        <v>0</v>
      </c>
      <c r="I429" s="6">
        <f t="shared" si="34"/>
        <v>0</v>
      </c>
      <c r="J429" t="e">
        <f t="shared" si="35"/>
        <v>#DIV/0!</v>
      </c>
    </row>
    <row r="430" spans="6:10" x14ac:dyDescent="0.2">
      <c r="F430" s="4">
        <f t="shared" si="31"/>
        <v>0</v>
      </c>
      <c r="G430" s="4">
        <f t="shared" si="32"/>
        <v>0</v>
      </c>
      <c r="H430" s="6">
        <f t="shared" si="33"/>
        <v>0</v>
      </c>
      <c r="I430" s="6">
        <f t="shared" si="34"/>
        <v>0</v>
      </c>
      <c r="J430" t="e">
        <f t="shared" si="35"/>
        <v>#DIV/0!</v>
      </c>
    </row>
    <row r="431" spans="6:10" x14ac:dyDescent="0.2">
      <c r="F431" s="4">
        <f t="shared" si="31"/>
        <v>0</v>
      </c>
      <c r="G431" s="4">
        <f t="shared" si="32"/>
        <v>0</v>
      </c>
      <c r="H431" s="6">
        <f t="shared" si="33"/>
        <v>0</v>
      </c>
      <c r="I431" s="6">
        <f t="shared" si="34"/>
        <v>0</v>
      </c>
      <c r="J431" t="e">
        <f t="shared" si="35"/>
        <v>#DIV/0!</v>
      </c>
    </row>
    <row r="432" spans="6:10" x14ac:dyDescent="0.2">
      <c r="F432" s="4">
        <f t="shared" si="31"/>
        <v>0</v>
      </c>
      <c r="G432" s="4">
        <f t="shared" si="32"/>
        <v>0</v>
      </c>
      <c r="H432" s="6">
        <f t="shared" si="33"/>
        <v>0</v>
      </c>
      <c r="I432" s="6">
        <f t="shared" si="34"/>
        <v>0</v>
      </c>
      <c r="J432" t="e">
        <f t="shared" si="35"/>
        <v>#DIV/0!</v>
      </c>
    </row>
    <row r="433" spans="6:10" x14ac:dyDescent="0.2">
      <c r="F433" s="4">
        <f t="shared" si="31"/>
        <v>0</v>
      </c>
      <c r="G433" s="4">
        <f t="shared" si="32"/>
        <v>0</v>
      </c>
      <c r="H433" s="6">
        <f t="shared" si="33"/>
        <v>0</v>
      </c>
      <c r="I433" s="6">
        <f t="shared" si="34"/>
        <v>0</v>
      </c>
      <c r="J433" t="e">
        <f t="shared" si="35"/>
        <v>#DIV/0!</v>
      </c>
    </row>
    <row r="434" spans="6:10" x14ac:dyDescent="0.2">
      <c r="F434" s="4">
        <f t="shared" si="31"/>
        <v>0</v>
      </c>
      <c r="G434" s="4">
        <f t="shared" si="32"/>
        <v>0</v>
      </c>
      <c r="H434" s="6">
        <f t="shared" si="33"/>
        <v>0</v>
      </c>
      <c r="I434" s="6">
        <f t="shared" si="34"/>
        <v>0</v>
      </c>
      <c r="J434" t="e">
        <f t="shared" si="35"/>
        <v>#DIV/0!</v>
      </c>
    </row>
    <row r="435" spans="6:10" x14ac:dyDescent="0.2">
      <c r="F435" s="4">
        <f t="shared" si="31"/>
        <v>0</v>
      </c>
      <c r="G435" s="4">
        <f t="shared" si="32"/>
        <v>0</v>
      </c>
      <c r="H435" s="6">
        <f t="shared" si="33"/>
        <v>0</v>
      </c>
      <c r="I435" s="6">
        <f t="shared" si="34"/>
        <v>0</v>
      </c>
      <c r="J435" t="e">
        <f t="shared" si="35"/>
        <v>#DIV/0!</v>
      </c>
    </row>
    <row r="436" spans="6:10" x14ac:dyDescent="0.2">
      <c r="F436" s="4">
        <f t="shared" si="31"/>
        <v>0</v>
      </c>
      <c r="G436" s="4">
        <f t="shared" si="32"/>
        <v>0</v>
      </c>
      <c r="H436" s="6">
        <f t="shared" si="33"/>
        <v>0</v>
      </c>
      <c r="I436" s="6">
        <f t="shared" si="34"/>
        <v>0</v>
      </c>
      <c r="J436" t="e">
        <f t="shared" si="35"/>
        <v>#DIV/0!</v>
      </c>
    </row>
    <row r="437" spans="6:10" x14ac:dyDescent="0.2">
      <c r="F437" s="4">
        <f t="shared" ref="F437:F500" si="36">B437*3.3/1023</f>
        <v>0</v>
      </c>
      <c r="G437" s="4">
        <f t="shared" ref="G437:G500" si="37">C437*3.3/4095</f>
        <v>0</v>
      </c>
      <c r="H437" s="6">
        <f t="shared" si="33"/>
        <v>0</v>
      </c>
      <c r="I437" s="6">
        <f t="shared" si="34"/>
        <v>0</v>
      </c>
      <c r="J437" t="e">
        <f t="shared" si="35"/>
        <v>#DIV/0!</v>
      </c>
    </row>
    <row r="438" spans="6:10" x14ac:dyDescent="0.2">
      <c r="F438" s="4">
        <f t="shared" si="36"/>
        <v>0</v>
      </c>
      <c r="G438" s="4">
        <f t="shared" si="37"/>
        <v>0</v>
      </c>
      <c r="H438" s="6">
        <f t="shared" si="33"/>
        <v>0</v>
      </c>
      <c r="I438" s="6">
        <f t="shared" si="34"/>
        <v>0</v>
      </c>
      <c r="J438" t="e">
        <f t="shared" si="35"/>
        <v>#DIV/0!</v>
      </c>
    </row>
    <row r="439" spans="6:10" x14ac:dyDescent="0.2">
      <c r="F439" s="4">
        <f t="shared" si="36"/>
        <v>0</v>
      </c>
      <c r="G439" s="4">
        <f t="shared" si="37"/>
        <v>0</v>
      </c>
      <c r="H439" s="6">
        <f t="shared" si="33"/>
        <v>0</v>
      </c>
      <c r="I439" s="6">
        <f t="shared" si="34"/>
        <v>0</v>
      </c>
      <c r="J439" t="e">
        <f t="shared" si="35"/>
        <v>#DIV/0!</v>
      </c>
    </row>
    <row r="440" spans="6:10" x14ac:dyDescent="0.2">
      <c r="F440" s="4">
        <f t="shared" si="36"/>
        <v>0</v>
      </c>
      <c r="G440" s="4">
        <f t="shared" si="37"/>
        <v>0</v>
      </c>
      <c r="H440" s="6">
        <f t="shared" si="33"/>
        <v>0</v>
      </c>
      <c r="I440" s="6">
        <f t="shared" si="34"/>
        <v>0</v>
      </c>
      <c r="J440" t="e">
        <f t="shared" si="35"/>
        <v>#DIV/0!</v>
      </c>
    </row>
    <row r="441" spans="6:10" x14ac:dyDescent="0.2">
      <c r="F441" s="4">
        <f t="shared" si="36"/>
        <v>0</v>
      </c>
      <c r="G441" s="4">
        <f t="shared" si="37"/>
        <v>0</v>
      </c>
      <c r="H441" s="6">
        <f t="shared" si="33"/>
        <v>0</v>
      </c>
      <c r="I441" s="6">
        <f t="shared" si="34"/>
        <v>0</v>
      </c>
      <c r="J441" t="e">
        <f t="shared" si="35"/>
        <v>#DIV/0!</v>
      </c>
    </row>
    <row r="442" spans="6:10" x14ac:dyDescent="0.2">
      <c r="F442" s="4">
        <f t="shared" si="36"/>
        <v>0</v>
      </c>
      <c r="G442" s="4">
        <f t="shared" si="37"/>
        <v>0</v>
      </c>
      <c r="H442" s="6">
        <f t="shared" si="33"/>
        <v>0</v>
      </c>
      <c r="I442" s="6">
        <f t="shared" si="34"/>
        <v>0</v>
      </c>
      <c r="J442" t="e">
        <f t="shared" si="35"/>
        <v>#DIV/0!</v>
      </c>
    </row>
    <row r="443" spans="6:10" x14ac:dyDescent="0.2">
      <c r="F443" s="4">
        <f t="shared" si="36"/>
        <v>0</v>
      </c>
      <c r="G443" s="4">
        <f t="shared" si="37"/>
        <v>0</v>
      </c>
      <c r="H443" s="6">
        <f t="shared" si="33"/>
        <v>0</v>
      </c>
      <c r="I443" s="6">
        <f t="shared" si="34"/>
        <v>0</v>
      </c>
      <c r="J443" t="e">
        <f t="shared" si="35"/>
        <v>#DIV/0!</v>
      </c>
    </row>
    <row r="444" spans="6:10" x14ac:dyDescent="0.2">
      <c r="F444" s="4">
        <f t="shared" si="36"/>
        <v>0</v>
      </c>
      <c r="G444" s="4">
        <f t="shared" si="37"/>
        <v>0</v>
      </c>
      <c r="H444" s="6">
        <f t="shared" si="33"/>
        <v>0</v>
      </c>
      <c r="I444" s="6">
        <f t="shared" si="34"/>
        <v>0</v>
      </c>
      <c r="J444" t="e">
        <f t="shared" si="35"/>
        <v>#DIV/0!</v>
      </c>
    </row>
    <row r="445" spans="6:10" x14ac:dyDescent="0.2">
      <c r="F445" s="4">
        <f t="shared" si="36"/>
        <v>0</v>
      </c>
      <c r="G445" s="4">
        <f t="shared" si="37"/>
        <v>0</v>
      </c>
      <c r="H445" s="6">
        <f t="shared" si="33"/>
        <v>0</v>
      </c>
      <c r="I445" s="6">
        <f t="shared" si="34"/>
        <v>0</v>
      </c>
      <c r="J445" t="e">
        <f t="shared" si="35"/>
        <v>#DIV/0!</v>
      </c>
    </row>
    <row r="446" spans="6:10" x14ac:dyDescent="0.2">
      <c r="F446" s="4">
        <f t="shared" si="36"/>
        <v>0</v>
      </c>
      <c r="G446" s="4">
        <f t="shared" si="37"/>
        <v>0</v>
      </c>
      <c r="H446" s="6">
        <f t="shared" si="33"/>
        <v>0</v>
      </c>
      <c r="I446" s="6">
        <f t="shared" si="34"/>
        <v>0</v>
      </c>
      <c r="J446" t="e">
        <f t="shared" si="35"/>
        <v>#DIV/0!</v>
      </c>
    </row>
    <row r="447" spans="6:10" x14ac:dyDescent="0.2">
      <c r="F447" s="4">
        <f t="shared" si="36"/>
        <v>0</v>
      </c>
      <c r="G447" s="4">
        <f t="shared" si="37"/>
        <v>0</v>
      </c>
      <c r="H447" s="6">
        <f t="shared" si="33"/>
        <v>0</v>
      </c>
      <c r="I447" s="6">
        <f t="shared" si="34"/>
        <v>0</v>
      </c>
      <c r="J447" t="e">
        <f t="shared" si="35"/>
        <v>#DIV/0!</v>
      </c>
    </row>
    <row r="448" spans="6:10" x14ac:dyDescent="0.2">
      <c r="F448" s="4">
        <f t="shared" si="36"/>
        <v>0</v>
      </c>
      <c r="G448" s="4">
        <f t="shared" si="37"/>
        <v>0</v>
      </c>
      <c r="H448" s="6">
        <f t="shared" si="33"/>
        <v>0</v>
      </c>
      <c r="I448" s="6">
        <f t="shared" si="34"/>
        <v>0</v>
      </c>
      <c r="J448" t="e">
        <f t="shared" si="35"/>
        <v>#DIV/0!</v>
      </c>
    </row>
    <row r="449" spans="6:10" x14ac:dyDescent="0.2">
      <c r="F449" s="4">
        <f t="shared" si="36"/>
        <v>0</v>
      </c>
      <c r="G449" s="4">
        <f t="shared" si="37"/>
        <v>0</v>
      </c>
      <c r="H449" s="6">
        <f t="shared" si="33"/>
        <v>0</v>
      </c>
      <c r="I449" s="6">
        <f t="shared" si="34"/>
        <v>0</v>
      </c>
      <c r="J449" t="e">
        <f t="shared" si="35"/>
        <v>#DIV/0!</v>
      </c>
    </row>
    <row r="450" spans="6:10" x14ac:dyDescent="0.2">
      <c r="F450" s="4">
        <f t="shared" si="36"/>
        <v>0</v>
      </c>
      <c r="G450" s="4">
        <f t="shared" si="37"/>
        <v>0</v>
      </c>
      <c r="H450" s="6">
        <f t="shared" si="33"/>
        <v>0</v>
      </c>
      <c r="I450" s="6">
        <f t="shared" si="34"/>
        <v>0</v>
      </c>
      <c r="J450" t="e">
        <f t="shared" si="35"/>
        <v>#DIV/0!</v>
      </c>
    </row>
    <row r="451" spans="6:10" x14ac:dyDescent="0.2">
      <c r="F451" s="4">
        <f t="shared" si="36"/>
        <v>0</v>
      </c>
      <c r="G451" s="4">
        <f t="shared" si="37"/>
        <v>0</v>
      </c>
      <c r="H451" s="6">
        <f t="shared" si="33"/>
        <v>0</v>
      </c>
      <c r="I451" s="6">
        <f t="shared" si="34"/>
        <v>0</v>
      </c>
      <c r="J451" t="e">
        <f t="shared" si="35"/>
        <v>#DIV/0!</v>
      </c>
    </row>
    <row r="452" spans="6:10" x14ac:dyDescent="0.2">
      <c r="F452" s="4">
        <f t="shared" si="36"/>
        <v>0</v>
      </c>
      <c r="G452" s="4">
        <f t="shared" si="37"/>
        <v>0</v>
      </c>
      <c r="H452" s="6">
        <f t="shared" ref="H452:H502" si="38">D452*3.3/4095</f>
        <v>0</v>
      </c>
      <c r="I452" s="6">
        <f t="shared" ref="I452:I502" si="39">E452*3.3/4095</f>
        <v>0</v>
      </c>
      <c r="J452" t="e">
        <f t="shared" ref="J452:J502" si="40">I452/H452</f>
        <v>#DIV/0!</v>
      </c>
    </row>
    <row r="453" spans="6:10" x14ac:dyDescent="0.2">
      <c r="F453" s="4">
        <f t="shared" si="36"/>
        <v>0</v>
      </c>
      <c r="G453" s="4">
        <f t="shared" si="37"/>
        <v>0</v>
      </c>
      <c r="H453" s="6">
        <f t="shared" si="38"/>
        <v>0</v>
      </c>
      <c r="I453" s="6">
        <f t="shared" si="39"/>
        <v>0</v>
      </c>
      <c r="J453" t="e">
        <f t="shared" si="40"/>
        <v>#DIV/0!</v>
      </c>
    </row>
    <row r="454" spans="6:10" x14ac:dyDescent="0.2">
      <c r="F454" s="4">
        <f t="shared" si="36"/>
        <v>0</v>
      </c>
      <c r="G454" s="4">
        <f t="shared" si="37"/>
        <v>0</v>
      </c>
      <c r="H454" s="6">
        <f t="shared" si="38"/>
        <v>0</v>
      </c>
      <c r="I454" s="6">
        <f t="shared" si="39"/>
        <v>0</v>
      </c>
      <c r="J454" t="e">
        <f t="shared" si="40"/>
        <v>#DIV/0!</v>
      </c>
    </row>
    <row r="455" spans="6:10" x14ac:dyDescent="0.2">
      <c r="F455" s="4">
        <f t="shared" si="36"/>
        <v>0</v>
      </c>
      <c r="G455" s="4">
        <f t="shared" si="37"/>
        <v>0</v>
      </c>
      <c r="H455" s="6">
        <f t="shared" si="38"/>
        <v>0</v>
      </c>
      <c r="I455" s="6">
        <f t="shared" si="39"/>
        <v>0</v>
      </c>
      <c r="J455" t="e">
        <f t="shared" si="40"/>
        <v>#DIV/0!</v>
      </c>
    </row>
    <row r="456" spans="6:10" x14ac:dyDescent="0.2">
      <c r="F456" s="4">
        <f t="shared" si="36"/>
        <v>0</v>
      </c>
      <c r="G456" s="4">
        <f t="shared" si="37"/>
        <v>0</v>
      </c>
      <c r="H456" s="6">
        <f t="shared" si="38"/>
        <v>0</v>
      </c>
      <c r="I456" s="6">
        <f t="shared" si="39"/>
        <v>0</v>
      </c>
      <c r="J456" t="e">
        <f t="shared" si="40"/>
        <v>#DIV/0!</v>
      </c>
    </row>
    <row r="457" spans="6:10" x14ac:dyDescent="0.2">
      <c r="F457" s="4">
        <f t="shared" si="36"/>
        <v>0</v>
      </c>
      <c r="G457" s="4">
        <f t="shared" si="37"/>
        <v>0</v>
      </c>
      <c r="H457" s="6">
        <f t="shared" si="38"/>
        <v>0</v>
      </c>
      <c r="I457" s="6">
        <f t="shared" si="39"/>
        <v>0</v>
      </c>
      <c r="J457" t="e">
        <f t="shared" si="40"/>
        <v>#DIV/0!</v>
      </c>
    </row>
    <row r="458" spans="6:10" x14ac:dyDescent="0.2">
      <c r="F458" s="4">
        <f t="shared" si="36"/>
        <v>0</v>
      </c>
      <c r="G458" s="4">
        <f t="shared" si="37"/>
        <v>0</v>
      </c>
      <c r="H458" s="6">
        <f t="shared" si="38"/>
        <v>0</v>
      </c>
      <c r="I458" s="6">
        <f t="shared" si="39"/>
        <v>0</v>
      </c>
      <c r="J458" t="e">
        <f t="shared" si="40"/>
        <v>#DIV/0!</v>
      </c>
    </row>
    <row r="459" spans="6:10" x14ac:dyDescent="0.2">
      <c r="F459" s="4">
        <f t="shared" si="36"/>
        <v>0</v>
      </c>
      <c r="G459" s="4">
        <f t="shared" si="37"/>
        <v>0</v>
      </c>
      <c r="H459" s="6">
        <f t="shared" si="38"/>
        <v>0</v>
      </c>
      <c r="I459" s="6">
        <f t="shared" si="39"/>
        <v>0</v>
      </c>
      <c r="J459" t="e">
        <f t="shared" si="40"/>
        <v>#DIV/0!</v>
      </c>
    </row>
    <row r="460" spans="6:10" x14ac:dyDescent="0.2">
      <c r="F460" s="4">
        <f t="shared" si="36"/>
        <v>0</v>
      </c>
      <c r="G460" s="4">
        <f t="shared" si="37"/>
        <v>0</v>
      </c>
      <c r="H460" s="6">
        <f t="shared" si="38"/>
        <v>0</v>
      </c>
      <c r="I460" s="6">
        <f t="shared" si="39"/>
        <v>0</v>
      </c>
      <c r="J460" t="e">
        <f t="shared" si="40"/>
        <v>#DIV/0!</v>
      </c>
    </row>
    <row r="461" spans="6:10" x14ac:dyDescent="0.2">
      <c r="F461" s="4">
        <f t="shared" si="36"/>
        <v>0</v>
      </c>
      <c r="G461" s="4">
        <f t="shared" si="37"/>
        <v>0</v>
      </c>
      <c r="H461" s="6">
        <f t="shared" si="38"/>
        <v>0</v>
      </c>
      <c r="I461" s="6">
        <f t="shared" si="39"/>
        <v>0</v>
      </c>
      <c r="J461" t="e">
        <f t="shared" si="40"/>
        <v>#DIV/0!</v>
      </c>
    </row>
    <row r="462" spans="6:10" x14ac:dyDescent="0.2">
      <c r="F462" s="4">
        <f t="shared" si="36"/>
        <v>0</v>
      </c>
      <c r="G462" s="4">
        <f t="shared" si="37"/>
        <v>0</v>
      </c>
      <c r="H462" s="6">
        <f t="shared" si="38"/>
        <v>0</v>
      </c>
      <c r="I462" s="6">
        <f t="shared" si="39"/>
        <v>0</v>
      </c>
      <c r="J462" t="e">
        <f t="shared" si="40"/>
        <v>#DIV/0!</v>
      </c>
    </row>
    <row r="463" spans="6:10" x14ac:dyDescent="0.2">
      <c r="F463" s="4">
        <f t="shared" si="36"/>
        <v>0</v>
      </c>
      <c r="G463" s="4">
        <f t="shared" si="37"/>
        <v>0</v>
      </c>
      <c r="H463" s="6">
        <f t="shared" si="38"/>
        <v>0</v>
      </c>
      <c r="I463" s="6">
        <f t="shared" si="39"/>
        <v>0</v>
      </c>
      <c r="J463" t="e">
        <f t="shared" si="40"/>
        <v>#DIV/0!</v>
      </c>
    </row>
    <row r="464" spans="6:10" x14ac:dyDescent="0.2">
      <c r="F464" s="4">
        <f t="shared" si="36"/>
        <v>0</v>
      </c>
      <c r="G464" s="4">
        <f t="shared" si="37"/>
        <v>0</v>
      </c>
      <c r="H464" s="6">
        <f t="shared" si="38"/>
        <v>0</v>
      </c>
      <c r="I464" s="6">
        <f t="shared" si="39"/>
        <v>0</v>
      </c>
      <c r="J464" t="e">
        <f t="shared" si="40"/>
        <v>#DIV/0!</v>
      </c>
    </row>
    <row r="465" spans="6:10" x14ac:dyDescent="0.2">
      <c r="F465" s="4">
        <f t="shared" si="36"/>
        <v>0</v>
      </c>
      <c r="G465" s="4">
        <f t="shared" si="37"/>
        <v>0</v>
      </c>
      <c r="H465" s="6">
        <f t="shared" si="38"/>
        <v>0</v>
      </c>
      <c r="I465" s="6">
        <f t="shared" si="39"/>
        <v>0</v>
      </c>
      <c r="J465" t="e">
        <f t="shared" si="40"/>
        <v>#DIV/0!</v>
      </c>
    </row>
    <row r="466" spans="6:10" x14ac:dyDescent="0.2">
      <c r="F466" s="4">
        <f t="shared" si="36"/>
        <v>0</v>
      </c>
      <c r="G466" s="4">
        <f t="shared" si="37"/>
        <v>0</v>
      </c>
      <c r="H466" s="6">
        <f t="shared" si="38"/>
        <v>0</v>
      </c>
      <c r="I466" s="6">
        <f t="shared" si="39"/>
        <v>0</v>
      </c>
      <c r="J466" t="e">
        <f t="shared" si="40"/>
        <v>#DIV/0!</v>
      </c>
    </row>
    <row r="467" spans="6:10" x14ac:dyDescent="0.2">
      <c r="F467" s="4">
        <f t="shared" si="36"/>
        <v>0</v>
      </c>
      <c r="G467" s="4">
        <f t="shared" si="37"/>
        <v>0</v>
      </c>
      <c r="H467" s="6">
        <f t="shared" si="38"/>
        <v>0</v>
      </c>
      <c r="I467" s="6">
        <f t="shared" si="39"/>
        <v>0</v>
      </c>
      <c r="J467" t="e">
        <f t="shared" si="40"/>
        <v>#DIV/0!</v>
      </c>
    </row>
    <row r="468" spans="6:10" x14ac:dyDescent="0.2">
      <c r="F468" s="4">
        <f t="shared" si="36"/>
        <v>0</v>
      </c>
      <c r="G468" s="4">
        <f t="shared" si="37"/>
        <v>0</v>
      </c>
      <c r="H468" s="6">
        <f t="shared" si="38"/>
        <v>0</v>
      </c>
      <c r="I468" s="6">
        <f t="shared" si="39"/>
        <v>0</v>
      </c>
      <c r="J468" t="e">
        <f t="shared" si="40"/>
        <v>#DIV/0!</v>
      </c>
    </row>
    <row r="469" spans="6:10" x14ac:dyDescent="0.2">
      <c r="F469" s="4">
        <f t="shared" si="36"/>
        <v>0</v>
      </c>
      <c r="G469" s="4">
        <f t="shared" si="37"/>
        <v>0</v>
      </c>
      <c r="H469" s="6">
        <f t="shared" si="38"/>
        <v>0</v>
      </c>
      <c r="I469" s="6">
        <f t="shared" si="39"/>
        <v>0</v>
      </c>
      <c r="J469" t="e">
        <f t="shared" si="40"/>
        <v>#DIV/0!</v>
      </c>
    </row>
    <row r="470" spans="6:10" x14ac:dyDescent="0.2">
      <c r="F470" s="4">
        <f t="shared" si="36"/>
        <v>0</v>
      </c>
      <c r="G470" s="4">
        <f t="shared" si="37"/>
        <v>0</v>
      </c>
      <c r="H470" s="6">
        <f t="shared" si="38"/>
        <v>0</v>
      </c>
      <c r="I470" s="6">
        <f t="shared" si="39"/>
        <v>0</v>
      </c>
      <c r="J470" t="e">
        <f t="shared" si="40"/>
        <v>#DIV/0!</v>
      </c>
    </row>
    <row r="471" spans="6:10" x14ac:dyDescent="0.2">
      <c r="F471" s="4">
        <f t="shared" si="36"/>
        <v>0</v>
      </c>
      <c r="G471" s="4">
        <f t="shared" si="37"/>
        <v>0</v>
      </c>
      <c r="H471" s="6">
        <f t="shared" si="38"/>
        <v>0</v>
      </c>
      <c r="I471" s="6">
        <f t="shared" si="39"/>
        <v>0</v>
      </c>
      <c r="J471" t="e">
        <f t="shared" si="40"/>
        <v>#DIV/0!</v>
      </c>
    </row>
    <row r="472" spans="6:10" x14ac:dyDescent="0.2">
      <c r="F472" s="4">
        <f t="shared" si="36"/>
        <v>0</v>
      </c>
      <c r="G472" s="4">
        <f t="shared" si="37"/>
        <v>0</v>
      </c>
      <c r="H472" s="6">
        <f t="shared" si="38"/>
        <v>0</v>
      </c>
      <c r="I472" s="6">
        <f t="shared" si="39"/>
        <v>0</v>
      </c>
      <c r="J472" t="e">
        <f t="shared" si="40"/>
        <v>#DIV/0!</v>
      </c>
    </row>
    <row r="473" spans="6:10" x14ac:dyDescent="0.2">
      <c r="F473" s="4">
        <f t="shared" si="36"/>
        <v>0</v>
      </c>
      <c r="G473" s="4">
        <f t="shared" si="37"/>
        <v>0</v>
      </c>
      <c r="H473" s="6">
        <f t="shared" si="38"/>
        <v>0</v>
      </c>
      <c r="I473" s="6">
        <f t="shared" si="39"/>
        <v>0</v>
      </c>
      <c r="J473" t="e">
        <f t="shared" si="40"/>
        <v>#DIV/0!</v>
      </c>
    </row>
    <row r="474" spans="6:10" x14ac:dyDescent="0.2">
      <c r="F474" s="4">
        <f t="shared" si="36"/>
        <v>0</v>
      </c>
      <c r="G474" s="4">
        <f t="shared" si="37"/>
        <v>0</v>
      </c>
      <c r="H474" s="6">
        <f t="shared" si="38"/>
        <v>0</v>
      </c>
      <c r="I474" s="6">
        <f t="shared" si="39"/>
        <v>0</v>
      </c>
      <c r="J474" t="e">
        <f t="shared" si="40"/>
        <v>#DIV/0!</v>
      </c>
    </row>
    <row r="475" spans="6:10" x14ac:dyDescent="0.2">
      <c r="F475" s="4">
        <f t="shared" si="36"/>
        <v>0</v>
      </c>
      <c r="G475" s="4">
        <f t="shared" si="37"/>
        <v>0</v>
      </c>
      <c r="H475" s="6">
        <f t="shared" si="38"/>
        <v>0</v>
      </c>
      <c r="I475" s="6">
        <f t="shared" si="39"/>
        <v>0</v>
      </c>
      <c r="J475" t="e">
        <f t="shared" si="40"/>
        <v>#DIV/0!</v>
      </c>
    </row>
    <row r="476" spans="6:10" x14ac:dyDescent="0.2">
      <c r="F476" s="4">
        <f t="shared" si="36"/>
        <v>0</v>
      </c>
      <c r="G476" s="4">
        <f t="shared" si="37"/>
        <v>0</v>
      </c>
      <c r="H476" s="6">
        <f t="shared" si="38"/>
        <v>0</v>
      </c>
      <c r="I476" s="6">
        <f t="shared" si="39"/>
        <v>0</v>
      </c>
      <c r="J476" t="e">
        <f t="shared" si="40"/>
        <v>#DIV/0!</v>
      </c>
    </row>
    <row r="477" spans="6:10" x14ac:dyDescent="0.2">
      <c r="F477" s="4">
        <f t="shared" si="36"/>
        <v>0</v>
      </c>
      <c r="G477" s="4">
        <f t="shared" si="37"/>
        <v>0</v>
      </c>
      <c r="H477" s="6">
        <f t="shared" si="38"/>
        <v>0</v>
      </c>
      <c r="I477" s="6">
        <f t="shared" si="39"/>
        <v>0</v>
      </c>
      <c r="J477" t="e">
        <f t="shared" si="40"/>
        <v>#DIV/0!</v>
      </c>
    </row>
    <row r="478" spans="6:10" x14ac:dyDescent="0.2">
      <c r="F478" s="4">
        <f t="shared" si="36"/>
        <v>0</v>
      </c>
      <c r="G478" s="4">
        <f t="shared" si="37"/>
        <v>0</v>
      </c>
      <c r="H478" s="6">
        <f t="shared" si="38"/>
        <v>0</v>
      </c>
      <c r="I478" s="6">
        <f t="shared" si="39"/>
        <v>0</v>
      </c>
      <c r="J478" t="e">
        <f t="shared" si="40"/>
        <v>#DIV/0!</v>
      </c>
    </row>
    <row r="479" spans="6:10" x14ac:dyDescent="0.2">
      <c r="F479" s="4">
        <f t="shared" si="36"/>
        <v>0</v>
      </c>
      <c r="G479" s="4">
        <f t="shared" si="37"/>
        <v>0</v>
      </c>
      <c r="H479" s="6">
        <f t="shared" si="38"/>
        <v>0</v>
      </c>
      <c r="I479" s="6">
        <f t="shared" si="39"/>
        <v>0</v>
      </c>
      <c r="J479" t="e">
        <f t="shared" si="40"/>
        <v>#DIV/0!</v>
      </c>
    </row>
    <row r="480" spans="6:10" x14ac:dyDescent="0.2">
      <c r="F480" s="4">
        <f t="shared" si="36"/>
        <v>0</v>
      </c>
      <c r="G480" s="4">
        <f t="shared" si="37"/>
        <v>0</v>
      </c>
      <c r="H480" s="6">
        <f t="shared" si="38"/>
        <v>0</v>
      </c>
      <c r="I480" s="6">
        <f t="shared" si="39"/>
        <v>0</v>
      </c>
      <c r="J480" t="e">
        <f t="shared" si="40"/>
        <v>#DIV/0!</v>
      </c>
    </row>
    <row r="481" spans="6:10" x14ac:dyDescent="0.2">
      <c r="F481" s="4">
        <f t="shared" si="36"/>
        <v>0</v>
      </c>
      <c r="G481" s="4">
        <f t="shared" si="37"/>
        <v>0</v>
      </c>
      <c r="H481" s="6">
        <f t="shared" si="38"/>
        <v>0</v>
      </c>
      <c r="I481" s="6">
        <f t="shared" si="39"/>
        <v>0</v>
      </c>
      <c r="J481" t="e">
        <f t="shared" si="40"/>
        <v>#DIV/0!</v>
      </c>
    </row>
    <row r="482" spans="6:10" x14ac:dyDescent="0.2">
      <c r="F482" s="4">
        <f t="shared" si="36"/>
        <v>0</v>
      </c>
      <c r="G482" s="4">
        <f t="shared" si="37"/>
        <v>0</v>
      </c>
      <c r="H482" s="6">
        <f t="shared" si="38"/>
        <v>0</v>
      </c>
      <c r="I482" s="6">
        <f t="shared" si="39"/>
        <v>0</v>
      </c>
      <c r="J482" t="e">
        <f t="shared" si="40"/>
        <v>#DIV/0!</v>
      </c>
    </row>
    <row r="483" spans="6:10" x14ac:dyDescent="0.2">
      <c r="F483" s="4">
        <f t="shared" si="36"/>
        <v>0</v>
      </c>
      <c r="G483" s="4">
        <f t="shared" si="37"/>
        <v>0</v>
      </c>
      <c r="H483" s="6">
        <f t="shared" si="38"/>
        <v>0</v>
      </c>
      <c r="I483" s="6">
        <f t="shared" si="39"/>
        <v>0</v>
      </c>
      <c r="J483" t="e">
        <f t="shared" si="40"/>
        <v>#DIV/0!</v>
      </c>
    </row>
    <row r="484" spans="6:10" x14ac:dyDescent="0.2">
      <c r="F484" s="4">
        <f t="shared" si="36"/>
        <v>0</v>
      </c>
      <c r="G484" s="4">
        <f t="shared" si="37"/>
        <v>0</v>
      </c>
      <c r="H484" s="6">
        <f t="shared" si="38"/>
        <v>0</v>
      </c>
      <c r="I484" s="6">
        <f t="shared" si="39"/>
        <v>0</v>
      </c>
      <c r="J484" t="e">
        <f t="shared" si="40"/>
        <v>#DIV/0!</v>
      </c>
    </row>
    <row r="485" spans="6:10" x14ac:dyDescent="0.2">
      <c r="F485" s="4">
        <f t="shared" si="36"/>
        <v>0</v>
      </c>
      <c r="G485" s="4">
        <f t="shared" si="37"/>
        <v>0</v>
      </c>
      <c r="H485" s="6">
        <f t="shared" si="38"/>
        <v>0</v>
      </c>
      <c r="I485" s="6">
        <f t="shared" si="39"/>
        <v>0</v>
      </c>
      <c r="J485" t="e">
        <f t="shared" si="40"/>
        <v>#DIV/0!</v>
      </c>
    </row>
    <row r="486" spans="6:10" x14ac:dyDescent="0.2">
      <c r="F486" s="4">
        <f t="shared" si="36"/>
        <v>0</v>
      </c>
      <c r="G486" s="4">
        <f t="shared" si="37"/>
        <v>0</v>
      </c>
      <c r="H486" s="6">
        <f t="shared" si="38"/>
        <v>0</v>
      </c>
      <c r="I486" s="6">
        <f t="shared" si="39"/>
        <v>0</v>
      </c>
      <c r="J486" t="e">
        <f t="shared" si="40"/>
        <v>#DIV/0!</v>
      </c>
    </row>
    <row r="487" spans="6:10" x14ac:dyDescent="0.2">
      <c r="F487" s="4">
        <f t="shared" si="36"/>
        <v>0</v>
      </c>
      <c r="G487" s="4">
        <f t="shared" si="37"/>
        <v>0</v>
      </c>
      <c r="H487" s="6">
        <f t="shared" si="38"/>
        <v>0</v>
      </c>
      <c r="I487" s="6">
        <f t="shared" si="39"/>
        <v>0</v>
      </c>
      <c r="J487" t="e">
        <f t="shared" si="40"/>
        <v>#DIV/0!</v>
      </c>
    </row>
    <row r="488" spans="6:10" x14ac:dyDescent="0.2">
      <c r="F488" s="4">
        <f t="shared" si="36"/>
        <v>0</v>
      </c>
      <c r="G488" s="4">
        <f t="shared" si="37"/>
        <v>0</v>
      </c>
      <c r="H488" s="6">
        <f t="shared" si="38"/>
        <v>0</v>
      </c>
      <c r="I488" s="6">
        <f t="shared" si="39"/>
        <v>0</v>
      </c>
      <c r="J488" t="e">
        <f t="shared" si="40"/>
        <v>#DIV/0!</v>
      </c>
    </row>
    <row r="489" spans="6:10" x14ac:dyDescent="0.2">
      <c r="F489" s="4">
        <f t="shared" si="36"/>
        <v>0</v>
      </c>
      <c r="G489" s="4">
        <f t="shared" si="37"/>
        <v>0</v>
      </c>
      <c r="H489" s="6">
        <f t="shared" si="38"/>
        <v>0</v>
      </c>
      <c r="I489" s="6">
        <f t="shared" si="39"/>
        <v>0</v>
      </c>
      <c r="J489" t="e">
        <f t="shared" si="40"/>
        <v>#DIV/0!</v>
      </c>
    </row>
    <row r="490" spans="6:10" x14ac:dyDescent="0.2">
      <c r="F490" s="4">
        <f t="shared" si="36"/>
        <v>0</v>
      </c>
      <c r="G490" s="4">
        <f t="shared" si="37"/>
        <v>0</v>
      </c>
      <c r="H490" s="6">
        <f t="shared" si="38"/>
        <v>0</v>
      </c>
      <c r="I490" s="6">
        <f t="shared" si="39"/>
        <v>0</v>
      </c>
      <c r="J490" t="e">
        <f t="shared" si="40"/>
        <v>#DIV/0!</v>
      </c>
    </row>
    <row r="491" spans="6:10" x14ac:dyDescent="0.2">
      <c r="F491" s="4">
        <f t="shared" si="36"/>
        <v>0</v>
      </c>
      <c r="G491" s="4">
        <f t="shared" si="37"/>
        <v>0</v>
      </c>
      <c r="H491" s="6">
        <f t="shared" si="38"/>
        <v>0</v>
      </c>
      <c r="I491" s="6">
        <f t="shared" si="39"/>
        <v>0</v>
      </c>
      <c r="J491" t="e">
        <f t="shared" si="40"/>
        <v>#DIV/0!</v>
      </c>
    </row>
    <row r="492" spans="6:10" x14ac:dyDescent="0.2">
      <c r="F492" s="4">
        <f t="shared" si="36"/>
        <v>0</v>
      </c>
      <c r="G492" s="4">
        <f t="shared" si="37"/>
        <v>0</v>
      </c>
      <c r="H492" s="6">
        <f t="shared" si="38"/>
        <v>0</v>
      </c>
      <c r="I492" s="6">
        <f t="shared" si="39"/>
        <v>0</v>
      </c>
      <c r="J492" t="e">
        <f t="shared" si="40"/>
        <v>#DIV/0!</v>
      </c>
    </row>
    <row r="493" spans="6:10" x14ac:dyDescent="0.2">
      <c r="F493" s="4">
        <f t="shared" si="36"/>
        <v>0</v>
      </c>
      <c r="G493" s="4">
        <f t="shared" si="37"/>
        <v>0</v>
      </c>
      <c r="H493" s="6">
        <f t="shared" si="38"/>
        <v>0</v>
      </c>
      <c r="I493" s="6">
        <f t="shared" si="39"/>
        <v>0</v>
      </c>
      <c r="J493" t="e">
        <f t="shared" si="40"/>
        <v>#DIV/0!</v>
      </c>
    </row>
    <row r="494" spans="6:10" x14ac:dyDescent="0.2">
      <c r="F494" s="4">
        <f t="shared" si="36"/>
        <v>0</v>
      </c>
      <c r="G494" s="4">
        <f t="shared" si="37"/>
        <v>0</v>
      </c>
      <c r="H494" s="6">
        <f t="shared" si="38"/>
        <v>0</v>
      </c>
      <c r="I494" s="6">
        <f t="shared" si="39"/>
        <v>0</v>
      </c>
      <c r="J494" t="e">
        <f t="shared" si="40"/>
        <v>#DIV/0!</v>
      </c>
    </row>
    <row r="495" spans="6:10" x14ac:dyDescent="0.2">
      <c r="F495" s="4">
        <f t="shared" si="36"/>
        <v>0</v>
      </c>
      <c r="G495" s="4">
        <f t="shared" si="37"/>
        <v>0</v>
      </c>
      <c r="H495" s="6">
        <f t="shared" si="38"/>
        <v>0</v>
      </c>
      <c r="I495" s="6">
        <f t="shared" si="39"/>
        <v>0</v>
      </c>
      <c r="J495" t="e">
        <f t="shared" si="40"/>
        <v>#DIV/0!</v>
      </c>
    </row>
    <row r="496" spans="6:10" x14ac:dyDescent="0.2">
      <c r="F496" s="4">
        <f t="shared" si="36"/>
        <v>0</v>
      </c>
      <c r="G496" s="4">
        <f t="shared" si="37"/>
        <v>0</v>
      </c>
      <c r="H496" s="6">
        <f t="shared" si="38"/>
        <v>0</v>
      </c>
      <c r="I496" s="6">
        <f t="shared" si="39"/>
        <v>0</v>
      </c>
      <c r="J496" t="e">
        <f t="shared" si="40"/>
        <v>#DIV/0!</v>
      </c>
    </row>
    <row r="497" spans="6:10" x14ac:dyDescent="0.2">
      <c r="F497" s="4">
        <f t="shared" si="36"/>
        <v>0</v>
      </c>
      <c r="G497" s="4">
        <f t="shared" si="37"/>
        <v>0</v>
      </c>
      <c r="H497" s="6">
        <f t="shared" si="38"/>
        <v>0</v>
      </c>
      <c r="I497" s="6">
        <f t="shared" si="39"/>
        <v>0</v>
      </c>
      <c r="J497" t="e">
        <f t="shared" si="40"/>
        <v>#DIV/0!</v>
      </c>
    </row>
    <row r="498" spans="6:10" x14ac:dyDescent="0.2">
      <c r="F498" s="4">
        <f t="shared" si="36"/>
        <v>0</v>
      </c>
      <c r="G498" s="4">
        <f t="shared" si="37"/>
        <v>0</v>
      </c>
      <c r="H498" s="6">
        <f t="shared" si="38"/>
        <v>0</v>
      </c>
      <c r="I498" s="6">
        <f t="shared" si="39"/>
        <v>0</v>
      </c>
      <c r="J498" t="e">
        <f t="shared" si="40"/>
        <v>#DIV/0!</v>
      </c>
    </row>
    <row r="499" spans="6:10" x14ac:dyDescent="0.2">
      <c r="F499" s="4">
        <f t="shared" si="36"/>
        <v>0</v>
      </c>
      <c r="G499" s="4">
        <f t="shared" si="37"/>
        <v>0</v>
      </c>
      <c r="H499" s="6">
        <f t="shared" si="38"/>
        <v>0</v>
      </c>
      <c r="I499" s="6">
        <f t="shared" si="39"/>
        <v>0</v>
      </c>
      <c r="J499" t="e">
        <f t="shared" si="40"/>
        <v>#DIV/0!</v>
      </c>
    </row>
    <row r="500" spans="6:10" x14ac:dyDescent="0.2">
      <c r="F500" s="4">
        <f t="shared" si="36"/>
        <v>0</v>
      </c>
      <c r="G500" s="4">
        <f t="shared" si="37"/>
        <v>0</v>
      </c>
      <c r="H500" s="6">
        <f t="shared" si="38"/>
        <v>0</v>
      </c>
      <c r="I500" s="6">
        <f t="shared" si="39"/>
        <v>0</v>
      </c>
      <c r="J500" t="e">
        <f t="shared" si="40"/>
        <v>#DIV/0!</v>
      </c>
    </row>
    <row r="501" spans="6:10" x14ac:dyDescent="0.2">
      <c r="F501" s="4">
        <f t="shared" ref="F501:F502" si="41">B501*3.3/1023</f>
        <v>0</v>
      </c>
      <c r="G501" s="4">
        <f t="shared" ref="G501:G502" si="42">C501*3.3/4095</f>
        <v>0</v>
      </c>
      <c r="H501" s="6">
        <f t="shared" si="38"/>
        <v>0</v>
      </c>
      <c r="I501" s="6">
        <f t="shared" si="39"/>
        <v>0</v>
      </c>
      <c r="J501" t="e">
        <f t="shared" si="40"/>
        <v>#DIV/0!</v>
      </c>
    </row>
    <row r="502" spans="6:10" x14ac:dyDescent="0.2">
      <c r="F502" s="4">
        <f t="shared" si="41"/>
        <v>0</v>
      </c>
      <c r="G502" s="4">
        <f t="shared" si="42"/>
        <v>0</v>
      </c>
      <c r="H502" s="6">
        <f t="shared" si="38"/>
        <v>0</v>
      </c>
      <c r="I502" s="6">
        <f t="shared" si="39"/>
        <v>0</v>
      </c>
      <c r="J502" t="e">
        <f t="shared" si="40"/>
        <v>#DIV/0!</v>
      </c>
    </row>
    <row r="1048576" spans="28:28" x14ac:dyDescent="0.2">
      <c r="AB1048576" t="s">
        <v>160</v>
      </c>
    </row>
  </sheetData>
  <mergeCells count="3">
    <mergeCell ref="B1:E1"/>
    <mergeCell ref="F1:I1"/>
    <mergeCell ref="R1:Y1"/>
  </mergeCells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09C5-D98F-8F41-8835-35D1769FF382}">
  <dimension ref="A1:AD27"/>
  <sheetViews>
    <sheetView topLeftCell="L1" zoomScale="81" workbookViewId="0">
      <selection activeCell="AE18" sqref="AE18"/>
    </sheetView>
  </sheetViews>
  <sheetFormatPr baseColWidth="10" defaultRowHeight="16" x14ac:dyDescent="0.2"/>
  <sheetData>
    <row r="1" spans="1:30" x14ac:dyDescent="0.2">
      <c r="B1" s="8" t="s">
        <v>30</v>
      </c>
      <c r="C1" s="8"/>
      <c r="D1" s="8"/>
      <c r="E1" s="8"/>
      <c r="F1" s="8" t="s">
        <v>31</v>
      </c>
      <c r="G1" s="8"/>
      <c r="H1" s="8"/>
      <c r="I1" s="8"/>
      <c r="R1" s="8" t="s">
        <v>43</v>
      </c>
      <c r="S1" s="8"/>
      <c r="T1" s="8"/>
      <c r="U1" s="8"/>
      <c r="V1" s="8"/>
      <c r="W1" s="8"/>
      <c r="X1" s="8"/>
      <c r="Y1" s="8"/>
      <c r="Z1" s="3"/>
      <c r="AA1" s="3"/>
      <c r="AB1" s="3"/>
    </row>
    <row r="2" spans="1:30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26</v>
      </c>
      <c r="G2" t="s">
        <v>27</v>
      </c>
      <c r="H2" t="s">
        <v>45</v>
      </c>
      <c r="I2" t="s">
        <v>46</v>
      </c>
      <c r="J2" t="s">
        <v>119</v>
      </c>
      <c r="Q2" t="s">
        <v>32</v>
      </c>
      <c r="R2" t="s">
        <v>33</v>
      </c>
      <c r="S2" s="5">
        <v>1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123</v>
      </c>
      <c r="AA2" t="s">
        <v>184</v>
      </c>
      <c r="AB2" t="s">
        <v>64</v>
      </c>
      <c r="AC2" t="s">
        <v>40</v>
      </c>
    </row>
    <row r="3" spans="1:30" x14ac:dyDescent="0.2">
      <c r="A3" s="2" t="str">
        <f>AC7</f>
        <v>512,2041,1172,2077;512,2041,1174,2133;512,2042,1174,2169;512,2042,1173,2191;512,2041,1173,2209;512,2041,1174,2235;512,2041,1172,2248;512,2041,1174,2279;512,2041,1172,2287;512,2041,1173,2298;</v>
      </c>
      <c r="B3" t="str" cm="1">
        <f t="array" ref="B3:E12">_xlfn.TEXTSPLIT(A3,",",";",TRUE)</f>
        <v>512</v>
      </c>
      <c r="C3" t="str">
        <v>2041</v>
      </c>
      <c r="D3" t="str">
        <v>1172</v>
      </c>
      <c r="E3" t="str">
        <v>2077</v>
      </c>
      <c r="F3" s="4">
        <f>B3*3.3/1023</f>
        <v>1.6516129032258065</v>
      </c>
      <c r="G3" s="4">
        <f>C3*3.3/4095</f>
        <v>1.6447619047619046</v>
      </c>
      <c r="H3" s="6">
        <f>D3*3.3/4095</f>
        <v>0.94446886446886447</v>
      </c>
      <c r="I3" s="6">
        <f>E3*3.3/4095</f>
        <v>1.6737728937728937</v>
      </c>
      <c r="J3">
        <f>I3/H3</f>
        <v>1.7721843003412969</v>
      </c>
      <c r="Q3" t="s">
        <v>269</v>
      </c>
      <c r="R3" t="s">
        <v>41</v>
      </c>
      <c r="S3" t="s">
        <v>51</v>
      </c>
      <c r="T3" t="s">
        <v>44</v>
      </c>
      <c r="U3">
        <v>512</v>
      </c>
      <c r="V3">
        <v>512</v>
      </c>
      <c r="W3">
        <v>20</v>
      </c>
      <c r="X3">
        <v>5</v>
      </c>
      <c r="Y3">
        <v>100</v>
      </c>
      <c r="Z3" t="s">
        <v>263</v>
      </c>
      <c r="AB3" t="s">
        <v>268</v>
      </c>
      <c r="AC3" s="2" t="s">
        <v>270</v>
      </c>
    </row>
    <row r="4" spans="1:30" x14ac:dyDescent="0.2">
      <c r="B4" t="str">
        <v>512</v>
      </c>
      <c r="C4" t="str">
        <v>2041</v>
      </c>
      <c r="D4" t="str">
        <v>1174</v>
      </c>
      <c r="E4" t="str">
        <v>2133</v>
      </c>
      <c r="F4" s="4">
        <f t="shared" ref="F4:F12" si="0">B4*3.3/1023</f>
        <v>1.6516129032258065</v>
      </c>
      <c r="G4" s="4">
        <f t="shared" ref="G4:G12" si="1">C4*3.3/4095</f>
        <v>1.6447619047619046</v>
      </c>
      <c r="H4" s="6">
        <f t="shared" ref="H4:H12" si="2">D4*3.3/4095</f>
        <v>0.94608058608058598</v>
      </c>
      <c r="I4" s="6">
        <f t="shared" ref="I4:I12" si="3">E4*3.3/4095</f>
        <v>1.7189010989010989</v>
      </c>
      <c r="J4">
        <f t="shared" ref="J4:J12" si="4">I4/H4</f>
        <v>1.8168654173764909</v>
      </c>
      <c r="Q4" t="s">
        <v>271</v>
      </c>
      <c r="R4" t="s">
        <v>41</v>
      </c>
      <c r="S4" t="s">
        <v>51</v>
      </c>
      <c r="T4" t="s">
        <v>44</v>
      </c>
      <c r="U4">
        <v>512</v>
      </c>
      <c r="V4">
        <v>512</v>
      </c>
      <c r="W4">
        <v>10</v>
      </c>
      <c r="X4">
        <v>5</v>
      </c>
      <c r="Y4">
        <v>100</v>
      </c>
      <c r="Z4" t="s">
        <v>263</v>
      </c>
      <c r="AB4" t="s">
        <v>272</v>
      </c>
      <c r="AC4" s="2" t="s">
        <v>273</v>
      </c>
    </row>
    <row r="5" spans="1:30" x14ac:dyDescent="0.2">
      <c r="B5" t="str">
        <v>512</v>
      </c>
      <c r="C5" t="str">
        <v>2042</v>
      </c>
      <c r="D5" t="str">
        <v>1174</v>
      </c>
      <c r="E5" t="str">
        <v>2169</v>
      </c>
      <c r="F5" s="4">
        <f t="shared" si="0"/>
        <v>1.6516129032258065</v>
      </c>
      <c r="G5" s="4">
        <f t="shared" si="1"/>
        <v>1.6455677655677654</v>
      </c>
      <c r="H5" s="6">
        <f t="shared" si="2"/>
        <v>0.94608058608058598</v>
      </c>
      <c r="I5" s="6">
        <f t="shared" si="3"/>
        <v>1.747912087912088</v>
      </c>
      <c r="J5">
        <f t="shared" si="4"/>
        <v>1.8475298126064739</v>
      </c>
      <c r="Q5" t="s">
        <v>275</v>
      </c>
      <c r="R5" t="s">
        <v>41</v>
      </c>
      <c r="S5" t="s">
        <v>51</v>
      </c>
      <c r="T5" t="s">
        <v>44</v>
      </c>
      <c r="U5">
        <v>512</v>
      </c>
      <c r="V5">
        <v>512</v>
      </c>
      <c r="W5">
        <v>10</v>
      </c>
      <c r="X5">
        <v>5</v>
      </c>
      <c r="Y5">
        <v>100</v>
      </c>
      <c r="Z5" t="s">
        <v>263</v>
      </c>
      <c r="AB5" t="s">
        <v>272</v>
      </c>
      <c r="AC5" s="2" t="s">
        <v>274</v>
      </c>
    </row>
    <row r="6" spans="1:30" x14ac:dyDescent="0.2">
      <c r="B6" t="str">
        <v>512</v>
      </c>
      <c r="C6" t="str">
        <v>2042</v>
      </c>
      <c r="D6" t="str">
        <v>1173</v>
      </c>
      <c r="E6" t="str">
        <v>2191</v>
      </c>
      <c r="F6" s="4">
        <f t="shared" si="0"/>
        <v>1.6516129032258065</v>
      </c>
      <c r="G6" s="4">
        <f t="shared" si="1"/>
        <v>1.6455677655677654</v>
      </c>
      <c r="H6" s="6">
        <f t="shared" si="2"/>
        <v>0.94527472527472522</v>
      </c>
      <c r="I6" s="6">
        <f t="shared" si="3"/>
        <v>1.7656410256410255</v>
      </c>
      <c r="J6">
        <f t="shared" si="4"/>
        <v>1.8678601875532821</v>
      </c>
    </row>
    <row r="7" spans="1:30" x14ac:dyDescent="0.2">
      <c r="B7" t="str">
        <v>512</v>
      </c>
      <c r="C7" t="str">
        <v>2041</v>
      </c>
      <c r="D7" t="str">
        <v>1173</v>
      </c>
      <c r="E7" t="str">
        <v>2209</v>
      </c>
      <c r="F7" s="4">
        <f t="shared" si="0"/>
        <v>1.6516129032258065</v>
      </c>
      <c r="G7" s="4">
        <f t="shared" si="1"/>
        <v>1.6447619047619046</v>
      </c>
      <c r="H7" s="6">
        <f t="shared" si="2"/>
        <v>0.94527472527472522</v>
      </c>
      <c r="I7" s="6">
        <f t="shared" si="3"/>
        <v>1.7801465201465201</v>
      </c>
      <c r="J7">
        <f t="shared" si="4"/>
        <v>1.8832054560954816</v>
      </c>
      <c r="Q7" t="s">
        <v>283</v>
      </c>
      <c r="R7" t="s">
        <v>41</v>
      </c>
      <c r="S7" t="s">
        <v>51</v>
      </c>
      <c r="T7" t="s">
        <v>44</v>
      </c>
      <c r="U7">
        <v>512</v>
      </c>
      <c r="V7">
        <v>512</v>
      </c>
      <c r="W7">
        <v>10</v>
      </c>
      <c r="X7">
        <v>5</v>
      </c>
      <c r="Y7">
        <v>100</v>
      </c>
      <c r="Z7" t="s">
        <v>263</v>
      </c>
      <c r="AB7" t="s">
        <v>276</v>
      </c>
      <c r="AC7" s="2" t="s">
        <v>277</v>
      </c>
    </row>
    <row r="8" spans="1:30" x14ac:dyDescent="0.2">
      <c r="B8" t="str">
        <v>512</v>
      </c>
      <c r="C8" t="str">
        <v>2041</v>
      </c>
      <c r="D8" t="str">
        <v>1174</v>
      </c>
      <c r="E8" t="str">
        <v>2235</v>
      </c>
      <c r="F8" s="4">
        <f t="shared" si="0"/>
        <v>1.6516129032258065</v>
      </c>
      <c r="G8" s="4">
        <f t="shared" si="1"/>
        <v>1.6447619047619046</v>
      </c>
      <c r="H8" s="6">
        <f t="shared" si="2"/>
        <v>0.94608058608058598</v>
      </c>
      <c r="I8" s="6">
        <f t="shared" si="3"/>
        <v>1.8010989010989011</v>
      </c>
      <c r="J8">
        <f t="shared" si="4"/>
        <v>1.9037478705281092</v>
      </c>
    </row>
    <row r="9" spans="1:30" x14ac:dyDescent="0.2">
      <c r="B9" t="str">
        <v>512</v>
      </c>
      <c r="C9" t="str">
        <v>2041</v>
      </c>
      <c r="D9" t="str">
        <v>1172</v>
      </c>
      <c r="E9" t="str">
        <v>2248</v>
      </c>
      <c r="F9" s="4">
        <f t="shared" si="0"/>
        <v>1.6516129032258065</v>
      </c>
      <c r="G9" s="4">
        <f t="shared" si="1"/>
        <v>1.6447619047619046</v>
      </c>
      <c r="H9" s="6">
        <f t="shared" si="2"/>
        <v>0.94446886446886447</v>
      </c>
      <c r="I9" s="6">
        <f t="shared" si="3"/>
        <v>1.8115750915750914</v>
      </c>
      <c r="J9">
        <f t="shared" si="4"/>
        <v>1.9180887372013651</v>
      </c>
      <c r="Q9" t="s">
        <v>284</v>
      </c>
      <c r="R9" t="s">
        <v>41</v>
      </c>
      <c r="S9" t="s">
        <v>51</v>
      </c>
      <c r="T9" t="s">
        <v>44</v>
      </c>
      <c r="U9">
        <v>512</v>
      </c>
      <c r="V9">
        <v>512</v>
      </c>
      <c r="W9">
        <v>1</v>
      </c>
      <c r="X9">
        <v>5</v>
      </c>
      <c r="Y9">
        <v>100</v>
      </c>
      <c r="Z9" t="s">
        <v>263</v>
      </c>
      <c r="AA9">
        <v>23.9</v>
      </c>
      <c r="AB9" t="s">
        <v>276</v>
      </c>
      <c r="AC9" s="2" t="s">
        <v>278</v>
      </c>
    </row>
    <row r="10" spans="1:30" x14ac:dyDescent="0.2">
      <c r="B10" t="str">
        <v>512</v>
      </c>
      <c r="C10" t="str">
        <v>2041</v>
      </c>
      <c r="D10" t="str">
        <v>1174</v>
      </c>
      <c r="E10" t="str">
        <v>2279</v>
      </c>
      <c r="F10" s="4">
        <f t="shared" si="0"/>
        <v>1.6516129032258065</v>
      </c>
      <c r="G10" s="4">
        <f t="shared" si="1"/>
        <v>1.6447619047619046</v>
      </c>
      <c r="H10" s="6">
        <f t="shared" si="2"/>
        <v>0.94608058608058598</v>
      </c>
      <c r="I10" s="6">
        <f t="shared" si="3"/>
        <v>1.8365567765567765</v>
      </c>
      <c r="J10">
        <f t="shared" si="4"/>
        <v>1.9412265758091996</v>
      </c>
      <c r="Q10" t="s">
        <v>285</v>
      </c>
      <c r="R10" t="s">
        <v>41</v>
      </c>
      <c r="S10" t="s">
        <v>51</v>
      </c>
      <c r="T10" t="s">
        <v>44</v>
      </c>
      <c r="U10">
        <v>512</v>
      </c>
      <c r="V10">
        <v>512</v>
      </c>
      <c r="W10">
        <v>1</v>
      </c>
      <c r="X10">
        <v>5</v>
      </c>
      <c r="Y10">
        <v>100</v>
      </c>
      <c r="Z10" t="s">
        <v>263</v>
      </c>
      <c r="AA10">
        <v>23.9</v>
      </c>
      <c r="AC10" s="2" t="s">
        <v>279</v>
      </c>
    </row>
    <row r="11" spans="1:30" x14ac:dyDescent="0.2">
      <c r="B11" t="str">
        <v>512</v>
      </c>
      <c r="C11" t="str">
        <v>2041</v>
      </c>
      <c r="D11" t="str">
        <v>1172</v>
      </c>
      <c r="E11" t="str">
        <v>2287</v>
      </c>
      <c r="F11" s="4">
        <f t="shared" si="0"/>
        <v>1.6516129032258065</v>
      </c>
      <c r="G11" s="4">
        <f t="shared" si="1"/>
        <v>1.6447619047619046</v>
      </c>
      <c r="H11" s="6">
        <f t="shared" si="2"/>
        <v>0.94446886446886447</v>
      </c>
      <c r="I11" s="6">
        <f t="shared" si="3"/>
        <v>1.8430036630036628</v>
      </c>
      <c r="J11">
        <f t="shared" si="4"/>
        <v>1.9513651877133105</v>
      </c>
      <c r="Q11" t="s">
        <v>286</v>
      </c>
      <c r="R11" t="s">
        <v>41</v>
      </c>
      <c r="S11" t="s">
        <v>51</v>
      </c>
      <c r="T11" t="s">
        <v>44</v>
      </c>
      <c r="U11">
        <v>512</v>
      </c>
      <c r="V11">
        <v>512</v>
      </c>
      <c r="W11">
        <v>1</v>
      </c>
      <c r="X11">
        <v>5</v>
      </c>
      <c r="Y11">
        <v>100</v>
      </c>
      <c r="Z11" t="s">
        <v>263</v>
      </c>
      <c r="AA11">
        <v>23.9</v>
      </c>
      <c r="AC11" s="2" t="s">
        <v>280</v>
      </c>
    </row>
    <row r="12" spans="1:30" x14ac:dyDescent="0.2">
      <c r="B12" t="str">
        <v>512</v>
      </c>
      <c r="C12" t="str">
        <v>2041</v>
      </c>
      <c r="D12" t="str">
        <v>1173</v>
      </c>
      <c r="E12" t="str">
        <v>2298</v>
      </c>
      <c r="F12" s="4">
        <f t="shared" si="0"/>
        <v>1.6516129032258065</v>
      </c>
      <c r="G12" s="4">
        <f t="shared" si="1"/>
        <v>1.6447619047619046</v>
      </c>
      <c r="H12" s="6">
        <f t="shared" si="2"/>
        <v>0.94527472527472522</v>
      </c>
      <c r="I12" s="6">
        <f t="shared" si="3"/>
        <v>1.8518681318681318</v>
      </c>
      <c r="J12">
        <f t="shared" si="4"/>
        <v>1.959079283887468</v>
      </c>
      <c r="Q12" t="s">
        <v>287</v>
      </c>
      <c r="R12" t="s">
        <v>41</v>
      </c>
      <c r="S12" t="s">
        <v>51</v>
      </c>
      <c r="T12" t="s">
        <v>44</v>
      </c>
      <c r="U12">
        <v>512</v>
      </c>
      <c r="V12">
        <v>512</v>
      </c>
      <c r="W12">
        <v>1</v>
      </c>
      <c r="X12">
        <v>5</v>
      </c>
      <c r="Y12">
        <v>100</v>
      </c>
      <c r="Z12" t="s">
        <v>263</v>
      </c>
      <c r="AA12">
        <v>23.9</v>
      </c>
      <c r="AC12" s="2" t="s">
        <v>281</v>
      </c>
    </row>
    <row r="13" spans="1:30" x14ac:dyDescent="0.2">
      <c r="F13" s="4"/>
      <c r="G13" s="4"/>
      <c r="H13" s="6"/>
      <c r="I13" s="6"/>
    </row>
    <row r="14" spans="1:30" x14ac:dyDescent="0.2">
      <c r="F14" s="4"/>
      <c r="G14" s="4"/>
      <c r="H14" s="6"/>
      <c r="I14" s="6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x14ac:dyDescent="0.2">
      <c r="F15" s="4"/>
      <c r="G15" s="4"/>
      <c r="H15" s="6"/>
      <c r="I15" s="6"/>
    </row>
    <row r="16" spans="1:30" x14ac:dyDescent="0.2">
      <c r="F16" s="4"/>
      <c r="G16" s="4"/>
      <c r="H16" s="6"/>
      <c r="I16" s="6"/>
      <c r="R16" t="s">
        <v>41</v>
      </c>
      <c r="S16" t="s">
        <v>51</v>
      </c>
      <c r="T16" t="s">
        <v>44</v>
      </c>
      <c r="U16">
        <v>512</v>
      </c>
      <c r="V16">
        <v>512</v>
      </c>
      <c r="W16">
        <v>1</v>
      </c>
      <c r="X16">
        <v>5</v>
      </c>
      <c r="Y16">
        <v>100</v>
      </c>
      <c r="Z16" t="s">
        <v>259</v>
      </c>
      <c r="AA16">
        <v>23.6</v>
      </c>
      <c r="AC16" s="2" t="s">
        <v>292</v>
      </c>
      <c r="AD16" cm="1">
        <f t="array" ref="AD16">--INDEX(_xlfn.TEXTSPLIT(AC16,","),4)/1172</f>
        <v>2.0733788395904438</v>
      </c>
    </row>
    <row r="17" spans="6:30" x14ac:dyDescent="0.2">
      <c r="F17" s="4"/>
      <c r="G17" s="4"/>
      <c r="H17" s="6"/>
      <c r="I17" s="6"/>
      <c r="R17" t="s">
        <v>41</v>
      </c>
      <c r="S17" t="s">
        <v>51</v>
      </c>
      <c r="T17" t="s">
        <v>44</v>
      </c>
      <c r="U17">
        <v>512</v>
      </c>
      <c r="V17">
        <v>512</v>
      </c>
      <c r="W17">
        <v>1</v>
      </c>
      <c r="X17">
        <v>5</v>
      </c>
      <c r="Y17">
        <v>100</v>
      </c>
      <c r="Z17" t="s">
        <v>259</v>
      </c>
      <c r="AA17">
        <v>23.6</v>
      </c>
      <c r="AC17" s="2" t="s">
        <v>293</v>
      </c>
      <c r="AD17" cm="1">
        <f t="array" ref="AD17">--INDEX(_xlfn.TEXTSPLIT(AC17,","),4)/1172</f>
        <v>2.0426621160409555</v>
      </c>
    </row>
    <row r="18" spans="6:30" x14ac:dyDescent="0.2">
      <c r="F18" s="4"/>
      <c r="G18" s="4"/>
      <c r="H18" s="6"/>
      <c r="I18" s="6"/>
      <c r="AD18">
        <f>AVERAGE(AD16:AD17)</f>
        <v>2.0580204778156999</v>
      </c>
    </row>
    <row r="19" spans="6:30" x14ac:dyDescent="0.2">
      <c r="F19" s="4"/>
      <c r="G19" s="4"/>
      <c r="H19" s="6"/>
      <c r="I19" s="6"/>
      <c r="R19" t="s">
        <v>41</v>
      </c>
      <c r="S19" t="s">
        <v>51</v>
      </c>
      <c r="T19" t="s">
        <v>44</v>
      </c>
      <c r="U19">
        <v>512</v>
      </c>
      <c r="V19">
        <v>512</v>
      </c>
      <c r="W19">
        <v>1</v>
      </c>
      <c r="X19">
        <v>5</v>
      </c>
      <c r="Y19">
        <v>100</v>
      </c>
      <c r="Z19" t="s">
        <v>282</v>
      </c>
      <c r="AA19">
        <v>23.7</v>
      </c>
      <c r="AC19" s="2" t="s">
        <v>288</v>
      </c>
      <c r="AD19" cm="1">
        <f t="array" ref="AD19">--INDEX(_xlfn.TEXTSPLIT(AC19,","),4)/1172</f>
        <v>2.2926621160409555</v>
      </c>
    </row>
    <row r="20" spans="6:30" x14ac:dyDescent="0.2">
      <c r="F20" s="4"/>
      <c r="G20" s="4"/>
      <c r="H20" s="6"/>
      <c r="I20" s="6"/>
      <c r="R20" t="s">
        <v>41</v>
      </c>
      <c r="S20" t="s">
        <v>51</v>
      </c>
      <c r="T20" t="s">
        <v>44</v>
      </c>
      <c r="U20">
        <v>512</v>
      </c>
      <c r="V20">
        <v>512</v>
      </c>
      <c r="W20">
        <v>1</v>
      </c>
      <c r="X20">
        <v>5</v>
      </c>
      <c r="Y20">
        <v>100</v>
      </c>
      <c r="Z20" t="s">
        <v>282</v>
      </c>
      <c r="AA20">
        <v>23.7</v>
      </c>
      <c r="AC20" s="2" t="s">
        <v>289</v>
      </c>
      <c r="AD20" cm="1">
        <f t="array" ref="AD20">--INDEX(_xlfn.TEXTSPLIT(AC20,","),4)/1172</f>
        <v>2.2841296928327646</v>
      </c>
    </row>
    <row r="21" spans="6:30" x14ac:dyDescent="0.2">
      <c r="F21" s="4"/>
      <c r="G21" s="4"/>
      <c r="H21" s="6"/>
      <c r="I21" s="6"/>
      <c r="AD21">
        <f>AVERAGE(AD19:AD20)</f>
        <v>2.28839590443686</v>
      </c>
    </row>
    <row r="22" spans="6:30" x14ac:dyDescent="0.2">
      <c r="F22" s="4"/>
      <c r="G22" s="4"/>
      <c r="H22" s="6"/>
      <c r="I22" s="6"/>
      <c r="R22" t="s">
        <v>41</v>
      </c>
      <c r="S22" t="s">
        <v>51</v>
      </c>
      <c r="T22" t="s">
        <v>44</v>
      </c>
      <c r="U22">
        <v>512</v>
      </c>
      <c r="V22">
        <v>512</v>
      </c>
      <c r="W22">
        <v>1</v>
      </c>
      <c r="X22">
        <v>5</v>
      </c>
      <c r="Y22">
        <v>100</v>
      </c>
      <c r="Z22" t="s">
        <v>261</v>
      </c>
      <c r="AA22">
        <v>23.7</v>
      </c>
      <c r="AC22" s="2" t="s">
        <v>290</v>
      </c>
      <c r="AD22" cm="1">
        <f t="array" ref="AD22">--INDEX(_xlfn.TEXTSPLIT(AC22,","),4)/1172</f>
        <v>2.348976109215017</v>
      </c>
    </row>
    <row r="23" spans="6:30" x14ac:dyDescent="0.2">
      <c r="R23" t="s">
        <v>41</v>
      </c>
      <c r="S23" t="s">
        <v>51</v>
      </c>
      <c r="T23" t="s">
        <v>44</v>
      </c>
      <c r="U23">
        <v>512</v>
      </c>
      <c r="V23">
        <v>512</v>
      </c>
      <c r="W23">
        <v>1</v>
      </c>
      <c r="X23">
        <v>5</v>
      </c>
      <c r="Y23">
        <v>100</v>
      </c>
      <c r="Z23" t="s">
        <v>261</v>
      </c>
      <c r="AA23">
        <v>23.7</v>
      </c>
      <c r="AC23" s="2" t="s">
        <v>291</v>
      </c>
      <c r="AD23" cm="1">
        <f t="array" ref="AD23">--INDEX(_xlfn.TEXTSPLIT(AC23,","),4)/1172</f>
        <v>2.2909556313993176</v>
      </c>
    </row>
    <row r="24" spans="6:30" x14ac:dyDescent="0.2">
      <c r="AD24">
        <f>AVERAGE(AD22:AD23)</f>
        <v>2.3199658703071675</v>
      </c>
    </row>
    <row r="25" spans="6:30" x14ac:dyDescent="0.2">
      <c r="R25" t="s">
        <v>41</v>
      </c>
      <c r="S25" t="s">
        <v>51</v>
      </c>
      <c r="T25" t="s">
        <v>44</v>
      </c>
      <c r="U25">
        <v>512</v>
      </c>
      <c r="V25">
        <v>512</v>
      </c>
      <c r="W25">
        <v>1</v>
      </c>
      <c r="X25">
        <v>5</v>
      </c>
      <c r="Y25">
        <v>100</v>
      </c>
      <c r="Z25" t="s">
        <v>263</v>
      </c>
      <c r="AA25">
        <v>15</v>
      </c>
      <c r="AC25" s="2" t="s">
        <v>294</v>
      </c>
      <c r="AD25" cm="1">
        <f t="array" ref="AD25">--INDEX(_xlfn.TEXTSPLIT(AC25,","),4)/1172</f>
        <v>2.1715017064846416</v>
      </c>
    </row>
    <row r="26" spans="6:30" x14ac:dyDescent="0.2">
      <c r="R26" t="s">
        <v>41</v>
      </c>
      <c r="S26" t="s">
        <v>51</v>
      </c>
      <c r="T26" t="s">
        <v>44</v>
      </c>
      <c r="U26">
        <v>512</v>
      </c>
      <c r="V26">
        <v>512</v>
      </c>
      <c r="W26">
        <v>1</v>
      </c>
      <c r="X26">
        <v>5</v>
      </c>
      <c r="Y26">
        <v>100</v>
      </c>
      <c r="Z26" t="s">
        <v>263</v>
      </c>
      <c r="AA26">
        <v>15</v>
      </c>
      <c r="AC26" s="2" t="s">
        <v>295</v>
      </c>
      <c r="AD26" cm="1">
        <f t="array" ref="AD26">--INDEX(_xlfn.TEXTSPLIT(AC26,","),4)/1172</f>
        <v>2.1843003412969284</v>
      </c>
    </row>
    <row r="27" spans="6:30" x14ac:dyDescent="0.2">
      <c r="AD27">
        <f>AVERAGE(AD25:AD26)</f>
        <v>2.1779010238907848</v>
      </c>
    </row>
  </sheetData>
  <mergeCells count="3">
    <mergeCell ref="B1:E1"/>
    <mergeCell ref="F1:I1"/>
    <mergeCell ref="R1:Y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DAA0-8AA0-F247-8626-C062B2B43DC4}">
  <dimension ref="A1:AB258"/>
  <sheetViews>
    <sheetView tabSelected="1" topLeftCell="H1" zoomScale="75" workbookViewId="0">
      <selection activeCell="T44" sqref="T44"/>
    </sheetView>
  </sheetViews>
  <sheetFormatPr baseColWidth="10" defaultRowHeight="16" x14ac:dyDescent="0.2"/>
  <cols>
    <col min="6" max="6" width="15.5" bestFit="1" customWidth="1"/>
  </cols>
  <sheetData>
    <row r="1" spans="1:28" x14ac:dyDescent="0.2">
      <c r="C1" s="8" t="s">
        <v>30</v>
      </c>
      <c r="D1" s="8"/>
      <c r="E1" s="8"/>
      <c r="F1" s="8"/>
      <c r="G1" s="8" t="s">
        <v>31</v>
      </c>
      <c r="H1" s="8"/>
      <c r="I1" s="8"/>
      <c r="J1" s="8"/>
      <c r="K1" s="8"/>
      <c r="W1" t="s">
        <v>32</v>
      </c>
      <c r="X1" t="s">
        <v>256</v>
      </c>
      <c r="Y1" s="5">
        <v>1</v>
      </c>
      <c r="Z1" t="s">
        <v>236</v>
      </c>
      <c r="AA1" t="s">
        <v>265</v>
      </c>
    </row>
    <row r="2" spans="1:28" x14ac:dyDescent="0.2">
      <c r="A2" t="s">
        <v>25</v>
      </c>
      <c r="B2" t="s">
        <v>236</v>
      </c>
      <c r="C2" t="s">
        <v>26</v>
      </c>
      <c r="D2" t="s">
        <v>27</v>
      </c>
      <c r="E2" t="s">
        <v>28</v>
      </c>
      <c r="F2" t="s">
        <v>29</v>
      </c>
      <c r="G2" t="s">
        <v>26</v>
      </c>
      <c r="H2" t="s">
        <v>27</v>
      </c>
      <c r="I2" t="s">
        <v>45</v>
      </c>
      <c r="J2" t="s">
        <v>46</v>
      </c>
      <c r="K2" t="s">
        <v>119</v>
      </c>
      <c r="W2" t="s">
        <v>244</v>
      </c>
      <c r="AB2" s="2" t="s">
        <v>237</v>
      </c>
    </row>
    <row r="3" spans="1:28" x14ac:dyDescent="0.2">
      <c r="A3" s="2" t="str">
        <f>AB11</f>
        <v>0,0,0,2;77,0,0,2;156,0,0,1;232,0,0,2;307,0,0,2;378,0,0,2;446,0,0,0;510,0,0,2;568,0,0,3;621,0,0,6;668,0,0,86;709,0,0,244;743,0,0,411;770,0,0,576;789,0,0,749;801,0,0,920;804,0,0,1095;801,0,0,1260;789,0,0,1427;770,0,0,1582;743,0,0,1729;710,0,0,1869;669,0,0,1994;622,0,0,2109;569,0,0,2209;511,0,0,2295;447,0,0,2364;379,0,0,2419;308,0,0,2454;234,0,0,2476;157,0,0,2480;79,0,0,2464;0,0,0,-2;-77,0,0,-1;-156,0,0,-2;-232,0,0,-1;-307,0,0,-2;-378,0,0,-2;-446,0,0,-2;-510,0,0,-1;-568,0,0,-2;-621,0,0,-2;-668,0,0,-2;-709,0,0,-2;-743,0,0,-2;-770,0,0,-2;-789,0,0,-2;-801,0,0,-3;-804,0,0,-4;-801,0,0,-57;-789,0,0,-232;-770,0,0,-400;-743,0,0,-563;-710,0,0,-716;-669,0,0,-857;-622,0,0,-981;-569,0,0,-1094;-511,0,0,-1196;-447,0,0,-1277;-379,0,0,-1348;-308,0,0,-1399;-234,0,0,-1432;-157,0,0,-1451;-79,0,0,-1450;0,0,0,2;77,0,0,2;156,0,0,2;232,0,0,4;307,0,0,2;378,0,0,2;446,0,0,1;510,0,0,2;568,0,0,2;621,0,0,2;668,0,0,2;709,0,0,5;743,0,0,90;770,0,0,261;789,0,0,445;801,0,0,620;804,0,0,796;801,0,0,966;789,0,0,1133;770,0,0,1293;743,0,0,1440;710,0,0,1579;669,0,0,1711;622,0,0,1819;569,0,0,1920;511,0,0,2007;447,0,0,2081;379,0,0,2133;308,0,0,2170;234,0,0,2193;157,0,0,2197;79,0,0,2183;0,0,0,0;-77,0,0,-2;-156,0,0,-2;-232,0,0,-2;-307,0,0,-2;-378,0,0,-2;-446,0,0,-1;-510,0,0,-2;-568,0,0,-2;-621,0,0,0;-668,0,0,-1;-709,0,0,-1;-743,0,0,0;-770,0,0,-2;-789,0,0,-2;-801,0,0,-6;-804,0,0,-121;-801,0,0,-301;-789,0,0,-476;-770,0,0,-643;-743,0,0,-806;-710,0,0,-960;-669,0,0,-1105;-622,0,0,-1231;-569,0,0,-1345;-511,0,0,-1437;-447,0,0,-1527;-379,0,0,-1594;-308,0,0,-1641;-234,0,0,-1678;-157,0,0,-1690;-79,0,0,-1688;0,0,0,2;77,0,0,2;156,0,0,2;232,0,0,2;307,0,0,2;378,0,0,2;446,0,0,2;510,0,0,2;568,0,0,1;621,0,0,2;668,0,0,2;709,0,0,2;743,0,0,4;770,0,0,6;789,0,0,173;801,0,0,349;804,0,0,525;801,0,0,697;789,0,0,864;770,0,0,1022;743,0,0,1177;710,0,0,1316;669,0,0,1448;622,0,0,1564;569,0,0,1669;511,0,0,1760;447,0,0,1837;379,0,0,1897;308,0,0,1939;234,0,0,1966;157,0,0,1978;79,0,0,1968;0,0,0,-2;-77,0,0,-3;-156,0,0,-2;-232,0,0,-2;-307,0,0,-2;-378,0,0,-4;-446,0,0,-3;-510,0,0,-2;-568,0,0,-2;-621,0,0,-2;-668,0,0,-2;-709,0,0,-2;-743,0,0,-2;-770,0,0,-3;-789,0,0,-6;-801,0,0,-176;-804,0,0,-358;-801,0,0,-539;-789,0,0,-708;-770,0,0,-880;-743,0,0,-1032;-710,0,0,-1184;-669,0,0,-1313;-622,0,0,-1435;-569,0,0,-1543;-511,0,0,-1636;-447,0,0,-1712;-379,0,0,-1773;-308,0,0,-1814;-234,0,0,-1839;-157,0,0,-1850;-79,0,0,-1842;0,0,0,1;77,0,0,2;156,0,0,2;232,0,0,2;307,0,0,5;378,0,0,2;446,0,0,2;510,0,0,2;568,0,0,2;621,0,0,2;668,0,0,2;709,0,0,2;743,0,0,2;770,0,0,4;789,0,0,10;801,0,0,202;804,0,0,383;801,0,0,559;789,0,0,731;770,0,0,896;743,0,0,1051;710,0,0,1208;669,0,0,1333;622,0,0,1456;569,0,0,1564;511,0,0,1662;447,0,0,1742;379,0,0,1807;308,0,0,1851;234,0,0,1879;157,0,0,1892;79,0,0,1886;0,0,0,-2;-77,0,0,-1;-156,0,0,-2;-232,0,0,-2;-307,0,0,-2;-378,0,0,-2;-446,0,0,-2;-510,0,0,-2;-568,0,0,-2;-621,0,0,-1;-668,0,0,-2;-709,0,0,-2;-743,0,0,-2;-770,0,0,-3;-789,0,0,-13;-801,0,0,-202;-804,0,0,-381;-801,0,0,-556;-789,0,0,-723;-770,0,0,-889;-743,0,0,-1048;-710,0,0,-1187;-669,0,0,-1321;-622,0,0,-1443;-569,0,0,-1550;-511,0,0,-1643;-447,0,0,-1722;-379,0,0,-1785;-308,0,0,-1829;-234,0,0,-1859;-157,0,0,-1871;-79,0,0,-1863;</v>
      </c>
      <c r="B3" s="2">
        <v>0</v>
      </c>
      <c r="C3" cm="1">
        <f t="array" ref="C3:F258">--_xlfn.TEXTSPLIT(A3,",",";",TRUE)</f>
        <v>0</v>
      </c>
      <c r="D3">
        <v>0</v>
      </c>
      <c r="E3">
        <v>0</v>
      </c>
      <c r="F3">
        <v>2</v>
      </c>
      <c r="G3" s="4">
        <f>C3*3.3/1023</f>
        <v>0</v>
      </c>
      <c r="H3" s="4">
        <f>D3*3.3/4095</f>
        <v>0</v>
      </c>
      <c r="I3" s="6">
        <f>E3*3.3/4095</f>
        <v>0</v>
      </c>
      <c r="J3" s="6">
        <f>F3*3.3/4095</f>
        <v>1.6117216117216117E-3</v>
      </c>
      <c r="K3" t="e">
        <f>F3/E3</f>
        <v>#DIV/0!</v>
      </c>
      <c r="AB3" s="2" t="s">
        <v>238</v>
      </c>
    </row>
    <row r="4" spans="1:28" x14ac:dyDescent="0.2">
      <c r="B4">
        <f>B3+1</f>
        <v>1</v>
      </c>
      <c r="C4">
        <v>77</v>
      </c>
      <c r="D4">
        <v>0</v>
      </c>
      <c r="E4">
        <v>0</v>
      </c>
      <c r="F4">
        <v>2</v>
      </c>
      <c r="G4" s="4">
        <f t="shared" ref="G4:G67" si="0">C4*3.3/1023</f>
        <v>0.24838709677419354</v>
      </c>
      <c r="H4" s="4">
        <f t="shared" ref="H4:H67" si="1">D4*3.3/4095</f>
        <v>0</v>
      </c>
      <c r="I4" s="6">
        <f t="shared" ref="I4:I67" si="2">E4*3.3/4095</f>
        <v>0</v>
      </c>
      <c r="J4" s="6">
        <f t="shared" ref="J4:J67" si="3">F4*3.3/4095</f>
        <v>1.6117216117216117E-3</v>
      </c>
      <c r="K4" t="e">
        <f t="shared" ref="K4:K67" si="4">F4/E4</f>
        <v>#DIV/0!</v>
      </c>
      <c r="AB4" s="2" t="s">
        <v>239</v>
      </c>
    </row>
    <row r="5" spans="1:28" x14ac:dyDescent="0.2">
      <c r="B5">
        <f t="shared" ref="B5:B68" si="5">B4+1</f>
        <v>2</v>
      </c>
      <c r="C5">
        <v>156</v>
      </c>
      <c r="D5">
        <v>0</v>
      </c>
      <c r="E5">
        <v>0</v>
      </c>
      <c r="F5">
        <v>1</v>
      </c>
      <c r="G5" s="4">
        <f t="shared" si="0"/>
        <v>0.50322580645161286</v>
      </c>
      <c r="H5" s="4">
        <f t="shared" si="1"/>
        <v>0</v>
      </c>
      <c r="I5" s="6">
        <f t="shared" si="2"/>
        <v>0</v>
      </c>
      <c r="J5" s="6">
        <f t="shared" si="3"/>
        <v>8.0586080586080586E-4</v>
      </c>
      <c r="K5" t="e">
        <f t="shared" si="4"/>
        <v>#DIV/0!</v>
      </c>
      <c r="W5" t="s">
        <v>245</v>
      </c>
      <c r="X5" t="s">
        <v>251</v>
      </c>
      <c r="Y5" t="s">
        <v>257</v>
      </c>
      <c r="Z5" t="s">
        <v>259</v>
      </c>
      <c r="AB5" s="2" t="s">
        <v>246</v>
      </c>
    </row>
    <row r="6" spans="1:28" x14ac:dyDescent="0.2">
      <c r="B6">
        <f t="shared" si="5"/>
        <v>3</v>
      </c>
      <c r="C6">
        <v>232</v>
      </c>
      <c r="D6">
        <v>0</v>
      </c>
      <c r="E6">
        <v>0</v>
      </c>
      <c r="F6">
        <v>2</v>
      </c>
      <c r="G6" s="4">
        <f t="shared" si="0"/>
        <v>0.74838709677419346</v>
      </c>
      <c r="H6" s="4">
        <f t="shared" si="1"/>
        <v>0</v>
      </c>
      <c r="I6" s="6">
        <f t="shared" si="2"/>
        <v>0</v>
      </c>
      <c r="J6" s="6">
        <f t="shared" si="3"/>
        <v>1.6117216117216117E-3</v>
      </c>
      <c r="K6" t="e">
        <f t="shared" si="4"/>
        <v>#DIV/0!</v>
      </c>
      <c r="X6" t="s">
        <v>251</v>
      </c>
      <c r="Y6" t="s">
        <v>257</v>
      </c>
      <c r="Z6" t="s">
        <v>259</v>
      </c>
      <c r="AB6" s="2" t="s">
        <v>247</v>
      </c>
    </row>
    <row r="7" spans="1:28" x14ac:dyDescent="0.2">
      <c r="B7">
        <f t="shared" si="5"/>
        <v>4</v>
      </c>
      <c r="C7">
        <v>307</v>
      </c>
      <c r="D7">
        <v>0</v>
      </c>
      <c r="E7">
        <v>0</v>
      </c>
      <c r="F7">
        <v>2</v>
      </c>
      <c r="G7" s="4">
        <f t="shared" si="0"/>
        <v>0.99032258064516121</v>
      </c>
      <c r="H7" s="4">
        <f t="shared" si="1"/>
        <v>0</v>
      </c>
      <c r="I7" s="6">
        <f t="shared" si="2"/>
        <v>0</v>
      </c>
      <c r="J7" s="6">
        <f t="shared" si="3"/>
        <v>1.6117216117216117E-3</v>
      </c>
      <c r="K7" t="e">
        <f t="shared" si="4"/>
        <v>#DIV/0!</v>
      </c>
      <c r="W7" t="s">
        <v>249</v>
      </c>
      <c r="X7" t="s">
        <v>251</v>
      </c>
      <c r="Y7" t="s">
        <v>258</v>
      </c>
      <c r="Z7" t="s">
        <v>259</v>
      </c>
      <c r="AB7" s="2" t="s">
        <v>248</v>
      </c>
    </row>
    <row r="8" spans="1:28" x14ac:dyDescent="0.2">
      <c r="B8">
        <f t="shared" si="5"/>
        <v>5</v>
      </c>
      <c r="C8">
        <v>378</v>
      </c>
      <c r="D8">
        <v>0</v>
      </c>
      <c r="E8">
        <v>0</v>
      </c>
      <c r="F8">
        <v>2</v>
      </c>
      <c r="G8" s="4">
        <f t="shared" si="0"/>
        <v>1.2193548387096773</v>
      </c>
      <c r="H8" s="4">
        <f t="shared" si="1"/>
        <v>0</v>
      </c>
      <c r="I8" s="6">
        <f t="shared" si="2"/>
        <v>0</v>
      </c>
      <c r="J8" s="6">
        <f t="shared" si="3"/>
        <v>1.6117216117216117E-3</v>
      </c>
      <c r="K8" t="e">
        <f t="shared" si="4"/>
        <v>#DIV/0!</v>
      </c>
      <c r="X8" t="s">
        <v>252</v>
      </c>
      <c r="Y8" t="s">
        <v>258</v>
      </c>
      <c r="Z8" t="s">
        <v>259</v>
      </c>
      <c r="AB8" s="2" t="s">
        <v>250</v>
      </c>
    </row>
    <row r="9" spans="1:28" x14ac:dyDescent="0.2">
      <c r="B9">
        <f t="shared" si="5"/>
        <v>6</v>
      </c>
      <c r="C9">
        <v>446</v>
      </c>
      <c r="D9">
        <v>0</v>
      </c>
      <c r="E9">
        <v>0</v>
      </c>
      <c r="F9">
        <v>0</v>
      </c>
      <c r="G9" s="4">
        <f t="shared" si="0"/>
        <v>1.4387096774193548</v>
      </c>
      <c r="H9" s="4">
        <f t="shared" si="1"/>
        <v>0</v>
      </c>
      <c r="I9" s="6">
        <f t="shared" si="2"/>
        <v>0</v>
      </c>
      <c r="J9" s="6">
        <f t="shared" si="3"/>
        <v>0</v>
      </c>
      <c r="K9" t="e">
        <f t="shared" si="4"/>
        <v>#DIV/0!</v>
      </c>
      <c r="X9" t="s">
        <v>253</v>
      </c>
      <c r="Y9" t="s">
        <v>258</v>
      </c>
      <c r="Z9" t="s">
        <v>259</v>
      </c>
      <c r="AB9" s="2" t="s">
        <v>254</v>
      </c>
    </row>
    <row r="10" spans="1:28" x14ac:dyDescent="0.2">
      <c r="B10">
        <f t="shared" si="5"/>
        <v>7</v>
      </c>
      <c r="C10">
        <v>510</v>
      </c>
      <c r="D10">
        <v>0</v>
      </c>
      <c r="E10">
        <v>0</v>
      </c>
      <c r="F10">
        <v>2</v>
      </c>
      <c r="G10" s="4">
        <f t="shared" si="0"/>
        <v>1.6451612903225807</v>
      </c>
      <c r="H10" s="4">
        <f t="shared" si="1"/>
        <v>0</v>
      </c>
      <c r="I10" s="6">
        <f t="shared" si="2"/>
        <v>0</v>
      </c>
      <c r="J10" s="6">
        <f t="shared" si="3"/>
        <v>1.6117216117216117E-3</v>
      </c>
      <c r="K10" t="e">
        <f t="shared" si="4"/>
        <v>#DIV/0!</v>
      </c>
      <c r="X10" t="s">
        <v>252</v>
      </c>
      <c r="Y10" t="s">
        <v>257</v>
      </c>
      <c r="Z10" t="s">
        <v>259</v>
      </c>
      <c r="AB10" s="2" t="s">
        <v>255</v>
      </c>
    </row>
    <row r="11" spans="1:28" x14ac:dyDescent="0.2">
      <c r="B11">
        <f t="shared" si="5"/>
        <v>8</v>
      </c>
      <c r="C11">
        <v>568</v>
      </c>
      <c r="D11">
        <v>0</v>
      </c>
      <c r="E11">
        <v>0</v>
      </c>
      <c r="F11">
        <v>3</v>
      </c>
      <c r="G11" s="4">
        <f t="shared" si="0"/>
        <v>1.8322580645161288</v>
      </c>
      <c r="H11" s="4">
        <f t="shared" si="1"/>
        <v>0</v>
      </c>
      <c r="I11" s="6">
        <f t="shared" si="2"/>
        <v>0</v>
      </c>
      <c r="J11" s="6">
        <f t="shared" si="3"/>
        <v>2.4175824175824171E-3</v>
      </c>
      <c r="K11" t="e">
        <f t="shared" si="4"/>
        <v>#DIV/0!</v>
      </c>
      <c r="X11" t="s">
        <v>260</v>
      </c>
      <c r="Y11" t="s">
        <v>257</v>
      </c>
      <c r="Z11" t="s">
        <v>261</v>
      </c>
      <c r="AB11" s="2" t="s">
        <v>262</v>
      </c>
    </row>
    <row r="12" spans="1:28" x14ac:dyDescent="0.2">
      <c r="B12">
        <f t="shared" si="5"/>
        <v>9</v>
      </c>
      <c r="C12">
        <v>621</v>
      </c>
      <c r="D12">
        <v>0</v>
      </c>
      <c r="E12">
        <v>0</v>
      </c>
      <c r="F12">
        <v>6</v>
      </c>
      <c r="G12" s="4">
        <f t="shared" si="0"/>
        <v>2.0032258064516126</v>
      </c>
      <c r="H12" s="4">
        <f t="shared" si="1"/>
        <v>0</v>
      </c>
      <c r="I12" s="6">
        <f t="shared" si="2"/>
        <v>0</v>
      </c>
      <c r="J12" s="6">
        <f t="shared" si="3"/>
        <v>4.8351648351648343E-3</v>
      </c>
      <c r="K12" t="e">
        <f t="shared" si="4"/>
        <v>#DIV/0!</v>
      </c>
    </row>
    <row r="13" spans="1:28" x14ac:dyDescent="0.2">
      <c r="B13">
        <f t="shared" si="5"/>
        <v>10</v>
      </c>
      <c r="C13">
        <v>668</v>
      </c>
      <c r="D13">
        <v>0</v>
      </c>
      <c r="E13">
        <v>0</v>
      </c>
      <c r="F13">
        <v>86</v>
      </c>
      <c r="G13" s="4">
        <f t="shared" si="0"/>
        <v>2.1548387096774193</v>
      </c>
      <c r="H13" s="4">
        <f t="shared" si="1"/>
        <v>0</v>
      </c>
      <c r="I13" s="6">
        <f t="shared" si="2"/>
        <v>0</v>
      </c>
      <c r="J13" s="6">
        <f t="shared" si="3"/>
        <v>6.9304029304029305E-2</v>
      </c>
      <c r="K13" t="e">
        <f t="shared" si="4"/>
        <v>#DIV/0!</v>
      </c>
      <c r="X13" t="s">
        <v>251</v>
      </c>
      <c r="Y13" t="s">
        <v>257</v>
      </c>
      <c r="Z13" t="s">
        <v>261</v>
      </c>
      <c r="AA13">
        <f>4*4</f>
        <v>16</v>
      </c>
      <c r="AB13" s="2" t="s">
        <v>264</v>
      </c>
    </row>
    <row r="14" spans="1:28" x14ac:dyDescent="0.2">
      <c r="B14">
        <f t="shared" si="5"/>
        <v>11</v>
      </c>
      <c r="C14">
        <v>709</v>
      </c>
      <c r="D14">
        <v>0</v>
      </c>
      <c r="E14">
        <v>0</v>
      </c>
      <c r="F14">
        <v>244</v>
      </c>
      <c r="G14" s="4">
        <f t="shared" si="0"/>
        <v>2.2870967741935484</v>
      </c>
      <c r="H14" s="4">
        <f t="shared" si="1"/>
        <v>0</v>
      </c>
      <c r="I14" s="6">
        <f t="shared" si="2"/>
        <v>0</v>
      </c>
      <c r="J14" s="6">
        <f t="shared" si="3"/>
        <v>0.19663003663003661</v>
      </c>
      <c r="K14" t="e">
        <f t="shared" si="4"/>
        <v>#DIV/0!</v>
      </c>
      <c r="X14" t="s">
        <v>251</v>
      </c>
      <c r="Y14" t="s">
        <v>257</v>
      </c>
      <c r="Z14" t="s">
        <v>261</v>
      </c>
      <c r="AA14">
        <f>20*4-4</f>
        <v>76</v>
      </c>
      <c r="AB14" s="2" t="s">
        <v>266</v>
      </c>
    </row>
    <row r="15" spans="1:28" x14ac:dyDescent="0.2">
      <c r="B15">
        <f t="shared" si="5"/>
        <v>12</v>
      </c>
      <c r="C15">
        <v>743</v>
      </c>
      <c r="D15">
        <v>0</v>
      </c>
      <c r="E15">
        <v>0</v>
      </c>
      <c r="F15">
        <v>411</v>
      </c>
      <c r="G15" s="4">
        <f t="shared" si="0"/>
        <v>2.3967741935483873</v>
      </c>
      <c r="H15" s="4">
        <f t="shared" si="1"/>
        <v>0</v>
      </c>
      <c r="I15" s="6">
        <f t="shared" si="2"/>
        <v>0</v>
      </c>
      <c r="J15" s="6">
        <f t="shared" si="3"/>
        <v>0.33120879120879121</v>
      </c>
      <c r="K15" t="e">
        <f t="shared" si="4"/>
        <v>#DIV/0!</v>
      </c>
      <c r="X15" t="s">
        <v>251</v>
      </c>
      <c r="Y15" t="s">
        <v>257</v>
      </c>
      <c r="Z15" t="s">
        <v>263</v>
      </c>
      <c r="AA15">
        <f>20*4-4</f>
        <v>76</v>
      </c>
      <c r="AB15" s="2" t="s">
        <v>267</v>
      </c>
    </row>
    <row r="16" spans="1:28" x14ac:dyDescent="0.2">
      <c r="B16">
        <f t="shared" si="5"/>
        <v>13</v>
      </c>
      <c r="C16">
        <v>770</v>
      </c>
      <c r="D16">
        <v>0</v>
      </c>
      <c r="E16">
        <v>0</v>
      </c>
      <c r="F16">
        <v>576</v>
      </c>
      <c r="G16" s="4">
        <f t="shared" si="0"/>
        <v>2.4838709677419355</v>
      </c>
      <c r="H16" s="4">
        <f t="shared" si="1"/>
        <v>0</v>
      </c>
      <c r="I16" s="6">
        <f t="shared" si="2"/>
        <v>0</v>
      </c>
      <c r="J16" s="6">
        <f t="shared" si="3"/>
        <v>0.46417582417582415</v>
      </c>
      <c r="K16" t="e">
        <f t="shared" si="4"/>
        <v>#DIV/0!</v>
      </c>
    </row>
    <row r="17" spans="2:11" x14ac:dyDescent="0.2">
      <c r="B17">
        <f t="shared" si="5"/>
        <v>14</v>
      </c>
      <c r="C17">
        <v>789</v>
      </c>
      <c r="D17">
        <v>0</v>
      </c>
      <c r="E17">
        <v>0</v>
      </c>
      <c r="F17">
        <v>749</v>
      </c>
      <c r="G17" s="4">
        <f t="shared" si="0"/>
        <v>2.5451612903225804</v>
      </c>
      <c r="H17" s="4">
        <f t="shared" si="1"/>
        <v>0</v>
      </c>
      <c r="I17" s="6">
        <f t="shared" si="2"/>
        <v>0</v>
      </c>
      <c r="J17" s="6">
        <f t="shared" si="3"/>
        <v>0.6035897435897436</v>
      </c>
      <c r="K17" t="e">
        <f t="shared" si="4"/>
        <v>#DIV/0!</v>
      </c>
    </row>
    <row r="18" spans="2:11" x14ac:dyDescent="0.2">
      <c r="B18">
        <f t="shared" si="5"/>
        <v>15</v>
      </c>
      <c r="C18">
        <v>801</v>
      </c>
      <c r="D18">
        <v>0</v>
      </c>
      <c r="E18">
        <v>0</v>
      </c>
      <c r="F18">
        <v>920</v>
      </c>
      <c r="G18" s="4">
        <f t="shared" si="0"/>
        <v>2.5838709677419351</v>
      </c>
      <c r="H18" s="4">
        <f t="shared" si="1"/>
        <v>0</v>
      </c>
      <c r="I18" s="6">
        <f t="shared" si="2"/>
        <v>0</v>
      </c>
      <c r="J18" s="6">
        <f t="shared" si="3"/>
        <v>0.74139194139194142</v>
      </c>
      <c r="K18" t="e">
        <f t="shared" si="4"/>
        <v>#DIV/0!</v>
      </c>
    </row>
    <row r="19" spans="2:11" x14ac:dyDescent="0.2">
      <c r="B19">
        <f t="shared" si="5"/>
        <v>16</v>
      </c>
      <c r="C19">
        <v>804</v>
      </c>
      <c r="D19">
        <v>0</v>
      </c>
      <c r="E19">
        <v>0</v>
      </c>
      <c r="F19">
        <v>1095</v>
      </c>
      <c r="G19" s="4">
        <f t="shared" si="0"/>
        <v>2.5935483870967739</v>
      </c>
      <c r="H19" s="4">
        <f t="shared" si="1"/>
        <v>0</v>
      </c>
      <c r="I19" s="6">
        <f t="shared" si="2"/>
        <v>0</v>
      </c>
      <c r="J19" s="6">
        <f t="shared" si="3"/>
        <v>0.88241758241758239</v>
      </c>
      <c r="K19" t="e">
        <f t="shared" si="4"/>
        <v>#DIV/0!</v>
      </c>
    </row>
    <row r="20" spans="2:11" x14ac:dyDescent="0.2">
      <c r="B20">
        <f t="shared" si="5"/>
        <v>17</v>
      </c>
      <c r="C20">
        <v>801</v>
      </c>
      <c r="D20">
        <v>0</v>
      </c>
      <c r="E20">
        <v>0</v>
      </c>
      <c r="F20">
        <v>1260</v>
      </c>
      <c r="G20" s="4">
        <f t="shared" si="0"/>
        <v>2.5838709677419351</v>
      </c>
      <c r="H20" s="4">
        <f t="shared" si="1"/>
        <v>0</v>
      </c>
      <c r="I20" s="6">
        <f t="shared" si="2"/>
        <v>0</v>
      </c>
      <c r="J20" s="6">
        <f t="shared" si="3"/>
        <v>1.0153846153846153</v>
      </c>
      <c r="K20" t="e">
        <f t="shared" si="4"/>
        <v>#DIV/0!</v>
      </c>
    </row>
    <row r="21" spans="2:11" x14ac:dyDescent="0.2">
      <c r="B21">
        <f t="shared" si="5"/>
        <v>18</v>
      </c>
      <c r="C21">
        <v>789</v>
      </c>
      <c r="D21">
        <v>0</v>
      </c>
      <c r="E21">
        <v>0</v>
      </c>
      <c r="F21">
        <v>1427</v>
      </c>
      <c r="G21" s="4">
        <f t="shared" si="0"/>
        <v>2.5451612903225804</v>
      </c>
      <c r="H21" s="4">
        <f t="shared" si="1"/>
        <v>0</v>
      </c>
      <c r="I21" s="6">
        <f t="shared" si="2"/>
        <v>0</v>
      </c>
      <c r="J21" s="6">
        <f t="shared" si="3"/>
        <v>1.1499633699633698</v>
      </c>
      <c r="K21" t="e">
        <f t="shared" si="4"/>
        <v>#DIV/0!</v>
      </c>
    </row>
    <row r="22" spans="2:11" x14ac:dyDescent="0.2">
      <c r="B22">
        <f t="shared" si="5"/>
        <v>19</v>
      </c>
      <c r="C22">
        <v>770</v>
      </c>
      <c r="D22">
        <v>0</v>
      </c>
      <c r="E22">
        <v>0</v>
      </c>
      <c r="F22">
        <v>1582</v>
      </c>
      <c r="G22" s="4">
        <f t="shared" si="0"/>
        <v>2.4838709677419355</v>
      </c>
      <c r="H22" s="4">
        <f t="shared" si="1"/>
        <v>0</v>
      </c>
      <c r="I22" s="6">
        <f t="shared" si="2"/>
        <v>0</v>
      </c>
      <c r="J22" s="6">
        <f t="shared" si="3"/>
        <v>1.2748717948717947</v>
      </c>
      <c r="K22" t="e">
        <f t="shared" si="4"/>
        <v>#DIV/0!</v>
      </c>
    </row>
    <row r="23" spans="2:11" x14ac:dyDescent="0.2">
      <c r="B23">
        <f t="shared" si="5"/>
        <v>20</v>
      </c>
      <c r="C23">
        <v>743</v>
      </c>
      <c r="D23">
        <v>0</v>
      </c>
      <c r="E23">
        <v>0</v>
      </c>
      <c r="F23">
        <v>1729</v>
      </c>
      <c r="G23" s="4">
        <f t="shared" si="0"/>
        <v>2.3967741935483873</v>
      </c>
      <c r="H23" s="4">
        <f t="shared" si="1"/>
        <v>0</v>
      </c>
      <c r="I23" s="6">
        <f t="shared" si="2"/>
        <v>0</v>
      </c>
      <c r="J23" s="6">
        <f t="shared" si="3"/>
        <v>1.3933333333333333</v>
      </c>
      <c r="K23" t="e">
        <f t="shared" si="4"/>
        <v>#DIV/0!</v>
      </c>
    </row>
    <row r="24" spans="2:11" x14ac:dyDescent="0.2">
      <c r="B24">
        <f t="shared" si="5"/>
        <v>21</v>
      </c>
      <c r="C24">
        <v>710</v>
      </c>
      <c r="D24">
        <v>0</v>
      </c>
      <c r="E24">
        <v>0</v>
      </c>
      <c r="F24">
        <v>1869</v>
      </c>
      <c r="G24" s="4">
        <f t="shared" si="0"/>
        <v>2.2903225806451615</v>
      </c>
      <c r="H24" s="4">
        <f t="shared" si="1"/>
        <v>0</v>
      </c>
      <c r="I24" s="6">
        <f t="shared" si="2"/>
        <v>0</v>
      </c>
      <c r="J24" s="6">
        <f t="shared" si="3"/>
        <v>1.5061538461538462</v>
      </c>
      <c r="K24" t="e">
        <f t="shared" si="4"/>
        <v>#DIV/0!</v>
      </c>
    </row>
    <row r="25" spans="2:11" x14ac:dyDescent="0.2">
      <c r="B25">
        <f t="shared" si="5"/>
        <v>22</v>
      </c>
      <c r="C25">
        <v>669</v>
      </c>
      <c r="D25">
        <v>0</v>
      </c>
      <c r="E25">
        <v>0</v>
      </c>
      <c r="F25">
        <v>1994</v>
      </c>
      <c r="G25" s="4">
        <f t="shared" si="0"/>
        <v>2.1580645161290319</v>
      </c>
      <c r="H25" s="4">
        <f t="shared" si="1"/>
        <v>0</v>
      </c>
      <c r="I25" s="6">
        <f t="shared" si="2"/>
        <v>0</v>
      </c>
      <c r="J25" s="6">
        <f t="shared" si="3"/>
        <v>1.6068864468864468</v>
      </c>
      <c r="K25" t="e">
        <f t="shared" si="4"/>
        <v>#DIV/0!</v>
      </c>
    </row>
    <row r="26" spans="2:11" x14ac:dyDescent="0.2">
      <c r="B26">
        <f t="shared" si="5"/>
        <v>23</v>
      </c>
      <c r="C26">
        <v>622</v>
      </c>
      <c r="D26">
        <v>0</v>
      </c>
      <c r="E26">
        <v>0</v>
      </c>
      <c r="F26">
        <v>2109</v>
      </c>
      <c r="G26" s="4">
        <f t="shared" si="0"/>
        <v>2.0064516129032257</v>
      </c>
      <c r="H26" s="4">
        <f t="shared" si="1"/>
        <v>0</v>
      </c>
      <c r="I26" s="6">
        <f t="shared" si="2"/>
        <v>0</v>
      </c>
      <c r="J26" s="6">
        <f t="shared" si="3"/>
        <v>1.6995604395604396</v>
      </c>
      <c r="K26" t="e">
        <f t="shared" si="4"/>
        <v>#DIV/0!</v>
      </c>
    </row>
    <row r="27" spans="2:11" x14ac:dyDescent="0.2">
      <c r="B27">
        <f t="shared" si="5"/>
        <v>24</v>
      </c>
      <c r="C27">
        <v>569</v>
      </c>
      <c r="D27">
        <v>0</v>
      </c>
      <c r="E27">
        <v>0</v>
      </c>
      <c r="F27">
        <v>2209</v>
      </c>
      <c r="G27" s="4">
        <f t="shared" si="0"/>
        <v>1.8354838709677417</v>
      </c>
      <c r="H27" s="4">
        <f t="shared" si="1"/>
        <v>0</v>
      </c>
      <c r="I27" s="6">
        <f t="shared" si="2"/>
        <v>0</v>
      </c>
      <c r="J27" s="6">
        <f t="shared" si="3"/>
        <v>1.7801465201465201</v>
      </c>
      <c r="K27" t="e">
        <f t="shared" si="4"/>
        <v>#DIV/0!</v>
      </c>
    </row>
    <row r="28" spans="2:11" x14ac:dyDescent="0.2">
      <c r="B28">
        <f t="shared" si="5"/>
        <v>25</v>
      </c>
      <c r="C28">
        <v>511</v>
      </c>
      <c r="D28">
        <v>0</v>
      </c>
      <c r="E28">
        <v>0</v>
      </c>
      <c r="F28">
        <v>2295</v>
      </c>
      <c r="G28" s="4">
        <f t="shared" si="0"/>
        <v>1.6483870967741936</v>
      </c>
      <c r="H28" s="4">
        <f t="shared" si="1"/>
        <v>0</v>
      </c>
      <c r="I28" s="6">
        <f t="shared" si="2"/>
        <v>0</v>
      </c>
      <c r="J28" s="6">
        <f t="shared" si="3"/>
        <v>1.8494505494505495</v>
      </c>
      <c r="K28" t="e">
        <f t="shared" si="4"/>
        <v>#DIV/0!</v>
      </c>
    </row>
    <row r="29" spans="2:11" x14ac:dyDescent="0.2">
      <c r="B29">
        <f t="shared" si="5"/>
        <v>26</v>
      </c>
      <c r="C29">
        <v>447</v>
      </c>
      <c r="D29">
        <v>0</v>
      </c>
      <c r="E29">
        <v>0</v>
      </c>
      <c r="F29">
        <v>2364</v>
      </c>
      <c r="G29" s="4">
        <f t="shared" si="0"/>
        <v>1.4419354838709677</v>
      </c>
      <c r="H29" s="4">
        <f t="shared" si="1"/>
        <v>0</v>
      </c>
      <c r="I29" s="6">
        <f t="shared" si="2"/>
        <v>0</v>
      </c>
      <c r="J29" s="6">
        <f t="shared" si="3"/>
        <v>1.905054945054945</v>
      </c>
      <c r="K29" t="e">
        <f t="shared" si="4"/>
        <v>#DIV/0!</v>
      </c>
    </row>
    <row r="30" spans="2:11" x14ac:dyDescent="0.2">
      <c r="B30">
        <f t="shared" si="5"/>
        <v>27</v>
      </c>
      <c r="C30">
        <v>379</v>
      </c>
      <c r="D30">
        <v>0</v>
      </c>
      <c r="E30">
        <v>0</v>
      </c>
      <c r="F30">
        <v>2419</v>
      </c>
      <c r="G30" s="4">
        <f t="shared" si="0"/>
        <v>1.2225806451612904</v>
      </c>
      <c r="H30" s="4">
        <f t="shared" si="1"/>
        <v>0</v>
      </c>
      <c r="I30" s="6">
        <f t="shared" si="2"/>
        <v>0</v>
      </c>
      <c r="J30" s="6">
        <f t="shared" si="3"/>
        <v>1.9493772893772894</v>
      </c>
      <c r="K30" t="e">
        <f t="shared" si="4"/>
        <v>#DIV/0!</v>
      </c>
    </row>
    <row r="31" spans="2:11" x14ac:dyDescent="0.2">
      <c r="B31">
        <f t="shared" si="5"/>
        <v>28</v>
      </c>
      <c r="C31">
        <v>308</v>
      </c>
      <c r="D31">
        <v>0</v>
      </c>
      <c r="E31">
        <v>0</v>
      </c>
      <c r="F31">
        <v>2454</v>
      </c>
      <c r="G31" s="4">
        <f t="shared" si="0"/>
        <v>0.99354838709677418</v>
      </c>
      <c r="H31" s="4">
        <f t="shared" si="1"/>
        <v>0</v>
      </c>
      <c r="I31" s="6">
        <f t="shared" si="2"/>
        <v>0</v>
      </c>
      <c r="J31" s="6">
        <f t="shared" si="3"/>
        <v>1.9775824175824175</v>
      </c>
      <c r="K31" t="e">
        <f t="shared" si="4"/>
        <v>#DIV/0!</v>
      </c>
    </row>
    <row r="32" spans="2:11" x14ac:dyDescent="0.2">
      <c r="B32">
        <f t="shared" si="5"/>
        <v>29</v>
      </c>
      <c r="C32">
        <v>234</v>
      </c>
      <c r="D32">
        <v>0</v>
      </c>
      <c r="E32">
        <v>0</v>
      </c>
      <c r="F32">
        <v>2476</v>
      </c>
      <c r="G32" s="4">
        <f t="shared" si="0"/>
        <v>0.75483870967741928</v>
      </c>
      <c r="H32" s="4">
        <f t="shared" si="1"/>
        <v>0</v>
      </c>
      <c r="I32" s="6">
        <f t="shared" si="2"/>
        <v>0</v>
      </c>
      <c r="J32" s="6">
        <f t="shared" si="3"/>
        <v>1.9953113553113551</v>
      </c>
      <c r="K32" t="e">
        <f t="shared" si="4"/>
        <v>#DIV/0!</v>
      </c>
    </row>
    <row r="33" spans="2:11" x14ac:dyDescent="0.2">
      <c r="B33">
        <f t="shared" si="5"/>
        <v>30</v>
      </c>
      <c r="C33">
        <v>157</v>
      </c>
      <c r="D33">
        <v>0</v>
      </c>
      <c r="E33">
        <v>0</v>
      </c>
      <c r="F33">
        <v>2480</v>
      </c>
      <c r="G33" s="4">
        <f t="shared" si="0"/>
        <v>0.50645161290322582</v>
      </c>
      <c r="H33" s="4">
        <f t="shared" si="1"/>
        <v>0</v>
      </c>
      <c r="I33" s="6">
        <f t="shared" si="2"/>
        <v>0</v>
      </c>
      <c r="J33" s="6">
        <f t="shared" si="3"/>
        <v>1.9985347985347985</v>
      </c>
      <c r="K33" t="e">
        <f t="shared" si="4"/>
        <v>#DIV/0!</v>
      </c>
    </row>
    <row r="34" spans="2:11" x14ac:dyDescent="0.2">
      <c r="B34">
        <f t="shared" si="5"/>
        <v>31</v>
      </c>
      <c r="C34">
        <v>79</v>
      </c>
      <c r="D34">
        <v>0</v>
      </c>
      <c r="E34">
        <v>0</v>
      </c>
      <c r="F34">
        <v>2464</v>
      </c>
      <c r="G34" s="4">
        <f t="shared" si="0"/>
        <v>0.25483870967741934</v>
      </c>
      <c r="H34" s="4">
        <f t="shared" si="1"/>
        <v>0</v>
      </c>
      <c r="I34" s="6">
        <f t="shared" si="2"/>
        <v>0</v>
      </c>
      <c r="J34" s="6">
        <f t="shared" si="3"/>
        <v>1.9856410256410255</v>
      </c>
      <c r="K34" t="e">
        <f t="shared" si="4"/>
        <v>#DIV/0!</v>
      </c>
    </row>
    <row r="35" spans="2:11" x14ac:dyDescent="0.2">
      <c r="B35">
        <f t="shared" si="5"/>
        <v>32</v>
      </c>
      <c r="C35">
        <v>0</v>
      </c>
      <c r="D35">
        <v>0</v>
      </c>
      <c r="E35">
        <v>0</v>
      </c>
      <c r="F35">
        <v>-2</v>
      </c>
      <c r="G35" s="4">
        <f t="shared" si="0"/>
        <v>0</v>
      </c>
      <c r="H35" s="4">
        <f t="shared" si="1"/>
        <v>0</v>
      </c>
      <c r="I35" s="6">
        <f t="shared" si="2"/>
        <v>0</v>
      </c>
      <c r="J35" s="6">
        <f t="shared" si="3"/>
        <v>-1.6117216117216117E-3</v>
      </c>
      <c r="K35" t="e">
        <f t="shared" si="4"/>
        <v>#DIV/0!</v>
      </c>
    </row>
    <row r="36" spans="2:11" x14ac:dyDescent="0.2">
      <c r="B36">
        <f t="shared" si="5"/>
        <v>33</v>
      </c>
      <c r="C36">
        <v>-77</v>
      </c>
      <c r="D36">
        <v>0</v>
      </c>
      <c r="E36">
        <v>0</v>
      </c>
      <c r="F36">
        <v>-1</v>
      </c>
      <c r="G36" s="4">
        <f t="shared" si="0"/>
        <v>-0.24838709677419354</v>
      </c>
      <c r="H36" s="4">
        <f t="shared" si="1"/>
        <v>0</v>
      </c>
      <c r="I36" s="6">
        <f t="shared" si="2"/>
        <v>0</v>
      </c>
      <c r="J36" s="6">
        <f t="shared" si="3"/>
        <v>-8.0586080586080586E-4</v>
      </c>
      <c r="K36" t="e">
        <f t="shared" si="4"/>
        <v>#DIV/0!</v>
      </c>
    </row>
    <row r="37" spans="2:11" x14ac:dyDescent="0.2">
      <c r="B37">
        <f t="shared" si="5"/>
        <v>34</v>
      </c>
      <c r="C37">
        <v>-156</v>
      </c>
      <c r="D37">
        <v>0</v>
      </c>
      <c r="E37">
        <v>0</v>
      </c>
      <c r="F37">
        <v>-2</v>
      </c>
      <c r="G37" s="4">
        <f t="shared" si="0"/>
        <v>-0.50322580645161286</v>
      </c>
      <c r="H37" s="4">
        <f t="shared" si="1"/>
        <v>0</v>
      </c>
      <c r="I37" s="6">
        <f t="shared" si="2"/>
        <v>0</v>
      </c>
      <c r="J37" s="6">
        <f t="shared" si="3"/>
        <v>-1.6117216117216117E-3</v>
      </c>
      <c r="K37" t="e">
        <f t="shared" si="4"/>
        <v>#DIV/0!</v>
      </c>
    </row>
    <row r="38" spans="2:11" x14ac:dyDescent="0.2">
      <c r="B38">
        <f t="shared" si="5"/>
        <v>35</v>
      </c>
      <c r="C38">
        <v>-232</v>
      </c>
      <c r="D38">
        <v>0</v>
      </c>
      <c r="E38">
        <v>0</v>
      </c>
      <c r="F38">
        <v>-1</v>
      </c>
      <c r="G38" s="4">
        <f t="shared" si="0"/>
        <v>-0.74838709677419346</v>
      </c>
      <c r="H38" s="4">
        <f t="shared" si="1"/>
        <v>0</v>
      </c>
      <c r="I38" s="6">
        <f t="shared" si="2"/>
        <v>0</v>
      </c>
      <c r="J38" s="6">
        <f t="shared" si="3"/>
        <v>-8.0586080586080586E-4</v>
      </c>
      <c r="K38" t="e">
        <f t="shared" si="4"/>
        <v>#DIV/0!</v>
      </c>
    </row>
    <row r="39" spans="2:11" x14ac:dyDescent="0.2">
      <c r="B39">
        <f t="shared" si="5"/>
        <v>36</v>
      </c>
      <c r="C39">
        <v>-307</v>
      </c>
      <c r="D39">
        <v>0</v>
      </c>
      <c r="E39">
        <v>0</v>
      </c>
      <c r="F39">
        <v>-2</v>
      </c>
      <c r="G39" s="4">
        <f t="shared" si="0"/>
        <v>-0.99032258064516121</v>
      </c>
      <c r="H39" s="4">
        <f t="shared" si="1"/>
        <v>0</v>
      </c>
      <c r="I39" s="6">
        <f t="shared" si="2"/>
        <v>0</v>
      </c>
      <c r="J39" s="6">
        <f t="shared" si="3"/>
        <v>-1.6117216117216117E-3</v>
      </c>
      <c r="K39" t="e">
        <f t="shared" si="4"/>
        <v>#DIV/0!</v>
      </c>
    </row>
    <row r="40" spans="2:11" x14ac:dyDescent="0.2">
      <c r="B40">
        <f t="shared" si="5"/>
        <v>37</v>
      </c>
      <c r="C40">
        <v>-378</v>
      </c>
      <c r="D40">
        <v>0</v>
      </c>
      <c r="E40">
        <v>0</v>
      </c>
      <c r="F40">
        <v>-2</v>
      </c>
      <c r="G40" s="4">
        <f t="shared" si="0"/>
        <v>-1.2193548387096773</v>
      </c>
      <c r="H40" s="4">
        <f t="shared" si="1"/>
        <v>0</v>
      </c>
      <c r="I40" s="6">
        <f t="shared" si="2"/>
        <v>0</v>
      </c>
      <c r="J40" s="6">
        <f t="shared" si="3"/>
        <v>-1.6117216117216117E-3</v>
      </c>
      <c r="K40" t="e">
        <f t="shared" si="4"/>
        <v>#DIV/0!</v>
      </c>
    </row>
    <row r="41" spans="2:11" x14ac:dyDescent="0.2">
      <c r="B41">
        <f t="shared" si="5"/>
        <v>38</v>
      </c>
      <c r="C41">
        <v>-446</v>
      </c>
      <c r="D41">
        <v>0</v>
      </c>
      <c r="E41">
        <v>0</v>
      </c>
      <c r="F41">
        <v>-2</v>
      </c>
      <c r="G41" s="4">
        <f t="shared" si="0"/>
        <v>-1.4387096774193548</v>
      </c>
      <c r="H41" s="4">
        <f t="shared" si="1"/>
        <v>0</v>
      </c>
      <c r="I41" s="6">
        <f t="shared" si="2"/>
        <v>0</v>
      </c>
      <c r="J41" s="6">
        <f t="shared" si="3"/>
        <v>-1.6117216117216117E-3</v>
      </c>
      <c r="K41" t="e">
        <f t="shared" si="4"/>
        <v>#DIV/0!</v>
      </c>
    </row>
    <row r="42" spans="2:11" x14ac:dyDescent="0.2">
      <c r="B42">
        <f t="shared" si="5"/>
        <v>39</v>
      </c>
      <c r="C42">
        <v>-510</v>
      </c>
      <c r="D42">
        <v>0</v>
      </c>
      <c r="E42">
        <v>0</v>
      </c>
      <c r="F42">
        <v>-1</v>
      </c>
      <c r="G42" s="4">
        <f t="shared" si="0"/>
        <v>-1.6451612903225807</v>
      </c>
      <c r="H42" s="4">
        <f t="shared" si="1"/>
        <v>0</v>
      </c>
      <c r="I42" s="6">
        <f t="shared" si="2"/>
        <v>0</v>
      </c>
      <c r="J42" s="6">
        <f t="shared" si="3"/>
        <v>-8.0586080586080586E-4</v>
      </c>
      <c r="K42" t="e">
        <f t="shared" si="4"/>
        <v>#DIV/0!</v>
      </c>
    </row>
    <row r="43" spans="2:11" x14ac:dyDescent="0.2">
      <c r="B43">
        <f t="shared" si="5"/>
        <v>40</v>
      </c>
      <c r="C43">
        <v>-568</v>
      </c>
      <c r="D43">
        <v>0</v>
      </c>
      <c r="E43">
        <v>0</v>
      </c>
      <c r="F43">
        <v>-2</v>
      </c>
      <c r="G43" s="4">
        <f t="shared" si="0"/>
        <v>-1.8322580645161288</v>
      </c>
      <c r="H43" s="4">
        <f t="shared" si="1"/>
        <v>0</v>
      </c>
      <c r="I43" s="6">
        <f t="shared" si="2"/>
        <v>0</v>
      </c>
      <c r="J43" s="6">
        <f t="shared" si="3"/>
        <v>-1.6117216117216117E-3</v>
      </c>
      <c r="K43" t="e">
        <f t="shared" si="4"/>
        <v>#DIV/0!</v>
      </c>
    </row>
    <row r="44" spans="2:11" x14ac:dyDescent="0.2">
      <c r="B44">
        <f t="shared" si="5"/>
        <v>41</v>
      </c>
      <c r="C44">
        <v>-621</v>
      </c>
      <c r="D44">
        <v>0</v>
      </c>
      <c r="E44">
        <v>0</v>
      </c>
      <c r="F44">
        <v>-2</v>
      </c>
      <c r="G44" s="4">
        <f t="shared" si="0"/>
        <v>-2.0032258064516126</v>
      </c>
      <c r="H44" s="4">
        <f t="shared" si="1"/>
        <v>0</v>
      </c>
      <c r="I44" s="6">
        <f t="shared" si="2"/>
        <v>0</v>
      </c>
      <c r="J44" s="6">
        <f t="shared" si="3"/>
        <v>-1.6117216117216117E-3</v>
      </c>
      <c r="K44" t="e">
        <f t="shared" si="4"/>
        <v>#DIV/0!</v>
      </c>
    </row>
    <row r="45" spans="2:11" x14ac:dyDescent="0.2">
      <c r="B45">
        <f t="shared" si="5"/>
        <v>42</v>
      </c>
      <c r="C45">
        <v>-668</v>
      </c>
      <c r="D45">
        <v>0</v>
      </c>
      <c r="E45">
        <v>0</v>
      </c>
      <c r="F45">
        <v>-2</v>
      </c>
      <c r="G45" s="4">
        <f t="shared" si="0"/>
        <v>-2.1548387096774193</v>
      </c>
      <c r="H45" s="4">
        <f t="shared" si="1"/>
        <v>0</v>
      </c>
      <c r="I45" s="6">
        <f t="shared" si="2"/>
        <v>0</v>
      </c>
      <c r="J45" s="6">
        <f t="shared" si="3"/>
        <v>-1.6117216117216117E-3</v>
      </c>
      <c r="K45" t="e">
        <f t="shared" si="4"/>
        <v>#DIV/0!</v>
      </c>
    </row>
    <row r="46" spans="2:11" x14ac:dyDescent="0.2">
      <c r="B46">
        <f t="shared" si="5"/>
        <v>43</v>
      </c>
      <c r="C46">
        <v>-709</v>
      </c>
      <c r="D46">
        <v>0</v>
      </c>
      <c r="E46">
        <v>0</v>
      </c>
      <c r="F46">
        <v>-2</v>
      </c>
      <c r="G46" s="4">
        <f t="shared" si="0"/>
        <v>-2.2870967741935484</v>
      </c>
      <c r="H46" s="4">
        <f t="shared" si="1"/>
        <v>0</v>
      </c>
      <c r="I46" s="6">
        <f t="shared" si="2"/>
        <v>0</v>
      </c>
      <c r="J46" s="6">
        <f t="shared" si="3"/>
        <v>-1.6117216117216117E-3</v>
      </c>
      <c r="K46" t="e">
        <f t="shared" si="4"/>
        <v>#DIV/0!</v>
      </c>
    </row>
    <row r="47" spans="2:11" x14ac:dyDescent="0.2">
      <c r="B47">
        <f t="shared" si="5"/>
        <v>44</v>
      </c>
      <c r="C47">
        <v>-743</v>
      </c>
      <c r="D47">
        <v>0</v>
      </c>
      <c r="E47">
        <v>0</v>
      </c>
      <c r="F47">
        <v>-2</v>
      </c>
      <c r="G47" s="4">
        <f t="shared" si="0"/>
        <v>-2.3967741935483873</v>
      </c>
      <c r="H47" s="4">
        <f t="shared" si="1"/>
        <v>0</v>
      </c>
      <c r="I47" s="6">
        <f t="shared" si="2"/>
        <v>0</v>
      </c>
      <c r="J47" s="6">
        <f t="shared" si="3"/>
        <v>-1.6117216117216117E-3</v>
      </c>
      <c r="K47" t="e">
        <f t="shared" si="4"/>
        <v>#DIV/0!</v>
      </c>
    </row>
    <row r="48" spans="2:11" x14ac:dyDescent="0.2">
      <c r="B48">
        <f t="shared" si="5"/>
        <v>45</v>
      </c>
      <c r="C48">
        <v>-770</v>
      </c>
      <c r="D48">
        <v>0</v>
      </c>
      <c r="E48">
        <v>0</v>
      </c>
      <c r="F48">
        <v>-2</v>
      </c>
      <c r="G48" s="4">
        <f t="shared" si="0"/>
        <v>-2.4838709677419355</v>
      </c>
      <c r="H48" s="4">
        <f t="shared" si="1"/>
        <v>0</v>
      </c>
      <c r="I48" s="6">
        <f t="shared" si="2"/>
        <v>0</v>
      </c>
      <c r="J48" s="6">
        <f t="shared" si="3"/>
        <v>-1.6117216117216117E-3</v>
      </c>
      <c r="K48" t="e">
        <f t="shared" si="4"/>
        <v>#DIV/0!</v>
      </c>
    </row>
    <row r="49" spans="2:11" x14ac:dyDescent="0.2">
      <c r="B49">
        <f t="shared" si="5"/>
        <v>46</v>
      </c>
      <c r="C49">
        <v>-789</v>
      </c>
      <c r="D49">
        <v>0</v>
      </c>
      <c r="E49">
        <v>0</v>
      </c>
      <c r="F49">
        <v>-2</v>
      </c>
      <c r="G49" s="4">
        <f t="shared" si="0"/>
        <v>-2.5451612903225804</v>
      </c>
      <c r="H49" s="4">
        <f t="shared" si="1"/>
        <v>0</v>
      </c>
      <c r="I49" s="6">
        <f t="shared" si="2"/>
        <v>0</v>
      </c>
      <c r="J49" s="6">
        <f t="shared" si="3"/>
        <v>-1.6117216117216117E-3</v>
      </c>
      <c r="K49" t="e">
        <f t="shared" si="4"/>
        <v>#DIV/0!</v>
      </c>
    </row>
    <row r="50" spans="2:11" x14ac:dyDescent="0.2">
      <c r="B50">
        <f t="shared" si="5"/>
        <v>47</v>
      </c>
      <c r="C50">
        <v>-801</v>
      </c>
      <c r="D50">
        <v>0</v>
      </c>
      <c r="E50">
        <v>0</v>
      </c>
      <c r="F50">
        <v>-3</v>
      </c>
      <c r="G50" s="4">
        <f t="shared" si="0"/>
        <v>-2.5838709677419351</v>
      </c>
      <c r="H50" s="4">
        <f t="shared" si="1"/>
        <v>0</v>
      </c>
      <c r="I50" s="6">
        <f t="shared" si="2"/>
        <v>0</v>
      </c>
      <c r="J50" s="6">
        <f t="shared" si="3"/>
        <v>-2.4175824175824171E-3</v>
      </c>
      <c r="K50" t="e">
        <f t="shared" si="4"/>
        <v>#DIV/0!</v>
      </c>
    </row>
    <row r="51" spans="2:11" x14ac:dyDescent="0.2">
      <c r="B51">
        <f t="shared" si="5"/>
        <v>48</v>
      </c>
      <c r="C51">
        <v>-804</v>
      </c>
      <c r="D51">
        <v>0</v>
      </c>
      <c r="E51">
        <v>0</v>
      </c>
      <c r="F51">
        <v>-4</v>
      </c>
      <c r="G51" s="4">
        <f t="shared" si="0"/>
        <v>-2.5935483870967739</v>
      </c>
      <c r="H51" s="4">
        <f t="shared" si="1"/>
        <v>0</v>
      </c>
      <c r="I51" s="6">
        <f t="shared" si="2"/>
        <v>0</v>
      </c>
      <c r="J51" s="6">
        <f t="shared" si="3"/>
        <v>-3.2234432234432234E-3</v>
      </c>
      <c r="K51" t="e">
        <f t="shared" si="4"/>
        <v>#DIV/0!</v>
      </c>
    </row>
    <row r="52" spans="2:11" x14ac:dyDescent="0.2">
      <c r="B52">
        <f t="shared" si="5"/>
        <v>49</v>
      </c>
      <c r="C52">
        <v>-801</v>
      </c>
      <c r="D52">
        <v>0</v>
      </c>
      <c r="E52">
        <v>0</v>
      </c>
      <c r="F52">
        <v>-57</v>
      </c>
      <c r="G52" s="4">
        <f t="shared" si="0"/>
        <v>-2.5838709677419351</v>
      </c>
      <c r="H52" s="4">
        <f t="shared" si="1"/>
        <v>0</v>
      </c>
      <c r="I52" s="6">
        <f t="shared" si="2"/>
        <v>0</v>
      </c>
      <c r="J52" s="6">
        <f t="shared" si="3"/>
        <v>-4.5934065934065932E-2</v>
      </c>
      <c r="K52" t="e">
        <f t="shared" si="4"/>
        <v>#DIV/0!</v>
      </c>
    </row>
    <row r="53" spans="2:11" x14ac:dyDescent="0.2">
      <c r="B53">
        <f t="shared" si="5"/>
        <v>50</v>
      </c>
      <c r="C53">
        <v>-789</v>
      </c>
      <c r="D53">
        <v>0</v>
      </c>
      <c r="E53">
        <v>0</v>
      </c>
      <c r="F53">
        <v>-232</v>
      </c>
      <c r="G53" s="4">
        <f t="shared" si="0"/>
        <v>-2.5451612903225804</v>
      </c>
      <c r="H53" s="4">
        <f t="shared" si="1"/>
        <v>0</v>
      </c>
      <c r="I53" s="6">
        <f t="shared" si="2"/>
        <v>0</v>
      </c>
      <c r="J53" s="6">
        <f t="shared" si="3"/>
        <v>-0.18695970695970693</v>
      </c>
      <c r="K53" t="e">
        <f t="shared" si="4"/>
        <v>#DIV/0!</v>
      </c>
    </row>
    <row r="54" spans="2:11" x14ac:dyDescent="0.2">
      <c r="B54">
        <f t="shared" si="5"/>
        <v>51</v>
      </c>
      <c r="C54">
        <v>-770</v>
      </c>
      <c r="D54">
        <v>0</v>
      </c>
      <c r="E54">
        <v>0</v>
      </c>
      <c r="F54">
        <v>-400</v>
      </c>
      <c r="G54" s="4">
        <f t="shared" si="0"/>
        <v>-2.4838709677419355</v>
      </c>
      <c r="H54" s="4">
        <f t="shared" si="1"/>
        <v>0</v>
      </c>
      <c r="I54" s="6">
        <f t="shared" si="2"/>
        <v>0</v>
      </c>
      <c r="J54" s="6">
        <f t="shared" si="3"/>
        <v>-0.32234432234432236</v>
      </c>
      <c r="K54" t="e">
        <f t="shared" si="4"/>
        <v>#DIV/0!</v>
      </c>
    </row>
    <row r="55" spans="2:11" x14ac:dyDescent="0.2">
      <c r="B55">
        <f t="shared" si="5"/>
        <v>52</v>
      </c>
      <c r="C55">
        <v>-743</v>
      </c>
      <c r="D55">
        <v>0</v>
      </c>
      <c r="E55">
        <v>0</v>
      </c>
      <c r="F55">
        <v>-563</v>
      </c>
      <c r="G55" s="4">
        <f t="shared" si="0"/>
        <v>-2.3967741935483873</v>
      </c>
      <c r="H55" s="4">
        <f t="shared" si="1"/>
        <v>0</v>
      </c>
      <c r="I55" s="6">
        <f t="shared" si="2"/>
        <v>0</v>
      </c>
      <c r="J55" s="6">
        <f t="shared" si="3"/>
        <v>-0.45369963369963368</v>
      </c>
      <c r="K55" t="e">
        <f t="shared" si="4"/>
        <v>#DIV/0!</v>
      </c>
    </row>
    <row r="56" spans="2:11" x14ac:dyDescent="0.2">
      <c r="B56">
        <f t="shared" si="5"/>
        <v>53</v>
      </c>
      <c r="C56">
        <v>-710</v>
      </c>
      <c r="D56">
        <v>0</v>
      </c>
      <c r="E56">
        <v>0</v>
      </c>
      <c r="F56">
        <v>-716</v>
      </c>
      <c r="G56" s="4">
        <f t="shared" si="0"/>
        <v>-2.2903225806451615</v>
      </c>
      <c r="H56" s="4">
        <f t="shared" si="1"/>
        <v>0</v>
      </c>
      <c r="I56" s="6">
        <f t="shared" si="2"/>
        <v>0</v>
      </c>
      <c r="J56" s="6">
        <f t="shared" si="3"/>
        <v>-0.5769963369963369</v>
      </c>
      <c r="K56" t="e">
        <f t="shared" si="4"/>
        <v>#DIV/0!</v>
      </c>
    </row>
    <row r="57" spans="2:11" x14ac:dyDescent="0.2">
      <c r="B57">
        <f t="shared" si="5"/>
        <v>54</v>
      </c>
      <c r="C57">
        <v>-669</v>
      </c>
      <c r="D57">
        <v>0</v>
      </c>
      <c r="E57">
        <v>0</v>
      </c>
      <c r="F57">
        <v>-857</v>
      </c>
      <c r="G57" s="4">
        <f t="shared" si="0"/>
        <v>-2.1580645161290319</v>
      </c>
      <c r="H57" s="4">
        <f t="shared" si="1"/>
        <v>0</v>
      </c>
      <c r="I57" s="6">
        <f t="shared" si="2"/>
        <v>0</v>
      </c>
      <c r="J57" s="6">
        <f t="shared" si="3"/>
        <v>-0.69062271062271063</v>
      </c>
      <c r="K57" t="e">
        <f t="shared" si="4"/>
        <v>#DIV/0!</v>
      </c>
    </row>
    <row r="58" spans="2:11" x14ac:dyDescent="0.2">
      <c r="B58">
        <f t="shared" si="5"/>
        <v>55</v>
      </c>
      <c r="C58">
        <v>-622</v>
      </c>
      <c r="D58">
        <v>0</v>
      </c>
      <c r="E58">
        <v>0</v>
      </c>
      <c r="F58">
        <v>-981</v>
      </c>
      <c r="G58" s="4">
        <f t="shared" si="0"/>
        <v>-2.0064516129032257</v>
      </c>
      <c r="H58" s="4">
        <f t="shared" si="1"/>
        <v>0</v>
      </c>
      <c r="I58" s="6">
        <f t="shared" si="2"/>
        <v>0</v>
      </c>
      <c r="J58" s="6">
        <f t="shared" si="3"/>
        <v>-0.79054945054945047</v>
      </c>
      <c r="K58" t="e">
        <f t="shared" si="4"/>
        <v>#DIV/0!</v>
      </c>
    </row>
    <row r="59" spans="2:11" x14ac:dyDescent="0.2">
      <c r="B59">
        <f t="shared" si="5"/>
        <v>56</v>
      </c>
      <c r="C59">
        <v>-569</v>
      </c>
      <c r="D59">
        <v>0</v>
      </c>
      <c r="E59">
        <v>0</v>
      </c>
      <c r="F59">
        <v>-1094</v>
      </c>
      <c r="G59" s="4">
        <f t="shared" si="0"/>
        <v>-1.8354838709677417</v>
      </c>
      <c r="H59" s="4">
        <f t="shared" si="1"/>
        <v>0</v>
      </c>
      <c r="I59" s="6">
        <f t="shared" si="2"/>
        <v>0</v>
      </c>
      <c r="J59" s="6">
        <f t="shared" si="3"/>
        <v>-0.88161172161172152</v>
      </c>
      <c r="K59" t="e">
        <f t="shared" si="4"/>
        <v>#DIV/0!</v>
      </c>
    </row>
    <row r="60" spans="2:11" x14ac:dyDescent="0.2">
      <c r="B60">
        <f t="shared" si="5"/>
        <v>57</v>
      </c>
      <c r="C60">
        <v>-511</v>
      </c>
      <c r="D60">
        <v>0</v>
      </c>
      <c r="E60">
        <v>0</v>
      </c>
      <c r="F60">
        <v>-1196</v>
      </c>
      <c r="G60" s="4">
        <f t="shared" si="0"/>
        <v>-1.6483870967741936</v>
      </c>
      <c r="H60" s="4">
        <f t="shared" si="1"/>
        <v>0</v>
      </c>
      <c r="I60" s="6">
        <f t="shared" si="2"/>
        <v>0</v>
      </c>
      <c r="J60" s="6">
        <f t="shared" si="3"/>
        <v>-0.96380952380952378</v>
      </c>
      <c r="K60" t="e">
        <f t="shared" si="4"/>
        <v>#DIV/0!</v>
      </c>
    </row>
    <row r="61" spans="2:11" x14ac:dyDescent="0.2">
      <c r="B61">
        <f t="shared" si="5"/>
        <v>58</v>
      </c>
      <c r="C61">
        <v>-447</v>
      </c>
      <c r="D61">
        <v>0</v>
      </c>
      <c r="E61">
        <v>0</v>
      </c>
      <c r="F61">
        <v>-1277</v>
      </c>
      <c r="G61" s="4">
        <f t="shared" si="0"/>
        <v>-1.4419354838709677</v>
      </c>
      <c r="H61" s="4">
        <f t="shared" si="1"/>
        <v>0</v>
      </c>
      <c r="I61" s="6">
        <f t="shared" si="2"/>
        <v>0</v>
      </c>
      <c r="J61" s="6">
        <f t="shared" si="3"/>
        <v>-1.0290842490842489</v>
      </c>
      <c r="K61" t="e">
        <f t="shared" si="4"/>
        <v>#DIV/0!</v>
      </c>
    </row>
    <row r="62" spans="2:11" x14ac:dyDescent="0.2">
      <c r="B62">
        <f t="shared" si="5"/>
        <v>59</v>
      </c>
      <c r="C62">
        <v>-379</v>
      </c>
      <c r="D62">
        <v>0</v>
      </c>
      <c r="E62">
        <v>0</v>
      </c>
      <c r="F62">
        <v>-1348</v>
      </c>
      <c r="G62" s="4">
        <f t="shared" si="0"/>
        <v>-1.2225806451612904</v>
      </c>
      <c r="H62" s="4">
        <f t="shared" si="1"/>
        <v>0</v>
      </c>
      <c r="I62" s="6">
        <f t="shared" si="2"/>
        <v>0</v>
      </c>
      <c r="J62" s="6">
        <f t="shared" si="3"/>
        <v>-1.0863003663003663</v>
      </c>
      <c r="K62" t="e">
        <f t="shared" si="4"/>
        <v>#DIV/0!</v>
      </c>
    </row>
    <row r="63" spans="2:11" x14ac:dyDescent="0.2">
      <c r="B63">
        <f t="shared" si="5"/>
        <v>60</v>
      </c>
      <c r="C63">
        <v>-308</v>
      </c>
      <c r="D63">
        <v>0</v>
      </c>
      <c r="E63">
        <v>0</v>
      </c>
      <c r="F63">
        <v>-1399</v>
      </c>
      <c r="G63" s="4">
        <f t="shared" si="0"/>
        <v>-0.99354838709677418</v>
      </c>
      <c r="H63" s="4">
        <f t="shared" si="1"/>
        <v>0</v>
      </c>
      <c r="I63" s="6">
        <f t="shared" si="2"/>
        <v>0</v>
      </c>
      <c r="J63" s="6">
        <f t="shared" si="3"/>
        <v>-1.1273992673992674</v>
      </c>
      <c r="K63" t="e">
        <f t="shared" si="4"/>
        <v>#DIV/0!</v>
      </c>
    </row>
    <row r="64" spans="2:11" x14ac:dyDescent="0.2">
      <c r="B64">
        <f t="shared" si="5"/>
        <v>61</v>
      </c>
      <c r="C64">
        <v>-234</v>
      </c>
      <c r="D64">
        <v>0</v>
      </c>
      <c r="E64">
        <v>0</v>
      </c>
      <c r="F64">
        <v>-1432</v>
      </c>
      <c r="G64" s="4">
        <f t="shared" si="0"/>
        <v>-0.75483870967741928</v>
      </c>
      <c r="H64" s="4">
        <f t="shared" si="1"/>
        <v>0</v>
      </c>
      <c r="I64" s="6">
        <f t="shared" si="2"/>
        <v>0</v>
      </c>
      <c r="J64" s="6">
        <f t="shared" si="3"/>
        <v>-1.1539926739926738</v>
      </c>
      <c r="K64" t="e">
        <f t="shared" si="4"/>
        <v>#DIV/0!</v>
      </c>
    </row>
    <row r="65" spans="2:11" x14ac:dyDescent="0.2">
      <c r="B65">
        <f t="shared" si="5"/>
        <v>62</v>
      </c>
      <c r="C65">
        <v>-157</v>
      </c>
      <c r="D65">
        <v>0</v>
      </c>
      <c r="E65">
        <v>0</v>
      </c>
      <c r="F65">
        <v>-1451</v>
      </c>
      <c r="G65" s="4">
        <f t="shared" si="0"/>
        <v>-0.50645161290322582</v>
      </c>
      <c r="H65" s="4">
        <f t="shared" si="1"/>
        <v>0</v>
      </c>
      <c r="I65" s="6">
        <f t="shared" si="2"/>
        <v>0</v>
      </c>
      <c r="J65" s="6">
        <f t="shared" si="3"/>
        <v>-1.1693040293040293</v>
      </c>
      <c r="K65" t="e">
        <f t="shared" si="4"/>
        <v>#DIV/0!</v>
      </c>
    </row>
    <row r="66" spans="2:11" x14ac:dyDescent="0.2">
      <c r="B66">
        <f t="shared" si="5"/>
        <v>63</v>
      </c>
      <c r="C66">
        <v>-79</v>
      </c>
      <c r="D66">
        <v>0</v>
      </c>
      <c r="E66">
        <v>0</v>
      </c>
      <c r="F66">
        <v>-1450</v>
      </c>
      <c r="G66" s="4">
        <f t="shared" si="0"/>
        <v>-0.25483870967741934</v>
      </c>
      <c r="H66" s="4">
        <f t="shared" si="1"/>
        <v>0</v>
      </c>
      <c r="I66" s="6">
        <f t="shared" si="2"/>
        <v>0</v>
      </c>
      <c r="J66" s="6">
        <f t="shared" si="3"/>
        <v>-1.1684981684981686</v>
      </c>
      <c r="K66" t="e">
        <f t="shared" si="4"/>
        <v>#DIV/0!</v>
      </c>
    </row>
    <row r="67" spans="2:11" x14ac:dyDescent="0.2">
      <c r="B67">
        <f t="shared" si="5"/>
        <v>64</v>
      </c>
      <c r="C67">
        <v>0</v>
      </c>
      <c r="D67">
        <v>0</v>
      </c>
      <c r="E67">
        <v>0</v>
      </c>
      <c r="F67">
        <v>2</v>
      </c>
      <c r="G67" s="4">
        <f t="shared" si="0"/>
        <v>0</v>
      </c>
      <c r="H67" s="4">
        <f t="shared" si="1"/>
        <v>0</v>
      </c>
      <c r="I67" s="6">
        <f t="shared" si="2"/>
        <v>0</v>
      </c>
      <c r="J67" s="6">
        <f t="shared" si="3"/>
        <v>1.6117216117216117E-3</v>
      </c>
      <c r="K67" t="e">
        <f t="shared" si="4"/>
        <v>#DIV/0!</v>
      </c>
    </row>
    <row r="68" spans="2:11" x14ac:dyDescent="0.2">
      <c r="B68">
        <f t="shared" si="5"/>
        <v>65</v>
      </c>
      <c r="C68">
        <v>77</v>
      </c>
      <c r="D68">
        <v>0</v>
      </c>
      <c r="E68">
        <v>0</v>
      </c>
      <c r="F68">
        <v>2</v>
      </c>
      <c r="G68" s="4">
        <f t="shared" ref="G68:G102" si="6">C68*3.3/1023</f>
        <v>0.24838709677419354</v>
      </c>
      <c r="H68" s="4">
        <f t="shared" ref="H68:H102" si="7">D68*3.3/4095</f>
        <v>0</v>
      </c>
      <c r="I68" s="6">
        <f t="shared" ref="I68:I102" si="8">E68*3.3/4095</f>
        <v>0</v>
      </c>
      <c r="J68" s="6">
        <f t="shared" ref="J68:J102" si="9">F68*3.3/4095</f>
        <v>1.6117216117216117E-3</v>
      </c>
      <c r="K68" t="e">
        <f t="shared" ref="K68:K102" si="10">F68/E68</f>
        <v>#DIV/0!</v>
      </c>
    </row>
    <row r="69" spans="2:11" x14ac:dyDescent="0.2">
      <c r="B69">
        <f t="shared" ref="B69:B132" si="11">B68+1</f>
        <v>66</v>
      </c>
      <c r="C69">
        <v>156</v>
      </c>
      <c r="D69">
        <v>0</v>
      </c>
      <c r="E69">
        <v>0</v>
      </c>
      <c r="F69">
        <v>2</v>
      </c>
      <c r="G69" s="4">
        <f t="shared" si="6"/>
        <v>0.50322580645161286</v>
      </c>
      <c r="H69" s="4">
        <f t="shared" si="7"/>
        <v>0</v>
      </c>
      <c r="I69" s="6">
        <f t="shared" si="8"/>
        <v>0</v>
      </c>
      <c r="J69" s="6">
        <f t="shared" si="9"/>
        <v>1.6117216117216117E-3</v>
      </c>
      <c r="K69" t="e">
        <f t="shared" si="10"/>
        <v>#DIV/0!</v>
      </c>
    </row>
    <row r="70" spans="2:11" x14ac:dyDescent="0.2">
      <c r="B70">
        <f t="shared" si="11"/>
        <v>67</v>
      </c>
      <c r="C70">
        <v>232</v>
      </c>
      <c r="D70">
        <v>0</v>
      </c>
      <c r="E70">
        <v>0</v>
      </c>
      <c r="F70">
        <v>4</v>
      </c>
      <c r="G70" s="4">
        <f t="shared" si="6"/>
        <v>0.74838709677419346</v>
      </c>
      <c r="H70" s="4">
        <f t="shared" si="7"/>
        <v>0</v>
      </c>
      <c r="I70" s="6">
        <f t="shared" si="8"/>
        <v>0</v>
      </c>
      <c r="J70" s="6">
        <f t="shared" si="9"/>
        <v>3.2234432234432234E-3</v>
      </c>
      <c r="K70" t="e">
        <f t="shared" si="10"/>
        <v>#DIV/0!</v>
      </c>
    </row>
    <row r="71" spans="2:11" x14ac:dyDescent="0.2">
      <c r="B71">
        <f t="shared" si="11"/>
        <v>68</v>
      </c>
      <c r="C71">
        <v>307</v>
      </c>
      <c r="D71">
        <v>0</v>
      </c>
      <c r="E71">
        <v>0</v>
      </c>
      <c r="F71">
        <v>2</v>
      </c>
      <c r="G71" s="4">
        <f t="shared" si="6"/>
        <v>0.99032258064516121</v>
      </c>
      <c r="H71" s="4">
        <f t="shared" si="7"/>
        <v>0</v>
      </c>
      <c r="I71" s="6">
        <f t="shared" si="8"/>
        <v>0</v>
      </c>
      <c r="J71" s="6">
        <f t="shared" si="9"/>
        <v>1.6117216117216117E-3</v>
      </c>
      <c r="K71" t="e">
        <f t="shared" si="10"/>
        <v>#DIV/0!</v>
      </c>
    </row>
    <row r="72" spans="2:11" x14ac:dyDescent="0.2">
      <c r="B72">
        <f t="shared" si="11"/>
        <v>69</v>
      </c>
      <c r="C72">
        <v>378</v>
      </c>
      <c r="D72">
        <v>0</v>
      </c>
      <c r="E72">
        <v>0</v>
      </c>
      <c r="F72">
        <v>2</v>
      </c>
      <c r="G72" s="4">
        <f t="shared" si="6"/>
        <v>1.2193548387096773</v>
      </c>
      <c r="H72" s="4">
        <f t="shared" si="7"/>
        <v>0</v>
      </c>
      <c r="I72" s="6">
        <f t="shared" si="8"/>
        <v>0</v>
      </c>
      <c r="J72" s="6">
        <f t="shared" si="9"/>
        <v>1.6117216117216117E-3</v>
      </c>
      <c r="K72" t="e">
        <f t="shared" si="10"/>
        <v>#DIV/0!</v>
      </c>
    </row>
    <row r="73" spans="2:11" x14ac:dyDescent="0.2">
      <c r="B73">
        <f t="shared" si="11"/>
        <v>70</v>
      </c>
      <c r="C73">
        <v>446</v>
      </c>
      <c r="D73">
        <v>0</v>
      </c>
      <c r="E73">
        <v>0</v>
      </c>
      <c r="F73">
        <v>1</v>
      </c>
      <c r="G73" s="4">
        <f t="shared" si="6"/>
        <v>1.4387096774193548</v>
      </c>
      <c r="H73" s="4">
        <f t="shared" si="7"/>
        <v>0</v>
      </c>
      <c r="I73" s="6">
        <f t="shared" si="8"/>
        <v>0</v>
      </c>
      <c r="J73" s="6">
        <f t="shared" si="9"/>
        <v>8.0586080586080586E-4</v>
      </c>
      <c r="K73" t="e">
        <f t="shared" si="10"/>
        <v>#DIV/0!</v>
      </c>
    </row>
    <row r="74" spans="2:11" x14ac:dyDescent="0.2">
      <c r="B74">
        <f t="shared" si="11"/>
        <v>71</v>
      </c>
      <c r="C74">
        <v>510</v>
      </c>
      <c r="D74">
        <v>0</v>
      </c>
      <c r="E74">
        <v>0</v>
      </c>
      <c r="F74">
        <v>2</v>
      </c>
      <c r="G74" s="4">
        <f t="shared" si="6"/>
        <v>1.6451612903225807</v>
      </c>
      <c r="H74" s="4">
        <f t="shared" si="7"/>
        <v>0</v>
      </c>
      <c r="I74" s="6">
        <f t="shared" si="8"/>
        <v>0</v>
      </c>
      <c r="J74" s="6">
        <f t="shared" si="9"/>
        <v>1.6117216117216117E-3</v>
      </c>
      <c r="K74" t="e">
        <f t="shared" si="10"/>
        <v>#DIV/0!</v>
      </c>
    </row>
    <row r="75" spans="2:11" x14ac:dyDescent="0.2">
      <c r="B75">
        <f t="shared" si="11"/>
        <v>72</v>
      </c>
      <c r="C75">
        <v>568</v>
      </c>
      <c r="D75">
        <v>0</v>
      </c>
      <c r="E75">
        <v>0</v>
      </c>
      <c r="F75">
        <v>2</v>
      </c>
      <c r="G75" s="4">
        <f t="shared" si="6"/>
        <v>1.8322580645161288</v>
      </c>
      <c r="H75" s="4">
        <f t="shared" si="7"/>
        <v>0</v>
      </c>
      <c r="I75" s="6">
        <f t="shared" si="8"/>
        <v>0</v>
      </c>
      <c r="J75" s="6">
        <f t="shared" si="9"/>
        <v>1.6117216117216117E-3</v>
      </c>
      <c r="K75" t="e">
        <f t="shared" si="10"/>
        <v>#DIV/0!</v>
      </c>
    </row>
    <row r="76" spans="2:11" x14ac:dyDescent="0.2">
      <c r="B76">
        <f t="shared" si="11"/>
        <v>73</v>
      </c>
      <c r="C76">
        <v>621</v>
      </c>
      <c r="D76">
        <v>0</v>
      </c>
      <c r="E76">
        <v>0</v>
      </c>
      <c r="F76">
        <v>2</v>
      </c>
      <c r="G76" s="4">
        <f t="shared" si="6"/>
        <v>2.0032258064516126</v>
      </c>
      <c r="H76" s="4">
        <f t="shared" si="7"/>
        <v>0</v>
      </c>
      <c r="I76" s="6">
        <f t="shared" si="8"/>
        <v>0</v>
      </c>
      <c r="J76" s="6">
        <f t="shared" si="9"/>
        <v>1.6117216117216117E-3</v>
      </c>
      <c r="K76" t="e">
        <f t="shared" si="10"/>
        <v>#DIV/0!</v>
      </c>
    </row>
    <row r="77" spans="2:11" x14ac:dyDescent="0.2">
      <c r="B77">
        <f t="shared" si="11"/>
        <v>74</v>
      </c>
      <c r="C77">
        <v>668</v>
      </c>
      <c r="D77">
        <v>0</v>
      </c>
      <c r="E77">
        <v>0</v>
      </c>
      <c r="F77">
        <v>2</v>
      </c>
      <c r="G77" s="4">
        <f t="shared" si="6"/>
        <v>2.1548387096774193</v>
      </c>
      <c r="H77" s="4">
        <f t="shared" si="7"/>
        <v>0</v>
      </c>
      <c r="I77" s="6">
        <f t="shared" si="8"/>
        <v>0</v>
      </c>
      <c r="J77" s="6">
        <f t="shared" si="9"/>
        <v>1.6117216117216117E-3</v>
      </c>
      <c r="K77" t="e">
        <f t="shared" si="10"/>
        <v>#DIV/0!</v>
      </c>
    </row>
    <row r="78" spans="2:11" x14ac:dyDescent="0.2">
      <c r="B78">
        <f t="shared" si="11"/>
        <v>75</v>
      </c>
      <c r="C78">
        <v>709</v>
      </c>
      <c r="D78">
        <v>0</v>
      </c>
      <c r="E78">
        <v>0</v>
      </c>
      <c r="F78">
        <v>5</v>
      </c>
      <c r="G78" s="4">
        <f t="shared" si="6"/>
        <v>2.2870967741935484</v>
      </c>
      <c r="H78" s="4">
        <f t="shared" si="7"/>
        <v>0</v>
      </c>
      <c r="I78" s="6">
        <f t="shared" si="8"/>
        <v>0</v>
      </c>
      <c r="J78" s="6">
        <f t="shared" si="9"/>
        <v>4.0293040293040297E-3</v>
      </c>
      <c r="K78" t="e">
        <f t="shared" si="10"/>
        <v>#DIV/0!</v>
      </c>
    </row>
    <row r="79" spans="2:11" x14ac:dyDescent="0.2">
      <c r="B79">
        <f t="shared" si="11"/>
        <v>76</v>
      </c>
      <c r="C79">
        <v>743</v>
      </c>
      <c r="D79">
        <v>0</v>
      </c>
      <c r="E79">
        <v>0</v>
      </c>
      <c r="F79">
        <v>90</v>
      </c>
      <c r="G79" s="4">
        <f t="shared" si="6"/>
        <v>2.3967741935483873</v>
      </c>
      <c r="H79" s="4">
        <f t="shared" si="7"/>
        <v>0</v>
      </c>
      <c r="I79" s="6">
        <f t="shared" si="8"/>
        <v>0</v>
      </c>
      <c r="J79" s="6">
        <f t="shared" si="9"/>
        <v>7.2527472527472533E-2</v>
      </c>
      <c r="K79" t="e">
        <f t="shared" si="10"/>
        <v>#DIV/0!</v>
      </c>
    </row>
    <row r="80" spans="2:11" x14ac:dyDescent="0.2">
      <c r="B80">
        <f t="shared" si="11"/>
        <v>77</v>
      </c>
      <c r="C80">
        <v>770</v>
      </c>
      <c r="D80">
        <v>0</v>
      </c>
      <c r="E80">
        <v>0</v>
      </c>
      <c r="F80">
        <v>261</v>
      </c>
      <c r="G80" s="4">
        <f t="shared" si="6"/>
        <v>2.4838709677419355</v>
      </c>
      <c r="H80" s="4">
        <f t="shared" si="7"/>
        <v>0</v>
      </c>
      <c r="I80" s="6">
        <f t="shared" si="8"/>
        <v>0</v>
      </c>
      <c r="J80" s="6">
        <f t="shared" si="9"/>
        <v>0.21032967032967032</v>
      </c>
      <c r="K80" t="e">
        <f t="shared" si="10"/>
        <v>#DIV/0!</v>
      </c>
    </row>
    <row r="81" spans="2:11" x14ac:dyDescent="0.2">
      <c r="B81">
        <f t="shared" si="11"/>
        <v>78</v>
      </c>
      <c r="C81">
        <v>789</v>
      </c>
      <c r="D81">
        <v>0</v>
      </c>
      <c r="E81">
        <v>0</v>
      </c>
      <c r="F81">
        <v>445</v>
      </c>
      <c r="G81" s="4">
        <f t="shared" si="6"/>
        <v>2.5451612903225804</v>
      </c>
      <c r="H81" s="4">
        <f t="shared" si="7"/>
        <v>0</v>
      </c>
      <c r="I81" s="6">
        <f t="shared" si="8"/>
        <v>0</v>
      </c>
      <c r="J81" s="6">
        <f t="shared" si="9"/>
        <v>0.35860805860805861</v>
      </c>
      <c r="K81" t="e">
        <f t="shared" si="10"/>
        <v>#DIV/0!</v>
      </c>
    </row>
    <row r="82" spans="2:11" x14ac:dyDescent="0.2">
      <c r="B82">
        <f t="shared" si="11"/>
        <v>79</v>
      </c>
      <c r="C82">
        <v>801</v>
      </c>
      <c r="D82">
        <v>0</v>
      </c>
      <c r="E82">
        <v>0</v>
      </c>
      <c r="F82">
        <v>620</v>
      </c>
      <c r="G82" s="4">
        <f t="shared" si="6"/>
        <v>2.5838709677419351</v>
      </c>
      <c r="H82" s="4">
        <f t="shared" si="7"/>
        <v>0</v>
      </c>
      <c r="I82" s="6">
        <f t="shared" si="8"/>
        <v>0</v>
      </c>
      <c r="J82" s="6">
        <f t="shared" si="9"/>
        <v>0.49963369963369964</v>
      </c>
      <c r="K82" t="e">
        <f t="shared" si="10"/>
        <v>#DIV/0!</v>
      </c>
    </row>
    <row r="83" spans="2:11" x14ac:dyDescent="0.2">
      <c r="B83">
        <f t="shared" si="11"/>
        <v>80</v>
      </c>
      <c r="C83">
        <v>804</v>
      </c>
      <c r="D83">
        <v>0</v>
      </c>
      <c r="E83">
        <v>0</v>
      </c>
      <c r="F83">
        <v>796</v>
      </c>
      <c r="G83" s="4">
        <f t="shared" si="6"/>
        <v>2.5935483870967739</v>
      </c>
      <c r="H83" s="4">
        <f t="shared" si="7"/>
        <v>0</v>
      </c>
      <c r="I83" s="6">
        <f t="shared" si="8"/>
        <v>0</v>
      </c>
      <c r="J83" s="6">
        <f t="shared" si="9"/>
        <v>0.64146520146520136</v>
      </c>
      <c r="K83" t="e">
        <f t="shared" si="10"/>
        <v>#DIV/0!</v>
      </c>
    </row>
    <row r="84" spans="2:11" x14ac:dyDescent="0.2">
      <c r="B84">
        <f t="shared" si="11"/>
        <v>81</v>
      </c>
      <c r="C84">
        <v>801</v>
      </c>
      <c r="D84">
        <v>0</v>
      </c>
      <c r="E84">
        <v>0</v>
      </c>
      <c r="F84">
        <v>966</v>
      </c>
      <c r="G84" s="4">
        <f t="shared" si="6"/>
        <v>2.5838709677419351</v>
      </c>
      <c r="H84" s="4">
        <f t="shared" si="7"/>
        <v>0</v>
      </c>
      <c r="I84" s="6">
        <f t="shared" si="8"/>
        <v>0</v>
      </c>
      <c r="J84" s="6">
        <f t="shared" si="9"/>
        <v>0.77846153846153843</v>
      </c>
      <c r="K84" t="e">
        <f t="shared" si="10"/>
        <v>#DIV/0!</v>
      </c>
    </row>
    <row r="85" spans="2:11" x14ac:dyDescent="0.2">
      <c r="B85">
        <f t="shared" si="11"/>
        <v>82</v>
      </c>
      <c r="C85">
        <v>789</v>
      </c>
      <c r="D85">
        <v>0</v>
      </c>
      <c r="E85">
        <v>0</v>
      </c>
      <c r="F85">
        <v>1133</v>
      </c>
      <c r="G85" s="4">
        <f t="shared" si="6"/>
        <v>2.5451612903225804</v>
      </c>
      <c r="H85" s="4">
        <f t="shared" si="7"/>
        <v>0</v>
      </c>
      <c r="I85" s="6">
        <f t="shared" si="8"/>
        <v>0</v>
      </c>
      <c r="J85" s="6">
        <f t="shared" si="9"/>
        <v>0.91304029304029299</v>
      </c>
      <c r="K85" t="e">
        <f t="shared" si="10"/>
        <v>#DIV/0!</v>
      </c>
    </row>
    <row r="86" spans="2:11" x14ac:dyDescent="0.2">
      <c r="B86">
        <f t="shared" si="11"/>
        <v>83</v>
      </c>
      <c r="C86">
        <v>770</v>
      </c>
      <c r="D86">
        <v>0</v>
      </c>
      <c r="E86">
        <v>0</v>
      </c>
      <c r="F86">
        <v>1293</v>
      </c>
      <c r="G86" s="4">
        <f t="shared" si="6"/>
        <v>2.4838709677419355</v>
      </c>
      <c r="H86" s="4">
        <f t="shared" si="7"/>
        <v>0</v>
      </c>
      <c r="I86" s="6">
        <f t="shared" si="8"/>
        <v>0</v>
      </c>
      <c r="J86" s="6">
        <f t="shared" si="9"/>
        <v>1.0419780219780219</v>
      </c>
      <c r="K86" t="e">
        <f t="shared" si="10"/>
        <v>#DIV/0!</v>
      </c>
    </row>
    <row r="87" spans="2:11" x14ac:dyDescent="0.2">
      <c r="B87">
        <f t="shared" si="11"/>
        <v>84</v>
      </c>
      <c r="C87">
        <v>743</v>
      </c>
      <c r="D87">
        <v>0</v>
      </c>
      <c r="E87">
        <v>0</v>
      </c>
      <c r="F87">
        <v>1440</v>
      </c>
      <c r="G87" s="4">
        <f t="shared" si="6"/>
        <v>2.3967741935483873</v>
      </c>
      <c r="H87" s="4">
        <f t="shared" si="7"/>
        <v>0</v>
      </c>
      <c r="I87" s="6">
        <f t="shared" si="8"/>
        <v>0</v>
      </c>
      <c r="J87" s="6">
        <f t="shared" si="9"/>
        <v>1.1604395604395605</v>
      </c>
      <c r="K87" t="e">
        <f t="shared" si="10"/>
        <v>#DIV/0!</v>
      </c>
    </row>
    <row r="88" spans="2:11" x14ac:dyDescent="0.2">
      <c r="B88">
        <f t="shared" si="11"/>
        <v>85</v>
      </c>
      <c r="C88">
        <v>710</v>
      </c>
      <c r="D88">
        <v>0</v>
      </c>
      <c r="E88">
        <v>0</v>
      </c>
      <c r="F88">
        <v>1579</v>
      </c>
      <c r="G88" s="4">
        <f t="shared" si="6"/>
        <v>2.2903225806451615</v>
      </c>
      <c r="H88" s="4">
        <f t="shared" si="7"/>
        <v>0</v>
      </c>
      <c r="I88" s="6">
        <f t="shared" si="8"/>
        <v>0</v>
      </c>
      <c r="J88" s="6">
        <f t="shared" si="9"/>
        <v>1.2724542124542124</v>
      </c>
      <c r="K88" t="e">
        <f t="shared" si="10"/>
        <v>#DIV/0!</v>
      </c>
    </row>
    <row r="89" spans="2:11" x14ac:dyDescent="0.2">
      <c r="B89">
        <f t="shared" si="11"/>
        <v>86</v>
      </c>
      <c r="C89">
        <v>669</v>
      </c>
      <c r="D89">
        <v>0</v>
      </c>
      <c r="E89">
        <v>0</v>
      </c>
      <c r="F89">
        <v>1711</v>
      </c>
      <c r="G89" s="4">
        <f t="shared" si="6"/>
        <v>2.1580645161290319</v>
      </c>
      <c r="H89" s="4">
        <f t="shared" si="7"/>
        <v>0</v>
      </c>
      <c r="I89" s="6">
        <f t="shared" si="8"/>
        <v>0</v>
      </c>
      <c r="J89" s="6">
        <f t="shared" si="9"/>
        <v>1.3788278388278385</v>
      </c>
      <c r="K89" t="e">
        <f t="shared" si="10"/>
        <v>#DIV/0!</v>
      </c>
    </row>
    <row r="90" spans="2:11" x14ac:dyDescent="0.2">
      <c r="B90">
        <f t="shared" si="11"/>
        <v>87</v>
      </c>
      <c r="C90">
        <v>622</v>
      </c>
      <c r="D90">
        <v>0</v>
      </c>
      <c r="E90">
        <v>0</v>
      </c>
      <c r="F90">
        <v>1819</v>
      </c>
      <c r="G90" s="4">
        <f t="shared" si="6"/>
        <v>2.0064516129032257</v>
      </c>
      <c r="H90" s="4">
        <f t="shared" si="7"/>
        <v>0</v>
      </c>
      <c r="I90" s="6">
        <f t="shared" si="8"/>
        <v>0</v>
      </c>
      <c r="J90" s="6">
        <f t="shared" si="9"/>
        <v>1.4658608058608058</v>
      </c>
      <c r="K90" t="e">
        <f t="shared" si="10"/>
        <v>#DIV/0!</v>
      </c>
    </row>
    <row r="91" spans="2:11" x14ac:dyDescent="0.2">
      <c r="B91">
        <f t="shared" si="11"/>
        <v>88</v>
      </c>
      <c r="C91">
        <v>569</v>
      </c>
      <c r="D91">
        <v>0</v>
      </c>
      <c r="E91">
        <v>0</v>
      </c>
      <c r="F91">
        <v>1920</v>
      </c>
      <c r="G91" s="4">
        <f t="shared" si="6"/>
        <v>1.8354838709677417</v>
      </c>
      <c r="H91" s="4">
        <f t="shared" si="7"/>
        <v>0</v>
      </c>
      <c r="I91" s="6">
        <f t="shared" si="8"/>
        <v>0</v>
      </c>
      <c r="J91" s="6">
        <f t="shared" si="9"/>
        <v>1.5472527472527473</v>
      </c>
      <c r="K91" t="e">
        <f t="shared" si="10"/>
        <v>#DIV/0!</v>
      </c>
    </row>
    <row r="92" spans="2:11" x14ac:dyDescent="0.2">
      <c r="B92">
        <f t="shared" si="11"/>
        <v>89</v>
      </c>
      <c r="C92">
        <v>511</v>
      </c>
      <c r="D92">
        <v>0</v>
      </c>
      <c r="E92">
        <v>0</v>
      </c>
      <c r="F92">
        <v>2007</v>
      </c>
      <c r="G92" s="4">
        <f t="shared" si="6"/>
        <v>1.6483870967741936</v>
      </c>
      <c r="H92" s="4">
        <f t="shared" si="7"/>
        <v>0</v>
      </c>
      <c r="I92" s="6">
        <f t="shared" si="8"/>
        <v>0</v>
      </c>
      <c r="J92" s="6">
        <f t="shared" si="9"/>
        <v>1.6173626373626373</v>
      </c>
      <c r="K92" t="e">
        <f t="shared" si="10"/>
        <v>#DIV/0!</v>
      </c>
    </row>
    <row r="93" spans="2:11" x14ac:dyDescent="0.2">
      <c r="B93">
        <f t="shared" si="11"/>
        <v>90</v>
      </c>
      <c r="C93">
        <v>447</v>
      </c>
      <c r="D93">
        <v>0</v>
      </c>
      <c r="E93">
        <v>0</v>
      </c>
      <c r="F93">
        <v>2081</v>
      </c>
      <c r="G93" s="4">
        <f t="shared" si="6"/>
        <v>1.4419354838709677</v>
      </c>
      <c r="H93" s="4">
        <f t="shared" si="7"/>
        <v>0</v>
      </c>
      <c r="I93" s="6">
        <f t="shared" si="8"/>
        <v>0</v>
      </c>
      <c r="J93" s="6">
        <f t="shared" si="9"/>
        <v>1.6769963369963368</v>
      </c>
      <c r="K93" t="e">
        <f t="shared" si="10"/>
        <v>#DIV/0!</v>
      </c>
    </row>
    <row r="94" spans="2:11" x14ac:dyDescent="0.2">
      <c r="B94">
        <f t="shared" si="11"/>
        <v>91</v>
      </c>
      <c r="C94">
        <v>379</v>
      </c>
      <c r="D94">
        <v>0</v>
      </c>
      <c r="E94">
        <v>0</v>
      </c>
      <c r="F94">
        <v>2133</v>
      </c>
      <c r="G94" s="4">
        <f t="shared" si="6"/>
        <v>1.2225806451612904</v>
      </c>
      <c r="H94" s="4">
        <f t="shared" si="7"/>
        <v>0</v>
      </c>
      <c r="I94" s="6">
        <f t="shared" si="8"/>
        <v>0</v>
      </c>
      <c r="J94" s="6">
        <f t="shared" si="9"/>
        <v>1.7189010989010989</v>
      </c>
      <c r="K94" t="e">
        <f t="shared" si="10"/>
        <v>#DIV/0!</v>
      </c>
    </row>
    <row r="95" spans="2:11" x14ac:dyDescent="0.2">
      <c r="B95">
        <f t="shared" si="11"/>
        <v>92</v>
      </c>
      <c r="C95">
        <v>308</v>
      </c>
      <c r="D95">
        <v>0</v>
      </c>
      <c r="E95">
        <v>0</v>
      </c>
      <c r="F95">
        <v>2170</v>
      </c>
      <c r="G95" s="4">
        <f t="shared" si="6"/>
        <v>0.99354838709677418</v>
      </c>
      <c r="H95" s="4">
        <f t="shared" si="7"/>
        <v>0</v>
      </c>
      <c r="I95" s="6">
        <f t="shared" si="8"/>
        <v>0</v>
      </c>
      <c r="J95" s="6">
        <f t="shared" si="9"/>
        <v>1.7487179487179487</v>
      </c>
      <c r="K95" t="e">
        <f t="shared" si="10"/>
        <v>#DIV/0!</v>
      </c>
    </row>
    <row r="96" spans="2:11" x14ac:dyDescent="0.2">
      <c r="B96">
        <f t="shared" si="11"/>
        <v>93</v>
      </c>
      <c r="C96">
        <v>234</v>
      </c>
      <c r="D96">
        <v>0</v>
      </c>
      <c r="E96">
        <v>0</v>
      </c>
      <c r="F96">
        <v>2193</v>
      </c>
      <c r="G96" s="4">
        <f t="shared" si="6"/>
        <v>0.75483870967741928</v>
      </c>
      <c r="H96" s="4">
        <f t="shared" si="7"/>
        <v>0</v>
      </c>
      <c r="I96" s="6">
        <f t="shared" si="8"/>
        <v>0</v>
      </c>
      <c r="J96" s="6">
        <f t="shared" si="9"/>
        <v>1.7672527472527471</v>
      </c>
      <c r="K96" t="e">
        <f t="shared" si="10"/>
        <v>#DIV/0!</v>
      </c>
    </row>
    <row r="97" spans="2:11" x14ac:dyDescent="0.2">
      <c r="B97">
        <f t="shared" si="11"/>
        <v>94</v>
      </c>
      <c r="C97">
        <v>157</v>
      </c>
      <c r="D97">
        <v>0</v>
      </c>
      <c r="E97">
        <v>0</v>
      </c>
      <c r="F97">
        <v>2197</v>
      </c>
      <c r="G97" s="4">
        <f t="shared" si="6"/>
        <v>0.50645161290322582</v>
      </c>
      <c r="H97" s="4">
        <f t="shared" si="7"/>
        <v>0</v>
      </c>
      <c r="I97" s="6">
        <f t="shared" si="8"/>
        <v>0</v>
      </c>
      <c r="J97" s="6">
        <f t="shared" si="9"/>
        <v>1.7704761904761903</v>
      </c>
      <c r="K97" t="e">
        <f t="shared" si="10"/>
        <v>#DIV/0!</v>
      </c>
    </row>
    <row r="98" spans="2:11" x14ac:dyDescent="0.2">
      <c r="B98">
        <f t="shared" si="11"/>
        <v>95</v>
      </c>
      <c r="C98">
        <v>79</v>
      </c>
      <c r="D98">
        <v>0</v>
      </c>
      <c r="E98">
        <v>0</v>
      </c>
      <c r="F98">
        <v>2183</v>
      </c>
      <c r="G98" s="4">
        <f t="shared" si="6"/>
        <v>0.25483870967741934</v>
      </c>
      <c r="H98" s="4">
        <f t="shared" si="7"/>
        <v>0</v>
      </c>
      <c r="I98" s="6">
        <f t="shared" si="8"/>
        <v>0</v>
      </c>
      <c r="J98" s="6">
        <f t="shared" si="9"/>
        <v>1.759194139194139</v>
      </c>
      <c r="K98" t="e">
        <f t="shared" si="10"/>
        <v>#DIV/0!</v>
      </c>
    </row>
    <row r="99" spans="2:11" x14ac:dyDescent="0.2">
      <c r="B99">
        <f t="shared" si="11"/>
        <v>96</v>
      </c>
      <c r="C99">
        <v>0</v>
      </c>
      <c r="D99">
        <v>0</v>
      </c>
      <c r="E99">
        <v>0</v>
      </c>
      <c r="F99">
        <v>0</v>
      </c>
      <c r="G99" s="4">
        <f t="shared" si="6"/>
        <v>0</v>
      </c>
      <c r="H99" s="4">
        <f t="shared" si="7"/>
        <v>0</v>
      </c>
      <c r="I99" s="6">
        <f t="shared" si="8"/>
        <v>0</v>
      </c>
      <c r="J99" s="6">
        <f t="shared" si="9"/>
        <v>0</v>
      </c>
      <c r="K99" t="e">
        <f t="shared" si="10"/>
        <v>#DIV/0!</v>
      </c>
    </row>
    <row r="100" spans="2:11" x14ac:dyDescent="0.2">
      <c r="B100">
        <f t="shared" si="11"/>
        <v>97</v>
      </c>
      <c r="C100">
        <v>-77</v>
      </c>
      <c r="D100">
        <v>0</v>
      </c>
      <c r="E100">
        <v>0</v>
      </c>
      <c r="F100">
        <v>-2</v>
      </c>
      <c r="G100" s="4">
        <f t="shared" si="6"/>
        <v>-0.24838709677419354</v>
      </c>
      <c r="H100" s="4">
        <f t="shared" si="7"/>
        <v>0</v>
      </c>
      <c r="I100" s="6">
        <f t="shared" si="8"/>
        <v>0</v>
      </c>
      <c r="J100" s="6">
        <f t="shared" si="9"/>
        <v>-1.6117216117216117E-3</v>
      </c>
      <c r="K100" t="e">
        <f t="shared" si="10"/>
        <v>#DIV/0!</v>
      </c>
    </row>
    <row r="101" spans="2:11" x14ac:dyDescent="0.2">
      <c r="B101">
        <f t="shared" si="11"/>
        <v>98</v>
      </c>
      <c r="C101">
        <v>-156</v>
      </c>
      <c r="D101">
        <v>0</v>
      </c>
      <c r="E101">
        <v>0</v>
      </c>
      <c r="F101">
        <v>-2</v>
      </c>
      <c r="G101" s="4">
        <f t="shared" si="6"/>
        <v>-0.50322580645161286</v>
      </c>
      <c r="H101" s="4">
        <f t="shared" si="7"/>
        <v>0</v>
      </c>
      <c r="I101" s="6">
        <f t="shared" si="8"/>
        <v>0</v>
      </c>
      <c r="J101" s="6">
        <f t="shared" si="9"/>
        <v>-1.6117216117216117E-3</v>
      </c>
      <c r="K101" t="e">
        <f t="shared" si="10"/>
        <v>#DIV/0!</v>
      </c>
    </row>
    <row r="102" spans="2:11" x14ac:dyDescent="0.2">
      <c r="B102">
        <f t="shared" si="11"/>
        <v>99</v>
      </c>
      <c r="C102">
        <v>-232</v>
      </c>
      <c r="D102">
        <v>0</v>
      </c>
      <c r="E102">
        <v>0</v>
      </c>
      <c r="F102">
        <v>-2</v>
      </c>
      <c r="G102" s="4">
        <f t="shared" si="6"/>
        <v>-0.74838709677419346</v>
      </c>
      <c r="H102" s="4">
        <f t="shared" si="7"/>
        <v>0</v>
      </c>
      <c r="I102" s="6">
        <f t="shared" si="8"/>
        <v>0</v>
      </c>
      <c r="J102" s="6">
        <f t="shared" si="9"/>
        <v>-1.6117216117216117E-3</v>
      </c>
      <c r="K102" t="e">
        <f t="shared" si="10"/>
        <v>#DIV/0!</v>
      </c>
    </row>
    <row r="103" spans="2:11" x14ac:dyDescent="0.2">
      <c r="B103">
        <f t="shared" si="11"/>
        <v>100</v>
      </c>
      <c r="C103">
        <v>-307</v>
      </c>
      <c r="D103">
        <v>0</v>
      </c>
      <c r="E103">
        <v>0</v>
      </c>
      <c r="F103">
        <v>-2</v>
      </c>
      <c r="G103" s="4">
        <f t="shared" ref="G103:G130" si="12">C103*3.3/1023</f>
        <v>-0.99032258064516121</v>
      </c>
      <c r="H103" s="4">
        <f t="shared" ref="H103:H130" si="13">D103*3.3/4095</f>
        <v>0</v>
      </c>
      <c r="I103" s="6">
        <f t="shared" ref="I103:I130" si="14">E103*3.3/4095</f>
        <v>0</v>
      </c>
      <c r="J103" s="6">
        <f t="shared" ref="J103:J130" si="15">F103*3.3/4095</f>
        <v>-1.6117216117216117E-3</v>
      </c>
      <c r="K103" t="e">
        <f t="shared" ref="K103:K130" si="16">F103/E103</f>
        <v>#DIV/0!</v>
      </c>
    </row>
    <row r="104" spans="2:11" x14ac:dyDescent="0.2">
      <c r="B104">
        <f t="shared" si="11"/>
        <v>101</v>
      </c>
      <c r="C104">
        <v>-378</v>
      </c>
      <c r="D104">
        <v>0</v>
      </c>
      <c r="E104">
        <v>0</v>
      </c>
      <c r="F104">
        <v>-2</v>
      </c>
      <c r="G104" s="4">
        <f t="shared" si="12"/>
        <v>-1.2193548387096773</v>
      </c>
      <c r="H104" s="4">
        <f t="shared" si="13"/>
        <v>0</v>
      </c>
      <c r="I104" s="6">
        <f t="shared" si="14"/>
        <v>0</v>
      </c>
      <c r="J104" s="6">
        <f t="shared" si="15"/>
        <v>-1.6117216117216117E-3</v>
      </c>
      <c r="K104" t="e">
        <f t="shared" si="16"/>
        <v>#DIV/0!</v>
      </c>
    </row>
    <row r="105" spans="2:11" x14ac:dyDescent="0.2">
      <c r="B105">
        <f t="shared" si="11"/>
        <v>102</v>
      </c>
      <c r="C105">
        <v>-446</v>
      </c>
      <c r="D105">
        <v>0</v>
      </c>
      <c r="E105">
        <v>0</v>
      </c>
      <c r="F105">
        <v>-1</v>
      </c>
      <c r="G105" s="4">
        <f t="shared" si="12"/>
        <v>-1.4387096774193548</v>
      </c>
      <c r="H105" s="4">
        <f t="shared" si="13"/>
        <v>0</v>
      </c>
      <c r="I105" s="6">
        <f t="shared" si="14"/>
        <v>0</v>
      </c>
      <c r="J105" s="6">
        <f t="shared" si="15"/>
        <v>-8.0586080586080586E-4</v>
      </c>
      <c r="K105" t="e">
        <f t="shared" si="16"/>
        <v>#DIV/0!</v>
      </c>
    </row>
    <row r="106" spans="2:11" x14ac:dyDescent="0.2">
      <c r="B106">
        <f t="shared" si="11"/>
        <v>103</v>
      </c>
      <c r="C106">
        <v>-510</v>
      </c>
      <c r="D106">
        <v>0</v>
      </c>
      <c r="E106">
        <v>0</v>
      </c>
      <c r="F106">
        <v>-2</v>
      </c>
      <c r="G106" s="4">
        <f t="shared" si="12"/>
        <v>-1.6451612903225807</v>
      </c>
      <c r="H106" s="4">
        <f t="shared" si="13"/>
        <v>0</v>
      </c>
      <c r="I106" s="6">
        <f t="shared" si="14"/>
        <v>0</v>
      </c>
      <c r="J106" s="6">
        <f t="shared" si="15"/>
        <v>-1.6117216117216117E-3</v>
      </c>
      <c r="K106" t="e">
        <f t="shared" si="16"/>
        <v>#DIV/0!</v>
      </c>
    </row>
    <row r="107" spans="2:11" x14ac:dyDescent="0.2">
      <c r="B107">
        <f t="shared" si="11"/>
        <v>104</v>
      </c>
      <c r="C107">
        <v>-568</v>
      </c>
      <c r="D107">
        <v>0</v>
      </c>
      <c r="E107">
        <v>0</v>
      </c>
      <c r="F107">
        <v>-2</v>
      </c>
      <c r="G107" s="4">
        <f t="shared" si="12"/>
        <v>-1.8322580645161288</v>
      </c>
      <c r="H107" s="4">
        <f t="shared" si="13"/>
        <v>0</v>
      </c>
      <c r="I107" s="6">
        <f t="shared" si="14"/>
        <v>0</v>
      </c>
      <c r="J107" s="6">
        <f t="shared" si="15"/>
        <v>-1.6117216117216117E-3</v>
      </c>
      <c r="K107" t="e">
        <f t="shared" si="16"/>
        <v>#DIV/0!</v>
      </c>
    </row>
    <row r="108" spans="2:11" x14ac:dyDescent="0.2">
      <c r="B108">
        <f t="shared" si="11"/>
        <v>105</v>
      </c>
      <c r="C108">
        <v>-621</v>
      </c>
      <c r="D108">
        <v>0</v>
      </c>
      <c r="E108">
        <v>0</v>
      </c>
      <c r="F108">
        <v>0</v>
      </c>
      <c r="G108" s="4">
        <f t="shared" si="12"/>
        <v>-2.0032258064516126</v>
      </c>
      <c r="H108" s="4">
        <f t="shared" si="13"/>
        <v>0</v>
      </c>
      <c r="I108" s="6">
        <f t="shared" si="14"/>
        <v>0</v>
      </c>
      <c r="J108" s="6">
        <f t="shared" si="15"/>
        <v>0</v>
      </c>
      <c r="K108" t="e">
        <f t="shared" si="16"/>
        <v>#DIV/0!</v>
      </c>
    </row>
    <row r="109" spans="2:11" x14ac:dyDescent="0.2">
      <c r="B109">
        <f t="shared" si="11"/>
        <v>106</v>
      </c>
      <c r="C109">
        <v>-668</v>
      </c>
      <c r="D109">
        <v>0</v>
      </c>
      <c r="E109">
        <v>0</v>
      </c>
      <c r="F109">
        <v>-1</v>
      </c>
      <c r="G109" s="4">
        <f t="shared" si="12"/>
        <v>-2.1548387096774193</v>
      </c>
      <c r="H109" s="4">
        <f t="shared" si="13"/>
        <v>0</v>
      </c>
      <c r="I109" s="6">
        <f t="shared" si="14"/>
        <v>0</v>
      </c>
      <c r="J109" s="6">
        <f t="shared" si="15"/>
        <v>-8.0586080586080586E-4</v>
      </c>
      <c r="K109" t="e">
        <f t="shared" si="16"/>
        <v>#DIV/0!</v>
      </c>
    </row>
    <row r="110" spans="2:11" x14ac:dyDescent="0.2">
      <c r="B110">
        <f t="shared" si="11"/>
        <v>107</v>
      </c>
      <c r="C110">
        <v>-709</v>
      </c>
      <c r="D110">
        <v>0</v>
      </c>
      <c r="E110">
        <v>0</v>
      </c>
      <c r="F110">
        <v>-1</v>
      </c>
      <c r="G110" s="4">
        <f t="shared" si="12"/>
        <v>-2.2870967741935484</v>
      </c>
      <c r="H110" s="4">
        <f t="shared" si="13"/>
        <v>0</v>
      </c>
      <c r="I110" s="6">
        <f t="shared" si="14"/>
        <v>0</v>
      </c>
      <c r="J110" s="6">
        <f t="shared" si="15"/>
        <v>-8.0586080586080586E-4</v>
      </c>
      <c r="K110" t="e">
        <f t="shared" si="16"/>
        <v>#DIV/0!</v>
      </c>
    </row>
    <row r="111" spans="2:11" x14ac:dyDescent="0.2">
      <c r="B111">
        <f t="shared" si="11"/>
        <v>108</v>
      </c>
      <c r="C111">
        <v>-743</v>
      </c>
      <c r="D111">
        <v>0</v>
      </c>
      <c r="E111">
        <v>0</v>
      </c>
      <c r="F111">
        <v>0</v>
      </c>
      <c r="G111" s="4">
        <f t="shared" si="12"/>
        <v>-2.3967741935483873</v>
      </c>
      <c r="H111" s="4">
        <f t="shared" si="13"/>
        <v>0</v>
      </c>
      <c r="I111" s="6">
        <f t="shared" si="14"/>
        <v>0</v>
      </c>
      <c r="J111" s="6">
        <f t="shared" si="15"/>
        <v>0</v>
      </c>
      <c r="K111" t="e">
        <f t="shared" si="16"/>
        <v>#DIV/0!</v>
      </c>
    </row>
    <row r="112" spans="2:11" x14ac:dyDescent="0.2">
      <c r="B112">
        <f t="shared" si="11"/>
        <v>109</v>
      </c>
      <c r="C112">
        <v>-770</v>
      </c>
      <c r="D112">
        <v>0</v>
      </c>
      <c r="E112">
        <v>0</v>
      </c>
      <c r="F112">
        <v>-2</v>
      </c>
      <c r="G112" s="4">
        <f t="shared" si="12"/>
        <v>-2.4838709677419355</v>
      </c>
      <c r="H112" s="4">
        <f t="shared" si="13"/>
        <v>0</v>
      </c>
      <c r="I112" s="6">
        <f t="shared" si="14"/>
        <v>0</v>
      </c>
      <c r="J112" s="6">
        <f t="shared" si="15"/>
        <v>-1.6117216117216117E-3</v>
      </c>
      <c r="K112" t="e">
        <f t="shared" si="16"/>
        <v>#DIV/0!</v>
      </c>
    </row>
    <row r="113" spans="2:11" x14ac:dyDescent="0.2">
      <c r="B113">
        <f t="shared" si="11"/>
        <v>110</v>
      </c>
      <c r="C113">
        <v>-789</v>
      </c>
      <c r="D113">
        <v>0</v>
      </c>
      <c r="E113">
        <v>0</v>
      </c>
      <c r="F113">
        <v>-2</v>
      </c>
      <c r="G113" s="4">
        <f t="shared" si="12"/>
        <v>-2.5451612903225804</v>
      </c>
      <c r="H113" s="4">
        <f t="shared" si="13"/>
        <v>0</v>
      </c>
      <c r="I113" s="6">
        <f t="shared" si="14"/>
        <v>0</v>
      </c>
      <c r="J113" s="6">
        <f t="shared" si="15"/>
        <v>-1.6117216117216117E-3</v>
      </c>
      <c r="K113" t="e">
        <f t="shared" si="16"/>
        <v>#DIV/0!</v>
      </c>
    </row>
    <row r="114" spans="2:11" x14ac:dyDescent="0.2">
      <c r="B114">
        <f t="shared" si="11"/>
        <v>111</v>
      </c>
      <c r="C114">
        <v>-801</v>
      </c>
      <c r="D114">
        <v>0</v>
      </c>
      <c r="E114">
        <v>0</v>
      </c>
      <c r="F114">
        <v>-6</v>
      </c>
      <c r="G114" s="4">
        <f t="shared" si="12"/>
        <v>-2.5838709677419351</v>
      </c>
      <c r="H114" s="4">
        <f t="shared" si="13"/>
        <v>0</v>
      </c>
      <c r="I114" s="6">
        <f t="shared" si="14"/>
        <v>0</v>
      </c>
      <c r="J114" s="6">
        <f t="shared" si="15"/>
        <v>-4.8351648351648343E-3</v>
      </c>
      <c r="K114" t="e">
        <f t="shared" si="16"/>
        <v>#DIV/0!</v>
      </c>
    </row>
    <row r="115" spans="2:11" x14ac:dyDescent="0.2">
      <c r="B115">
        <f t="shared" si="11"/>
        <v>112</v>
      </c>
      <c r="C115">
        <v>-804</v>
      </c>
      <c r="D115">
        <v>0</v>
      </c>
      <c r="E115">
        <v>0</v>
      </c>
      <c r="F115">
        <v>-121</v>
      </c>
      <c r="G115" s="4">
        <f t="shared" si="12"/>
        <v>-2.5935483870967739</v>
      </c>
      <c r="H115" s="4">
        <f t="shared" si="13"/>
        <v>0</v>
      </c>
      <c r="I115" s="6">
        <f t="shared" si="14"/>
        <v>0</v>
      </c>
      <c r="J115" s="6">
        <f t="shared" si="15"/>
        <v>-9.7509157509157493E-2</v>
      </c>
      <c r="K115" t="e">
        <f t="shared" si="16"/>
        <v>#DIV/0!</v>
      </c>
    </row>
    <row r="116" spans="2:11" x14ac:dyDescent="0.2">
      <c r="B116">
        <f t="shared" si="11"/>
        <v>113</v>
      </c>
      <c r="C116">
        <v>-801</v>
      </c>
      <c r="D116">
        <v>0</v>
      </c>
      <c r="E116">
        <v>0</v>
      </c>
      <c r="F116">
        <v>-301</v>
      </c>
      <c r="G116" s="4">
        <f t="shared" si="12"/>
        <v>-2.5838709677419351</v>
      </c>
      <c r="H116" s="4">
        <f t="shared" si="13"/>
        <v>0</v>
      </c>
      <c r="I116" s="6">
        <f t="shared" si="14"/>
        <v>0</v>
      </c>
      <c r="J116" s="6">
        <f t="shared" si="15"/>
        <v>-0.24256410256410255</v>
      </c>
      <c r="K116" t="e">
        <f t="shared" si="16"/>
        <v>#DIV/0!</v>
      </c>
    </row>
    <row r="117" spans="2:11" x14ac:dyDescent="0.2">
      <c r="B117">
        <f t="shared" si="11"/>
        <v>114</v>
      </c>
      <c r="C117">
        <v>-789</v>
      </c>
      <c r="D117">
        <v>0</v>
      </c>
      <c r="E117">
        <v>0</v>
      </c>
      <c r="F117">
        <v>-476</v>
      </c>
      <c r="G117" s="4">
        <f t="shared" si="12"/>
        <v>-2.5451612903225804</v>
      </c>
      <c r="H117" s="4">
        <f t="shared" si="13"/>
        <v>0</v>
      </c>
      <c r="I117" s="6">
        <f t="shared" si="14"/>
        <v>0</v>
      </c>
      <c r="J117" s="6">
        <f t="shared" si="15"/>
        <v>-0.38358974358974357</v>
      </c>
      <c r="K117" t="e">
        <f t="shared" si="16"/>
        <v>#DIV/0!</v>
      </c>
    </row>
    <row r="118" spans="2:11" x14ac:dyDescent="0.2">
      <c r="B118">
        <f t="shared" si="11"/>
        <v>115</v>
      </c>
      <c r="C118">
        <v>-770</v>
      </c>
      <c r="D118">
        <v>0</v>
      </c>
      <c r="E118">
        <v>0</v>
      </c>
      <c r="F118">
        <v>-643</v>
      </c>
      <c r="G118" s="4">
        <f t="shared" si="12"/>
        <v>-2.4838709677419355</v>
      </c>
      <c r="H118" s="4">
        <f t="shared" si="13"/>
        <v>0</v>
      </c>
      <c r="I118" s="6">
        <f t="shared" si="14"/>
        <v>0</v>
      </c>
      <c r="J118" s="6">
        <f t="shared" si="15"/>
        <v>-0.51816849816849819</v>
      </c>
      <c r="K118" t="e">
        <f t="shared" si="16"/>
        <v>#DIV/0!</v>
      </c>
    </row>
    <row r="119" spans="2:11" x14ac:dyDescent="0.2">
      <c r="B119">
        <f t="shared" si="11"/>
        <v>116</v>
      </c>
      <c r="C119">
        <v>-743</v>
      </c>
      <c r="D119">
        <v>0</v>
      </c>
      <c r="E119">
        <v>0</v>
      </c>
      <c r="F119">
        <v>-806</v>
      </c>
      <c r="G119" s="4">
        <f t="shared" si="12"/>
        <v>-2.3967741935483873</v>
      </c>
      <c r="H119" s="4">
        <f t="shared" si="13"/>
        <v>0</v>
      </c>
      <c r="I119" s="6">
        <f t="shared" si="14"/>
        <v>0</v>
      </c>
      <c r="J119" s="6">
        <f t="shared" si="15"/>
        <v>-0.6495238095238095</v>
      </c>
      <c r="K119" t="e">
        <f t="shared" si="16"/>
        <v>#DIV/0!</v>
      </c>
    </row>
    <row r="120" spans="2:11" x14ac:dyDescent="0.2">
      <c r="B120">
        <f t="shared" si="11"/>
        <v>117</v>
      </c>
      <c r="C120">
        <v>-710</v>
      </c>
      <c r="D120">
        <v>0</v>
      </c>
      <c r="E120">
        <v>0</v>
      </c>
      <c r="F120">
        <v>-960</v>
      </c>
      <c r="G120" s="4">
        <f t="shared" si="12"/>
        <v>-2.2903225806451615</v>
      </c>
      <c r="H120" s="4">
        <f t="shared" si="13"/>
        <v>0</v>
      </c>
      <c r="I120" s="6">
        <f t="shared" si="14"/>
        <v>0</v>
      </c>
      <c r="J120" s="6">
        <f t="shared" si="15"/>
        <v>-0.77362637362637365</v>
      </c>
      <c r="K120" t="e">
        <f t="shared" si="16"/>
        <v>#DIV/0!</v>
      </c>
    </row>
    <row r="121" spans="2:11" x14ac:dyDescent="0.2">
      <c r="B121">
        <f t="shared" si="11"/>
        <v>118</v>
      </c>
      <c r="C121">
        <v>-669</v>
      </c>
      <c r="D121">
        <v>0</v>
      </c>
      <c r="E121">
        <v>0</v>
      </c>
      <c r="F121">
        <v>-1105</v>
      </c>
      <c r="G121" s="4">
        <f t="shared" si="12"/>
        <v>-2.1580645161290319</v>
      </c>
      <c r="H121" s="4">
        <f t="shared" si="13"/>
        <v>0</v>
      </c>
      <c r="I121" s="6">
        <f t="shared" si="14"/>
        <v>0</v>
      </c>
      <c r="J121" s="6">
        <f t="shared" si="15"/>
        <v>-0.89047619047619042</v>
      </c>
      <c r="K121" t="e">
        <f t="shared" si="16"/>
        <v>#DIV/0!</v>
      </c>
    </row>
    <row r="122" spans="2:11" x14ac:dyDescent="0.2">
      <c r="B122">
        <f t="shared" si="11"/>
        <v>119</v>
      </c>
      <c r="C122">
        <v>-622</v>
      </c>
      <c r="D122">
        <v>0</v>
      </c>
      <c r="E122">
        <v>0</v>
      </c>
      <c r="F122">
        <v>-1231</v>
      </c>
      <c r="G122" s="4">
        <f t="shared" si="12"/>
        <v>-2.0064516129032257</v>
      </c>
      <c r="H122" s="4">
        <f t="shared" si="13"/>
        <v>0</v>
      </c>
      <c r="I122" s="6">
        <f t="shared" si="14"/>
        <v>0</v>
      </c>
      <c r="J122" s="6">
        <f t="shared" si="15"/>
        <v>-0.992014652014652</v>
      </c>
      <c r="K122" t="e">
        <f t="shared" si="16"/>
        <v>#DIV/0!</v>
      </c>
    </row>
    <row r="123" spans="2:11" x14ac:dyDescent="0.2">
      <c r="B123">
        <f t="shared" si="11"/>
        <v>120</v>
      </c>
      <c r="C123">
        <v>-569</v>
      </c>
      <c r="D123">
        <v>0</v>
      </c>
      <c r="E123">
        <v>0</v>
      </c>
      <c r="F123">
        <v>-1345</v>
      </c>
      <c r="G123" s="4">
        <f t="shared" si="12"/>
        <v>-1.8354838709677417</v>
      </c>
      <c r="H123" s="4">
        <f t="shared" si="13"/>
        <v>0</v>
      </c>
      <c r="I123" s="6">
        <f t="shared" si="14"/>
        <v>0</v>
      </c>
      <c r="J123" s="6">
        <f t="shared" si="15"/>
        <v>-1.0838827838827838</v>
      </c>
      <c r="K123" t="e">
        <f t="shared" si="16"/>
        <v>#DIV/0!</v>
      </c>
    </row>
    <row r="124" spans="2:11" x14ac:dyDescent="0.2">
      <c r="B124">
        <f t="shared" si="11"/>
        <v>121</v>
      </c>
      <c r="C124">
        <v>-511</v>
      </c>
      <c r="D124">
        <v>0</v>
      </c>
      <c r="E124">
        <v>0</v>
      </c>
      <c r="F124">
        <v>-1437</v>
      </c>
      <c r="G124" s="4">
        <f t="shared" si="12"/>
        <v>-1.6483870967741936</v>
      </c>
      <c r="H124" s="4">
        <f t="shared" si="13"/>
        <v>0</v>
      </c>
      <c r="I124" s="6">
        <f t="shared" si="14"/>
        <v>0</v>
      </c>
      <c r="J124" s="6">
        <f t="shared" si="15"/>
        <v>-1.1580219780219778</v>
      </c>
      <c r="K124" t="e">
        <f t="shared" si="16"/>
        <v>#DIV/0!</v>
      </c>
    </row>
    <row r="125" spans="2:11" x14ac:dyDescent="0.2">
      <c r="B125">
        <f t="shared" si="11"/>
        <v>122</v>
      </c>
      <c r="C125">
        <v>-447</v>
      </c>
      <c r="D125">
        <v>0</v>
      </c>
      <c r="E125">
        <v>0</v>
      </c>
      <c r="F125">
        <v>-1527</v>
      </c>
      <c r="G125" s="4">
        <f t="shared" si="12"/>
        <v>-1.4419354838709677</v>
      </c>
      <c r="H125" s="4">
        <f t="shared" si="13"/>
        <v>0</v>
      </c>
      <c r="I125" s="6">
        <f t="shared" si="14"/>
        <v>0</v>
      </c>
      <c r="J125" s="6">
        <f t="shared" si="15"/>
        <v>-1.2305494505494503</v>
      </c>
      <c r="K125" t="e">
        <f t="shared" si="16"/>
        <v>#DIV/0!</v>
      </c>
    </row>
    <row r="126" spans="2:11" x14ac:dyDescent="0.2">
      <c r="B126">
        <f t="shared" si="11"/>
        <v>123</v>
      </c>
      <c r="C126">
        <v>-379</v>
      </c>
      <c r="D126">
        <v>0</v>
      </c>
      <c r="E126">
        <v>0</v>
      </c>
      <c r="F126">
        <v>-1594</v>
      </c>
      <c r="G126" s="4">
        <f t="shared" si="12"/>
        <v>-1.2225806451612904</v>
      </c>
      <c r="H126" s="4">
        <f t="shared" si="13"/>
        <v>0</v>
      </c>
      <c r="I126" s="6">
        <f t="shared" si="14"/>
        <v>0</v>
      </c>
      <c r="J126" s="6">
        <f t="shared" si="15"/>
        <v>-1.2845421245421245</v>
      </c>
      <c r="K126" t="e">
        <f t="shared" si="16"/>
        <v>#DIV/0!</v>
      </c>
    </row>
    <row r="127" spans="2:11" x14ac:dyDescent="0.2">
      <c r="B127">
        <f t="shared" si="11"/>
        <v>124</v>
      </c>
      <c r="C127">
        <v>-308</v>
      </c>
      <c r="D127">
        <v>0</v>
      </c>
      <c r="E127">
        <v>0</v>
      </c>
      <c r="F127">
        <v>-1641</v>
      </c>
      <c r="G127" s="4">
        <f t="shared" si="12"/>
        <v>-0.99354838709677418</v>
      </c>
      <c r="H127" s="4">
        <f t="shared" si="13"/>
        <v>0</v>
      </c>
      <c r="I127" s="6">
        <f t="shared" si="14"/>
        <v>0</v>
      </c>
      <c r="J127" s="6">
        <f t="shared" si="15"/>
        <v>-1.3224175824175823</v>
      </c>
      <c r="K127" t="e">
        <f t="shared" si="16"/>
        <v>#DIV/0!</v>
      </c>
    </row>
    <row r="128" spans="2:11" x14ac:dyDescent="0.2">
      <c r="B128">
        <f t="shared" si="11"/>
        <v>125</v>
      </c>
      <c r="C128">
        <v>-234</v>
      </c>
      <c r="D128">
        <v>0</v>
      </c>
      <c r="E128">
        <v>0</v>
      </c>
      <c r="F128">
        <v>-1678</v>
      </c>
      <c r="G128" s="4">
        <f t="shared" si="12"/>
        <v>-0.75483870967741928</v>
      </c>
      <c r="H128" s="4">
        <f t="shared" si="13"/>
        <v>0</v>
      </c>
      <c r="I128" s="6">
        <f t="shared" si="14"/>
        <v>0</v>
      </c>
      <c r="J128" s="6">
        <f t="shared" si="15"/>
        <v>-1.3522344322344322</v>
      </c>
      <c r="K128" t="e">
        <f t="shared" si="16"/>
        <v>#DIV/0!</v>
      </c>
    </row>
    <row r="129" spans="2:11" x14ac:dyDescent="0.2">
      <c r="B129">
        <f t="shared" si="11"/>
        <v>126</v>
      </c>
      <c r="C129">
        <v>-157</v>
      </c>
      <c r="D129">
        <v>0</v>
      </c>
      <c r="E129">
        <v>0</v>
      </c>
      <c r="F129">
        <v>-1690</v>
      </c>
      <c r="G129" s="4">
        <f t="shared" si="12"/>
        <v>-0.50645161290322582</v>
      </c>
      <c r="H129" s="4">
        <f t="shared" si="13"/>
        <v>0</v>
      </c>
      <c r="I129" s="6">
        <f t="shared" si="14"/>
        <v>0</v>
      </c>
      <c r="J129" s="6">
        <f t="shared" si="15"/>
        <v>-1.361904761904762</v>
      </c>
      <c r="K129" t="e">
        <f t="shared" si="16"/>
        <v>#DIV/0!</v>
      </c>
    </row>
    <row r="130" spans="2:11" x14ac:dyDescent="0.2">
      <c r="B130">
        <f t="shared" si="11"/>
        <v>127</v>
      </c>
      <c r="C130">
        <v>-79</v>
      </c>
      <c r="D130">
        <v>0</v>
      </c>
      <c r="E130">
        <v>0</v>
      </c>
      <c r="F130">
        <v>-1688</v>
      </c>
      <c r="G130" s="4">
        <f t="shared" si="12"/>
        <v>-0.25483870967741934</v>
      </c>
      <c r="H130" s="4">
        <f t="shared" si="13"/>
        <v>0</v>
      </c>
      <c r="I130" s="6">
        <f t="shared" si="14"/>
        <v>0</v>
      </c>
      <c r="J130" s="6">
        <f t="shared" si="15"/>
        <v>-1.3602930402930402</v>
      </c>
      <c r="K130" t="e">
        <f t="shared" si="16"/>
        <v>#DIV/0!</v>
      </c>
    </row>
    <row r="131" spans="2:11" x14ac:dyDescent="0.2">
      <c r="B131">
        <f t="shared" si="11"/>
        <v>128</v>
      </c>
      <c r="C131">
        <v>0</v>
      </c>
      <c r="D131">
        <v>0</v>
      </c>
      <c r="E131">
        <v>0</v>
      </c>
      <c r="F131">
        <v>2</v>
      </c>
      <c r="G131" s="4">
        <f t="shared" ref="G131:G194" si="17">C131*3.3/1023</f>
        <v>0</v>
      </c>
      <c r="H131" s="4">
        <f t="shared" ref="H131:H194" si="18">D131*3.3/4095</f>
        <v>0</v>
      </c>
      <c r="I131" s="6">
        <f t="shared" ref="I131:I194" si="19">E131*3.3/4095</f>
        <v>0</v>
      </c>
      <c r="J131" s="6">
        <f t="shared" ref="J131:J194" si="20">F131*3.3/4095</f>
        <v>1.6117216117216117E-3</v>
      </c>
      <c r="K131" t="e">
        <f t="shared" ref="K131:K194" si="21">F131/E131</f>
        <v>#DIV/0!</v>
      </c>
    </row>
    <row r="132" spans="2:11" x14ac:dyDescent="0.2">
      <c r="B132">
        <f t="shared" si="11"/>
        <v>129</v>
      </c>
      <c r="C132">
        <v>77</v>
      </c>
      <c r="D132">
        <v>0</v>
      </c>
      <c r="E132">
        <v>0</v>
      </c>
      <c r="F132">
        <v>2</v>
      </c>
      <c r="G132" s="4">
        <f t="shared" si="17"/>
        <v>0.24838709677419354</v>
      </c>
      <c r="H132" s="4">
        <f t="shared" si="18"/>
        <v>0</v>
      </c>
      <c r="I132" s="6">
        <f t="shared" si="19"/>
        <v>0</v>
      </c>
      <c r="J132" s="6">
        <f t="shared" si="20"/>
        <v>1.6117216117216117E-3</v>
      </c>
      <c r="K132" t="e">
        <f t="shared" si="21"/>
        <v>#DIV/0!</v>
      </c>
    </row>
    <row r="133" spans="2:11" x14ac:dyDescent="0.2">
      <c r="B133">
        <f t="shared" ref="B133:B196" si="22">B132+1</f>
        <v>130</v>
      </c>
      <c r="C133">
        <v>156</v>
      </c>
      <c r="D133">
        <v>0</v>
      </c>
      <c r="E133">
        <v>0</v>
      </c>
      <c r="F133">
        <v>2</v>
      </c>
      <c r="G133" s="4">
        <f t="shared" si="17"/>
        <v>0.50322580645161286</v>
      </c>
      <c r="H133" s="4">
        <f t="shared" si="18"/>
        <v>0</v>
      </c>
      <c r="I133" s="6">
        <f t="shared" si="19"/>
        <v>0</v>
      </c>
      <c r="J133" s="6">
        <f t="shared" si="20"/>
        <v>1.6117216117216117E-3</v>
      </c>
      <c r="K133" t="e">
        <f t="shared" si="21"/>
        <v>#DIV/0!</v>
      </c>
    </row>
    <row r="134" spans="2:11" x14ac:dyDescent="0.2">
      <c r="B134">
        <f t="shared" si="22"/>
        <v>131</v>
      </c>
      <c r="C134">
        <v>232</v>
      </c>
      <c r="D134">
        <v>0</v>
      </c>
      <c r="E134">
        <v>0</v>
      </c>
      <c r="F134">
        <v>2</v>
      </c>
      <c r="G134" s="4">
        <f t="shared" si="17"/>
        <v>0.74838709677419346</v>
      </c>
      <c r="H134" s="4">
        <f t="shared" si="18"/>
        <v>0</v>
      </c>
      <c r="I134" s="6">
        <f t="shared" si="19"/>
        <v>0</v>
      </c>
      <c r="J134" s="6">
        <f t="shared" si="20"/>
        <v>1.6117216117216117E-3</v>
      </c>
      <c r="K134" t="e">
        <f t="shared" si="21"/>
        <v>#DIV/0!</v>
      </c>
    </row>
    <row r="135" spans="2:11" x14ac:dyDescent="0.2">
      <c r="B135">
        <f t="shared" si="22"/>
        <v>132</v>
      </c>
      <c r="C135">
        <v>307</v>
      </c>
      <c r="D135">
        <v>0</v>
      </c>
      <c r="E135">
        <v>0</v>
      </c>
      <c r="F135">
        <v>2</v>
      </c>
      <c r="G135" s="4">
        <f t="shared" si="17"/>
        <v>0.99032258064516121</v>
      </c>
      <c r="H135" s="4">
        <f t="shared" si="18"/>
        <v>0</v>
      </c>
      <c r="I135" s="6">
        <f t="shared" si="19"/>
        <v>0</v>
      </c>
      <c r="J135" s="6">
        <f t="shared" si="20"/>
        <v>1.6117216117216117E-3</v>
      </c>
      <c r="K135" t="e">
        <f t="shared" si="21"/>
        <v>#DIV/0!</v>
      </c>
    </row>
    <row r="136" spans="2:11" x14ac:dyDescent="0.2">
      <c r="B136">
        <f t="shared" si="22"/>
        <v>133</v>
      </c>
      <c r="C136">
        <v>378</v>
      </c>
      <c r="D136">
        <v>0</v>
      </c>
      <c r="E136">
        <v>0</v>
      </c>
      <c r="F136">
        <v>2</v>
      </c>
      <c r="G136" s="4">
        <f t="shared" si="17"/>
        <v>1.2193548387096773</v>
      </c>
      <c r="H136" s="4">
        <f t="shared" si="18"/>
        <v>0</v>
      </c>
      <c r="I136" s="6">
        <f t="shared" si="19"/>
        <v>0</v>
      </c>
      <c r="J136" s="6">
        <f t="shared" si="20"/>
        <v>1.6117216117216117E-3</v>
      </c>
      <c r="K136" t="e">
        <f t="shared" si="21"/>
        <v>#DIV/0!</v>
      </c>
    </row>
    <row r="137" spans="2:11" x14ac:dyDescent="0.2">
      <c r="B137">
        <f t="shared" si="22"/>
        <v>134</v>
      </c>
      <c r="C137">
        <v>446</v>
      </c>
      <c r="D137">
        <v>0</v>
      </c>
      <c r="E137">
        <v>0</v>
      </c>
      <c r="F137">
        <v>2</v>
      </c>
      <c r="G137" s="4">
        <f t="shared" si="17"/>
        <v>1.4387096774193548</v>
      </c>
      <c r="H137" s="4">
        <f t="shared" si="18"/>
        <v>0</v>
      </c>
      <c r="I137" s="6">
        <f t="shared" si="19"/>
        <v>0</v>
      </c>
      <c r="J137" s="6">
        <f t="shared" si="20"/>
        <v>1.6117216117216117E-3</v>
      </c>
      <c r="K137" t="e">
        <f t="shared" si="21"/>
        <v>#DIV/0!</v>
      </c>
    </row>
    <row r="138" spans="2:11" x14ac:dyDescent="0.2">
      <c r="B138">
        <f t="shared" si="22"/>
        <v>135</v>
      </c>
      <c r="C138">
        <v>510</v>
      </c>
      <c r="D138">
        <v>0</v>
      </c>
      <c r="E138">
        <v>0</v>
      </c>
      <c r="F138">
        <v>2</v>
      </c>
      <c r="G138" s="4">
        <f t="shared" si="17"/>
        <v>1.6451612903225807</v>
      </c>
      <c r="H138" s="4">
        <f t="shared" si="18"/>
        <v>0</v>
      </c>
      <c r="I138" s="6">
        <f t="shared" si="19"/>
        <v>0</v>
      </c>
      <c r="J138" s="6">
        <f t="shared" si="20"/>
        <v>1.6117216117216117E-3</v>
      </c>
      <c r="K138" t="e">
        <f t="shared" si="21"/>
        <v>#DIV/0!</v>
      </c>
    </row>
    <row r="139" spans="2:11" x14ac:dyDescent="0.2">
      <c r="B139">
        <f t="shared" si="22"/>
        <v>136</v>
      </c>
      <c r="C139">
        <v>568</v>
      </c>
      <c r="D139">
        <v>0</v>
      </c>
      <c r="E139">
        <v>0</v>
      </c>
      <c r="F139">
        <v>1</v>
      </c>
      <c r="G139" s="4">
        <f t="shared" si="17"/>
        <v>1.8322580645161288</v>
      </c>
      <c r="H139" s="4">
        <f t="shared" si="18"/>
        <v>0</v>
      </c>
      <c r="I139" s="6">
        <f t="shared" si="19"/>
        <v>0</v>
      </c>
      <c r="J139" s="6">
        <f t="shared" si="20"/>
        <v>8.0586080586080586E-4</v>
      </c>
      <c r="K139" t="e">
        <f t="shared" si="21"/>
        <v>#DIV/0!</v>
      </c>
    </row>
    <row r="140" spans="2:11" x14ac:dyDescent="0.2">
      <c r="B140">
        <f t="shared" si="22"/>
        <v>137</v>
      </c>
      <c r="C140">
        <v>621</v>
      </c>
      <c r="D140">
        <v>0</v>
      </c>
      <c r="E140">
        <v>0</v>
      </c>
      <c r="F140">
        <v>2</v>
      </c>
      <c r="G140" s="4">
        <f t="shared" si="17"/>
        <v>2.0032258064516126</v>
      </c>
      <c r="H140" s="4">
        <f t="shared" si="18"/>
        <v>0</v>
      </c>
      <c r="I140" s="6">
        <f t="shared" si="19"/>
        <v>0</v>
      </c>
      <c r="J140" s="6">
        <f t="shared" si="20"/>
        <v>1.6117216117216117E-3</v>
      </c>
      <c r="K140" t="e">
        <f t="shared" si="21"/>
        <v>#DIV/0!</v>
      </c>
    </row>
    <row r="141" spans="2:11" x14ac:dyDescent="0.2">
      <c r="B141">
        <f t="shared" si="22"/>
        <v>138</v>
      </c>
      <c r="C141">
        <v>668</v>
      </c>
      <c r="D141">
        <v>0</v>
      </c>
      <c r="E141">
        <v>0</v>
      </c>
      <c r="F141">
        <v>2</v>
      </c>
      <c r="G141" s="4">
        <f t="shared" si="17"/>
        <v>2.1548387096774193</v>
      </c>
      <c r="H141" s="4">
        <f t="shared" si="18"/>
        <v>0</v>
      </c>
      <c r="I141" s="6">
        <f t="shared" si="19"/>
        <v>0</v>
      </c>
      <c r="J141" s="6">
        <f t="shared" si="20"/>
        <v>1.6117216117216117E-3</v>
      </c>
      <c r="K141" t="e">
        <f t="shared" si="21"/>
        <v>#DIV/0!</v>
      </c>
    </row>
    <row r="142" spans="2:11" x14ac:dyDescent="0.2">
      <c r="B142">
        <f t="shared" si="22"/>
        <v>139</v>
      </c>
      <c r="C142">
        <v>709</v>
      </c>
      <c r="D142">
        <v>0</v>
      </c>
      <c r="E142">
        <v>0</v>
      </c>
      <c r="F142">
        <v>2</v>
      </c>
      <c r="G142" s="4">
        <f t="shared" si="17"/>
        <v>2.2870967741935484</v>
      </c>
      <c r="H142" s="4">
        <f t="shared" si="18"/>
        <v>0</v>
      </c>
      <c r="I142" s="6">
        <f t="shared" si="19"/>
        <v>0</v>
      </c>
      <c r="J142" s="6">
        <f t="shared" si="20"/>
        <v>1.6117216117216117E-3</v>
      </c>
      <c r="K142" t="e">
        <f t="shared" si="21"/>
        <v>#DIV/0!</v>
      </c>
    </row>
    <row r="143" spans="2:11" x14ac:dyDescent="0.2">
      <c r="B143">
        <f t="shared" si="22"/>
        <v>140</v>
      </c>
      <c r="C143">
        <v>743</v>
      </c>
      <c r="D143">
        <v>0</v>
      </c>
      <c r="E143">
        <v>0</v>
      </c>
      <c r="F143">
        <v>4</v>
      </c>
      <c r="G143" s="4">
        <f t="shared" si="17"/>
        <v>2.3967741935483873</v>
      </c>
      <c r="H143" s="4">
        <f t="shared" si="18"/>
        <v>0</v>
      </c>
      <c r="I143" s="6">
        <f t="shared" si="19"/>
        <v>0</v>
      </c>
      <c r="J143" s="6">
        <f t="shared" si="20"/>
        <v>3.2234432234432234E-3</v>
      </c>
      <c r="K143" t="e">
        <f t="shared" si="21"/>
        <v>#DIV/0!</v>
      </c>
    </row>
    <row r="144" spans="2:11" x14ac:dyDescent="0.2">
      <c r="B144">
        <f t="shared" si="22"/>
        <v>141</v>
      </c>
      <c r="C144">
        <v>770</v>
      </c>
      <c r="D144">
        <v>0</v>
      </c>
      <c r="E144">
        <v>0</v>
      </c>
      <c r="F144">
        <v>6</v>
      </c>
      <c r="G144" s="4">
        <f t="shared" si="17"/>
        <v>2.4838709677419355</v>
      </c>
      <c r="H144" s="4">
        <f t="shared" si="18"/>
        <v>0</v>
      </c>
      <c r="I144" s="6">
        <f t="shared" si="19"/>
        <v>0</v>
      </c>
      <c r="J144" s="6">
        <f t="shared" si="20"/>
        <v>4.8351648351648343E-3</v>
      </c>
      <c r="K144" t="e">
        <f t="shared" si="21"/>
        <v>#DIV/0!</v>
      </c>
    </row>
    <row r="145" spans="2:11" x14ac:dyDescent="0.2">
      <c r="B145">
        <f t="shared" si="22"/>
        <v>142</v>
      </c>
      <c r="C145">
        <v>789</v>
      </c>
      <c r="D145">
        <v>0</v>
      </c>
      <c r="E145">
        <v>0</v>
      </c>
      <c r="F145">
        <v>173</v>
      </c>
      <c r="G145" s="4">
        <f t="shared" si="17"/>
        <v>2.5451612903225804</v>
      </c>
      <c r="H145" s="4">
        <f t="shared" si="18"/>
        <v>0</v>
      </c>
      <c r="I145" s="6">
        <f t="shared" si="19"/>
        <v>0</v>
      </c>
      <c r="J145" s="6">
        <f t="shared" si="20"/>
        <v>0.1394139194139194</v>
      </c>
      <c r="K145" t="e">
        <f t="shared" si="21"/>
        <v>#DIV/0!</v>
      </c>
    </row>
    <row r="146" spans="2:11" x14ac:dyDescent="0.2">
      <c r="B146">
        <f t="shared" si="22"/>
        <v>143</v>
      </c>
      <c r="C146">
        <v>801</v>
      </c>
      <c r="D146">
        <v>0</v>
      </c>
      <c r="E146">
        <v>0</v>
      </c>
      <c r="F146">
        <v>349</v>
      </c>
      <c r="G146" s="4">
        <f t="shared" si="17"/>
        <v>2.5838709677419351</v>
      </c>
      <c r="H146" s="4">
        <f t="shared" si="18"/>
        <v>0</v>
      </c>
      <c r="I146" s="6">
        <f t="shared" si="19"/>
        <v>0</v>
      </c>
      <c r="J146" s="6">
        <f t="shared" si="20"/>
        <v>0.28124542124542123</v>
      </c>
      <c r="K146" t="e">
        <f t="shared" si="21"/>
        <v>#DIV/0!</v>
      </c>
    </row>
    <row r="147" spans="2:11" x14ac:dyDescent="0.2">
      <c r="B147">
        <f t="shared" si="22"/>
        <v>144</v>
      </c>
      <c r="C147">
        <v>804</v>
      </c>
      <c r="D147">
        <v>0</v>
      </c>
      <c r="E147">
        <v>0</v>
      </c>
      <c r="F147">
        <v>525</v>
      </c>
      <c r="G147" s="4">
        <f t="shared" si="17"/>
        <v>2.5935483870967739</v>
      </c>
      <c r="H147" s="4">
        <f t="shared" si="18"/>
        <v>0</v>
      </c>
      <c r="I147" s="6">
        <f t="shared" si="19"/>
        <v>0</v>
      </c>
      <c r="J147" s="6">
        <f t="shared" si="20"/>
        <v>0.42307692307692307</v>
      </c>
      <c r="K147" t="e">
        <f t="shared" si="21"/>
        <v>#DIV/0!</v>
      </c>
    </row>
    <row r="148" spans="2:11" x14ac:dyDescent="0.2">
      <c r="B148">
        <f t="shared" si="22"/>
        <v>145</v>
      </c>
      <c r="C148">
        <v>801</v>
      </c>
      <c r="D148">
        <v>0</v>
      </c>
      <c r="E148">
        <v>0</v>
      </c>
      <c r="F148">
        <v>697</v>
      </c>
      <c r="G148" s="4">
        <f t="shared" si="17"/>
        <v>2.5838709677419351</v>
      </c>
      <c r="H148" s="4">
        <f t="shared" si="18"/>
        <v>0</v>
      </c>
      <c r="I148" s="6">
        <f t="shared" si="19"/>
        <v>0</v>
      </c>
      <c r="J148" s="6">
        <f t="shared" si="20"/>
        <v>0.56168498168498171</v>
      </c>
      <c r="K148" t="e">
        <f t="shared" si="21"/>
        <v>#DIV/0!</v>
      </c>
    </row>
    <row r="149" spans="2:11" x14ac:dyDescent="0.2">
      <c r="B149">
        <f t="shared" si="22"/>
        <v>146</v>
      </c>
      <c r="C149">
        <v>789</v>
      </c>
      <c r="D149">
        <v>0</v>
      </c>
      <c r="E149">
        <v>0</v>
      </c>
      <c r="F149">
        <v>864</v>
      </c>
      <c r="G149" s="4">
        <f t="shared" si="17"/>
        <v>2.5451612903225804</v>
      </c>
      <c r="H149" s="4">
        <f t="shared" si="18"/>
        <v>0</v>
      </c>
      <c r="I149" s="6">
        <f t="shared" si="19"/>
        <v>0</v>
      </c>
      <c r="J149" s="6">
        <f t="shared" si="20"/>
        <v>0.69626373626373617</v>
      </c>
      <c r="K149" t="e">
        <f t="shared" si="21"/>
        <v>#DIV/0!</v>
      </c>
    </row>
    <row r="150" spans="2:11" x14ac:dyDescent="0.2">
      <c r="B150">
        <f t="shared" si="22"/>
        <v>147</v>
      </c>
      <c r="C150">
        <v>770</v>
      </c>
      <c r="D150">
        <v>0</v>
      </c>
      <c r="E150">
        <v>0</v>
      </c>
      <c r="F150">
        <v>1022</v>
      </c>
      <c r="G150" s="4">
        <f t="shared" si="17"/>
        <v>2.4838709677419355</v>
      </c>
      <c r="H150" s="4">
        <f t="shared" si="18"/>
        <v>0</v>
      </c>
      <c r="I150" s="6">
        <f t="shared" si="19"/>
        <v>0</v>
      </c>
      <c r="J150" s="6">
        <f t="shared" si="20"/>
        <v>0.82358974358974357</v>
      </c>
      <c r="K150" t="e">
        <f t="shared" si="21"/>
        <v>#DIV/0!</v>
      </c>
    </row>
    <row r="151" spans="2:11" x14ac:dyDescent="0.2">
      <c r="B151">
        <f t="shared" si="22"/>
        <v>148</v>
      </c>
      <c r="C151">
        <v>743</v>
      </c>
      <c r="D151">
        <v>0</v>
      </c>
      <c r="E151">
        <v>0</v>
      </c>
      <c r="F151">
        <v>1177</v>
      </c>
      <c r="G151" s="4">
        <f t="shared" si="17"/>
        <v>2.3967741935483873</v>
      </c>
      <c r="H151" s="4">
        <f t="shared" si="18"/>
        <v>0</v>
      </c>
      <c r="I151" s="6">
        <f t="shared" si="19"/>
        <v>0</v>
      </c>
      <c r="J151" s="6">
        <f t="shared" si="20"/>
        <v>0.94849816849816848</v>
      </c>
      <c r="K151" t="e">
        <f t="shared" si="21"/>
        <v>#DIV/0!</v>
      </c>
    </row>
    <row r="152" spans="2:11" x14ac:dyDescent="0.2">
      <c r="B152">
        <f t="shared" si="22"/>
        <v>149</v>
      </c>
      <c r="C152">
        <v>710</v>
      </c>
      <c r="D152">
        <v>0</v>
      </c>
      <c r="E152">
        <v>0</v>
      </c>
      <c r="F152">
        <v>1316</v>
      </c>
      <c r="G152" s="4">
        <f t="shared" si="17"/>
        <v>2.2903225806451615</v>
      </c>
      <c r="H152" s="4">
        <f t="shared" si="18"/>
        <v>0</v>
      </c>
      <c r="I152" s="6">
        <f t="shared" si="19"/>
        <v>0</v>
      </c>
      <c r="J152" s="6">
        <f t="shared" si="20"/>
        <v>1.0605128205128205</v>
      </c>
      <c r="K152" t="e">
        <f t="shared" si="21"/>
        <v>#DIV/0!</v>
      </c>
    </row>
    <row r="153" spans="2:11" x14ac:dyDescent="0.2">
      <c r="B153">
        <f t="shared" si="22"/>
        <v>150</v>
      </c>
      <c r="C153">
        <v>669</v>
      </c>
      <c r="D153">
        <v>0</v>
      </c>
      <c r="E153">
        <v>0</v>
      </c>
      <c r="F153">
        <v>1448</v>
      </c>
      <c r="G153" s="4">
        <f t="shared" si="17"/>
        <v>2.1580645161290319</v>
      </c>
      <c r="H153" s="4">
        <f t="shared" si="18"/>
        <v>0</v>
      </c>
      <c r="I153" s="6">
        <f t="shared" si="19"/>
        <v>0</v>
      </c>
      <c r="J153" s="6">
        <f t="shared" si="20"/>
        <v>1.1668864468864468</v>
      </c>
      <c r="K153" t="e">
        <f t="shared" si="21"/>
        <v>#DIV/0!</v>
      </c>
    </row>
    <row r="154" spans="2:11" x14ac:dyDescent="0.2">
      <c r="B154">
        <f t="shared" si="22"/>
        <v>151</v>
      </c>
      <c r="C154">
        <v>622</v>
      </c>
      <c r="D154">
        <v>0</v>
      </c>
      <c r="E154">
        <v>0</v>
      </c>
      <c r="F154">
        <v>1564</v>
      </c>
      <c r="G154" s="4">
        <f t="shared" si="17"/>
        <v>2.0064516129032257</v>
      </c>
      <c r="H154" s="4">
        <f t="shared" si="18"/>
        <v>0</v>
      </c>
      <c r="I154" s="6">
        <f t="shared" si="19"/>
        <v>0</v>
      </c>
      <c r="J154" s="6">
        <f t="shared" si="20"/>
        <v>1.2603663003663004</v>
      </c>
      <c r="K154" t="e">
        <f t="shared" si="21"/>
        <v>#DIV/0!</v>
      </c>
    </row>
    <row r="155" spans="2:11" x14ac:dyDescent="0.2">
      <c r="B155">
        <f t="shared" si="22"/>
        <v>152</v>
      </c>
      <c r="C155">
        <v>569</v>
      </c>
      <c r="D155">
        <v>0</v>
      </c>
      <c r="E155">
        <v>0</v>
      </c>
      <c r="F155">
        <v>1669</v>
      </c>
      <c r="G155" s="4">
        <f t="shared" si="17"/>
        <v>1.8354838709677417</v>
      </c>
      <c r="H155" s="4">
        <f t="shared" si="18"/>
        <v>0</v>
      </c>
      <c r="I155" s="6">
        <f t="shared" si="19"/>
        <v>0</v>
      </c>
      <c r="J155" s="6">
        <f t="shared" si="20"/>
        <v>1.3449816849816849</v>
      </c>
      <c r="K155" t="e">
        <f t="shared" si="21"/>
        <v>#DIV/0!</v>
      </c>
    </row>
    <row r="156" spans="2:11" x14ac:dyDescent="0.2">
      <c r="B156">
        <f t="shared" si="22"/>
        <v>153</v>
      </c>
      <c r="C156">
        <v>511</v>
      </c>
      <c r="D156">
        <v>0</v>
      </c>
      <c r="E156">
        <v>0</v>
      </c>
      <c r="F156">
        <v>1760</v>
      </c>
      <c r="G156" s="4">
        <f t="shared" si="17"/>
        <v>1.6483870967741936</v>
      </c>
      <c r="H156" s="4">
        <f t="shared" si="18"/>
        <v>0</v>
      </c>
      <c r="I156" s="6">
        <f t="shared" si="19"/>
        <v>0</v>
      </c>
      <c r="J156" s="6">
        <f t="shared" si="20"/>
        <v>1.4183150183150184</v>
      </c>
      <c r="K156" t="e">
        <f t="shared" si="21"/>
        <v>#DIV/0!</v>
      </c>
    </row>
    <row r="157" spans="2:11" x14ac:dyDescent="0.2">
      <c r="B157">
        <f t="shared" si="22"/>
        <v>154</v>
      </c>
      <c r="C157">
        <v>447</v>
      </c>
      <c r="D157">
        <v>0</v>
      </c>
      <c r="E157">
        <v>0</v>
      </c>
      <c r="F157">
        <v>1837</v>
      </c>
      <c r="G157" s="4">
        <f t="shared" si="17"/>
        <v>1.4419354838709677</v>
      </c>
      <c r="H157" s="4">
        <f t="shared" si="18"/>
        <v>0</v>
      </c>
      <c r="I157" s="6">
        <f t="shared" si="19"/>
        <v>0</v>
      </c>
      <c r="J157" s="6">
        <f t="shared" si="20"/>
        <v>1.4803663003663001</v>
      </c>
      <c r="K157" t="e">
        <f t="shared" si="21"/>
        <v>#DIV/0!</v>
      </c>
    </row>
    <row r="158" spans="2:11" x14ac:dyDescent="0.2">
      <c r="B158">
        <f t="shared" si="22"/>
        <v>155</v>
      </c>
      <c r="C158">
        <v>379</v>
      </c>
      <c r="D158">
        <v>0</v>
      </c>
      <c r="E158">
        <v>0</v>
      </c>
      <c r="F158">
        <v>1897</v>
      </c>
      <c r="G158" s="4">
        <f t="shared" si="17"/>
        <v>1.2225806451612904</v>
      </c>
      <c r="H158" s="4">
        <f t="shared" si="18"/>
        <v>0</v>
      </c>
      <c r="I158" s="6">
        <f t="shared" si="19"/>
        <v>0</v>
      </c>
      <c r="J158" s="6">
        <f t="shared" si="20"/>
        <v>1.5287179487179485</v>
      </c>
      <c r="K158" t="e">
        <f t="shared" si="21"/>
        <v>#DIV/0!</v>
      </c>
    </row>
    <row r="159" spans="2:11" x14ac:dyDescent="0.2">
      <c r="B159">
        <f t="shared" si="22"/>
        <v>156</v>
      </c>
      <c r="C159">
        <v>308</v>
      </c>
      <c r="D159">
        <v>0</v>
      </c>
      <c r="E159">
        <v>0</v>
      </c>
      <c r="F159">
        <v>1939</v>
      </c>
      <c r="G159" s="4">
        <f t="shared" si="17"/>
        <v>0.99354838709677418</v>
      </c>
      <c r="H159" s="4">
        <f t="shared" si="18"/>
        <v>0</v>
      </c>
      <c r="I159" s="6">
        <f t="shared" si="19"/>
        <v>0</v>
      </c>
      <c r="J159" s="6">
        <f t="shared" si="20"/>
        <v>1.5625641025641026</v>
      </c>
      <c r="K159" t="e">
        <f t="shared" si="21"/>
        <v>#DIV/0!</v>
      </c>
    </row>
    <row r="160" spans="2:11" x14ac:dyDescent="0.2">
      <c r="B160">
        <f t="shared" si="22"/>
        <v>157</v>
      </c>
      <c r="C160">
        <v>234</v>
      </c>
      <c r="D160">
        <v>0</v>
      </c>
      <c r="E160">
        <v>0</v>
      </c>
      <c r="F160">
        <v>1966</v>
      </c>
      <c r="G160" s="4">
        <f t="shared" si="17"/>
        <v>0.75483870967741928</v>
      </c>
      <c r="H160" s="4">
        <f t="shared" si="18"/>
        <v>0</v>
      </c>
      <c r="I160" s="6">
        <f t="shared" si="19"/>
        <v>0</v>
      </c>
      <c r="J160" s="6">
        <f t="shared" si="20"/>
        <v>1.5843223443223442</v>
      </c>
      <c r="K160" t="e">
        <f t="shared" si="21"/>
        <v>#DIV/0!</v>
      </c>
    </row>
    <row r="161" spans="2:11" x14ac:dyDescent="0.2">
      <c r="B161">
        <f t="shared" si="22"/>
        <v>158</v>
      </c>
      <c r="C161">
        <v>157</v>
      </c>
      <c r="D161">
        <v>0</v>
      </c>
      <c r="E161">
        <v>0</v>
      </c>
      <c r="F161">
        <v>1978</v>
      </c>
      <c r="G161" s="4">
        <f t="shared" si="17"/>
        <v>0.50645161290322582</v>
      </c>
      <c r="H161" s="4">
        <f t="shared" si="18"/>
        <v>0</v>
      </c>
      <c r="I161" s="6">
        <f t="shared" si="19"/>
        <v>0</v>
      </c>
      <c r="J161" s="6">
        <f t="shared" si="20"/>
        <v>1.593992673992674</v>
      </c>
      <c r="K161" t="e">
        <f t="shared" si="21"/>
        <v>#DIV/0!</v>
      </c>
    </row>
    <row r="162" spans="2:11" x14ac:dyDescent="0.2">
      <c r="B162">
        <f t="shared" si="22"/>
        <v>159</v>
      </c>
      <c r="C162">
        <v>79</v>
      </c>
      <c r="D162">
        <v>0</v>
      </c>
      <c r="E162">
        <v>0</v>
      </c>
      <c r="F162">
        <v>1968</v>
      </c>
      <c r="G162" s="4">
        <f t="shared" si="17"/>
        <v>0.25483870967741934</v>
      </c>
      <c r="H162" s="4">
        <f t="shared" si="18"/>
        <v>0</v>
      </c>
      <c r="I162" s="6">
        <f t="shared" si="19"/>
        <v>0</v>
      </c>
      <c r="J162" s="6">
        <f t="shared" si="20"/>
        <v>1.5859340659340659</v>
      </c>
      <c r="K162" t="e">
        <f t="shared" si="21"/>
        <v>#DIV/0!</v>
      </c>
    </row>
    <row r="163" spans="2:11" x14ac:dyDescent="0.2">
      <c r="B163">
        <f t="shared" si="22"/>
        <v>160</v>
      </c>
      <c r="C163">
        <v>0</v>
      </c>
      <c r="D163">
        <v>0</v>
      </c>
      <c r="E163">
        <v>0</v>
      </c>
      <c r="F163">
        <v>-2</v>
      </c>
      <c r="G163" s="4">
        <f t="shared" si="17"/>
        <v>0</v>
      </c>
      <c r="H163" s="4">
        <f t="shared" si="18"/>
        <v>0</v>
      </c>
      <c r="I163" s="6">
        <f t="shared" si="19"/>
        <v>0</v>
      </c>
      <c r="J163" s="6">
        <f t="shared" si="20"/>
        <v>-1.6117216117216117E-3</v>
      </c>
      <c r="K163" t="e">
        <f t="shared" si="21"/>
        <v>#DIV/0!</v>
      </c>
    </row>
    <row r="164" spans="2:11" x14ac:dyDescent="0.2">
      <c r="B164">
        <f t="shared" si="22"/>
        <v>161</v>
      </c>
      <c r="C164">
        <v>-77</v>
      </c>
      <c r="D164">
        <v>0</v>
      </c>
      <c r="E164">
        <v>0</v>
      </c>
      <c r="F164">
        <v>-3</v>
      </c>
      <c r="G164" s="4">
        <f t="shared" si="17"/>
        <v>-0.24838709677419354</v>
      </c>
      <c r="H164" s="4">
        <f t="shared" si="18"/>
        <v>0</v>
      </c>
      <c r="I164" s="6">
        <f t="shared" si="19"/>
        <v>0</v>
      </c>
      <c r="J164" s="6">
        <f t="shared" si="20"/>
        <v>-2.4175824175824171E-3</v>
      </c>
      <c r="K164" t="e">
        <f t="shared" si="21"/>
        <v>#DIV/0!</v>
      </c>
    </row>
    <row r="165" spans="2:11" x14ac:dyDescent="0.2">
      <c r="B165">
        <f t="shared" si="22"/>
        <v>162</v>
      </c>
      <c r="C165">
        <v>-156</v>
      </c>
      <c r="D165">
        <v>0</v>
      </c>
      <c r="E165">
        <v>0</v>
      </c>
      <c r="F165">
        <v>-2</v>
      </c>
      <c r="G165" s="4">
        <f t="shared" si="17"/>
        <v>-0.50322580645161286</v>
      </c>
      <c r="H165" s="4">
        <f t="shared" si="18"/>
        <v>0</v>
      </c>
      <c r="I165" s="6">
        <f t="shared" si="19"/>
        <v>0</v>
      </c>
      <c r="J165" s="6">
        <f t="shared" si="20"/>
        <v>-1.6117216117216117E-3</v>
      </c>
      <c r="K165" t="e">
        <f t="shared" si="21"/>
        <v>#DIV/0!</v>
      </c>
    </row>
    <row r="166" spans="2:11" x14ac:dyDescent="0.2">
      <c r="B166">
        <f t="shared" si="22"/>
        <v>163</v>
      </c>
      <c r="C166">
        <v>-232</v>
      </c>
      <c r="D166">
        <v>0</v>
      </c>
      <c r="E166">
        <v>0</v>
      </c>
      <c r="F166">
        <v>-2</v>
      </c>
      <c r="G166" s="4">
        <f t="shared" si="17"/>
        <v>-0.74838709677419346</v>
      </c>
      <c r="H166" s="4">
        <f t="shared" si="18"/>
        <v>0</v>
      </c>
      <c r="I166" s="6">
        <f t="shared" si="19"/>
        <v>0</v>
      </c>
      <c r="J166" s="6">
        <f t="shared" si="20"/>
        <v>-1.6117216117216117E-3</v>
      </c>
      <c r="K166" t="e">
        <f t="shared" si="21"/>
        <v>#DIV/0!</v>
      </c>
    </row>
    <row r="167" spans="2:11" x14ac:dyDescent="0.2">
      <c r="B167">
        <f t="shared" si="22"/>
        <v>164</v>
      </c>
      <c r="C167">
        <v>-307</v>
      </c>
      <c r="D167">
        <v>0</v>
      </c>
      <c r="E167">
        <v>0</v>
      </c>
      <c r="F167">
        <v>-2</v>
      </c>
      <c r="G167" s="4">
        <f t="shared" si="17"/>
        <v>-0.99032258064516121</v>
      </c>
      <c r="H167" s="4">
        <f t="shared" si="18"/>
        <v>0</v>
      </c>
      <c r="I167" s="6">
        <f t="shared" si="19"/>
        <v>0</v>
      </c>
      <c r="J167" s="6">
        <f t="shared" si="20"/>
        <v>-1.6117216117216117E-3</v>
      </c>
      <c r="K167" t="e">
        <f t="shared" si="21"/>
        <v>#DIV/0!</v>
      </c>
    </row>
    <row r="168" spans="2:11" x14ac:dyDescent="0.2">
      <c r="B168">
        <f t="shared" si="22"/>
        <v>165</v>
      </c>
      <c r="C168">
        <v>-378</v>
      </c>
      <c r="D168">
        <v>0</v>
      </c>
      <c r="E168">
        <v>0</v>
      </c>
      <c r="F168">
        <v>-4</v>
      </c>
      <c r="G168" s="4">
        <f t="shared" si="17"/>
        <v>-1.2193548387096773</v>
      </c>
      <c r="H168" s="4">
        <f t="shared" si="18"/>
        <v>0</v>
      </c>
      <c r="I168" s="6">
        <f t="shared" si="19"/>
        <v>0</v>
      </c>
      <c r="J168" s="6">
        <f t="shared" si="20"/>
        <v>-3.2234432234432234E-3</v>
      </c>
      <c r="K168" t="e">
        <f t="shared" si="21"/>
        <v>#DIV/0!</v>
      </c>
    </row>
    <row r="169" spans="2:11" x14ac:dyDescent="0.2">
      <c r="B169">
        <f t="shared" si="22"/>
        <v>166</v>
      </c>
      <c r="C169">
        <v>-446</v>
      </c>
      <c r="D169">
        <v>0</v>
      </c>
      <c r="E169">
        <v>0</v>
      </c>
      <c r="F169">
        <v>-3</v>
      </c>
      <c r="G169" s="4">
        <f t="shared" si="17"/>
        <v>-1.4387096774193548</v>
      </c>
      <c r="H169" s="4">
        <f t="shared" si="18"/>
        <v>0</v>
      </c>
      <c r="I169" s="6">
        <f t="shared" si="19"/>
        <v>0</v>
      </c>
      <c r="J169" s="6">
        <f t="shared" si="20"/>
        <v>-2.4175824175824171E-3</v>
      </c>
      <c r="K169" t="e">
        <f t="shared" si="21"/>
        <v>#DIV/0!</v>
      </c>
    </row>
    <row r="170" spans="2:11" x14ac:dyDescent="0.2">
      <c r="B170">
        <f t="shared" si="22"/>
        <v>167</v>
      </c>
      <c r="C170">
        <v>-510</v>
      </c>
      <c r="D170">
        <v>0</v>
      </c>
      <c r="E170">
        <v>0</v>
      </c>
      <c r="F170">
        <v>-2</v>
      </c>
      <c r="G170" s="4">
        <f t="shared" si="17"/>
        <v>-1.6451612903225807</v>
      </c>
      <c r="H170" s="4">
        <f t="shared" si="18"/>
        <v>0</v>
      </c>
      <c r="I170" s="6">
        <f t="shared" si="19"/>
        <v>0</v>
      </c>
      <c r="J170" s="6">
        <f t="shared" si="20"/>
        <v>-1.6117216117216117E-3</v>
      </c>
      <c r="K170" t="e">
        <f t="shared" si="21"/>
        <v>#DIV/0!</v>
      </c>
    </row>
    <row r="171" spans="2:11" x14ac:dyDescent="0.2">
      <c r="B171">
        <f t="shared" si="22"/>
        <v>168</v>
      </c>
      <c r="C171">
        <v>-568</v>
      </c>
      <c r="D171">
        <v>0</v>
      </c>
      <c r="E171">
        <v>0</v>
      </c>
      <c r="F171">
        <v>-2</v>
      </c>
      <c r="G171" s="4">
        <f t="shared" si="17"/>
        <v>-1.8322580645161288</v>
      </c>
      <c r="H171" s="4">
        <f t="shared" si="18"/>
        <v>0</v>
      </c>
      <c r="I171" s="6">
        <f t="shared" si="19"/>
        <v>0</v>
      </c>
      <c r="J171" s="6">
        <f t="shared" si="20"/>
        <v>-1.6117216117216117E-3</v>
      </c>
      <c r="K171" t="e">
        <f t="shared" si="21"/>
        <v>#DIV/0!</v>
      </c>
    </row>
    <row r="172" spans="2:11" x14ac:dyDescent="0.2">
      <c r="B172">
        <f t="shared" si="22"/>
        <v>169</v>
      </c>
      <c r="C172">
        <v>-621</v>
      </c>
      <c r="D172">
        <v>0</v>
      </c>
      <c r="E172">
        <v>0</v>
      </c>
      <c r="F172">
        <v>-2</v>
      </c>
      <c r="G172" s="4">
        <f t="shared" si="17"/>
        <v>-2.0032258064516126</v>
      </c>
      <c r="H172" s="4">
        <f t="shared" si="18"/>
        <v>0</v>
      </c>
      <c r="I172" s="6">
        <f t="shared" si="19"/>
        <v>0</v>
      </c>
      <c r="J172" s="6">
        <f t="shared" si="20"/>
        <v>-1.6117216117216117E-3</v>
      </c>
      <c r="K172" t="e">
        <f t="shared" si="21"/>
        <v>#DIV/0!</v>
      </c>
    </row>
    <row r="173" spans="2:11" x14ac:dyDescent="0.2">
      <c r="B173">
        <f t="shared" si="22"/>
        <v>170</v>
      </c>
      <c r="C173">
        <v>-668</v>
      </c>
      <c r="D173">
        <v>0</v>
      </c>
      <c r="E173">
        <v>0</v>
      </c>
      <c r="F173">
        <v>-2</v>
      </c>
      <c r="G173" s="4">
        <f t="shared" si="17"/>
        <v>-2.1548387096774193</v>
      </c>
      <c r="H173" s="4">
        <f t="shared" si="18"/>
        <v>0</v>
      </c>
      <c r="I173" s="6">
        <f t="shared" si="19"/>
        <v>0</v>
      </c>
      <c r="J173" s="6">
        <f t="shared" si="20"/>
        <v>-1.6117216117216117E-3</v>
      </c>
      <c r="K173" t="e">
        <f t="shared" si="21"/>
        <v>#DIV/0!</v>
      </c>
    </row>
    <row r="174" spans="2:11" x14ac:dyDescent="0.2">
      <c r="B174">
        <f t="shared" si="22"/>
        <v>171</v>
      </c>
      <c r="C174">
        <v>-709</v>
      </c>
      <c r="D174">
        <v>0</v>
      </c>
      <c r="E174">
        <v>0</v>
      </c>
      <c r="F174">
        <v>-2</v>
      </c>
      <c r="G174" s="4">
        <f t="shared" si="17"/>
        <v>-2.2870967741935484</v>
      </c>
      <c r="H174" s="4">
        <f t="shared" si="18"/>
        <v>0</v>
      </c>
      <c r="I174" s="6">
        <f t="shared" si="19"/>
        <v>0</v>
      </c>
      <c r="J174" s="6">
        <f t="shared" si="20"/>
        <v>-1.6117216117216117E-3</v>
      </c>
      <c r="K174" t="e">
        <f t="shared" si="21"/>
        <v>#DIV/0!</v>
      </c>
    </row>
    <row r="175" spans="2:11" x14ac:dyDescent="0.2">
      <c r="B175">
        <f t="shared" si="22"/>
        <v>172</v>
      </c>
      <c r="C175">
        <v>-743</v>
      </c>
      <c r="D175">
        <v>0</v>
      </c>
      <c r="E175">
        <v>0</v>
      </c>
      <c r="F175">
        <v>-2</v>
      </c>
      <c r="G175" s="4">
        <f t="shared" si="17"/>
        <v>-2.3967741935483873</v>
      </c>
      <c r="H175" s="4">
        <f t="shared" si="18"/>
        <v>0</v>
      </c>
      <c r="I175" s="6">
        <f t="shared" si="19"/>
        <v>0</v>
      </c>
      <c r="J175" s="6">
        <f t="shared" si="20"/>
        <v>-1.6117216117216117E-3</v>
      </c>
      <c r="K175" t="e">
        <f t="shared" si="21"/>
        <v>#DIV/0!</v>
      </c>
    </row>
    <row r="176" spans="2:11" x14ac:dyDescent="0.2">
      <c r="B176">
        <f t="shared" si="22"/>
        <v>173</v>
      </c>
      <c r="C176">
        <v>-770</v>
      </c>
      <c r="D176">
        <v>0</v>
      </c>
      <c r="E176">
        <v>0</v>
      </c>
      <c r="F176">
        <v>-3</v>
      </c>
      <c r="G176" s="4">
        <f t="shared" si="17"/>
        <v>-2.4838709677419355</v>
      </c>
      <c r="H176" s="4">
        <f t="shared" si="18"/>
        <v>0</v>
      </c>
      <c r="I176" s="6">
        <f t="shared" si="19"/>
        <v>0</v>
      </c>
      <c r="J176" s="6">
        <f t="shared" si="20"/>
        <v>-2.4175824175824171E-3</v>
      </c>
      <c r="K176" t="e">
        <f t="shared" si="21"/>
        <v>#DIV/0!</v>
      </c>
    </row>
    <row r="177" spans="2:11" x14ac:dyDescent="0.2">
      <c r="B177">
        <f t="shared" si="22"/>
        <v>174</v>
      </c>
      <c r="C177">
        <v>-789</v>
      </c>
      <c r="D177">
        <v>0</v>
      </c>
      <c r="E177">
        <v>0</v>
      </c>
      <c r="F177">
        <v>-6</v>
      </c>
      <c r="G177" s="4">
        <f t="shared" si="17"/>
        <v>-2.5451612903225804</v>
      </c>
      <c r="H177" s="4">
        <f t="shared" si="18"/>
        <v>0</v>
      </c>
      <c r="I177" s="6">
        <f t="shared" si="19"/>
        <v>0</v>
      </c>
      <c r="J177" s="6">
        <f t="shared" si="20"/>
        <v>-4.8351648351648343E-3</v>
      </c>
      <c r="K177" t="e">
        <f t="shared" si="21"/>
        <v>#DIV/0!</v>
      </c>
    </row>
    <row r="178" spans="2:11" x14ac:dyDescent="0.2">
      <c r="B178">
        <f t="shared" si="22"/>
        <v>175</v>
      </c>
      <c r="C178">
        <v>-801</v>
      </c>
      <c r="D178">
        <v>0</v>
      </c>
      <c r="E178">
        <v>0</v>
      </c>
      <c r="F178">
        <v>-176</v>
      </c>
      <c r="G178" s="4">
        <f t="shared" si="17"/>
        <v>-2.5838709677419351</v>
      </c>
      <c r="H178" s="4">
        <f t="shared" si="18"/>
        <v>0</v>
      </c>
      <c r="I178" s="6">
        <f t="shared" si="19"/>
        <v>0</v>
      </c>
      <c r="J178" s="6">
        <f t="shared" si="20"/>
        <v>-0.14183150183150181</v>
      </c>
      <c r="K178" t="e">
        <f t="shared" si="21"/>
        <v>#DIV/0!</v>
      </c>
    </row>
    <row r="179" spans="2:11" x14ac:dyDescent="0.2">
      <c r="B179">
        <f t="shared" si="22"/>
        <v>176</v>
      </c>
      <c r="C179">
        <v>-804</v>
      </c>
      <c r="D179">
        <v>0</v>
      </c>
      <c r="E179">
        <v>0</v>
      </c>
      <c r="F179">
        <v>-358</v>
      </c>
      <c r="G179" s="4">
        <f t="shared" si="17"/>
        <v>-2.5935483870967739</v>
      </c>
      <c r="H179" s="4">
        <f t="shared" si="18"/>
        <v>0</v>
      </c>
      <c r="I179" s="6">
        <f t="shared" si="19"/>
        <v>0</v>
      </c>
      <c r="J179" s="6">
        <f t="shared" si="20"/>
        <v>-0.28849816849816845</v>
      </c>
      <c r="K179" t="e">
        <f t="shared" si="21"/>
        <v>#DIV/0!</v>
      </c>
    </row>
    <row r="180" spans="2:11" x14ac:dyDescent="0.2">
      <c r="B180">
        <f t="shared" si="22"/>
        <v>177</v>
      </c>
      <c r="C180">
        <v>-801</v>
      </c>
      <c r="D180">
        <v>0</v>
      </c>
      <c r="E180">
        <v>0</v>
      </c>
      <c r="F180">
        <v>-539</v>
      </c>
      <c r="G180" s="4">
        <f t="shared" si="17"/>
        <v>-2.5838709677419351</v>
      </c>
      <c r="H180" s="4">
        <f t="shared" si="18"/>
        <v>0</v>
      </c>
      <c r="I180" s="6">
        <f t="shared" si="19"/>
        <v>0</v>
      </c>
      <c r="J180" s="6">
        <f t="shared" si="20"/>
        <v>-0.4343589743589743</v>
      </c>
      <c r="K180" t="e">
        <f t="shared" si="21"/>
        <v>#DIV/0!</v>
      </c>
    </row>
    <row r="181" spans="2:11" x14ac:dyDescent="0.2">
      <c r="B181">
        <f t="shared" si="22"/>
        <v>178</v>
      </c>
      <c r="C181">
        <v>-789</v>
      </c>
      <c r="D181">
        <v>0</v>
      </c>
      <c r="E181">
        <v>0</v>
      </c>
      <c r="F181">
        <v>-708</v>
      </c>
      <c r="G181" s="4">
        <f t="shared" si="17"/>
        <v>-2.5451612903225804</v>
      </c>
      <c r="H181" s="4">
        <f t="shared" si="18"/>
        <v>0</v>
      </c>
      <c r="I181" s="6">
        <f t="shared" si="19"/>
        <v>0</v>
      </c>
      <c r="J181" s="6">
        <f t="shared" si="20"/>
        <v>-0.57054945054945061</v>
      </c>
      <c r="K181" t="e">
        <f t="shared" si="21"/>
        <v>#DIV/0!</v>
      </c>
    </row>
    <row r="182" spans="2:11" x14ac:dyDescent="0.2">
      <c r="B182">
        <f t="shared" si="22"/>
        <v>179</v>
      </c>
      <c r="C182">
        <v>-770</v>
      </c>
      <c r="D182">
        <v>0</v>
      </c>
      <c r="E182">
        <v>0</v>
      </c>
      <c r="F182">
        <v>-880</v>
      </c>
      <c r="G182" s="4">
        <f t="shared" si="17"/>
        <v>-2.4838709677419355</v>
      </c>
      <c r="H182" s="4">
        <f t="shared" si="18"/>
        <v>0</v>
      </c>
      <c r="I182" s="6">
        <f t="shared" si="19"/>
        <v>0</v>
      </c>
      <c r="J182" s="6">
        <f t="shared" si="20"/>
        <v>-0.70915750915750919</v>
      </c>
      <c r="K182" t="e">
        <f t="shared" si="21"/>
        <v>#DIV/0!</v>
      </c>
    </row>
    <row r="183" spans="2:11" x14ac:dyDescent="0.2">
      <c r="B183">
        <f t="shared" si="22"/>
        <v>180</v>
      </c>
      <c r="C183">
        <v>-743</v>
      </c>
      <c r="D183">
        <v>0</v>
      </c>
      <c r="E183">
        <v>0</v>
      </c>
      <c r="F183">
        <v>-1032</v>
      </c>
      <c r="G183" s="4">
        <f t="shared" si="17"/>
        <v>-2.3967741935483873</v>
      </c>
      <c r="H183" s="4">
        <f t="shared" si="18"/>
        <v>0</v>
      </c>
      <c r="I183" s="6">
        <f t="shared" si="19"/>
        <v>0</v>
      </c>
      <c r="J183" s="6">
        <f t="shared" si="20"/>
        <v>-0.8316483516483516</v>
      </c>
      <c r="K183" t="e">
        <f t="shared" si="21"/>
        <v>#DIV/0!</v>
      </c>
    </row>
    <row r="184" spans="2:11" x14ac:dyDescent="0.2">
      <c r="B184">
        <f t="shared" si="22"/>
        <v>181</v>
      </c>
      <c r="C184">
        <v>-710</v>
      </c>
      <c r="D184">
        <v>0</v>
      </c>
      <c r="E184">
        <v>0</v>
      </c>
      <c r="F184">
        <v>-1184</v>
      </c>
      <c r="G184" s="4">
        <f t="shared" si="17"/>
        <v>-2.2903225806451615</v>
      </c>
      <c r="H184" s="4">
        <f t="shared" si="18"/>
        <v>0</v>
      </c>
      <c r="I184" s="6">
        <f t="shared" si="19"/>
        <v>0</v>
      </c>
      <c r="J184" s="6">
        <f t="shared" si="20"/>
        <v>-0.95413919413919412</v>
      </c>
      <c r="K184" t="e">
        <f t="shared" si="21"/>
        <v>#DIV/0!</v>
      </c>
    </row>
    <row r="185" spans="2:11" x14ac:dyDescent="0.2">
      <c r="B185">
        <f t="shared" si="22"/>
        <v>182</v>
      </c>
      <c r="C185">
        <v>-669</v>
      </c>
      <c r="D185">
        <v>0</v>
      </c>
      <c r="E185">
        <v>0</v>
      </c>
      <c r="F185">
        <v>-1313</v>
      </c>
      <c r="G185" s="4">
        <f t="shared" si="17"/>
        <v>-2.1580645161290319</v>
      </c>
      <c r="H185" s="4">
        <f t="shared" si="18"/>
        <v>0</v>
      </c>
      <c r="I185" s="6">
        <f t="shared" si="19"/>
        <v>0</v>
      </c>
      <c r="J185" s="6">
        <f t="shared" si="20"/>
        <v>-1.058095238095238</v>
      </c>
      <c r="K185" t="e">
        <f t="shared" si="21"/>
        <v>#DIV/0!</v>
      </c>
    </row>
    <row r="186" spans="2:11" x14ac:dyDescent="0.2">
      <c r="B186">
        <f t="shared" si="22"/>
        <v>183</v>
      </c>
      <c r="C186">
        <v>-622</v>
      </c>
      <c r="D186">
        <v>0</v>
      </c>
      <c r="E186">
        <v>0</v>
      </c>
      <c r="F186">
        <v>-1435</v>
      </c>
      <c r="G186" s="4">
        <f t="shared" si="17"/>
        <v>-2.0064516129032257</v>
      </c>
      <c r="H186" s="4">
        <f t="shared" si="18"/>
        <v>0</v>
      </c>
      <c r="I186" s="6">
        <f t="shared" si="19"/>
        <v>0</v>
      </c>
      <c r="J186" s="6">
        <f t="shared" si="20"/>
        <v>-1.1564102564102565</v>
      </c>
      <c r="K186" t="e">
        <f t="shared" si="21"/>
        <v>#DIV/0!</v>
      </c>
    </row>
    <row r="187" spans="2:11" x14ac:dyDescent="0.2">
      <c r="B187">
        <f t="shared" si="22"/>
        <v>184</v>
      </c>
      <c r="C187">
        <v>-569</v>
      </c>
      <c r="D187">
        <v>0</v>
      </c>
      <c r="E187">
        <v>0</v>
      </c>
      <c r="F187">
        <v>-1543</v>
      </c>
      <c r="G187" s="4">
        <f t="shared" si="17"/>
        <v>-1.8354838709677417</v>
      </c>
      <c r="H187" s="4">
        <f t="shared" si="18"/>
        <v>0</v>
      </c>
      <c r="I187" s="6">
        <f t="shared" si="19"/>
        <v>0</v>
      </c>
      <c r="J187" s="6">
        <f t="shared" si="20"/>
        <v>-1.2434432234432233</v>
      </c>
      <c r="K187" t="e">
        <f t="shared" si="21"/>
        <v>#DIV/0!</v>
      </c>
    </row>
    <row r="188" spans="2:11" x14ac:dyDescent="0.2">
      <c r="B188">
        <f t="shared" si="22"/>
        <v>185</v>
      </c>
      <c r="C188">
        <v>-511</v>
      </c>
      <c r="D188">
        <v>0</v>
      </c>
      <c r="E188">
        <v>0</v>
      </c>
      <c r="F188">
        <v>-1636</v>
      </c>
      <c r="G188" s="4">
        <f t="shared" si="17"/>
        <v>-1.6483870967741936</v>
      </c>
      <c r="H188" s="4">
        <f t="shared" si="18"/>
        <v>0</v>
      </c>
      <c r="I188" s="6">
        <f t="shared" si="19"/>
        <v>0</v>
      </c>
      <c r="J188" s="6">
        <f t="shared" si="20"/>
        <v>-1.3183882783882781</v>
      </c>
      <c r="K188" t="e">
        <f t="shared" si="21"/>
        <v>#DIV/0!</v>
      </c>
    </row>
    <row r="189" spans="2:11" x14ac:dyDescent="0.2">
      <c r="B189">
        <f t="shared" si="22"/>
        <v>186</v>
      </c>
      <c r="C189">
        <v>-447</v>
      </c>
      <c r="D189">
        <v>0</v>
      </c>
      <c r="E189">
        <v>0</v>
      </c>
      <c r="F189">
        <v>-1712</v>
      </c>
      <c r="G189" s="4">
        <f t="shared" si="17"/>
        <v>-1.4419354838709677</v>
      </c>
      <c r="H189" s="4">
        <f t="shared" si="18"/>
        <v>0</v>
      </c>
      <c r="I189" s="6">
        <f t="shared" si="19"/>
        <v>0</v>
      </c>
      <c r="J189" s="6">
        <f t="shared" si="20"/>
        <v>-1.3796336996336995</v>
      </c>
      <c r="K189" t="e">
        <f t="shared" si="21"/>
        <v>#DIV/0!</v>
      </c>
    </row>
    <row r="190" spans="2:11" x14ac:dyDescent="0.2">
      <c r="B190">
        <f t="shared" si="22"/>
        <v>187</v>
      </c>
      <c r="C190">
        <v>-379</v>
      </c>
      <c r="D190">
        <v>0</v>
      </c>
      <c r="E190">
        <v>0</v>
      </c>
      <c r="F190">
        <v>-1773</v>
      </c>
      <c r="G190" s="4">
        <f t="shared" si="17"/>
        <v>-1.2225806451612904</v>
      </c>
      <c r="H190" s="4">
        <f t="shared" si="18"/>
        <v>0</v>
      </c>
      <c r="I190" s="6">
        <f t="shared" si="19"/>
        <v>0</v>
      </c>
      <c r="J190" s="6">
        <f t="shared" si="20"/>
        <v>-1.4287912087912087</v>
      </c>
      <c r="K190" t="e">
        <f t="shared" si="21"/>
        <v>#DIV/0!</v>
      </c>
    </row>
    <row r="191" spans="2:11" x14ac:dyDescent="0.2">
      <c r="B191">
        <f t="shared" si="22"/>
        <v>188</v>
      </c>
      <c r="C191">
        <v>-308</v>
      </c>
      <c r="D191">
        <v>0</v>
      </c>
      <c r="E191">
        <v>0</v>
      </c>
      <c r="F191">
        <v>-1814</v>
      </c>
      <c r="G191" s="4">
        <f t="shared" si="17"/>
        <v>-0.99354838709677418</v>
      </c>
      <c r="H191" s="4">
        <f t="shared" si="18"/>
        <v>0</v>
      </c>
      <c r="I191" s="6">
        <f t="shared" si="19"/>
        <v>0</v>
      </c>
      <c r="J191" s="6">
        <f t="shared" si="20"/>
        <v>-1.4618315018315018</v>
      </c>
      <c r="K191" t="e">
        <f t="shared" si="21"/>
        <v>#DIV/0!</v>
      </c>
    </row>
    <row r="192" spans="2:11" x14ac:dyDescent="0.2">
      <c r="B192">
        <f t="shared" si="22"/>
        <v>189</v>
      </c>
      <c r="C192">
        <v>-234</v>
      </c>
      <c r="D192">
        <v>0</v>
      </c>
      <c r="E192">
        <v>0</v>
      </c>
      <c r="F192">
        <v>-1839</v>
      </c>
      <c r="G192" s="4">
        <f t="shared" si="17"/>
        <v>-0.75483870967741928</v>
      </c>
      <c r="H192" s="4">
        <f t="shared" si="18"/>
        <v>0</v>
      </c>
      <c r="I192" s="6">
        <f t="shared" si="19"/>
        <v>0</v>
      </c>
      <c r="J192" s="6">
        <f t="shared" si="20"/>
        <v>-1.4819780219780219</v>
      </c>
      <c r="K192" t="e">
        <f t="shared" si="21"/>
        <v>#DIV/0!</v>
      </c>
    </row>
    <row r="193" spans="2:11" x14ac:dyDescent="0.2">
      <c r="B193">
        <f t="shared" si="22"/>
        <v>190</v>
      </c>
      <c r="C193">
        <v>-157</v>
      </c>
      <c r="D193">
        <v>0</v>
      </c>
      <c r="E193">
        <v>0</v>
      </c>
      <c r="F193">
        <v>-1850</v>
      </c>
      <c r="G193" s="4">
        <f t="shared" si="17"/>
        <v>-0.50645161290322582</v>
      </c>
      <c r="H193" s="4">
        <f t="shared" si="18"/>
        <v>0</v>
      </c>
      <c r="I193" s="6">
        <f t="shared" si="19"/>
        <v>0</v>
      </c>
      <c r="J193" s="6">
        <f t="shared" si="20"/>
        <v>-1.4908424908424909</v>
      </c>
      <c r="K193" t="e">
        <f t="shared" si="21"/>
        <v>#DIV/0!</v>
      </c>
    </row>
    <row r="194" spans="2:11" x14ac:dyDescent="0.2">
      <c r="B194">
        <f t="shared" si="22"/>
        <v>191</v>
      </c>
      <c r="C194">
        <v>-79</v>
      </c>
      <c r="D194">
        <v>0</v>
      </c>
      <c r="E194">
        <v>0</v>
      </c>
      <c r="F194">
        <v>-1842</v>
      </c>
      <c r="G194" s="4">
        <f t="shared" si="17"/>
        <v>-0.25483870967741934</v>
      </c>
      <c r="H194" s="4">
        <f t="shared" si="18"/>
        <v>0</v>
      </c>
      <c r="I194" s="6">
        <f t="shared" si="19"/>
        <v>0</v>
      </c>
      <c r="J194" s="6">
        <f t="shared" si="20"/>
        <v>-1.4843956043956044</v>
      </c>
      <c r="K194" t="e">
        <f t="shared" si="21"/>
        <v>#DIV/0!</v>
      </c>
    </row>
    <row r="195" spans="2:11" x14ac:dyDescent="0.2">
      <c r="B195">
        <f t="shared" si="22"/>
        <v>192</v>
      </c>
      <c r="C195">
        <v>0</v>
      </c>
      <c r="D195">
        <v>0</v>
      </c>
      <c r="E195">
        <v>0</v>
      </c>
      <c r="F195">
        <v>1</v>
      </c>
      <c r="G195" s="4">
        <f t="shared" ref="G195:G258" si="23">C195*3.3/1023</f>
        <v>0</v>
      </c>
      <c r="H195" s="4">
        <f t="shared" ref="H195:H258" si="24">D195*3.3/4095</f>
        <v>0</v>
      </c>
      <c r="I195" s="6">
        <f t="shared" ref="I195:I258" si="25">E195*3.3/4095</f>
        <v>0</v>
      </c>
      <c r="J195" s="6">
        <f t="shared" ref="J195:J258" si="26">F195*3.3/4095</f>
        <v>8.0586080586080586E-4</v>
      </c>
      <c r="K195" t="e">
        <f t="shared" ref="K195:K258" si="27">F195/E195</f>
        <v>#DIV/0!</v>
      </c>
    </row>
    <row r="196" spans="2:11" x14ac:dyDescent="0.2">
      <c r="B196">
        <f t="shared" si="22"/>
        <v>193</v>
      </c>
      <c r="C196">
        <v>77</v>
      </c>
      <c r="D196">
        <v>0</v>
      </c>
      <c r="E196">
        <v>0</v>
      </c>
      <c r="F196">
        <v>2</v>
      </c>
      <c r="G196" s="4">
        <f t="shared" si="23"/>
        <v>0.24838709677419354</v>
      </c>
      <c r="H196" s="4">
        <f t="shared" si="24"/>
        <v>0</v>
      </c>
      <c r="I196" s="6">
        <f t="shared" si="25"/>
        <v>0</v>
      </c>
      <c r="J196" s="6">
        <f t="shared" si="26"/>
        <v>1.6117216117216117E-3</v>
      </c>
      <c r="K196" t="e">
        <f t="shared" si="27"/>
        <v>#DIV/0!</v>
      </c>
    </row>
    <row r="197" spans="2:11" x14ac:dyDescent="0.2">
      <c r="B197">
        <f t="shared" ref="B197:B258" si="28">B196+1</f>
        <v>194</v>
      </c>
      <c r="C197">
        <v>156</v>
      </c>
      <c r="D197">
        <v>0</v>
      </c>
      <c r="E197">
        <v>0</v>
      </c>
      <c r="F197">
        <v>2</v>
      </c>
      <c r="G197" s="4">
        <f t="shared" si="23"/>
        <v>0.50322580645161286</v>
      </c>
      <c r="H197" s="4">
        <f t="shared" si="24"/>
        <v>0</v>
      </c>
      <c r="I197" s="6">
        <f t="shared" si="25"/>
        <v>0</v>
      </c>
      <c r="J197" s="6">
        <f t="shared" si="26"/>
        <v>1.6117216117216117E-3</v>
      </c>
      <c r="K197" t="e">
        <f t="shared" si="27"/>
        <v>#DIV/0!</v>
      </c>
    </row>
    <row r="198" spans="2:11" x14ac:dyDescent="0.2">
      <c r="B198">
        <f t="shared" si="28"/>
        <v>195</v>
      </c>
      <c r="C198">
        <v>232</v>
      </c>
      <c r="D198">
        <v>0</v>
      </c>
      <c r="E198">
        <v>0</v>
      </c>
      <c r="F198">
        <v>2</v>
      </c>
      <c r="G198" s="4">
        <f t="shared" si="23"/>
        <v>0.74838709677419346</v>
      </c>
      <c r="H198" s="4">
        <f t="shared" si="24"/>
        <v>0</v>
      </c>
      <c r="I198" s="6">
        <f t="shared" si="25"/>
        <v>0</v>
      </c>
      <c r="J198" s="6">
        <f t="shared" si="26"/>
        <v>1.6117216117216117E-3</v>
      </c>
      <c r="K198" t="e">
        <f t="shared" si="27"/>
        <v>#DIV/0!</v>
      </c>
    </row>
    <row r="199" spans="2:11" x14ac:dyDescent="0.2">
      <c r="B199">
        <f t="shared" si="28"/>
        <v>196</v>
      </c>
      <c r="C199">
        <v>307</v>
      </c>
      <c r="D199">
        <v>0</v>
      </c>
      <c r="E199">
        <v>0</v>
      </c>
      <c r="F199">
        <v>5</v>
      </c>
      <c r="G199" s="4">
        <f t="shared" si="23"/>
        <v>0.99032258064516121</v>
      </c>
      <c r="H199" s="4">
        <f t="shared" si="24"/>
        <v>0</v>
      </c>
      <c r="I199" s="6">
        <f t="shared" si="25"/>
        <v>0</v>
      </c>
      <c r="J199" s="6">
        <f t="shared" si="26"/>
        <v>4.0293040293040297E-3</v>
      </c>
      <c r="K199" t="e">
        <f t="shared" si="27"/>
        <v>#DIV/0!</v>
      </c>
    </row>
    <row r="200" spans="2:11" x14ac:dyDescent="0.2">
      <c r="B200">
        <f t="shared" si="28"/>
        <v>197</v>
      </c>
      <c r="C200">
        <v>378</v>
      </c>
      <c r="D200">
        <v>0</v>
      </c>
      <c r="E200">
        <v>0</v>
      </c>
      <c r="F200">
        <v>2</v>
      </c>
      <c r="G200" s="4">
        <f t="shared" si="23"/>
        <v>1.2193548387096773</v>
      </c>
      <c r="H200" s="4">
        <f t="shared" si="24"/>
        <v>0</v>
      </c>
      <c r="I200" s="6">
        <f t="shared" si="25"/>
        <v>0</v>
      </c>
      <c r="J200" s="6">
        <f t="shared" si="26"/>
        <v>1.6117216117216117E-3</v>
      </c>
      <c r="K200" t="e">
        <f t="shared" si="27"/>
        <v>#DIV/0!</v>
      </c>
    </row>
    <row r="201" spans="2:11" x14ac:dyDescent="0.2">
      <c r="B201">
        <f t="shared" si="28"/>
        <v>198</v>
      </c>
      <c r="C201">
        <v>446</v>
      </c>
      <c r="D201">
        <v>0</v>
      </c>
      <c r="E201">
        <v>0</v>
      </c>
      <c r="F201">
        <v>2</v>
      </c>
      <c r="G201" s="4">
        <f t="shared" si="23"/>
        <v>1.4387096774193548</v>
      </c>
      <c r="H201" s="4">
        <f t="shared" si="24"/>
        <v>0</v>
      </c>
      <c r="I201" s="6">
        <f t="shared" si="25"/>
        <v>0</v>
      </c>
      <c r="J201" s="6">
        <f t="shared" si="26"/>
        <v>1.6117216117216117E-3</v>
      </c>
      <c r="K201" t="e">
        <f t="shared" si="27"/>
        <v>#DIV/0!</v>
      </c>
    </row>
    <row r="202" spans="2:11" x14ac:dyDescent="0.2">
      <c r="B202">
        <f t="shared" si="28"/>
        <v>199</v>
      </c>
      <c r="C202">
        <v>510</v>
      </c>
      <c r="D202">
        <v>0</v>
      </c>
      <c r="E202">
        <v>0</v>
      </c>
      <c r="F202">
        <v>2</v>
      </c>
      <c r="G202" s="4">
        <f t="shared" si="23"/>
        <v>1.6451612903225807</v>
      </c>
      <c r="H202" s="4">
        <f t="shared" si="24"/>
        <v>0</v>
      </c>
      <c r="I202" s="6">
        <f t="shared" si="25"/>
        <v>0</v>
      </c>
      <c r="J202" s="6">
        <f t="shared" si="26"/>
        <v>1.6117216117216117E-3</v>
      </c>
      <c r="K202" t="e">
        <f t="shared" si="27"/>
        <v>#DIV/0!</v>
      </c>
    </row>
    <row r="203" spans="2:11" x14ac:dyDescent="0.2">
      <c r="B203">
        <f t="shared" si="28"/>
        <v>200</v>
      </c>
      <c r="C203">
        <v>568</v>
      </c>
      <c r="D203">
        <v>0</v>
      </c>
      <c r="E203">
        <v>0</v>
      </c>
      <c r="F203">
        <v>2</v>
      </c>
      <c r="G203" s="4">
        <f t="shared" si="23"/>
        <v>1.8322580645161288</v>
      </c>
      <c r="H203" s="4">
        <f t="shared" si="24"/>
        <v>0</v>
      </c>
      <c r="I203" s="6">
        <f t="shared" si="25"/>
        <v>0</v>
      </c>
      <c r="J203" s="6">
        <f t="shared" si="26"/>
        <v>1.6117216117216117E-3</v>
      </c>
      <c r="K203" t="e">
        <f t="shared" si="27"/>
        <v>#DIV/0!</v>
      </c>
    </row>
    <row r="204" spans="2:11" x14ac:dyDescent="0.2">
      <c r="B204">
        <f t="shared" si="28"/>
        <v>201</v>
      </c>
      <c r="C204">
        <v>621</v>
      </c>
      <c r="D204">
        <v>0</v>
      </c>
      <c r="E204">
        <v>0</v>
      </c>
      <c r="F204">
        <v>2</v>
      </c>
      <c r="G204" s="4">
        <f t="shared" si="23"/>
        <v>2.0032258064516126</v>
      </c>
      <c r="H204" s="4">
        <f t="shared" si="24"/>
        <v>0</v>
      </c>
      <c r="I204" s="6">
        <f t="shared" si="25"/>
        <v>0</v>
      </c>
      <c r="J204" s="6">
        <f t="shared" si="26"/>
        <v>1.6117216117216117E-3</v>
      </c>
      <c r="K204" t="e">
        <f t="shared" si="27"/>
        <v>#DIV/0!</v>
      </c>
    </row>
    <row r="205" spans="2:11" x14ac:dyDescent="0.2">
      <c r="B205">
        <f t="shared" si="28"/>
        <v>202</v>
      </c>
      <c r="C205">
        <v>668</v>
      </c>
      <c r="D205">
        <v>0</v>
      </c>
      <c r="E205">
        <v>0</v>
      </c>
      <c r="F205">
        <v>2</v>
      </c>
      <c r="G205" s="4">
        <f t="shared" si="23"/>
        <v>2.1548387096774193</v>
      </c>
      <c r="H205" s="4">
        <f t="shared" si="24"/>
        <v>0</v>
      </c>
      <c r="I205" s="6">
        <f t="shared" si="25"/>
        <v>0</v>
      </c>
      <c r="J205" s="6">
        <f t="shared" si="26"/>
        <v>1.6117216117216117E-3</v>
      </c>
      <c r="K205" t="e">
        <f t="shared" si="27"/>
        <v>#DIV/0!</v>
      </c>
    </row>
    <row r="206" spans="2:11" x14ac:dyDescent="0.2">
      <c r="B206">
        <f t="shared" si="28"/>
        <v>203</v>
      </c>
      <c r="C206">
        <v>709</v>
      </c>
      <c r="D206">
        <v>0</v>
      </c>
      <c r="E206">
        <v>0</v>
      </c>
      <c r="F206">
        <v>2</v>
      </c>
      <c r="G206" s="4">
        <f t="shared" si="23"/>
        <v>2.2870967741935484</v>
      </c>
      <c r="H206" s="4">
        <f t="shared" si="24"/>
        <v>0</v>
      </c>
      <c r="I206" s="6">
        <f t="shared" si="25"/>
        <v>0</v>
      </c>
      <c r="J206" s="6">
        <f t="shared" si="26"/>
        <v>1.6117216117216117E-3</v>
      </c>
      <c r="K206" t="e">
        <f t="shared" si="27"/>
        <v>#DIV/0!</v>
      </c>
    </row>
    <row r="207" spans="2:11" x14ac:dyDescent="0.2">
      <c r="B207">
        <f t="shared" si="28"/>
        <v>204</v>
      </c>
      <c r="C207">
        <v>743</v>
      </c>
      <c r="D207">
        <v>0</v>
      </c>
      <c r="E207">
        <v>0</v>
      </c>
      <c r="F207">
        <v>2</v>
      </c>
      <c r="G207" s="4">
        <f t="shared" si="23"/>
        <v>2.3967741935483873</v>
      </c>
      <c r="H207" s="4">
        <f t="shared" si="24"/>
        <v>0</v>
      </c>
      <c r="I207" s="6">
        <f t="shared" si="25"/>
        <v>0</v>
      </c>
      <c r="J207" s="6">
        <f t="shared" si="26"/>
        <v>1.6117216117216117E-3</v>
      </c>
      <c r="K207" t="e">
        <f t="shared" si="27"/>
        <v>#DIV/0!</v>
      </c>
    </row>
    <row r="208" spans="2:11" x14ac:dyDescent="0.2">
      <c r="B208">
        <f t="shared" si="28"/>
        <v>205</v>
      </c>
      <c r="C208">
        <v>770</v>
      </c>
      <c r="D208">
        <v>0</v>
      </c>
      <c r="E208">
        <v>0</v>
      </c>
      <c r="F208">
        <v>4</v>
      </c>
      <c r="G208" s="4">
        <f t="shared" si="23"/>
        <v>2.4838709677419355</v>
      </c>
      <c r="H208" s="4">
        <f t="shared" si="24"/>
        <v>0</v>
      </c>
      <c r="I208" s="6">
        <f t="shared" si="25"/>
        <v>0</v>
      </c>
      <c r="J208" s="6">
        <f t="shared" si="26"/>
        <v>3.2234432234432234E-3</v>
      </c>
      <c r="K208" t="e">
        <f t="shared" si="27"/>
        <v>#DIV/0!</v>
      </c>
    </row>
    <row r="209" spans="2:11" x14ac:dyDescent="0.2">
      <c r="B209">
        <f t="shared" si="28"/>
        <v>206</v>
      </c>
      <c r="C209">
        <v>789</v>
      </c>
      <c r="D209">
        <v>0</v>
      </c>
      <c r="E209">
        <v>0</v>
      </c>
      <c r="F209">
        <v>10</v>
      </c>
      <c r="G209" s="4">
        <f t="shared" si="23"/>
        <v>2.5451612903225804</v>
      </c>
      <c r="H209" s="4">
        <f t="shared" si="24"/>
        <v>0</v>
      </c>
      <c r="I209" s="6">
        <f t="shared" si="25"/>
        <v>0</v>
      </c>
      <c r="J209" s="6">
        <f t="shared" si="26"/>
        <v>8.0586080586080595E-3</v>
      </c>
      <c r="K209" t="e">
        <f t="shared" si="27"/>
        <v>#DIV/0!</v>
      </c>
    </row>
    <row r="210" spans="2:11" x14ac:dyDescent="0.2">
      <c r="B210">
        <f t="shared" si="28"/>
        <v>207</v>
      </c>
      <c r="C210">
        <v>801</v>
      </c>
      <c r="D210">
        <v>0</v>
      </c>
      <c r="E210">
        <v>0</v>
      </c>
      <c r="F210">
        <v>202</v>
      </c>
      <c r="G210" s="4">
        <f t="shared" si="23"/>
        <v>2.5838709677419351</v>
      </c>
      <c r="H210" s="4">
        <f t="shared" si="24"/>
        <v>0</v>
      </c>
      <c r="I210" s="6">
        <f t="shared" si="25"/>
        <v>0</v>
      </c>
      <c r="J210" s="6">
        <f t="shared" si="26"/>
        <v>0.16278388278388276</v>
      </c>
      <c r="K210" t="e">
        <f t="shared" si="27"/>
        <v>#DIV/0!</v>
      </c>
    </row>
    <row r="211" spans="2:11" x14ac:dyDescent="0.2">
      <c r="B211">
        <f t="shared" si="28"/>
        <v>208</v>
      </c>
      <c r="C211">
        <v>804</v>
      </c>
      <c r="D211">
        <v>0</v>
      </c>
      <c r="E211">
        <v>0</v>
      </c>
      <c r="F211">
        <v>383</v>
      </c>
      <c r="G211" s="4">
        <f t="shared" si="23"/>
        <v>2.5935483870967739</v>
      </c>
      <c r="H211" s="4">
        <f t="shared" si="24"/>
        <v>0</v>
      </c>
      <c r="I211" s="6">
        <f t="shared" si="25"/>
        <v>0</v>
      </c>
      <c r="J211" s="6">
        <f t="shared" si="26"/>
        <v>0.30864468864468864</v>
      </c>
      <c r="K211" t="e">
        <f t="shared" si="27"/>
        <v>#DIV/0!</v>
      </c>
    </row>
    <row r="212" spans="2:11" x14ac:dyDescent="0.2">
      <c r="B212">
        <f t="shared" si="28"/>
        <v>209</v>
      </c>
      <c r="C212">
        <v>801</v>
      </c>
      <c r="D212">
        <v>0</v>
      </c>
      <c r="E212">
        <v>0</v>
      </c>
      <c r="F212">
        <v>559</v>
      </c>
      <c r="G212" s="4">
        <f t="shared" si="23"/>
        <v>2.5838709677419351</v>
      </c>
      <c r="H212" s="4">
        <f t="shared" si="24"/>
        <v>0</v>
      </c>
      <c r="I212" s="6">
        <f t="shared" si="25"/>
        <v>0</v>
      </c>
      <c r="J212" s="6">
        <f t="shared" si="26"/>
        <v>0.45047619047619042</v>
      </c>
      <c r="K212" t="e">
        <f t="shared" si="27"/>
        <v>#DIV/0!</v>
      </c>
    </row>
    <row r="213" spans="2:11" x14ac:dyDescent="0.2">
      <c r="B213">
        <f t="shared" si="28"/>
        <v>210</v>
      </c>
      <c r="C213">
        <v>789</v>
      </c>
      <c r="D213">
        <v>0</v>
      </c>
      <c r="E213">
        <v>0</v>
      </c>
      <c r="F213">
        <v>731</v>
      </c>
      <c r="G213" s="4">
        <f t="shared" si="23"/>
        <v>2.5451612903225804</v>
      </c>
      <c r="H213" s="4">
        <f t="shared" si="24"/>
        <v>0</v>
      </c>
      <c r="I213" s="6">
        <f t="shared" si="25"/>
        <v>0</v>
      </c>
      <c r="J213" s="6">
        <f t="shared" si="26"/>
        <v>0.58908424908424906</v>
      </c>
      <c r="K213" t="e">
        <f t="shared" si="27"/>
        <v>#DIV/0!</v>
      </c>
    </row>
    <row r="214" spans="2:11" x14ac:dyDescent="0.2">
      <c r="B214">
        <f t="shared" si="28"/>
        <v>211</v>
      </c>
      <c r="C214">
        <v>770</v>
      </c>
      <c r="D214">
        <v>0</v>
      </c>
      <c r="E214">
        <v>0</v>
      </c>
      <c r="F214">
        <v>896</v>
      </c>
      <c r="G214" s="4">
        <f t="shared" si="23"/>
        <v>2.4838709677419355</v>
      </c>
      <c r="H214" s="4">
        <f t="shared" si="24"/>
        <v>0</v>
      </c>
      <c r="I214" s="6">
        <f t="shared" si="25"/>
        <v>0</v>
      </c>
      <c r="J214" s="6">
        <f t="shared" si="26"/>
        <v>0.722051282051282</v>
      </c>
      <c r="K214" t="e">
        <f t="shared" si="27"/>
        <v>#DIV/0!</v>
      </c>
    </row>
    <row r="215" spans="2:11" x14ac:dyDescent="0.2">
      <c r="B215">
        <f t="shared" si="28"/>
        <v>212</v>
      </c>
      <c r="C215">
        <v>743</v>
      </c>
      <c r="D215">
        <v>0</v>
      </c>
      <c r="E215">
        <v>0</v>
      </c>
      <c r="F215">
        <v>1051</v>
      </c>
      <c r="G215" s="4">
        <f t="shared" si="23"/>
        <v>2.3967741935483873</v>
      </c>
      <c r="H215" s="4">
        <f t="shared" si="24"/>
        <v>0</v>
      </c>
      <c r="I215" s="6">
        <f t="shared" si="25"/>
        <v>0</v>
      </c>
      <c r="J215" s="6">
        <f t="shared" si="26"/>
        <v>0.8469597069597069</v>
      </c>
      <c r="K215" t="e">
        <f t="shared" si="27"/>
        <v>#DIV/0!</v>
      </c>
    </row>
    <row r="216" spans="2:11" x14ac:dyDescent="0.2">
      <c r="B216">
        <f t="shared" si="28"/>
        <v>213</v>
      </c>
      <c r="C216">
        <v>710</v>
      </c>
      <c r="D216">
        <v>0</v>
      </c>
      <c r="E216">
        <v>0</v>
      </c>
      <c r="F216">
        <v>1208</v>
      </c>
      <c r="G216" s="4">
        <f t="shared" si="23"/>
        <v>2.2903225806451615</v>
      </c>
      <c r="H216" s="4">
        <f t="shared" si="24"/>
        <v>0</v>
      </c>
      <c r="I216" s="6">
        <f t="shared" si="25"/>
        <v>0</v>
      </c>
      <c r="J216" s="6">
        <f t="shared" si="26"/>
        <v>0.97347985347985344</v>
      </c>
      <c r="K216" t="e">
        <f t="shared" si="27"/>
        <v>#DIV/0!</v>
      </c>
    </row>
    <row r="217" spans="2:11" x14ac:dyDescent="0.2">
      <c r="B217">
        <f t="shared" si="28"/>
        <v>214</v>
      </c>
      <c r="C217">
        <v>669</v>
      </c>
      <c r="D217">
        <v>0</v>
      </c>
      <c r="E217">
        <v>0</v>
      </c>
      <c r="F217">
        <v>1333</v>
      </c>
      <c r="G217" s="4">
        <f t="shared" si="23"/>
        <v>2.1580645161290319</v>
      </c>
      <c r="H217" s="4">
        <f t="shared" si="24"/>
        <v>0</v>
      </c>
      <c r="I217" s="6">
        <f t="shared" si="25"/>
        <v>0</v>
      </c>
      <c r="J217" s="6">
        <f t="shared" si="26"/>
        <v>1.074212454212454</v>
      </c>
      <c r="K217" t="e">
        <f t="shared" si="27"/>
        <v>#DIV/0!</v>
      </c>
    </row>
    <row r="218" spans="2:11" x14ac:dyDescent="0.2">
      <c r="B218">
        <f t="shared" si="28"/>
        <v>215</v>
      </c>
      <c r="C218">
        <v>622</v>
      </c>
      <c r="D218">
        <v>0</v>
      </c>
      <c r="E218">
        <v>0</v>
      </c>
      <c r="F218">
        <v>1456</v>
      </c>
      <c r="G218" s="4">
        <f t="shared" si="23"/>
        <v>2.0064516129032257</v>
      </c>
      <c r="H218" s="4">
        <f t="shared" si="24"/>
        <v>0</v>
      </c>
      <c r="I218" s="6">
        <f t="shared" si="25"/>
        <v>0</v>
      </c>
      <c r="J218" s="6">
        <f t="shared" si="26"/>
        <v>1.1733333333333333</v>
      </c>
      <c r="K218" t="e">
        <f t="shared" si="27"/>
        <v>#DIV/0!</v>
      </c>
    </row>
    <row r="219" spans="2:11" x14ac:dyDescent="0.2">
      <c r="B219">
        <f t="shared" si="28"/>
        <v>216</v>
      </c>
      <c r="C219">
        <v>569</v>
      </c>
      <c r="D219">
        <v>0</v>
      </c>
      <c r="E219">
        <v>0</v>
      </c>
      <c r="F219">
        <v>1564</v>
      </c>
      <c r="G219" s="4">
        <f t="shared" si="23"/>
        <v>1.8354838709677417</v>
      </c>
      <c r="H219" s="4">
        <f t="shared" si="24"/>
        <v>0</v>
      </c>
      <c r="I219" s="6">
        <f t="shared" si="25"/>
        <v>0</v>
      </c>
      <c r="J219" s="6">
        <f t="shared" si="26"/>
        <v>1.2603663003663004</v>
      </c>
      <c r="K219" t="e">
        <f t="shared" si="27"/>
        <v>#DIV/0!</v>
      </c>
    </row>
    <row r="220" spans="2:11" x14ac:dyDescent="0.2">
      <c r="B220">
        <f t="shared" si="28"/>
        <v>217</v>
      </c>
      <c r="C220">
        <v>511</v>
      </c>
      <c r="D220">
        <v>0</v>
      </c>
      <c r="E220">
        <v>0</v>
      </c>
      <c r="F220">
        <v>1662</v>
      </c>
      <c r="G220" s="4">
        <f t="shared" si="23"/>
        <v>1.6483870967741936</v>
      </c>
      <c r="H220" s="4">
        <f t="shared" si="24"/>
        <v>0</v>
      </c>
      <c r="I220" s="6">
        <f t="shared" si="25"/>
        <v>0</v>
      </c>
      <c r="J220" s="6">
        <f t="shared" si="26"/>
        <v>1.3393406593406592</v>
      </c>
      <c r="K220" t="e">
        <f t="shared" si="27"/>
        <v>#DIV/0!</v>
      </c>
    </row>
    <row r="221" spans="2:11" x14ac:dyDescent="0.2">
      <c r="B221">
        <f t="shared" si="28"/>
        <v>218</v>
      </c>
      <c r="C221">
        <v>447</v>
      </c>
      <c r="D221">
        <v>0</v>
      </c>
      <c r="E221">
        <v>0</v>
      </c>
      <c r="F221">
        <v>1742</v>
      </c>
      <c r="G221" s="4">
        <f t="shared" si="23"/>
        <v>1.4419354838709677</v>
      </c>
      <c r="H221" s="4">
        <f t="shared" si="24"/>
        <v>0</v>
      </c>
      <c r="I221" s="6">
        <f t="shared" si="25"/>
        <v>0</v>
      </c>
      <c r="J221" s="6">
        <f t="shared" si="26"/>
        <v>1.4038095238095236</v>
      </c>
      <c r="K221" t="e">
        <f t="shared" si="27"/>
        <v>#DIV/0!</v>
      </c>
    </row>
    <row r="222" spans="2:11" x14ac:dyDescent="0.2">
      <c r="B222">
        <f t="shared" si="28"/>
        <v>219</v>
      </c>
      <c r="C222">
        <v>379</v>
      </c>
      <c r="D222">
        <v>0</v>
      </c>
      <c r="E222">
        <v>0</v>
      </c>
      <c r="F222">
        <v>1807</v>
      </c>
      <c r="G222" s="4">
        <f t="shared" si="23"/>
        <v>1.2225806451612904</v>
      </c>
      <c r="H222" s="4">
        <f t="shared" si="24"/>
        <v>0</v>
      </c>
      <c r="I222" s="6">
        <f t="shared" si="25"/>
        <v>0</v>
      </c>
      <c r="J222" s="6">
        <f t="shared" si="26"/>
        <v>1.456190476190476</v>
      </c>
      <c r="K222" t="e">
        <f t="shared" si="27"/>
        <v>#DIV/0!</v>
      </c>
    </row>
    <row r="223" spans="2:11" x14ac:dyDescent="0.2">
      <c r="B223">
        <f t="shared" si="28"/>
        <v>220</v>
      </c>
      <c r="C223">
        <v>308</v>
      </c>
      <c r="D223">
        <v>0</v>
      </c>
      <c r="E223">
        <v>0</v>
      </c>
      <c r="F223">
        <v>1851</v>
      </c>
      <c r="G223" s="4">
        <f t="shared" si="23"/>
        <v>0.99354838709677418</v>
      </c>
      <c r="H223" s="4">
        <f t="shared" si="24"/>
        <v>0</v>
      </c>
      <c r="I223" s="6">
        <f t="shared" si="25"/>
        <v>0</v>
      </c>
      <c r="J223" s="6">
        <f t="shared" si="26"/>
        <v>1.4916483516483514</v>
      </c>
      <c r="K223" t="e">
        <f t="shared" si="27"/>
        <v>#DIV/0!</v>
      </c>
    </row>
    <row r="224" spans="2:11" x14ac:dyDescent="0.2">
      <c r="B224">
        <f t="shared" si="28"/>
        <v>221</v>
      </c>
      <c r="C224">
        <v>234</v>
      </c>
      <c r="D224">
        <v>0</v>
      </c>
      <c r="E224">
        <v>0</v>
      </c>
      <c r="F224">
        <v>1879</v>
      </c>
      <c r="G224" s="4">
        <f t="shared" si="23"/>
        <v>0.75483870967741928</v>
      </c>
      <c r="H224" s="4">
        <f t="shared" si="24"/>
        <v>0</v>
      </c>
      <c r="I224" s="6">
        <f t="shared" si="25"/>
        <v>0</v>
      </c>
      <c r="J224" s="6">
        <f t="shared" si="26"/>
        <v>1.5142124542124542</v>
      </c>
      <c r="K224" t="e">
        <f t="shared" si="27"/>
        <v>#DIV/0!</v>
      </c>
    </row>
    <row r="225" spans="2:11" x14ac:dyDescent="0.2">
      <c r="B225">
        <f t="shared" si="28"/>
        <v>222</v>
      </c>
      <c r="C225">
        <v>157</v>
      </c>
      <c r="D225">
        <v>0</v>
      </c>
      <c r="E225">
        <v>0</v>
      </c>
      <c r="F225">
        <v>1892</v>
      </c>
      <c r="G225" s="4">
        <f t="shared" si="23"/>
        <v>0.50645161290322582</v>
      </c>
      <c r="H225" s="4">
        <f t="shared" si="24"/>
        <v>0</v>
      </c>
      <c r="I225" s="6">
        <f t="shared" si="25"/>
        <v>0</v>
      </c>
      <c r="J225" s="6">
        <f t="shared" si="26"/>
        <v>1.5246886446886445</v>
      </c>
      <c r="K225" t="e">
        <f t="shared" si="27"/>
        <v>#DIV/0!</v>
      </c>
    </row>
    <row r="226" spans="2:11" x14ac:dyDescent="0.2">
      <c r="B226">
        <f t="shared" si="28"/>
        <v>223</v>
      </c>
      <c r="C226">
        <v>79</v>
      </c>
      <c r="D226">
        <v>0</v>
      </c>
      <c r="E226">
        <v>0</v>
      </c>
      <c r="F226">
        <v>1886</v>
      </c>
      <c r="G226" s="4">
        <f t="shared" si="23"/>
        <v>0.25483870967741934</v>
      </c>
      <c r="H226" s="4">
        <f t="shared" si="24"/>
        <v>0</v>
      </c>
      <c r="I226" s="6">
        <f t="shared" si="25"/>
        <v>0</v>
      </c>
      <c r="J226" s="6">
        <f t="shared" si="26"/>
        <v>1.5198534798534797</v>
      </c>
      <c r="K226" t="e">
        <f t="shared" si="27"/>
        <v>#DIV/0!</v>
      </c>
    </row>
    <row r="227" spans="2:11" x14ac:dyDescent="0.2">
      <c r="B227">
        <f t="shared" si="28"/>
        <v>224</v>
      </c>
      <c r="C227">
        <v>0</v>
      </c>
      <c r="D227">
        <v>0</v>
      </c>
      <c r="E227">
        <v>0</v>
      </c>
      <c r="F227">
        <v>-2</v>
      </c>
      <c r="G227" s="4">
        <f t="shared" si="23"/>
        <v>0</v>
      </c>
      <c r="H227" s="4">
        <f t="shared" si="24"/>
        <v>0</v>
      </c>
      <c r="I227" s="6">
        <f t="shared" si="25"/>
        <v>0</v>
      </c>
      <c r="J227" s="6">
        <f t="shared" si="26"/>
        <v>-1.6117216117216117E-3</v>
      </c>
      <c r="K227" t="e">
        <f t="shared" si="27"/>
        <v>#DIV/0!</v>
      </c>
    </row>
    <row r="228" spans="2:11" x14ac:dyDescent="0.2">
      <c r="B228">
        <f t="shared" si="28"/>
        <v>225</v>
      </c>
      <c r="C228">
        <v>-77</v>
      </c>
      <c r="D228">
        <v>0</v>
      </c>
      <c r="E228">
        <v>0</v>
      </c>
      <c r="F228">
        <v>-1</v>
      </c>
      <c r="G228" s="4">
        <f t="shared" si="23"/>
        <v>-0.24838709677419354</v>
      </c>
      <c r="H228" s="4">
        <f t="shared" si="24"/>
        <v>0</v>
      </c>
      <c r="I228" s="6">
        <f t="shared" si="25"/>
        <v>0</v>
      </c>
      <c r="J228" s="6">
        <f t="shared" si="26"/>
        <v>-8.0586080586080586E-4</v>
      </c>
      <c r="K228" t="e">
        <f t="shared" si="27"/>
        <v>#DIV/0!</v>
      </c>
    </row>
    <row r="229" spans="2:11" x14ac:dyDescent="0.2">
      <c r="B229">
        <f t="shared" si="28"/>
        <v>226</v>
      </c>
      <c r="C229">
        <v>-156</v>
      </c>
      <c r="D229">
        <v>0</v>
      </c>
      <c r="E229">
        <v>0</v>
      </c>
      <c r="F229">
        <v>-2</v>
      </c>
      <c r="G229" s="4">
        <f t="shared" si="23"/>
        <v>-0.50322580645161286</v>
      </c>
      <c r="H229" s="4">
        <f t="shared" si="24"/>
        <v>0</v>
      </c>
      <c r="I229" s="6">
        <f t="shared" si="25"/>
        <v>0</v>
      </c>
      <c r="J229" s="6">
        <f t="shared" si="26"/>
        <v>-1.6117216117216117E-3</v>
      </c>
      <c r="K229" t="e">
        <f t="shared" si="27"/>
        <v>#DIV/0!</v>
      </c>
    </row>
    <row r="230" spans="2:11" x14ac:dyDescent="0.2">
      <c r="B230">
        <f t="shared" si="28"/>
        <v>227</v>
      </c>
      <c r="C230">
        <v>-232</v>
      </c>
      <c r="D230">
        <v>0</v>
      </c>
      <c r="E230">
        <v>0</v>
      </c>
      <c r="F230">
        <v>-2</v>
      </c>
      <c r="G230" s="4">
        <f t="shared" si="23"/>
        <v>-0.74838709677419346</v>
      </c>
      <c r="H230" s="4">
        <f t="shared" si="24"/>
        <v>0</v>
      </c>
      <c r="I230" s="6">
        <f t="shared" si="25"/>
        <v>0</v>
      </c>
      <c r="J230" s="6">
        <f t="shared" si="26"/>
        <v>-1.6117216117216117E-3</v>
      </c>
      <c r="K230" t="e">
        <f t="shared" si="27"/>
        <v>#DIV/0!</v>
      </c>
    </row>
    <row r="231" spans="2:11" x14ac:dyDescent="0.2">
      <c r="B231">
        <f t="shared" si="28"/>
        <v>228</v>
      </c>
      <c r="C231">
        <v>-307</v>
      </c>
      <c r="D231">
        <v>0</v>
      </c>
      <c r="E231">
        <v>0</v>
      </c>
      <c r="F231">
        <v>-2</v>
      </c>
      <c r="G231" s="4">
        <f t="shared" si="23"/>
        <v>-0.99032258064516121</v>
      </c>
      <c r="H231" s="4">
        <f t="shared" si="24"/>
        <v>0</v>
      </c>
      <c r="I231" s="6">
        <f t="shared" si="25"/>
        <v>0</v>
      </c>
      <c r="J231" s="6">
        <f t="shared" si="26"/>
        <v>-1.6117216117216117E-3</v>
      </c>
      <c r="K231" t="e">
        <f t="shared" si="27"/>
        <v>#DIV/0!</v>
      </c>
    </row>
    <row r="232" spans="2:11" x14ac:dyDescent="0.2">
      <c r="B232">
        <f t="shared" si="28"/>
        <v>229</v>
      </c>
      <c r="C232">
        <v>-378</v>
      </c>
      <c r="D232">
        <v>0</v>
      </c>
      <c r="E232">
        <v>0</v>
      </c>
      <c r="F232">
        <v>-2</v>
      </c>
      <c r="G232" s="4">
        <f t="shared" si="23"/>
        <v>-1.2193548387096773</v>
      </c>
      <c r="H232" s="4">
        <f t="shared" si="24"/>
        <v>0</v>
      </c>
      <c r="I232" s="6">
        <f t="shared" si="25"/>
        <v>0</v>
      </c>
      <c r="J232" s="6">
        <f t="shared" si="26"/>
        <v>-1.6117216117216117E-3</v>
      </c>
      <c r="K232" t="e">
        <f t="shared" si="27"/>
        <v>#DIV/0!</v>
      </c>
    </row>
    <row r="233" spans="2:11" x14ac:dyDescent="0.2">
      <c r="B233">
        <f t="shared" si="28"/>
        <v>230</v>
      </c>
      <c r="C233">
        <v>-446</v>
      </c>
      <c r="D233">
        <v>0</v>
      </c>
      <c r="E233">
        <v>0</v>
      </c>
      <c r="F233">
        <v>-2</v>
      </c>
      <c r="G233" s="4">
        <f t="shared" si="23"/>
        <v>-1.4387096774193548</v>
      </c>
      <c r="H233" s="4">
        <f t="shared" si="24"/>
        <v>0</v>
      </c>
      <c r="I233" s="6">
        <f t="shared" si="25"/>
        <v>0</v>
      </c>
      <c r="J233" s="6">
        <f t="shared" si="26"/>
        <v>-1.6117216117216117E-3</v>
      </c>
      <c r="K233" t="e">
        <f t="shared" si="27"/>
        <v>#DIV/0!</v>
      </c>
    </row>
    <row r="234" spans="2:11" x14ac:dyDescent="0.2">
      <c r="B234">
        <f t="shared" si="28"/>
        <v>231</v>
      </c>
      <c r="C234">
        <v>-510</v>
      </c>
      <c r="D234">
        <v>0</v>
      </c>
      <c r="E234">
        <v>0</v>
      </c>
      <c r="F234">
        <v>-2</v>
      </c>
      <c r="G234" s="4">
        <f t="shared" si="23"/>
        <v>-1.6451612903225807</v>
      </c>
      <c r="H234" s="4">
        <f t="shared" si="24"/>
        <v>0</v>
      </c>
      <c r="I234" s="6">
        <f t="shared" si="25"/>
        <v>0</v>
      </c>
      <c r="J234" s="6">
        <f t="shared" si="26"/>
        <v>-1.6117216117216117E-3</v>
      </c>
      <c r="K234" t="e">
        <f t="shared" si="27"/>
        <v>#DIV/0!</v>
      </c>
    </row>
    <row r="235" spans="2:11" x14ac:dyDescent="0.2">
      <c r="B235">
        <f t="shared" si="28"/>
        <v>232</v>
      </c>
      <c r="C235">
        <v>-568</v>
      </c>
      <c r="D235">
        <v>0</v>
      </c>
      <c r="E235">
        <v>0</v>
      </c>
      <c r="F235">
        <v>-2</v>
      </c>
      <c r="G235" s="4">
        <f t="shared" si="23"/>
        <v>-1.8322580645161288</v>
      </c>
      <c r="H235" s="4">
        <f t="shared" si="24"/>
        <v>0</v>
      </c>
      <c r="I235" s="6">
        <f t="shared" si="25"/>
        <v>0</v>
      </c>
      <c r="J235" s="6">
        <f t="shared" si="26"/>
        <v>-1.6117216117216117E-3</v>
      </c>
      <c r="K235" t="e">
        <f t="shared" si="27"/>
        <v>#DIV/0!</v>
      </c>
    </row>
    <row r="236" spans="2:11" x14ac:dyDescent="0.2">
      <c r="B236">
        <f t="shared" si="28"/>
        <v>233</v>
      </c>
      <c r="C236">
        <v>-621</v>
      </c>
      <c r="D236">
        <v>0</v>
      </c>
      <c r="E236">
        <v>0</v>
      </c>
      <c r="F236">
        <v>-1</v>
      </c>
      <c r="G236" s="4">
        <f t="shared" si="23"/>
        <v>-2.0032258064516126</v>
      </c>
      <c r="H236" s="4">
        <f t="shared" si="24"/>
        <v>0</v>
      </c>
      <c r="I236" s="6">
        <f t="shared" si="25"/>
        <v>0</v>
      </c>
      <c r="J236" s="6">
        <f t="shared" si="26"/>
        <v>-8.0586080586080586E-4</v>
      </c>
      <c r="K236" t="e">
        <f t="shared" si="27"/>
        <v>#DIV/0!</v>
      </c>
    </row>
    <row r="237" spans="2:11" x14ac:dyDescent="0.2">
      <c r="B237">
        <f t="shared" si="28"/>
        <v>234</v>
      </c>
      <c r="C237">
        <v>-668</v>
      </c>
      <c r="D237">
        <v>0</v>
      </c>
      <c r="E237">
        <v>0</v>
      </c>
      <c r="F237">
        <v>-2</v>
      </c>
      <c r="G237" s="4">
        <f t="shared" si="23"/>
        <v>-2.1548387096774193</v>
      </c>
      <c r="H237" s="4">
        <f t="shared" si="24"/>
        <v>0</v>
      </c>
      <c r="I237" s="6">
        <f t="shared" si="25"/>
        <v>0</v>
      </c>
      <c r="J237" s="6">
        <f t="shared" si="26"/>
        <v>-1.6117216117216117E-3</v>
      </c>
      <c r="K237" t="e">
        <f t="shared" si="27"/>
        <v>#DIV/0!</v>
      </c>
    </row>
    <row r="238" spans="2:11" x14ac:dyDescent="0.2">
      <c r="B238">
        <f t="shared" si="28"/>
        <v>235</v>
      </c>
      <c r="C238">
        <v>-709</v>
      </c>
      <c r="D238">
        <v>0</v>
      </c>
      <c r="E238">
        <v>0</v>
      </c>
      <c r="F238">
        <v>-2</v>
      </c>
      <c r="G238" s="4">
        <f t="shared" si="23"/>
        <v>-2.2870967741935484</v>
      </c>
      <c r="H238" s="4">
        <f t="shared" si="24"/>
        <v>0</v>
      </c>
      <c r="I238" s="6">
        <f t="shared" si="25"/>
        <v>0</v>
      </c>
      <c r="J238" s="6">
        <f t="shared" si="26"/>
        <v>-1.6117216117216117E-3</v>
      </c>
      <c r="K238" t="e">
        <f t="shared" si="27"/>
        <v>#DIV/0!</v>
      </c>
    </row>
    <row r="239" spans="2:11" x14ac:dyDescent="0.2">
      <c r="B239">
        <f t="shared" si="28"/>
        <v>236</v>
      </c>
      <c r="C239">
        <v>-743</v>
      </c>
      <c r="D239">
        <v>0</v>
      </c>
      <c r="E239">
        <v>0</v>
      </c>
      <c r="F239">
        <v>-2</v>
      </c>
      <c r="G239" s="4">
        <f t="shared" si="23"/>
        <v>-2.3967741935483873</v>
      </c>
      <c r="H239" s="4">
        <f t="shared" si="24"/>
        <v>0</v>
      </c>
      <c r="I239" s="6">
        <f t="shared" si="25"/>
        <v>0</v>
      </c>
      <c r="J239" s="6">
        <f t="shared" si="26"/>
        <v>-1.6117216117216117E-3</v>
      </c>
      <c r="K239" t="e">
        <f t="shared" si="27"/>
        <v>#DIV/0!</v>
      </c>
    </row>
    <row r="240" spans="2:11" x14ac:dyDescent="0.2">
      <c r="B240">
        <f t="shared" si="28"/>
        <v>237</v>
      </c>
      <c r="C240">
        <v>-770</v>
      </c>
      <c r="D240">
        <v>0</v>
      </c>
      <c r="E240">
        <v>0</v>
      </c>
      <c r="F240">
        <v>-3</v>
      </c>
      <c r="G240" s="4">
        <f t="shared" si="23"/>
        <v>-2.4838709677419355</v>
      </c>
      <c r="H240" s="4">
        <f t="shared" si="24"/>
        <v>0</v>
      </c>
      <c r="I240" s="6">
        <f t="shared" si="25"/>
        <v>0</v>
      </c>
      <c r="J240" s="6">
        <f t="shared" si="26"/>
        <v>-2.4175824175824171E-3</v>
      </c>
      <c r="K240" t="e">
        <f t="shared" si="27"/>
        <v>#DIV/0!</v>
      </c>
    </row>
    <row r="241" spans="2:11" x14ac:dyDescent="0.2">
      <c r="B241">
        <f t="shared" si="28"/>
        <v>238</v>
      </c>
      <c r="C241">
        <v>-789</v>
      </c>
      <c r="D241">
        <v>0</v>
      </c>
      <c r="E241">
        <v>0</v>
      </c>
      <c r="F241">
        <v>-13</v>
      </c>
      <c r="G241" s="4">
        <f t="shared" si="23"/>
        <v>-2.5451612903225804</v>
      </c>
      <c r="H241" s="4">
        <f t="shared" si="24"/>
        <v>0</v>
      </c>
      <c r="I241" s="6">
        <f t="shared" si="25"/>
        <v>0</v>
      </c>
      <c r="J241" s="6">
        <f t="shared" si="26"/>
        <v>-1.0476190476190476E-2</v>
      </c>
      <c r="K241" t="e">
        <f t="shared" si="27"/>
        <v>#DIV/0!</v>
      </c>
    </row>
    <row r="242" spans="2:11" x14ac:dyDescent="0.2">
      <c r="B242">
        <f t="shared" si="28"/>
        <v>239</v>
      </c>
      <c r="C242">
        <v>-801</v>
      </c>
      <c r="D242">
        <v>0</v>
      </c>
      <c r="E242">
        <v>0</v>
      </c>
      <c r="F242">
        <v>-202</v>
      </c>
      <c r="G242" s="4">
        <f t="shared" si="23"/>
        <v>-2.5838709677419351</v>
      </c>
      <c r="H242" s="4">
        <f t="shared" si="24"/>
        <v>0</v>
      </c>
      <c r="I242" s="6">
        <f t="shared" si="25"/>
        <v>0</v>
      </c>
      <c r="J242" s="6">
        <f t="shared" si="26"/>
        <v>-0.16278388278388276</v>
      </c>
      <c r="K242" t="e">
        <f t="shared" si="27"/>
        <v>#DIV/0!</v>
      </c>
    </row>
    <row r="243" spans="2:11" x14ac:dyDescent="0.2">
      <c r="B243">
        <f t="shared" si="28"/>
        <v>240</v>
      </c>
      <c r="C243">
        <v>-804</v>
      </c>
      <c r="D243">
        <v>0</v>
      </c>
      <c r="E243">
        <v>0</v>
      </c>
      <c r="F243">
        <v>-381</v>
      </c>
      <c r="G243" s="4">
        <f t="shared" si="23"/>
        <v>-2.5935483870967739</v>
      </c>
      <c r="H243" s="4">
        <f t="shared" si="24"/>
        <v>0</v>
      </c>
      <c r="I243" s="6">
        <f t="shared" si="25"/>
        <v>0</v>
      </c>
      <c r="J243" s="6">
        <f t="shared" si="26"/>
        <v>-0.30703296703296701</v>
      </c>
      <c r="K243" t="e">
        <f t="shared" si="27"/>
        <v>#DIV/0!</v>
      </c>
    </row>
    <row r="244" spans="2:11" x14ac:dyDescent="0.2">
      <c r="B244">
        <f t="shared" si="28"/>
        <v>241</v>
      </c>
      <c r="C244">
        <v>-801</v>
      </c>
      <c r="D244">
        <v>0</v>
      </c>
      <c r="E244">
        <v>0</v>
      </c>
      <c r="F244">
        <v>-556</v>
      </c>
      <c r="G244" s="4">
        <f t="shared" si="23"/>
        <v>-2.5838709677419351</v>
      </c>
      <c r="H244" s="4">
        <f t="shared" si="24"/>
        <v>0</v>
      </c>
      <c r="I244" s="6">
        <f t="shared" si="25"/>
        <v>0</v>
      </c>
      <c r="J244" s="6">
        <f t="shared" si="26"/>
        <v>-0.44805860805860803</v>
      </c>
      <c r="K244" t="e">
        <f t="shared" si="27"/>
        <v>#DIV/0!</v>
      </c>
    </row>
    <row r="245" spans="2:11" x14ac:dyDescent="0.2">
      <c r="B245">
        <f t="shared" si="28"/>
        <v>242</v>
      </c>
      <c r="C245">
        <v>-789</v>
      </c>
      <c r="D245">
        <v>0</v>
      </c>
      <c r="E245">
        <v>0</v>
      </c>
      <c r="F245">
        <v>-723</v>
      </c>
      <c r="G245" s="4">
        <f t="shared" si="23"/>
        <v>-2.5451612903225804</v>
      </c>
      <c r="H245" s="4">
        <f t="shared" si="24"/>
        <v>0</v>
      </c>
      <c r="I245" s="6">
        <f t="shared" si="25"/>
        <v>0</v>
      </c>
      <c r="J245" s="6">
        <f t="shared" si="26"/>
        <v>-0.58263736263736265</v>
      </c>
      <c r="K245" t="e">
        <f t="shared" si="27"/>
        <v>#DIV/0!</v>
      </c>
    </row>
    <row r="246" spans="2:11" x14ac:dyDescent="0.2">
      <c r="B246">
        <f t="shared" si="28"/>
        <v>243</v>
      </c>
      <c r="C246">
        <v>-770</v>
      </c>
      <c r="D246">
        <v>0</v>
      </c>
      <c r="E246">
        <v>0</v>
      </c>
      <c r="F246">
        <v>-889</v>
      </c>
      <c r="G246" s="4">
        <f t="shared" si="23"/>
        <v>-2.4838709677419355</v>
      </c>
      <c r="H246" s="4">
        <f t="shared" si="24"/>
        <v>0</v>
      </c>
      <c r="I246" s="6">
        <f t="shared" si="25"/>
        <v>0</v>
      </c>
      <c r="J246" s="6">
        <f t="shared" si="26"/>
        <v>-0.71641025641025635</v>
      </c>
      <c r="K246" t="e">
        <f t="shared" si="27"/>
        <v>#DIV/0!</v>
      </c>
    </row>
    <row r="247" spans="2:11" x14ac:dyDescent="0.2">
      <c r="B247">
        <f t="shared" si="28"/>
        <v>244</v>
      </c>
      <c r="C247">
        <v>-743</v>
      </c>
      <c r="D247">
        <v>0</v>
      </c>
      <c r="E247">
        <v>0</v>
      </c>
      <c r="F247">
        <v>-1048</v>
      </c>
      <c r="G247" s="4">
        <f t="shared" si="23"/>
        <v>-2.3967741935483873</v>
      </c>
      <c r="H247" s="4">
        <f t="shared" si="24"/>
        <v>0</v>
      </c>
      <c r="I247" s="6">
        <f t="shared" si="25"/>
        <v>0</v>
      </c>
      <c r="J247" s="6">
        <f t="shared" si="26"/>
        <v>-0.84454212454212441</v>
      </c>
      <c r="K247" t="e">
        <f t="shared" si="27"/>
        <v>#DIV/0!</v>
      </c>
    </row>
    <row r="248" spans="2:11" x14ac:dyDescent="0.2">
      <c r="B248">
        <f t="shared" si="28"/>
        <v>245</v>
      </c>
      <c r="C248">
        <v>-710</v>
      </c>
      <c r="D248">
        <v>0</v>
      </c>
      <c r="E248">
        <v>0</v>
      </c>
      <c r="F248">
        <v>-1187</v>
      </c>
      <c r="G248" s="4">
        <f t="shared" si="23"/>
        <v>-2.2903225806451615</v>
      </c>
      <c r="H248" s="4">
        <f t="shared" si="24"/>
        <v>0</v>
      </c>
      <c r="I248" s="6">
        <f t="shared" si="25"/>
        <v>0</v>
      </c>
      <c r="J248" s="6">
        <f t="shared" si="26"/>
        <v>-0.95655677655677651</v>
      </c>
      <c r="K248" t="e">
        <f t="shared" si="27"/>
        <v>#DIV/0!</v>
      </c>
    </row>
    <row r="249" spans="2:11" x14ac:dyDescent="0.2">
      <c r="B249">
        <f t="shared" si="28"/>
        <v>246</v>
      </c>
      <c r="C249">
        <v>-669</v>
      </c>
      <c r="D249">
        <v>0</v>
      </c>
      <c r="E249">
        <v>0</v>
      </c>
      <c r="F249">
        <v>-1321</v>
      </c>
      <c r="G249" s="4">
        <f t="shared" si="23"/>
        <v>-2.1580645161290319</v>
      </c>
      <c r="H249" s="4">
        <f t="shared" si="24"/>
        <v>0</v>
      </c>
      <c r="I249" s="6">
        <f t="shared" si="25"/>
        <v>0</v>
      </c>
      <c r="J249" s="6">
        <f t="shared" si="26"/>
        <v>-1.0645421245421245</v>
      </c>
      <c r="K249" t="e">
        <f t="shared" si="27"/>
        <v>#DIV/0!</v>
      </c>
    </row>
    <row r="250" spans="2:11" x14ac:dyDescent="0.2">
      <c r="B250">
        <f t="shared" si="28"/>
        <v>247</v>
      </c>
      <c r="C250">
        <v>-622</v>
      </c>
      <c r="D250">
        <v>0</v>
      </c>
      <c r="E250">
        <v>0</v>
      </c>
      <c r="F250">
        <v>-1443</v>
      </c>
      <c r="G250" s="4">
        <f t="shared" si="23"/>
        <v>-2.0064516129032257</v>
      </c>
      <c r="H250" s="4">
        <f t="shared" si="24"/>
        <v>0</v>
      </c>
      <c r="I250" s="6">
        <f t="shared" si="25"/>
        <v>0</v>
      </c>
      <c r="J250" s="6">
        <f t="shared" si="26"/>
        <v>-1.1628571428571428</v>
      </c>
      <c r="K250" t="e">
        <f t="shared" si="27"/>
        <v>#DIV/0!</v>
      </c>
    </row>
    <row r="251" spans="2:11" x14ac:dyDescent="0.2">
      <c r="B251">
        <f t="shared" si="28"/>
        <v>248</v>
      </c>
      <c r="C251">
        <v>-569</v>
      </c>
      <c r="D251">
        <v>0</v>
      </c>
      <c r="E251">
        <v>0</v>
      </c>
      <c r="F251">
        <v>-1550</v>
      </c>
      <c r="G251" s="4">
        <f t="shared" si="23"/>
        <v>-1.8354838709677417</v>
      </c>
      <c r="H251" s="4">
        <f t="shared" si="24"/>
        <v>0</v>
      </c>
      <c r="I251" s="6">
        <f t="shared" si="25"/>
        <v>0</v>
      </c>
      <c r="J251" s="6">
        <f t="shared" si="26"/>
        <v>-1.2490842490842491</v>
      </c>
      <c r="K251" t="e">
        <f t="shared" si="27"/>
        <v>#DIV/0!</v>
      </c>
    </row>
    <row r="252" spans="2:11" x14ac:dyDescent="0.2">
      <c r="B252">
        <f t="shared" si="28"/>
        <v>249</v>
      </c>
      <c r="C252">
        <v>-511</v>
      </c>
      <c r="D252">
        <v>0</v>
      </c>
      <c r="E252">
        <v>0</v>
      </c>
      <c r="F252">
        <v>-1643</v>
      </c>
      <c r="G252" s="4">
        <f t="shared" si="23"/>
        <v>-1.6483870967741936</v>
      </c>
      <c r="H252" s="4">
        <f t="shared" si="24"/>
        <v>0</v>
      </c>
      <c r="I252" s="6">
        <f t="shared" si="25"/>
        <v>0</v>
      </c>
      <c r="J252" s="6">
        <f t="shared" si="26"/>
        <v>-1.3240293040293039</v>
      </c>
      <c r="K252" t="e">
        <f t="shared" si="27"/>
        <v>#DIV/0!</v>
      </c>
    </row>
    <row r="253" spans="2:11" x14ac:dyDescent="0.2">
      <c r="B253">
        <f t="shared" si="28"/>
        <v>250</v>
      </c>
      <c r="C253">
        <v>-447</v>
      </c>
      <c r="D253">
        <v>0</v>
      </c>
      <c r="E253">
        <v>0</v>
      </c>
      <c r="F253">
        <v>-1722</v>
      </c>
      <c r="G253" s="4">
        <f t="shared" si="23"/>
        <v>-1.4419354838709677</v>
      </c>
      <c r="H253" s="4">
        <f t="shared" si="24"/>
        <v>0</v>
      </c>
      <c r="I253" s="6">
        <f t="shared" si="25"/>
        <v>0</v>
      </c>
      <c r="J253" s="6">
        <f t="shared" si="26"/>
        <v>-1.3876923076923076</v>
      </c>
      <c r="K253" t="e">
        <f t="shared" si="27"/>
        <v>#DIV/0!</v>
      </c>
    </row>
    <row r="254" spans="2:11" x14ac:dyDescent="0.2">
      <c r="B254">
        <f t="shared" si="28"/>
        <v>251</v>
      </c>
      <c r="C254">
        <v>-379</v>
      </c>
      <c r="D254">
        <v>0</v>
      </c>
      <c r="E254">
        <v>0</v>
      </c>
      <c r="F254">
        <v>-1785</v>
      </c>
      <c r="G254" s="4">
        <f t="shared" si="23"/>
        <v>-1.2225806451612904</v>
      </c>
      <c r="H254" s="4">
        <f t="shared" si="24"/>
        <v>0</v>
      </c>
      <c r="I254" s="6">
        <f t="shared" si="25"/>
        <v>0</v>
      </c>
      <c r="J254" s="6">
        <f t="shared" si="26"/>
        <v>-1.4384615384615385</v>
      </c>
      <c r="K254" t="e">
        <f t="shared" si="27"/>
        <v>#DIV/0!</v>
      </c>
    </row>
    <row r="255" spans="2:11" x14ac:dyDescent="0.2">
      <c r="B255">
        <f t="shared" si="28"/>
        <v>252</v>
      </c>
      <c r="C255">
        <v>-308</v>
      </c>
      <c r="D255">
        <v>0</v>
      </c>
      <c r="E255">
        <v>0</v>
      </c>
      <c r="F255">
        <v>-1829</v>
      </c>
      <c r="G255" s="4">
        <f t="shared" si="23"/>
        <v>-0.99354838709677418</v>
      </c>
      <c r="H255" s="4">
        <f t="shared" si="24"/>
        <v>0</v>
      </c>
      <c r="I255" s="6">
        <f t="shared" si="25"/>
        <v>0</v>
      </c>
      <c r="J255" s="6">
        <f t="shared" si="26"/>
        <v>-1.4739194139194138</v>
      </c>
      <c r="K255" t="e">
        <f t="shared" si="27"/>
        <v>#DIV/0!</v>
      </c>
    </row>
    <row r="256" spans="2:11" x14ac:dyDescent="0.2">
      <c r="B256">
        <f t="shared" si="28"/>
        <v>253</v>
      </c>
      <c r="C256">
        <v>-234</v>
      </c>
      <c r="D256">
        <v>0</v>
      </c>
      <c r="E256">
        <v>0</v>
      </c>
      <c r="F256">
        <v>-1859</v>
      </c>
      <c r="G256" s="4">
        <f t="shared" si="23"/>
        <v>-0.75483870967741928</v>
      </c>
      <c r="H256" s="4">
        <f t="shared" si="24"/>
        <v>0</v>
      </c>
      <c r="I256" s="6">
        <f t="shared" si="25"/>
        <v>0</v>
      </c>
      <c r="J256" s="6">
        <f t="shared" si="26"/>
        <v>-1.4980952380952381</v>
      </c>
      <c r="K256" t="e">
        <f t="shared" si="27"/>
        <v>#DIV/0!</v>
      </c>
    </row>
    <row r="257" spans="2:11" x14ac:dyDescent="0.2">
      <c r="B257">
        <f t="shared" si="28"/>
        <v>254</v>
      </c>
      <c r="C257">
        <v>-157</v>
      </c>
      <c r="D257">
        <v>0</v>
      </c>
      <c r="E257">
        <v>0</v>
      </c>
      <c r="F257">
        <v>-1871</v>
      </c>
      <c r="G257" s="4">
        <f t="shared" si="23"/>
        <v>-0.50645161290322582</v>
      </c>
      <c r="H257" s="4">
        <f t="shared" si="24"/>
        <v>0</v>
      </c>
      <c r="I257" s="6">
        <f t="shared" si="25"/>
        <v>0</v>
      </c>
      <c r="J257" s="6">
        <f t="shared" si="26"/>
        <v>-1.5077655677655677</v>
      </c>
      <c r="K257" t="e">
        <f t="shared" si="27"/>
        <v>#DIV/0!</v>
      </c>
    </row>
    <row r="258" spans="2:11" x14ac:dyDescent="0.2">
      <c r="B258">
        <f t="shared" si="28"/>
        <v>255</v>
      </c>
      <c r="C258">
        <v>-79</v>
      </c>
      <c r="D258">
        <v>0</v>
      </c>
      <c r="E258">
        <v>0</v>
      </c>
      <c r="F258">
        <v>-1863</v>
      </c>
      <c r="G258" s="4">
        <f t="shared" si="23"/>
        <v>-0.25483870967741934</v>
      </c>
      <c r="H258" s="4">
        <f t="shared" si="24"/>
        <v>0</v>
      </c>
      <c r="I258" s="6">
        <f t="shared" si="25"/>
        <v>0</v>
      </c>
      <c r="J258" s="6">
        <f t="shared" si="26"/>
        <v>-1.5013186813186812</v>
      </c>
      <c r="K258" t="e">
        <f t="shared" si="27"/>
        <v>#DIV/0!</v>
      </c>
    </row>
  </sheetData>
  <mergeCells count="2">
    <mergeCell ref="C1:F1"/>
    <mergeCell ref="G1:K1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DAC Range</vt:lpstr>
      <vt:lpstr>ADC Average</vt:lpstr>
      <vt:lpstr>Calib measuring range</vt:lpstr>
      <vt:lpstr>Resistance Measuring accuracy</vt:lpstr>
      <vt:lpstr>Voltage sweep</vt:lpstr>
      <vt:lpstr>Single Voltage</vt:lpstr>
      <vt:lpstr>AC Voltage Sweep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Clark</dc:creator>
  <cp:lastModifiedBy>Cameron Clark</cp:lastModifiedBy>
  <dcterms:created xsi:type="dcterms:W3CDTF">2024-10-08T09:49:16Z</dcterms:created>
  <dcterms:modified xsi:type="dcterms:W3CDTF">2024-10-24T11:02:21Z</dcterms:modified>
</cp:coreProperties>
</file>