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 activeTab="2"/>
  </bookViews>
  <sheets>
    <sheet name="Boosters" sheetId="1" r:id="rId1"/>
    <sheet name="Starters" sheetId="3" r:id="rId2"/>
    <sheet name="FatPacks" sheetId="2" r:id="rId3"/>
  </sheets>
  <calcPr calcId="125725"/>
</workbook>
</file>

<file path=xl/calcChain.xml><?xml version="1.0" encoding="utf-8"?>
<calcChain xmlns="http://schemas.openxmlformats.org/spreadsheetml/2006/main">
  <c r="N3" i="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"/>
  <c r="H3"/>
  <c r="I3"/>
  <c r="J3"/>
  <c r="K3"/>
  <c r="L3"/>
  <c r="H4"/>
  <c r="I4"/>
  <c r="J4"/>
  <c r="K4"/>
  <c r="L4"/>
  <c r="H5"/>
  <c r="I5"/>
  <c r="J5"/>
  <c r="K5"/>
  <c r="L5"/>
  <c r="H6"/>
  <c r="I6"/>
  <c r="J6"/>
  <c r="K6"/>
  <c r="L6"/>
  <c r="H7"/>
  <c r="I7"/>
  <c r="J7"/>
  <c r="K7"/>
  <c r="L7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K2"/>
  <c r="L2"/>
  <c r="J2"/>
  <c r="I2"/>
  <c r="H2"/>
  <c r="I3" i="2"/>
  <c r="I4"/>
  <c r="I5"/>
  <c r="I11"/>
  <c r="I12"/>
  <c r="I13"/>
  <c r="I19"/>
  <c r="I20"/>
  <c r="I21"/>
  <c r="I27"/>
  <c r="I28"/>
  <c r="I29"/>
  <c r="I35"/>
  <c r="I36"/>
  <c r="I37"/>
  <c r="I43"/>
  <c r="I44"/>
  <c r="I45"/>
  <c r="I51"/>
  <c r="I2"/>
  <c r="G51"/>
  <c r="F5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2"/>
  <c r="F3"/>
  <c r="F4"/>
  <c r="F5"/>
  <c r="F6"/>
  <c r="I6" s="1"/>
  <c r="F7"/>
  <c r="I7" s="1"/>
  <c r="F8"/>
  <c r="I8" s="1"/>
  <c r="F9"/>
  <c r="I9" s="1"/>
  <c r="F10"/>
  <c r="I10" s="1"/>
  <c r="F11"/>
  <c r="F12"/>
  <c r="F13"/>
  <c r="F14"/>
  <c r="I14" s="1"/>
  <c r="F15"/>
  <c r="I15" s="1"/>
  <c r="F16"/>
  <c r="I16" s="1"/>
  <c r="F17"/>
  <c r="I17" s="1"/>
  <c r="F18"/>
  <c r="I18" s="1"/>
  <c r="F19"/>
  <c r="F20"/>
  <c r="F21"/>
  <c r="F22"/>
  <c r="I22" s="1"/>
  <c r="F23"/>
  <c r="I23" s="1"/>
  <c r="F24"/>
  <c r="I24" s="1"/>
  <c r="F25"/>
  <c r="I25" s="1"/>
  <c r="F26"/>
  <c r="I26" s="1"/>
  <c r="F27"/>
  <c r="F28"/>
  <c r="F29"/>
  <c r="F30"/>
  <c r="I30" s="1"/>
  <c r="F31"/>
  <c r="I31" s="1"/>
  <c r="F32"/>
  <c r="I32" s="1"/>
  <c r="F33"/>
  <c r="I33" s="1"/>
  <c r="F34"/>
  <c r="I34" s="1"/>
  <c r="F35"/>
  <c r="F36"/>
  <c r="F37"/>
  <c r="F38"/>
  <c r="I38" s="1"/>
  <c r="F39"/>
  <c r="I39" s="1"/>
  <c r="F40"/>
  <c r="I40" s="1"/>
  <c r="F41"/>
  <c r="I41" s="1"/>
  <c r="F42"/>
  <c r="I42" s="1"/>
  <c r="F43"/>
  <c r="F44"/>
  <c r="F45"/>
  <c r="F46"/>
  <c r="I46" s="1"/>
  <c r="F47"/>
  <c r="I47" s="1"/>
  <c r="F48"/>
  <c r="I48" s="1"/>
  <c r="F49"/>
  <c r="I49" s="1"/>
  <c r="F50"/>
  <c r="I50" s="1"/>
  <c r="F2"/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2"/>
  <c r="N30"/>
  <c r="O30"/>
  <c r="P30"/>
  <c r="R30"/>
  <c r="S30"/>
  <c r="T30"/>
  <c r="U30"/>
  <c r="V30"/>
  <c r="N31"/>
  <c r="O31"/>
  <c r="P31"/>
  <c r="R31"/>
  <c r="S31"/>
  <c r="T31"/>
  <c r="U31"/>
  <c r="V31"/>
  <c r="N32"/>
  <c r="O32"/>
  <c r="P32"/>
  <c r="R32"/>
  <c r="S32"/>
  <c r="T32"/>
  <c r="U32"/>
  <c r="V32"/>
  <c r="N33"/>
  <c r="O33"/>
  <c r="P33"/>
  <c r="R33"/>
  <c r="S33"/>
  <c r="T33"/>
  <c r="U33"/>
  <c r="V33"/>
  <c r="N34"/>
  <c r="O34"/>
  <c r="P34"/>
  <c r="R34"/>
  <c r="S34"/>
  <c r="T34"/>
  <c r="U34"/>
  <c r="V34"/>
  <c r="N35"/>
  <c r="O35"/>
  <c r="P35"/>
  <c r="R35"/>
  <c r="S35"/>
  <c r="T35"/>
  <c r="U35"/>
  <c r="V35"/>
  <c r="N36"/>
  <c r="O36"/>
  <c r="P36"/>
  <c r="R36"/>
  <c r="S36"/>
  <c r="T36"/>
  <c r="U36"/>
  <c r="V36"/>
  <c r="N37"/>
  <c r="O37"/>
  <c r="P37"/>
  <c r="R37"/>
  <c r="S37"/>
  <c r="T37"/>
  <c r="U37"/>
  <c r="V37"/>
  <c r="N38"/>
  <c r="O38"/>
  <c r="P38"/>
  <c r="R38"/>
  <c r="S38"/>
  <c r="T38"/>
  <c r="U38"/>
  <c r="V38"/>
  <c r="N39"/>
  <c r="O39"/>
  <c r="P39"/>
  <c r="R39"/>
  <c r="S39"/>
  <c r="T39"/>
  <c r="U39"/>
  <c r="V39"/>
  <c r="N40"/>
  <c r="O40"/>
  <c r="P40"/>
  <c r="R40"/>
  <c r="S40"/>
  <c r="T40"/>
  <c r="U40"/>
  <c r="V40"/>
  <c r="N41"/>
  <c r="O41"/>
  <c r="P41"/>
  <c r="R41"/>
  <c r="S41"/>
  <c r="T41"/>
  <c r="U41"/>
  <c r="V41"/>
  <c r="N42"/>
  <c r="O42"/>
  <c r="P42"/>
  <c r="R42"/>
  <c r="S42"/>
  <c r="T42"/>
  <c r="U42"/>
  <c r="V42"/>
  <c r="N43"/>
  <c r="O43"/>
  <c r="P43"/>
  <c r="R43"/>
  <c r="S43"/>
  <c r="T43"/>
  <c r="U43"/>
  <c r="V43"/>
  <c r="N44"/>
  <c r="O44"/>
  <c r="P44"/>
  <c r="R44"/>
  <c r="S44"/>
  <c r="T44"/>
  <c r="U44"/>
  <c r="V44"/>
  <c r="N45"/>
  <c r="O45"/>
  <c r="P45"/>
  <c r="R45"/>
  <c r="S45"/>
  <c r="T45"/>
  <c r="U45"/>
  <c r="V45"/>
  <c r="N46"/>
  <c r="O46"/>
  <c r="P46"/>
  <c r="R46"/>
  <c r="S46"/>
  <c r="T46"/>
  <c r="U46"/>
  <c r="V46"/>
  <c r="N47"/>
  <c r="O47"/>
  <c r="P47"/>
  <c r="R47"/>
  <c r="S47"/>
  <c r="T47"/>
  <c r="U47"/>
  <c r="V47"/>
  <c r="N48"/>
  <c r="O48"/>
  <c r="P48"/>
  <c r="R48"/>
  <c r="S48"/>
  <c r="T48"/>
  <c r="U48"/>
  <c r="V48"/>
  <c r="N49"/>
  <c r="O49"/>
  <c r="P49"/>
  <c r="R49"/>
  <c r="S49"/>
  <c r="T49"/>
  <c r="U49"/>
  <c r="V49"/>
  <c r="N50"/>
  <c r="O50"/>
  <c r="P50"/>
  <c r="R50"/>
  <c r="S50"/>
  <c r="T50"/>
  <c r="U50"/>
  <c r="V50"/>
  <c r="N51"/>
  <c r="O51"/>
  <c r="P51"/>
  <c r="R51"/>
  <c r="S51"/>
  <c r="T51"/>
  <c r="U51"/>
  <c r="V51"/>
  <c r="N52"/>
  <c r="O52"/>
  <c r="P52"/>
  <c r="R52"/>
  <c r="S52"/>
  <c r="T52"/>
  <c r="U52"/>
  <c r="V52"/>
  <c r="N53"/>
  <c r="O53"/>
  <c r="P53"/>
  <c r="R53"/>
  <c r="S53"/>
  <c r="T53"/>
  <c r="U53"/>
  <c r="V53"/>
  <c r="N54"/>
  <c r="O54"/>
  <c r="P54"/>
  <c r="R54"/>
  <c r="S54"/>
  <c r="T54"/>
  <c r="U54"/>
  <c r="V54"/>
  <c r="N55"/>
  <c r="O55"/>
  <c r="P55"/>
  <c r="R55"/>
  <c r="S55"/>
  <c r="T55"/>
  <c r="U55"/>
  <c r="V55"/>
  <c r="N56"/>
  <c r="O56"/>
  <c r="P56"/>
  <c r="R56"/>
  <c r="S56"/>
  <c r="T56"/>
  <c r="U56"/>
  <c r="V56"/>
  <c r="N57"/>
  <c r="O57"/>
  <c r="P57"/>
  <c r="R57"/>
  <c r="S57"/>
  <c r="T57"/>
  <c r="U57"/>
  <c r="V57"/>
  <c r="N58"/>
  <c r="O58"/>
  <c r="P58"/>
  <c r="R58"/>
  <c r="S58"/>
  <c r="T58"/>
  <c r="U58"/>
  <c r="V58"/>
  <c r="N59"/>
  <c r="O59"/>
  <c r="P59"/>
  <c r="R59"/>
  <c r="S59"/>
  <c r="T59"/>
  <c r="U59"/>
  <c r="V59"/>
  <c r="N60"/>
  <c r="O60"/>
  <c r="P60"/>
  <c r="R60"/>
  <c r="S60"/>
  <c r="T60"/>
  <c r="U60"/>
  <c r="V60"/>
  <c r="N61"/>
  <c r="O61"/>
  <c r="P61"/>
  <c r="R61"/>
  <c r="S61"/>
  <c r="T61"/>
  <c r="U61"/>
  <c r="V61"/>
  <c r="N62"/>
  <c r="O62"/>
  <c r="P62"/>
  <c r="R62"/>
  <c r="S62"/>
  <c r="T62"/>
  <c r="U62"/>
  <c r="V62"/>
  <c r="N63"/>
  <c r="O63"/>
  <c r="P63"/>
  <c r="R63"/>
  <c r="S63"/>
  <c r="T63"/>
  <c r="U63"/>
  <c r="V63"/>
  <c r="N64"/>
  <c r="O64"/>
  <c r="P64"/>
  <c r="R64"/>
  <c r="S64"/>
  <c r="T64"/>
  <c r="U64"/>
  <c r="V64"/>
  <c r="N65"/>
  <c r="O65"/>
  <c r="P65"/>
  <c r="R65"/>
  <c r="S65"/>
  <c r="T65"/>
  <c r="U65"/>
  <c r="V65"/>
  <c r="N66"/>
  <c r="O66"/>
  <c r="P66"/>
  <c r="R66"/>
  <c r="S66"/>
  <c r="T66"/>
  <c r="U66"/>
  <c r="V66"/>
  <c r="N67"/>
  <c r="O67"/>
  <c r="P67"/>
  <c r="R67"/>
  <c r="S67"/>
  <c r="T67"/>
  <c r="U67"/>
  <c r="V67"/>
  <c r="N68"/>
  <c r="O68"/>
  <c r="P68"/>
  <c r="R68"/>
  <c r="S68"/>
  <c r="T68"/>
  <c r="U68"/>
  <c r="V68"/>
  <c r="N69"/>
  <c r="O69"/>
  <c r="P69"/>
  <c r="R69"/>
  <c r="S69"/>
  <c r="T69"/>
  <c r="U69"/>
  <c r="V69"/>
  <c r="N70"/>
  <c r="O70"/>
  <c r="P70"/>
  <c r="R70"/>
  <c r="S70"/>
  <c r="T70"/>
  <c r="U70"/>
  <c r="V70"/>
  <c r="N71"/>
  <c r="O71"/>
  <c r="P71"/>
  <c r="R71"/>
  <c r="S71"/>
  <c r="T71"/>
  <c r="U71"/>
  <c r="V71"/>
  <c r="N72"/>
  <c r="O72"/>
  <c r="P72"/>
  <c r="R72"/>
  <c r="S72"/>
  <c r="T72"/>
  <c r="U72"/>
  <c r="V72"/>
  <c r="N73"/>
  <c r="O73"/>
  <c r="P73"/>
  <c r="R73"/>
  <c r="S73"/>
  <c r="T73"/>
  <c r="U73"/>
  <c r="V73"/>
  <c r="N74"/>
  <c r="O74"/>
  <c r="P74"/>
  <c r="R74"/>
  <c r="S74"/>
  <c r="T74"/>
  <c r="U74"/>
  <c r="V74"/>
  <c r="N75"/>
  <c r="O75"/>
  <c r="P75"/>
  <c r="R75"/>
  <c r="S75"/>
  <c r="T75"/>
  <c r="U75"/>
  <c r="V75"/>
  <c r="N76"/>
  <c r="O76"/>
  <c r="P76"/>
  <c r="R76"/>
  <c r="S76"/>
  <c r="T76"/>
  <c r="U76"/>
  <c r="V76"/>
  <c r="N77"/>
  <c r="O77"/>
  <c r="P77"/>
  <c r="R77"/>
  <c r="S77"/>
  <c r="T77"/>
  <c r="U77"/>
  <c r="V77"/>
  <c r="N78"/>
  <c r="O78"/>
  <c r="P78"/>
  <c r="R78"/>
  <c r="S78"/>
  <c r="T78"/>
  <c r="U78"/>
  <c r="V78"/>
  <c r="N79"/>
  <c r="O79"/>
  <c r="P79"/>
  <c r="R79"/>
  <c r="S79"/>
  <c r="T79"/>
  <c r="U79"/>
  <c r="V79"/>
  <c r="N80"/>
  <c r="O80"/>
  <c r="P80"/>
  <c r="R80"/>
  <c r="S80"/>
  <c r="T80"/>
  <c r="U80"/>
  <c r="V80"/>
  <c r="N81"/>
  <c r="O81"/>
  <c r="P81"/>
  <c r="R81"/>
  <c r="S81"/>
  <c r="T81"/>
  <c r="U81"/>
  <c r="V81"/>
  <c r="T28"/>
  <c r="U28"/>
  <c r="V28"/>
  <c r="T29"/>
  <c r="U29"/>
  <c r="V29"/>
  <c r="S27"/>
  <c r="T2"/>
  <c r="U2"/>
  <c r="V2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T21"/>
  <c r="U21"/>
  <c r="V21"/>
  <c r="T22"/>
  <c r="U22"/>
  <c r="V22"/>
  <c r="T23"/>
  <c r="U23"/>
  <c r="V23"/>
  <c r="T24"/>
  <c r="U24"/>
  <c r="V24"/>
  <c r="T25"/>
  <c r="U25"/>
  <c r="V25"/>
  <c r="T26"/>
  <c r="U26"/>
  <c r="V26"/>
  <c r="V27"/>
  <c r="U27"/>
  <c r="T2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2"/>
  <c r="O15"/>
  <c r="P15"/>
  <c r="R15"/>
  <c r="O16"/>
  <c r="P16"/>
  <c r="R16"/>
  <c r="O17"/>
  <c r="P17"/>
  <c r="R17"/>
  <c r="O18"/>
  <c r="P18"/>
  <c r="R18"/>
  <c r="O19"/>
  <c r="P19"/>
  <c r="R19"/>
  <c r="O20"/>
  <c r="P20"/>
  <c r="R20"/>
  <c r="O21"/>
  <c r="P21"/>
  <c r="R21"/>
  <c r="O22"/>
  <c r="P22"/>
  <c r="R22"/>
  <c r="O23"/>
  <c r="P23"/>
  <c r="R23"/>
  <c r="O24"/>
  <c r="P24"/>
  <c r="R24"/>
  <c r="O25"/>
  <c r="P25"/>
  <c r="R25"/>
  <c r="O26"/>
  <c r="P26"/>
  <c r="R26"/>
  <c r="O27"/>
  <c r="P27"/>
  <c r="R27"/>
  <c r="O28"/>
  <c r="P28"/>
  <c r="R28"/>
  <c r="O29"/>
  <c r="P29"/>
  <c r="R29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8"/>
  <c r="S29"/>
  <c r="S2"/>
  <c r="O3"/>
  <c r="P3"/>
  <c r="R3"/>
  <c r="O4"/>
  <c r="P4"/>
  <c r="R4"/>
  <c r="O5"/>
  <c r="P5"/>
  <c r="R5"/>
  <c r="O6"/>
  <c r="P6"/>
  <c r="R6"/>
  <c r="O7"/>
  <c r="P7"/>
  <c r="R7"/>
  <c r="O8"/>
  <c r="P8"/>
  <c r="R8"/>
  <c r="O9"/>
  <c r="P9"/>
  <c r="R9"/>
  <c r="O10"/>
  <c r="P10"/>
  <c r="R10"/>
  <c r="O11"/>
  <c r="P11"/>
  <c r="R11"/>
  <c r="O12"/>
  <c r="P12"/>
  <c r="R12"/>
  <c r="O13"/>
  <c r="P13"/>
  <c r="R13"/>
  <c r="O14"/>
  <c r="P14"/>
  <c r="R14"/>
  <c r="P2"/>
  <c r="R2"/>
  <c r="O2"/>
  <c r="L2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2"/>
  <c r="W28" l="1"/>
  <c r="W20"/>
  <c r="W14"/>
  <c r="W6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7"/>
  <c r="W19"/>
  <c r="W2"/>
  <c r="W11"/>
  <c r="W3"/>
  <c r="W15"/>
  <c r="W24"/>
  <c r="W16"/>
  <c r="W8"/>
  <c r="W22"/>
  <c r="W23"/>
  <c r="W7"/>
  <c r="W29"/>
  <c r="W21"/>
  <c r="W25"/>
  <c r="W17"/>
  <c r="W9"/>
  <c r="W12"/>
  <c r="W4"/>
  <c r="W26"/>
  <c r="W18"/>
  <c r="W10"/>
  <c r="W13"/>
  <c r="W5"/>
</calcChain>
</file>

<file path=xl/sharedStrings.xml><?xml version="1.0" encoding="utf-8"?>
<sst xmlns="http://schemas.openxmlformats.org/spreadsheetml/2006/main" count="192" uniqueCount="95">
  <si>
    <t>10E</t>
  </si>
  <si>
    <t>2ED</t>
  </si>
  <si>
    <t>3ED</t>
  </si>
  <si>
    <t>4ED</t>
  </si>
  <si>
    <t>5DN</t>
  </si>
  <si>
    <t>5ED</t>
  </si>
  <si>
    <t>6ED</t>
  </si>
  <si>
    <t>7ED</t>
  </si>
  <si>
    <t>8ED</t>
  </si>
  <si>
    <t>9ED</t>
  </si>
  <si>
    <t>ALA</t>
  </si>
  <si>
    <t>ALL</t>
  </si>
  <si>
    <t>APC</t>
  </si>
  <si>
    <t>ARB</t>
  </si>
  <si>
    <t>ARN</t>
  </si>
  <si>
    <t>ATQ</t>
  </si>
  <si>
    <t>AVR</t>
  </si>
  <si>
    <t>BOK</t>
  </si>
  <si>
    <t>CFX</t>
  </si>
  <si>
    <t>CHK</t>
  </si>
  <si>
    <t>CHR</t>
  </si>
  <si>
    <t>CSP</t>
  </si>
  <si>
    <t>DIS</t>
  </si>
  <si>
    <t>DKA</t>
  </si>
  <si>
    <t>DRK</t>
  </si>
  <si>
    <t>DST</t>
  </si>
  <si>
    <t>EVE</t>
  </si>
  <si>
    <t>EXO</t>
  </si>
  <si>
    <t>FEM</t>
  </si>
  <si>
    <t>FUT</t>
  </si>
  <si>
    <t>GPT</t>
  </si>
  <si>
    <t>GTC</t>
  </si>
  <si>
    <t>HML</t>
  </si>
  <si>
    <t>ICE</t>
  </si>
  <si>
    <t>INV</t>
  </si>
  <si>
    <t>ISD</t>
  </si>
  <si>
    <t>JUD</t>
  </si>
  <si>
    <t>LEA</t>
  </si>
  <si>
    <t>LEB</t>
  </si>
  <si>
    <t>LEG</t>
  </si>
  <si>
    <t>LGN</t>
  </si>
  <si>
    <t>LRW</t>
  </si>
  <si>
    <t>M10</t>
  </si>
  <si>
    <t>M11</t>
  </si>
  <si>
    <t>M12</t>
  </si>
  <si>
    <t>M13</t>
  </si>
  <si>
    <t>MBS</t>
  </si>
  <si>
    <t>MIR</t>
  </si>
  <si>
    <t>MMQ</t>
  </si>
  <si>
    <t>MOR</t>
  </si>
  <si>
    <t>MRD</t>
  </si>
  <si>
    <t>NMS</t>
  </si>
  <si>
    <t>NPH</t>
  </si>
  <si>
    <t>ODY</t>
  </si>
  <si>
    <t>ONS</t>
  </si>
  <si>
    <t>PCY</t>
  </si>
  <si>
    <t>PLC</t>
  </si>
  <si>
    <t>PLS</t>
  </si>
  <si>
    <t>PO2</t>
  </si>
  <si>
    <t>POR</t>
  </si>
  <si>
    <t>PTK</t>
  </si>
  <si>
    <t>RAV</t>
  </si>
  <si>
    <t>ROE</t>
  </si>
  <si>
    <t>RTR</t>
  </si>
  <si>
    <t>SCG</t>
  </si>
  <si>
    <t>SHM</t>
  </si>
  <si>
    <t>SOK</t>
  </si>
  <si>
    <t>SOM</t>
  </si>
  <si>
    <t>STH</t>
  </si>
  <si>
    <t>TMP</t>
  </si>
  <si>
    <t>TOR</t>
  </si>
  <si>
    <t>TSP</t>
  </si>
  <si>
    <t>UDS</t>
  </si>
  <si>
    <t>ULG</t>
  </si>
  <si>
    <t>USG</t>
  </si>
  <si>
    <t>VIS</t>
  </si>
  <si>
    <t>WTH</t>
  </si>
  <si>
    <t>WWK</t>
  </si>
  <si>
    <t>ZEN</t>
  </si>
  <si>
    <t>Variants</t>
  </si>
  <si>
    <t>Common</t>
  </si>
  <si>
    <t>Uncommon</t>
  </si>
  <si>
    <t>Rare</t>
  </si>
  <si>
    <t>BasicLand</t>
  </si>
  <si>
    <t>DoubleFaced</t>
  </si>
  <si>
    <t>Summ</t>
  </si>
  <si>
    <t>LandSet</t>
  </si>
  <si>
    <t>TimeShifted</t>
  </si>
  <si>
    <t>DGM</t>
  </si>
  <si>
    <t>Uncommon8</t>
  </si>
  <si>
    <t>Set</t>
  </si>
  <si>
    <t>MazeLand</t>
  </si>
  <si>
    <t>Boosters</t>
  </si>
  <si>
    <t>BasicLands</t>
  </si>
  <si>
    <t>Special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</si>
</sst>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L81" totalsRowShown="0">
  <autoFilter ref="A1:L81">
    <filterColumn colId="4"/>
  </autoFilter>
  <sortState ref="A2:L81">
    <sortCondition ref="B2"/>
  </sortState>
  <tableColumns count="12">
    <tableColumn id="1" name="Variants"/>
    <tableColumn id="2" name="Set"/>
    <tableColumn id="3" name="Common"/>
    <tableColumn id="4" name="Uncommon"/>
    <tableColumn id="12" name="Uncommon8"/>
    <tableColumn id="5" name="Rare"/>
    <tableColumn id="6" name="BasicLand"/>
    <tableColumn id="7" name="LandSet"/>
    <tableColumn id="8" name="TimeShifted"/>
    <tableColumn id="9" name="DoubleFaced"/>
    <tableColumn id="10" name="MazeLand"/>
    <tableColumn id="11" name="Summ">
      <calculatedColumnFormula>SUM(C2:K2)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F23" totalsRowShown="0">
  <autoFilter ref="A1:F23">
    <filterColumn colId="4"/>
  </autoFilter>
  <tableColumns count="6">
    <tableColumn id="1" name="Set"/>
    <tableColumn id="2" name="Common"/>
    <tableColumn id="3" name="Uncommon"/>
    <tableColumn id="4" name="Rare"/>
    <tableColumn id="7" name="Special"/>
    <tableColumn id="5" name="BasicLand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1:D51" totalsRowShown="0">
  <autoFilter ref="A1:D51"/>
  <tableColumns count="4">
    <tableColumn id="1" name="Set"/>
    <tableColumn id="2" name="Boosters"/>
    <tableColumn id="3" name="BasicLands"/>
    <tableColumn id="4" name="LandSe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workbookViewId="0">
      <selection activeCell="F6" sqref="F6"/>
    </sheetView>
  </sheetViews>
  <sheetFormatPr defaultRowHeight="15"/>
  <cols>
    <col min="1" max="1" width="10.5703125" bestFit="1" customWidth="1"/>
    <col min="2" max="2" width="6.140625" bestFit="1" customWidth="1"/>
    <col min="3" max="3" width="11.140625" customWidth="1"/>
    <col min="4" max="5" width="13.28515625" customWidth="1"/>
    <col min="6" max="6" width="13" customWidth="1"/>
    <col min="7" max="7" width="12.5703125" customWidth="1"/>
    <col min="8" max="8" width="10.140625" customWidth="1"/>
    <col min="9" max="9" width="14" customWidth="1"/>
    <col min="10" max="10" width="14.7109375" customWidth="1"/>
    <col min="11" max="11" width="12.28515625" bestFit="1" customWidth="1"/>
    <col min="14" max="14" width="13.42578125" customWidth="1"/>
  </cols>
  <sheetData>
    <row r="1" spans="1:23">
      <c r="A1" t="s">
        <v>79</v>
      </c>
      <c r="B1" t="s">
        <v>90</v>
      </c>
      <c r="C1" t="s">
        <v>80</v>
      </c>
      <c r="D1" t="s">
        <v>81</v>
      </c>
      <c r="E1" t="s">
        <v>89</v>
      </c>
      <c r="F1" t="s">
        <v>82</v>
      </c>
      <c r="G1" t="s">
        <v>83</v>
      </c>
      <c r="H1" t="s">
        <v>86</v>
      </c>
      <c r="I1" t="s">
        <v>87</v>
      </c>
      <c r="J1" t="s">
        <v>84</v>
      </c>
      <c r="K1" t="s">
        <v>91</v>
      </c>
      <c r="L1" t="s">
        <v>85</v>
      </c>
    </row>
    <row r="2" spans="1:23">
      <c r="A2">
        <v>5</v>
      </c>
      <c r="B2" t="s">
        <v>0</v>
      </c>
      <c r="C2">
        <v>10</v>
      </c>
      <c r="D2">
        <v>3</v>
      </c>
      <c r="F2">
        <v>1</v>
      </c>
      <c r="G2">
        <v>1</v>
      </c>
      <c r="L2">
        <f>SUM(C2:K2)</f>
        <v>15</v>
      </c>
      <c r="N2" t="str">
        <f>Таблица1[[#This Row],[Set]]&amp;": "&amp;Таблица1[[#This Row],[Variants]]&amp;" covers"</f>
        <v>10E: 5 covers</v>
      </c>
      <c r="O2" t="str">
        <f>IF(Таблица1[[#This Row],[Common]]&gt;0,", "&amp;Таблица1[[#This Row],[Common]]&amp;" "&amp;Таблица1[[#Headers],[Common]],"")</f>
        <v>, 10 Common</v>
      </c>
      <c r="P2" t="str">
        <f>IF(Таблица1[[#This Row],[Uncommon]]&gt;0,", "&amp;Таблица1[[#This Row],[Uncommon]]&amp;" "&amp;Таблица1[[#Headers],[Uncommon]],"")</f>
        <v>, 3 Uncommon</v>
      </c>
      <c r="Q2" t="str">
        <f>IF(Таблица1[[#This Row],[Uncommon8]]&gt;0,", "&amp;Таблица1[[#This Row],[Uncommon8]]&amp;" "&amp;Таблица1[[#Headers],[Uncommon8]],"")</f>
        <v/>
      </c>
      <c r="R2" t="str">
        <f>IF(Таблица1[[#This Row],[Rare]]&gt;0,", "&amp;Таблица1[[#This Row],[Rare]]&amp;" "&amp;Таблица1[[#Headers],[Rare]],"")</f>
        <v>, 1 Rare</v>
      </c>
      <c r="S2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2" t="str">
        <f>IF(Таблица1[[#This Row],[TimeShifted]]&gt;0,", "&amp;Таблица1[[#This Row],[TimeShifted]]&amp;" "&amp;Таблица1[[#Headers],[TimeShifted]],"")</f>
        <v/>
      </c>
      <c r="U2" t="str">
        <f>IF(Таблица1[[#This Row],[DoubleFaced]]&gt;0,", "&amp;Таблица1[[#This Row],[DoubleFaced]]&amp;" "&amp;Таблица1[[#Headers],[DoubleFaced]],"")</f>
        <v/>
      </c>
      <c r="V2" t="str">
        <f>IF(Таблица1[[#This Row],[MazeLand]]&gt;0,", "&amp;Таблица1[[#This Row],[MazeLand]]&amp;" "&amp;Таблица1[[#Headers],[MazeLand]],"")</f>
        <v/>
      </c>
      <c r="W2" t="str">
        <f>CONCATENATE(N2,O2,P2,Q2,R2,S2,T2,U2,V2)</f>
        <v xml:space="preserve">10E: 5 covers, 10 Common, 3 Uncommon, 1 Rare, 1 BasicLand </v>
      </c>
    </row>
    <row r="3" spans="1:23">
      <c r="A3">
        <v>1</v>
      </c>
      <c r="B3" t="s">
        <v>1</v>
      </c>
      <c r="C3">
        <v>11</v>
      </c>
      <c r="D3">
        <v>3</v>
      </c>
      <c r="F3">
        <v>1</v>
      </c>
      <c r="L3">
        <f>SUM(C3:K3)</f>
        <v>15</v>
      </c>
      <c r="N3" t="str">
        <f>Таблица1[[#This Row],[Set]]&amp;": "&amp;Таблица1[[#This Row],[Variants]]&amp;" covers"</f>
        <v>2ED: 1 covers</v>
      </c>
      <c r="O3" t="str">
        <f>IF(Таблица1[[#This Row],[Common]]&gt;0,", "&amp;Таблица1[[#This Row],[Common]]&amp;" "&amp;Таблица1[[#Headers],[Common]],"")</f>
        <v>, 11 Common</v>
      </c>
      <c r="P3" t="str">
        <f>IF(Таблица1[[#This Row],[Uncommon]]&gt;0,", "&amp;Таблица1[[#This Row],[Uncommon]]&amp;" "&amp;Таблица1[[#Headers],[Uncommon]],"")</f>
        <v>, 3 Uncommon</v>
      </c>
      <c r="Q3" t="str">
        <f>IF(Таблица1[[#This Row],[Uncommon8]]&gt;0,", "&amp;Таблица1[[#This Row],[Uncommon8]]&amp;" "&amp;Таблица1[[#Headers],[Uncommon8]],"")</f>
        <v/>
      </c>
      <c r="R3" t="str">
        <f>IF(Таблица1[[#This Row],[Rare]]&gt;0,", "&amp;Таблица1[[#This Row],[Rare]]&amp;" "&amp;Таблица1[[#Headers],[Rare]],"")</f>
        <v>, 1 Rare</v>
      </c>
      <c r="S3" t="str">
        <f>IF(Таблица1[[#This Row],[BasicLand]]&gt;0,", "&amp;Таблица1[[#This Row],[BasicLand]]&amp;" "&amp;Таблица1[[#Headers],[BasicLand]]&amp;" "&amp;Таблица1[[#This Row],[LandSet]],"")</f>
        <v/>
      </c>
      <c r="T3" t="str">
        <f>IF(Таблица1[[#This Row],[TimeShifted]]&gt;0,", "&amp;Таблица1[[#This Row],[TimeShifted]]&amp;" "&amp;Таблица1[[#Headers],[TimeShifted]],"")</f>
        <v/>
      </c>
      <c r="U3" t="str">
        <f>IF(Таблица1[[#This Row],[DoubleFaced]]&gt;0,", "&amp;Таблица1[[#This Row],[DoubleFaced]]&amp;" "&amp;Таблица1[[#Headers],[DoubleFaced]],"")</f>
        <v/>
      </c>
      <c r="V3" t="str">
        <f>IF(Таблица1[[#This Row],[MazeLand]]&gt;0,", "&amp;Таблица1[[#This Row],[MazeLand]]&amp;" "&amp;Таблица1[[#Headers],[MazeLand]],"")</f>
        <v/>
      </c>
      <c r="W3" t="str">
        <f t="shared" ref="W3:W66" si="0">CONCATENATE(N3,O3,P3,Q3,R3,S3,T3,U3,V3)</f>
        <v>2ED: 1 covers, 11 Common, 3 Uncommon, 1 Rare</v>
      </c>
    </row>
    <row r="4" spans="1:23">
      <c r="A4">
        <v>1</v>
      </c>
      <c r="B4" t="s">
        <v>2</v>
      </c>
      <c r="C4">
        <v>11</v>
      </c>
      <c r="D4">
        <v>3</v>
      </c>
      <c r="F4">
        <v>1</v>
      </c>
      <c r="L4">
        <f>SUM(C4:K4)</f>
        <v>15</v>
      </c>
      <c r="N4" t="str">
        <f>Таблица1[[#This Row],[Set]]&amp;": "&amp;Таблица1[[#This Row],[Variants]]&amp;" covers"</f>
        <v>3ED: 1 covers</v>
      </c>
      <c r="O4" t="str">
        <f>IF(Таблица1[[#This Row],[Common]]&gt;0,", "&amp;Таблица1[[#This Row],[Common]]&amp;" "&amp;Таблица1[[#Headers],[Common]],"")</f>
        <v>, 11 Common</v>
      </c>
      <c r="P4" t="str">
        <f>IF(Таблица1[[#This Row],[Uncommon]]&gt;0,", "&amp;Таблица1[[#This Row],[Uncommon]]&amp;" "&amp;Таблица1[[#Headers],[Uncommon]],"")</f>
        <v>, 3 Uncommon</v>
      </c>
      <c r="Q4" t="str">
        <f>IF(Таблица1[[#This Row],[Uncommon8]]&gt;0,", "&amp;Таблица1[[#This Row],[Uncommon8]]&amp;" "&amp;Таблица1[[#Headers],[Uncommon8]],"")</f>
        <v/>
      </c>
      <c r="R4" t="str">
        <f>IF(Таблица1[[#This Row],[Rare]]&gt;0,", "&amp;Таблица1[[#This Row],[Rare]]&amp;" "&amp;Таблица1[[#Headers],[Rare]],"")</f>
        <v>, 1 Rare</v>
      </c>
      <c r="S4" t="str">
        <f>IF(Таблица1[[#This Row],[BasicLand]]&gt;0,", "&amp;Таблица1[[#This Row],[BasicLand]]&amp;" "&amp;Таблица1[[#Headers],[BasicLand]]&amp;" "&amp;Таблица1[[#This Row],[LandSet]],"")</f>
        <v/>
      </c>
      <c r="T4" t="str">
        <f>IF(Таблица1[[#This Row],[TimeShifted]]&gt;0,", "&amp;Таблица1[[#This Row],[TimeShifted]]&amp;" "&amp;Таблица1[[#Headers],[TimeShifted]],"")</f>
        <v/>
      </c>
      <c r="U4" t="str">
        <f>IF(Таблица1[[#This Row],[DoubleFaced]]&gt;0,", "&amp;Таблица1[[#This Row],[DoubleFaced]]&amp;" "&amp;Таблица1[[#Headers],[DoubleFaced]],"")</f>
        <v/>
      </c>
      <c r="V4" t="str">
        <f>IF(Таблица1[[#This Row],[MazeLand]]&gt;0,", "&amp;Таблица1[[#This Row],[MazeLand]]&amp;" "&amp;Таблица1[[#Headers],[MazeLand]],"")</f>
        <v/>
      </c>
      <c r="W4" t="str">
        <f t="shared" si="0"/>
        <v>3ED: 1 covers, 11 Common, 3 Uncommon, 1 Rare</v>
      </c>
    </row>
    <row r="5" spans="1:23">
      <c r="A5">
        <v>5</v>
      </c>
      <c r="B5" t="s">
        <v>3</v>
      </c>
      <c r="C5">
        <v>11</v>
      </c>
      <c r="D5">
        <v>3</v>
      </c>
      <c r="F5">
        <v>1</v>
      </c>
      <c r="L5">
        <f>SUM(C5:K5)</f>
        <v>15</v>
      </c>
      <c r="N5" t="str">
        <f>Таблица1[[#This Row],[Set]]&amp;": "&amp;Таблица1[[#This Row],[Variants]]&amp;" covers"</f>
        <v>4ED: 5 covers</v>
      </c>
      <c r="O5" t="str">
        <f>IF(Таблица1[[#This Row],[Common]]&gt;0,", "&amp;Таблица1[[#This Row],[Common]]&amp;" "&amp;Таблица1[[#Headers],[Common]],"")</f>
        <v>, 11 Common</v>
      </c>
      <c r="P5" t="str">
        <f>IF(Таблица1[[#This Row],[Uncommon]]&gt;0,", "&amp;Таблица1[[#This Row],[Uncommon]]&amp;" "&amp;Таблица1[[#Headers],[Uncommon]],"")</f>
        <v>, 3 Uncommon</v>
      </c>
      <c r="Q5" t="str">
        <f>IF(Таблица1[[#This Row],[Uncommon8]]&gt;0,", "&amp;Таблица1[[#This Row],[Uncommon8]]&amp;" "&amp;Таблица1[[#Headers],[Uncommon8]],"")</f>
        <v/>
      </c>
      <c r="R5" t="str">
        <f>IF(Таблица1[[#This Row],[Rare]]&gt;0,", "&amp;Таблица1[[#This Row],[Rare]]&amp;" "&amp;Таблица1[[#Headers],[Rare]],"")</f>
        <v>, 1 Rare</v>
      </c>
      <c r="S5" t="str">
        <f>IF(Таблица1[[#This Row],[BasicLand]]&gt;0,", "&amp;Таблица1[[#This Row],[BasicLand]]&amp;" "&amp;Таблица1[[#Headers],[BasicLand]]&amp;" "&amp;Таблица1[[#This Row],[LandSet]],"")</f>
        <v/>
      </c>
      <c r="T5" t="str">
        <f>IF(Таблица1[[#This Row],[TimeShifted]]&gt;0,", "&amp;Таблица1[[#This Row],[TimeShifted]]&amp;" "&amp;Таблица1[[#Headers],[TimeShifted]],"")</f>
        <v/>
      </c>
      <c r="U5" t="str">
        <f>IF(Таблица1[[#This Row],[DoubleFaced]]&gt;0,", "&amp;Таблица1[[#This Row],[DoubleFaced]]&amp;" "&amp;Таблица1[[#Headers],[DoubleFaced]],"")</f>
        <v/>
      </c>
      <c r="V5" t="str">
        <f>IF(Таблица1[[#This Row],[MazeLand]]&gt;0,", "&amp;Таблица1[[#This Row],[MazeLand]]&amp;" "&amp;Таблица1[[#Headers],[MazeLand]],"")</f>
        <v/>
      </c>
      <c r="W5" t="str">
        <f t="shared" si="0"/>
        <v>4ED: 5 covers, 11 Common, 3 Uncommon, 1 Rare</v>
      </c>
    </row>
    <row r="6" spans="1:23">
      <c r="A6">
        <v>3</v>
      </c>
      <c r="B6" t="s">
        <v>4</v>
      </c>
      <c r="C6">
        <v>11</v>
      </c>
      <c r="D6">
        <v>3</v>
      </c>
      <c r="F6">
        <v>1</v>
      </c>
      <c r="L6">
        <f>SUM(C6:K6)</f>
        <v>15</v>
      </c>
      <c r="N6" t="str">
        <f>Таблица1[[#This Row],[Set]]&amp;": "&amp;Таблица1[[#This Row],[Variants]]&amp;" covers"</f>
        <v>5DN: 3 covers</v>
      </c>
      <c r="O6" t="str">
        <f>IF(Таблица1[[#This Row],[Common]]&gt;0,", "&amp;Таблица1[[#This Row],[Common]]&amp;" "&amp;Таблица1[[#Headers],[Common]],"")</f>
        <v>, 11 Common</v>
      </c>
      <c r="P6" t="str">
        <f>IF(Таблица1[[#This Row],[Uncommon]]&gt;0,", "&amp;Таблица1[[#This Row],[Uncommon]]&amp;" "&amp;Таблица1[[#Headers],[Uncommon]],"")</f>
        <v>, 3 Uncommon</v>
      </c>
      <c r="Q6" t="str">
        <f>IF(Таблица1[[#This Row],[Uncommon8]]&gt;0,", "&amp;Таблица1[[#This Row],[Uncommon8]]&amp;" "&amp;Таблица1[[#Headers],[Uncommon8]],"")</f>
        <v/>
      </c>
      <c r="R6" t="str">
        <f>IF(Таблица1[[#This Row],[Rare]]&gt;0,", "&amp;Таблица1[[#This Row],[Rare]]&amp;" "&amp;Таблица1[[#Headers],[Rare]],"")</f>
        <v>, 1 Rare</v>
      </c>
      <c r="S6" t="str">
        <f>IF(Таблица1[[#This Row],[BasicLand]]&gt;0,", "&amp;Таблица1[[#This Row],[BasicLand]]&amp;" "&amp;Таблица1[[#Headers],[BasicLand]]&amp;" "&amp;Таблица1[[#This Row],[LandSet]],"")</f>
        <v/>
      </c>
      <c r="T6" t="str">
        <f>IF(Таблица1[[#This Row],[TimeShifted]]&gt;0,", "&amp;Таблица1[[#This Row],[TimeShifted]]&amp;" "&amp;Таблица1[[#Headers],[TimeShifted]],"")</f>
        <v/>
      </c>
      <c r="U6" t="str">
        <f>IF(Таблица1[[#This Row],[DoubleFaced]]&gt;0,", "&amp;Таблица1[[#This Row],[DoubleFaced]]&amp;" "&amp;Таблица1[[#Headers],[DoubleFaced]],"")</f>
        <v/>
      </c>
      <c r="V6" t="str">
        <f>IF(Таблица1[[#This Row],[MazeLand]]&gt;0,", "&amp;Таблица1[[#This Row],[MazeLand]]&amp;" "&amp;Таблица1[[#Headers],[MazeLand]],"")</f>
        <v/>
      </c>
      <c r="W6" t="str">
        <f t="shared" si="0"/>
        <v>5DN: 3 covers, 11 Common, 3 Uncommon, 1 Rare</v>
      </c>
    </row>
    <row r="7" spans="1:23">
      <c r="A7">
        <v>5</v>
      </c>
      <c r="B7" t="s">
        <v>5</v>
      </c>
      <c r="C7">
        <v>11</v>
      </c>
      <c r="D7">
        <v>3</v>
      </c>
      <c r="F7">
        <v>1</v>
      </c>
      <c r="L7">
        <f>SUM(C7:K7)</f>
        <v>15</v>
      </c>
      <c r="N7" t="str">
        <f>Таблица1[[#This Row],[Set]]&amp;": "&amp;Таблица1[[#This Row],[Variants]]&amp;" covers"</f>
        <v>5ED: 5 covers</v>
      </c>
      <c r="O7" t="str">
        <f>IF(Таблица1[[#This Row],[Common]]&gt;0,", "&amp;Таблица1[[#This Row],[Common]]&amp;" "&amp;Таблица1[[#Headers],[Common]],"")</f>
        <v>, 11 Common</v>
      </c>
      <c r="P7" t="str">
        <f>IF(Таблица1[[#This Row],[Uncommon]]&gt;0,", "&amp;Таблица1[[#This Row],[Uncommon]]&amp;" "&amp;Таблица1[[#Headers],[Uncommon]],"")</f>
        <v>, 3 Uncommon</v>
      </c>
      <c r="Q7" t="str">
        <f>IF(Таблица1[[#This Row],[Uncommon8]]&gt;0,", "&amp;Таблица1[[#This Row],[Uncommon8]]&amp;" "&amp;Таблица1[[#Headers],[Uncommon8]],"")</f>
        <v/>
      </c>
      <c r="R7" t="str">
        <f>IF(Таблица1[[#This Row],[Rare]]&gt;0,", "&amp;Таблица1[[#This Row],[Rare]]&amp;" "&amp;Таблица1[[#Headers],[Rare]],"")</f>
        <v>, 1 Rare</v>
      </c>
      <c r="S7" t="str">
        <f>IF(Таблица1[[#This Row],[BasicLand]]&gt;0,", "&amp;Таблица1[[#This Row],[BasicLand]]&amp;" "&amp;Таблица1[[#Headers],[BasicLand]]&amp;" "&amp;Таблица1[[#This Row],[LandSet]],"")</f>
        <v/>
      </c>
      <c r="T7" t="str">
        <f>IF(Таблица1[[#This Row],[TimeShifted]]&gt;0,", "&amp;Таблица1[[#This Row],[TimeShifted]]&amp;" "&amp;Таблица1[[#Headers],[TimeShifted]],"")</f>
        <v/>
      </c>
      <c r="U7" t="str">
        <f>IF(Таблица1[[#This Row],[DoubleFaced]]&gt;0,", "&amp;Таблица1[[#This Row],[DoubleFaced]]&amp;" "&amp;Таблица1[[#Headers],[DoubleFaced]],"")</f>
        <v/>
      </c>
      <c r="V7" t="str">
        <f>IF(Таблица1[[#This Row],[MazeLand]]&gt;0,", "&amp;Таблица1[[#This Row],[MazeLand]]&amp;" "&amp;Таблица1[[#Headers],[MazeLand]],"")</f>
        <v/>
      </c>
      <c r="W7" t="str">
        <f t="shared" si="0"/>
        <v>5ED: 5 covers, 11 Common, 3 Uncommon, 1 Rare</v>
      </c>
    </row>
    <row r="8" spans="1:23">
      <c r="A8">
        <v>1</v>
      </c>
      <c r="B8" t="s">
        <v>6</v>
      </c>
      <c r="C8">
        <v>11</v>
      </c>
      <c r="D8">
        <v>3</v>
      </c>
      <c r="F8">
        <v>1</v>
      </c>
      <c r="L8">
        <f>SUM(C8:K8)</f>
        <v>15</v>
      </c>
      <c r="N8" t="str">
        <f>Таблица1[[#This Row],[Set]]&amp;": "&amp;Таблица1[[#This Row],[Variants]]&amp;" covers"</f>
        <v>6ED: 1 covers</v>
      </c>
      <c r="O8" t="str">
        <f>IF(Таблица1[[#This Row],[Common]]&gt;0,", "&amp;Таблица1[[#This Row],[Common]]&amp;" "&amp;Таблица1[[#Headers],[Common]],"")</f>
        <v>, 11 Common</v>
      </c>
      <c r="P8" t="str">
        <f>IF(Таблица1[[#This Row],[Uncommon]]&gt;0,", "&amp;Таблица1[[#This Row],[Uncommon]]&amp;" "&amp;Таблица1[[#Headers],[Uncommon]],"")</f>
        <v>, 3 Uncommon</v>
      </c>
      <c r="Q8" t="str">
        <f>IF(Таблица1[[#This Row],[Uncommon8]]&gt;0,", "&amp;Таблица1[[#This Row],[Uncommon8]]&amp;" "&amp;Таблица1[[#Headers],[Uncommon8]],"")</f>
        <v/>
      </c>
      <c r="R8" t="str">
        <f>IF(Таблица1[[#This Row],[Rare]]&gt;0,", "&amp;Таблица1[[#This Row],[Rare]]&amp;" "&amp;Таблица1[[#Headers],[Rare]],"")</f>
        <v>, 1 Rare</v>
      </c>
      <c r="S8" t="str">
        <f>IF(Таблица1[[#This Row],[BasicLand]]&gt;0,", "&amp;Таблица1[[#This Row],[BasicLand]]&amp;" "&amp;Таблица1[[#Headers],[BasicLand]]&amp;" "&amp;Таблица1[[#This Row],[LandSet]],"")</f>
        <v/>
      </c>
      <c r="T8" t="str">
        <f>IF(Таблица1[[#This Row],[TimeShifted]]&gt;0,", "&amp;Таблица1[[#This Row],[TimeShifted]]&amp;" "&amp;Таблица1[[#Headers],[TimeShifted]],"")</f>
        <v/>
      </c>
      <c r="U8" t="str">
        <f>IF(Таблица1[[#This Row],[DoubleFaced]]&gt;0,", "&amp;Таблица1[[#This Row],[DoubleFaced]]&amp;" "&amp;Таблица1[[#Headers],[DoubleFaced]],"")</f>
        <v/>
      </c>
      <c r="V8" t="str">
        <f>IF(Таблица1[[#This Row],[MazeLand]]&gt;0,", "&amp;Таблица1[[#This Row],[MazeLand]]&amp;" "&amp;Таблица1[[#Headers],[MazeLand]],"")</f>
        <v/>
      </c>
      <c r="W8" t="str">
        <f t="shared" si="0"/>
        <v>6ED: 1 covers, 11 Common, 3 Uncommon, 1 Rare</v>
      </c>
    </row>
    <row r="9" spans="1:23">
      <c r="A9">
        <v>5</v>
      </c>
      <c r="B9" t="s">
        <v>7</v>
      </c>
      <c r="C9">
        <v>10</v>
      </c>
      <c r="D9">
        <v>3</v>
      </c>
      <c r="F9">
        <v>1</v>
      </c>
      <c r="G9">
        <v>1</v>
      </c>
      <c r="L9">
        <f>SUM(C9:K9)</f>
        <v>15</v>
      </c>
      <c r="N9" t="str">
        <f>Таблица1[[#This Row],[Set]]&amp;": "&amp;Таблица1[[#This Row],[Variants]]&amp;" covers"</f>
        <v>7ED: 5 covers</v>
      </c>
      <c r="O9" t="str">
        <f>IF(Таблица1[[#This Row],[Common]]&gt;0,", "&amp;Таблица1[[#This Row],[Common]]&amp;" "&amp;Таблица1[[#Headers],[Common]],"")</f>
        <v>, 10 Common</v>
      </c>
      <c r="P9" t="str">
        <f>IF(Таблица1[[#This Row],[Uncommon]]&gt;0,", "&amp;Таблица1[[#This Row],[Uncommon]]&amp;" "&amp;Таблица1[[#Headers],[Uncommon]],"")</f>
        <v>, 3 Uncommon</v>
      </c>
      <c r="Q9" t="str">
        <f>IF(Таблица1[[#This Row],[Uncommon8]]&gt;0,", "&amp;Таблица1[[#This Row],[Uncommon8]]&amp;" "&amp;Таблица1[[#Headers],[Uncommon8]],"")</f>
        <v/>
      </c>
      <c r="R9" t="str">
        <f>IF(Таблица1[[#This Row],[Rare]]&gt;0,", "&amp;Таблица1[[#This Row],[Rare]]&amp;" "&amp;Таблица1[[#Headers],[Rare]],"")</f>
        <v>, 1 Rare</v>
      </c>
      <c r="S9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9" t="str">
        <f>IF(Таблица1[[#This Row],[TimeShifted]]&gt;0,", "&amp;Таблица1[[#This Row],[TimeShifted]]&amp;" "&amp;Таблица1[[#Headers],[TimeShifted]],"")</f>
        <v/>
      </c>
      <c r="U9" t="str">
        <f>IF(Таблица1[[#This Row],[DoubleFaced]]&gt;0,", "&amp;Таблица1[[#This Row],[DoubleFaced]]&amp;" "&amp;Таблица1[[#Headers],[DoubleFaced]],"")</f>
        <v/>
      </c>
      <c r="V9" t="str">
        <f>IF(Таблица1[[#This Row],[MazeLand]]&gt;0,", "&amp;Таблица1[[#This Row],[MazeLand]]&amp;" "&amp;Таблица1[[#Headers],[MazeLand]],"")</f>
        <v/>
      </c>
      <c r="W9" t="str">
        <f t="shared" si="0"/>
        <v xml:space="preserve">7ED: 5 covers, 10 Common, 3 Uncommon, 1 Rare, 1 BasicLand </v>
      </c>
    </row>
    <row r="10" spans="1:23">
      <c r="A10">
        <v>5</v>
      </c>
      <c r="B10" t="s">
        <v>8</v>
      </c>
      <c r="C10">
        <v>10</v>
      </c>
      <c r="D10">
        <v>3</v>
      </c>
      <c r="F10">
        <v>1</v>
      </c>
      <c r="G10">
        <v>1</v>
      </c>
      <c r="L10">
        <f>SUM(C10:K10)</f>
        <v>15</v>
      </c>
      <c r="N10" t="str">
        <f>Таблица1[[#This Row],[Set]]&amp;": "&amp;Таблица1[[#This Row],[Variants]]&amp;" covers"</f>
        <v>8ED: 5 covers</v>
      </c>
      <c r="O10" t="str">
        <f>IF(Таблица1[[#This Row],[Common]]&gt;0,", "&amp;Таблица1[[#This Row],[Common]]&amp;" "&amp;Таблица1[[#Headers],[Common]],"")</f>
        <v>, 10 Common</v>
      </c>
      <c r="P10" t="str">
        <f>IF(Таблица1[[#This Row],[Uncommon]]&gt;0,", "&amp;Таблица1[[#This Row],[Uncommon]]&amp;" "&amp;Таблица1[[#Headers],[Uncommon]],"")</f>
        <v>, 3 Uncommon</v>
      </c>
      <c r="Q10" t="str">
        <f>IF(Таблица1[[#This Row],[Uncommon8]]&gt;0,", "&amp;Таблица1[[#This Row],[Uncommon8]]&amp;" "&amp;Таблица1[[#Headers],[Uncommon8]],"")</f>
        <v/>
      </c>
      <c r="R10" t="str">
        <f>IF(Таблица1[[#This Row],[Rare]]&gt;0,", "&amp;Таблица1[[#This Row],[Rare]]&amp;" "&amp;Таблица1[[#Headers],[Rare]],"")</f>
        <v>, 1 Rare</v>
      </c>
      <c r="S10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10" t="str">
        <f>IF(Таблица1[[#This Row],[TimeShifted]]&gt;0,", "&amp;Таблица1[[#This Row],[TimeShifted]]&amp;" "&amp;Таблица1[[#Headers],[TimeShifted]],"")</f>
        <v/>
      </c>
      <c r="U10" t="str">
        <f>IF(Таблица1[[#This Row],[DoubleFaced]]&gt;0,", "&amp;Таблица1[[#This Row],[DoubleFaced]]&amp;" "&amp;Таблица1[[#Headers],[DoubleFaced]],"")</f>
        <v/>
      </c>
      <c r="V10" t="str">
        <f>IF(Таблица1[[#This Row],[MazeLand]]&gt;0,", "&amp;Таблица1[[#This Row],[MazeLand]]&amp;" "&amp;Таблица1[[#Headers],[MazeLand]],"")</f>
        <v/>
      </c>
      <c r="W10" t="str">
        <f t="shared" si="0"/>
        <v xml:space="preserve">8ED: 5 covers, 10 Common, 3 Uncommon, 1 Rare, 1 BasicLand </v>
      </c>
    </row>
    <row r="11" spans="1:23">
      <c r="A11">
        <v>5</v>
      </c>
      <c r="B11" t="s">
        <v>9</v>
      </c>
      <c r="C11">
        <v>10</v>
      </c>
      <c r="D11">
        <v>3</v>
      </c>
      <c r="F11">
        <v>1</v>
      </c>
      <c r="G11">
        <v>1</v>
      </c>
      <c r="L11">
        <f>SUM(C11:K11)</f>
        <v>15</v>
      </c>
      <c r="N11" t="str">
        <f>Таблица1[[#This Row],[Set]]&amp;": "&amp;Таблица1[[#This Row],[Variants]]&amp;" covers"</f>
        <v>9ED: 5 covers</v>
      </c>
      <c r="O11" t="str">
        <f>IF(Таблица1[[#This Row],[Common]]&gt;0,", "&amp;Таблица1[[#This Row],[Common]]&amp;" "&amp;Таблица1[[#Headers],[Common]],"")</f>
        <v>, 10 Common</v>
      </c>
      <c r="P11" t="str">
        <f>IF(Таблица1[[#This Row],[Uncommon]]&gt;0,", "&amp;Таблица1[[#This Row],[Uncommon]]&amp;" "&amp;Таблица1[[#Headers],[Uncommon]],"")</f>
        <v>, 3 Uncommon</v>
      </c>
      <c r="Q11" t="str">
        <f>IF(Таблица1[[#This Row],[Uncommon8]]&gt;0,", "&amp;Таблица1[[#This Row],[Uncommon8]]&amp;" "&amp;Таблица1[[#Headers],[Uncommon8]],"")</f>
        <v/>
      </c>
      <c r="R11" t="str">
        <f>IF(Таблица1[[#This Row],[Rare]]&gt;0,", "&amp;Таблица1[[#This Row],[Rare]]&amp;" "&amp;Таблица1[[#Headers],[Rare]],"")</f>
        <v>, 1 Rare</v>
      </c>
      <c r="S11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11" t="str">
        <f>IF(Таблица1[[#This Row],[TimeShifted]]&gt;0,", "&amp;Таблица1[[#This Row],[TimeShifted]]&amp;" "&amp;Таблица1[[#Headers],[TimeShifted]],"")</f>
        <v/>
      </c>
      <c r="U11" t="str">
        <f>IF(Таблица1[[#This Row],[DoubleFaced]]&gt;0,", "&amp;Таблица1[[#This Row],[DoubleFaced]]&amp;" "&amp;Таблица1[[#Headers],[DoubleFaced]],"")</f>
        <v/>
      </c>
      <c r="V11" t="str">
        <f>IF(Таблица1[[#This Row],[MazeLand]]&gt;0,", "&amp;Таблица1[[#This Row],[MazeLand]]&amp;" "&amp;Таблица1[[#Headers],[MazeLand]],"")</f>
        <v/>
      </c>
      <c r="W11" t="str">
        <f t="shared" si="0"/>
        <v xml:space="preserve">9ED: 5 covers, 10 Common, 3 Uncommon, 1 Rare, 1 BasicLand </v>
      </c>
    </row>
    <row r="12" spans="1:23">
      <c r="A12">
        <v>5</v>
      </c>
      <c r="B12" t="s">
        <v>10</v>
      </c>
      <c r="C12">
        <v>10</v>
      </c>
      <c r="D12">
        <v>3</v>
      </c>
      <c r="F12">
        <v>1</v>
      </c>
      <c r="G12">
        <v>1</v>
      </c>
      <c r="L12">
        <f>SUM(C12:K12)</f>
        <v>15</v>
      </c>
      <c r="N12" t="str">
        <f>Таблица1[[#This Row],[Set]]&amp;": "&amp;Таблица1[[#This Row],[Variants]]&amp;" covers"</f>
        <v>ALA: 5 covers</v>
      </c>
      <c r="O12" t="str">
        <f>IF(Таблица1[[#This Row],[Common]]&gt;0,", "&amp;Таблица1[[#This Row],[Common]]&amp;" "&amp;Таблица1[[#Headers],[Common]],"")</f>
        <v>, 10 Common</v>
      </c>
      <c r="P12" t="str">
        <f>IF(Таблица1[[#This Row],[Uncommon]]&gt;0,", "&amp;Таблица1[[#This Row],[Uncommon]]&amp;" "&amp;Таблица1[[#Headers],[Uncommon]],"")</f>
        <v>, 3 Uncommon</v>
      </c>
      <c r="Q12" t="str">
        <f>IF(Таблица1[[#This Row],[Uncommon8]]&gt;0,", "&amp;Таблица1[[#This Row],[Uncommon8]]&amp;" "&amp;Таблица1[[#Headers],[Uncommon8]],"")</f>
        <v/>
      </c>
      <c r="R12" t="str">
        <f>IF(Таблица1[[#This Row],[Rare]]&gt;0,", "&amp;Таблица1[[#This Row],[Rare]]&amp;" "&amp;Таблица1[[#Headers],[Rare]],"")</f>
        <v>, 1 Rare</v>
      </c>
      <c r="S12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12" t="str">
        <f>IF(Таблица1[[#This Row],[TimeShifted]]&gt;0,", "&amp;Таблица1[[#This Row],[TimeShifted]]&amp;" "&amp;Таблица1[[#Headers],[TimeShifted]],"")</f>
        <v/>
      </c>
      <c r="U12" t="str">
        <f>IF(Таблица1[[#This Row],[DoubleFaced]]&gt;0,", "&amp;Таблица1[[#This Row],[DoubleFaced]]&amp;" "&amp;Таблица1[[#Headers],[DoubleFaced]],"")</f>
        <v/>
      </c>
      <c r="V12" t="str">
        <f>IF(Таблица1[[#This Row],[MazeLand]]&gt;0,", "&amp;Таблица1[[#This Row],[MazeLand]]&amp;" "&amp;Таблица1[[#Headers],[MazeLand]],"")</f>
        <v/>
      </c>
      <c r="W12" t="str">
        <f t="shared" si="0"/>
        <v xml:space="preserve">ALA: 5 covers, 10 Common, 3 Uncommon, 1 Rare, 1 BasicLand </v>
      </c>
    </row>
    <row r="13" spans="1:23">
      <c r="A13">
        <v>1</v>
      </c>
      <c r="B13" t="s">
        <v>11</v>
      </c>
      <c r="C13">
        <v>8</v>
      </c>
      <c r="D13">
        <v>3</v>
      </c>
      <c r="F13">
        <v>1</v>
      </c>
      <c r="L13">
        <f>SUM(C13:K13)</f>
        <v>12</v>
      </c>
      <c r="N13" t="str">
        <f>Таблица1[[#This Row],[Set]]&amp;": "&amp;Таблица1[[#This Row],[Variants]]&amp;" covers"</f>
        <v>ALL: 1 covers</v>
      </c>
      <c r="O13" t="str">
        <f>IF(Таблица1[[#This Row],[Common]]&gt;0,", "&amp;Таблица1[[#This Row],[Common]]&amp;" "&amp;Таблица1[[#Headers],[Common]],"")</f>
        <v>, 8 Common</v>
      </c>
      <c r="P13" t="str">
        <f>IF(Таблица1[[#This Row],[Uncommon]]&gt;0,", "&amp;Таблица1[[#This Row],[Uncommon]]&amp;" "&amp;Таблица1[[#Headers],[Uncommon]],"")</f>
        <v>, 3 Uncommon</v>
      </c>
      <c r="Q13" t="str">
        <f>IF(Таблица1[[#This Row],[Uncommon8]]&gt;0,", "&amp;Таблица1[[#This Row],[Uncommon8]]&amp;" "&amp;Таблица1[[#Headers],[Uncommon8]],"")</f>
        <v/>
      </c>
      <c r="R13" t="str">
        <f>IF(Таблица1[[#This Row],[Rare]]&gt;0,", "&amp;Таблица1[[#This Row],[Rare]]&amp;" "&amp;Таблица1[[#Headers],[Rare]],"")</f>
        <v>, 1 Rare</v>
      </c>
      <c r="S13" t="str">
        <f>IF(Таблица1[[#This Row],[BasicLand]]&gt;0,", "&amp;Таблица1[[#This Row],[BasicLand]]&amp;" "&amp;Таблица1[[#Headers],[BasicLand]]&amp;" "&amp;Таблица1[[#This Row],[LandSet]],"")</f>
        <v/>
      </c>
      <c r="T13" t="str">
        <f>IF(Таблица1[[#This Row],[TimeShifted]]&gt;0,", "&amp;Таблица1[[#This Row],[TimeShifted]]&amp;" "&amp;Таблица1[[#Headers],[TimeShifted]],"")</f>
        <v/>
      </c>
      <c r="U13" t="str">
        <f>IF(Таблица1[[#This Row],[DoubleFaced]]&gt;0,", "&amp;Таблица1[[#This Row],[DoubleFaced]]&amp;" "&amp;Таблица1[[#Headers],[DoubleFaced]],"")</f>
        <v/>
      </c>
      <c r="V13" t="str">
        <f>IF(Таблица1[[#This Row],[MazeLand]]&gt;0,", "&amp;Таблица1[[#This Row],[MazeLand]]&amp;" "&amp;Таблица1[[#Headers],[MazeLand]],"")</f>
        <v/>
      </c>
      <c r="W13" t="str">
        <f t="shared" si="0"/>
        <v>ALL: 1 covers, 8 Common, 3 Uncommon, 1 Rare</v>
      </c>
    </row>
    <row r="14" spans="1:23">
      <c r="A14">
        <v>1</v>
      </c>
      <c r="B14" t="s">
        <v>12</v>
      </c>
      <c r="C14">
        <v>11</v>
      </c>
      <c r="D14">
        <v>3</v>
      </c>
      <c r="F14">
        <v>1</v>
      </c>
      <c r="L14">
        <f>SUM(C14:K14)</f>
        <v>15</v>
      </c>
      <c r="N14" t="str">
        <f>Таблица1[[#This Row],[Set]]&amp;": "&amp;Таблица1[[#This Row],[Variants]]&amp;" covers"</f>
        <v>APC: 1 covers</v>
      </c>
      <c r="O14" t="str">
        <f>IF(Таблица1[[#This Row],[Common]]&gt;0,", "&amp;Таблица1[[#This Row],[Common]]&amp;" "&amp;Таблица1[[#Headers],[Common]],"")</f>
        <v>, 11 Common</v>
      </c>
      <c r="P14" t="str">
        <f>IF(Таблица1[[#This Row],[Uncommon]]&gt;0,", "&amp;Таблица1[[#This Row],[Uncommon]]&amp;" "&amp;Таблица1[[#Headers],[Uncommon]],"")</f>
        <v>, 3 Uncommon</v>
      </c>
      <c r="Q14" t="str">
        <f>IF(Таблица1[[#This Row],[Uncommon8]]&gt;0,", "&amp;Таблица1[[#This Row],[Uncommon8]]&amp;" "&amp;Таблица1[[#Headers],[Uncommon8]],"")</f>
        <v/>
      </c>
      <c r="R14" t="str">
        <f>IF(Таблица1[[#This Row],[Rare]]&gt;0,", "&amp;Таблица1[[#This Row],[Rare]]&amp;" "&amp;Таблица1[[#Headers],[Rare]],"")</f>
        <v>, 1 Rare</v>
      </c>
      <c r="S14" t="str">
        <f>IF(Таблица1[[#This Row],[BasicLand]]&gt;0,", "&amp;Таблица1[[#This Row],[BasicLand]]&amp;" "&amp;Таблица1[[#Headers],[BasicLand]]&amp;" "&amp;Таблица1[[#This Row],[LandSet]],"")</f>
        <v/>
      </c>
      <c r="T14" t="str">
        <f>IF(Таблица1[[#This Row],[TimeShifted]]&gt;0,", "&amp;Таблица1[[#This Row],[TimeShifted]]&amp;" "&amp;Таблица1[[#Headers],[TimeShifted]],"")</f>
        <v/>
      </c>
      <c r="U14" t="str">
        <f>IF(Таблица1[[#This Row],[DoubleFaced]]&gt;0,", "&amp;Таблица1[[#This Row],[DoubleFaced]]&amp;" "&amp;Таблица1[[#Headers],[DoubleFaced]],"")</f>
        <v/>
      </c>
      <c r="V14" t="str">
        <f>IF(Таблица1[[#This Row],[MazeLand]]&gt;0,", "&amp;Таблица1[[#This Row],[MazeLand]]&amp;" "&amp;Таблица1[[#Headers],[MazeLand]],"")</f>
        <v/>
      </c>
      <c r="W14" t="str">
        <f t="shared" si="0"/>
        <v>APC: 1 covers, 11 Common, 3 Uncommon, 1 Rare</v>
      </c>
    </row>
    <row r="15" spans="1:23">
      <c r="A15">
        <v>3</v>
      </c>
      <c r="B15" t="s">
        <v>13</v>
      </c>
      <c r="C15">
        <v>10</v>
      </c>
      <c r="D15">
        <v>3</v>
      </c>
      <c r="F15">
        <v>1</v>
      </c>
      <c r="G15">
        <v>1</v>
      </c>
      <c r="H15" t="s">
        <v>10</v>
      </c>
      <c r="L15">
        <f>SUM(C15:K15)</f>
        <v>15</v>
      </c>
      <c r="N15" t="str">
        <f>Таблица1[[#This Row],[Set]]&amp;": "&amp;Таблица1[[#This Row],[Variants]]&amp;" covers"</f>
        <v>ARB: 3 covers</v>
      </c>
      <c r="O15" t="str">
        <f>IF(Таблица1[[#This Row],[Common]]&gt;0,", "&amp;Таблица1[[#This Row],[Common]]&amp;" "&amp;Таблица1[[#Headers],[Common]],"")</f>
        <v>, 10 Common</v>
      </c>
      <c r="P15" t="str">
        <f>IF(Таблица1[[#This Row],[Uncommon]]&gt;0,", "&amp;Таблица1[[#This Row],[Uncommon]]&amp;" "&amp;Таблица1[[#Headers],[Uncommon]],"")</f>
        <v>, 3 Uncommon</v>
      </c>
      <c r="Q15" t="str">
        <f>IF(Таблица1[[#This Row],[Uncommon8]]&gt;0,", "&amp;Таблица1[[#This Row],[Uncommon8]]&amp;" "&amp;Таблица1[[#Headers],[Uncommon8]],"")</f>
        <v/>
      </c>
      <c r="R15" t="str">
        <f>IF(Таблица1[[#This Row],[Rare]]&gt;0,", "&amp;Таблица1[[#This Row],[Rare]]&amp;" "&amp;Таблица1[[#Headers],[Rare]],"")</f>
        <v>, 1 Rare</v>
      </c>
      <c r="S15" t="str">
        <f>IF(Таблица1[[#This Row],[BasicLand]]&gt;0,", "&amp;Таблица1[[#This Row],[BasicLand]]&amp;" "&amp;Таблица1[[#Headers],[BasicLand]]&amp;" "&amp;Таблица1[[#This Row],[LandSet]],"")</f>
        <v>, 1 BasicLand ALA</v>
      </c>
      <c r="T15" t="str">
        <f>IF(Таблица1[[#This Row],[TimeShifted]]&gt;0,", "&amp;Таблица1[[#This Row],[TimeShifted]]&amp;" "&amp;Таблица1[[#Headers],[TimeShifted]],"")</f>
        <v/>
      </c>
      <c r="U15" t="str">
        <f>IF(Таблица1[[#This Row],[DoubleFaced]]&gt;0,", "&amp;Таблица1[[#This Row],[DoubleFaced]]&amp;" "&amp;Таблица1[[#Headers],[DoubleFaced]],"")</f>
        <v/>
      </c>
      <c r="V15" t="str">
        <f>IF(Таблица1[[#This Row],[MazeLand]]&gt;0,", "&amp;Таблица1[[#This Row],[MazeLand]]&amp;" "&amp;Таблица1[[#Headers],[MazeLand]],"")</f>
        <v/>
      </c>
      <c r="W15" t="str">
        <f t="shared" si="0"/>
        <v>ARB: 3 covers, 10 Common, 3 Uncommon, 1 Rare, 1 BasicLand ALA</v>
      </c>
    </row>
    <row r="16" spans="1:23">
      <c r="A16">
        <v>1</v>
      </c>
      <c r="B16" t="s">
        <v>14</v>
      </c>
      <c r="C16">
        <v>6</v>
      </c>
      <c r="E16">
        <v>2</v>
      </c>
      <c r="L16">
        <f>SUM(C16:K16)</f>
        <v>8</v>
      </c>
      <c r="N16" t="str">
        <f>Таблица1[[#This Row],[Set]]&amp;": "&amp;Таблица1[[#This Row],[Variants]]&amp;" covers"</f>
        <v>ARN: 1 covers</v>
      </c>
      <c r="O16" t="str">
        <f>IF(Таблица1[[#This Row],[Common]]&gt;0,", "&amp;Таблица1[[#This Row],[Common]]&amp;" "&amp;Таблица1[[#Headers],[Common]],"")</f>
        <v>, 6 Common</v>
      </c>
      <c r="P16" t="str">
        <f>IF(Таблица1[[#This Row],[Uncommon]]&gt;0,", "&amp;Таблица1[[#This Row],[Uncommon]]&amp;" "&amp;Таблица1[[#Headers],[Uncommon]],"")</f>
        <v/>
      </c>
      <c r="Q16" t="str">
        <f>IF(Таблица1[[#This Row],[Uncommon8]]&gt;0,", "&amp;Таблица1[[#This Row],[Uncommon8]]&amp;" "&amp;Таблица1[[#Headers],[Uncommon8]],"")</f>
        <v>, 2 Uncommon8</v>
      </c>
      <c r="R16" t="str">
        <f>IF(Таблица1[[#This Row],[Rare]]&gt;0,", "&amp;Таблица1[[#This Row],[Rare]]&amp;" "&amp;Таблица1[[#Headers],[Rare]],"")</f>
        <v/>
      </c>
      <c r="S16" t="str">
        <f>IF(Таблица1[[#This Row],[BasicLand]]&gt;0,", "&amp;Таблица1[[#This Row],[BasicLand]]&amp;" "&amp;Таблица1[[#Headers],[BasicLand]]&amp;" "&amp;Таблица1[[#This Row],[LandSet]],"")</f>
        <v/>
      </c>
      <c r="T16" t="str">
        <f>IF(Таблица1[[#This Row],[TimeShifted]]&gt;0,", "&amp;Таблица1[[#This Row],[TimeShifted]]&amp;" "&amp;Таблица1[[#Headers],[TimeShifted]],"")</f>
        <v/>
      </c>
      <c r="U16" t="str">
        <f>IF(Таблица1[[#This Row],[DoubleFaced]]&gt;0,", "&amp;Таблица1[[#This Row],[DoubleFaced]]&amp;" "&amp;Таблица1[[#Headers],[DoubleFaced]],"")</f>
        <v/>
      </c>
      <c r="V16" t="str">
        <f>IF(Таблица1[[#This Row],[MazeLand]]&gt;0,", "&amp;Таблица1[[#This Row],[MazeLand]]&amp;" "&amp;Таблица1[[#Headers],[MazeLand]],"")</f>
        <v/>
      </c>
      <c r="W16" t="str">
        <f t="shared" si="0"/>
        <v>ARN: 1 covers, 6 Common, 2 Uncommon8</v>
      </c>
    </row>
    <row r="17" spans="1:23">
      <c r="A17">
        <v>1</v>
      </c>
      <c r="B17" t="s">
        <v>15</v>
      </c>
      <c r="C17">
        <v>6</v>
      </c>
      <c r="E17">
        <v>2</v>
      </c>
      <c r="L17">
        <f>SUM(C17:K17)</f>
        <v>8</v>
      </c>
      <c r="N17" t="str">
        <f>Таблица1[[#This Row],[Set]]&amp;": "&amp;Таблица1[[#This Row],[Variants]]&amp;" covers"</f>
        <v>ATQ: 1 covers</v>
      </c>
      <c r="O17" t="str">
        <f>IF(Таблица1[[#This Row],[Common]]&gt;0,", "&amp;Таблица1[[#This Row],[Common]]&amp;" "&amp;Таблица1[[#Headers],[Common]],"")</f>
        <v>, 6 Common</v>
      </c>
      <c r="P17" t="str">
        <f>IF(Таблица1[[#This Row],[Uncommon]]&gt;0,", "&amp;Таблица1[[#This Row],[Uncommon]]&amp;" "&amp;Таблица1[[#Headers],[Uncommon]],"")</f>
        <v/>
      </c>
      <c r="Q17" t="str">
        <f>IF(Таблица1[[#This Row],[Uncommon8]]&gt;0,", "&amp;Таблица1[[#This Row],[Uncommon8]]&amp;" "&amp;Таблица1[[#Headers],[Uncommon8]],"")</f>
        <v>, 2 Uncommon8</v>
      </c>
      <c r="R17" t="str">
        <f>IF(Таблица1[[#This Row],[Rare]]&gt;0,", "&amp;Таблица1[[#This Row],[Rare]]&amp;" "&amp;Таблица1[[#Headers],[Rare]],"")</f>
        <v/>
      </c>
      <c r="S17" t="str">
        <f>IF(Таблица1[[#This Row],[BasicLand]]&gt;0,", "&amp;Таблица1[[#This Row],[BasicLand]]&amp;" "&amp;Таблица1[[#Headers],[BasicLand]]&amp;" "&amp;Таблица1[[#This Row],[LandSet]],"")</f>
        <v/>
      </c>
      <c r="T17" t="str">
        <f>IF(Таблица1[[#This Row],[TimeShifted]]&gt;0,", "&amp;Таблица1[[#This Row],[TimeShifted]]&amp;" "&amp;Таблица1[[#Headers],[TimeShifted]],"")</f>
        <v/>
      </c>
      <c r="U17" t="str">
        <f>IF(Таблица1[[#This Row],[DoubleFaced]]&gt;0,", "&amp;Таблица1[[#This Row],[DoubleFaced]]&amp;" "&amp;Таблица1[[#Headers],[DoubleFaced]],"")</f>
        <v/>
      </c>
      <c r="V17" t="str">
        <f>IF(Таблица1[[#This Row],[MazeLand]]&gt;0,", "&amp;Таблица1[[#This Row],[MazeLand]]&amp;" "&amp;Таблица1[[#Headers],[MazeLand]],"")</f>
        <v/>
      </c>
      <c r="W17" t="str">
        <f t="shared" si="0"/>
        <v>ATQ: 1 covers, 6 Common, 2 Uncommon8</v>
      </c>
    </row>
    <row r="18" spans="1:23">
      <c r="A18">
        <v>5</v>
      </c>
      <c r="B18" t="s">
        <v>16</v>
      </c>
      <c r="C18">
        <v>10</v>
      </c>
      <c r="D18">
        <v>3</v>
      </c>
      <c r="F18">
        <v>1</v>
      </c>
      <c r="G18">
        <v>1</v>
      </c>
      <c r="L18">
        <f>SUM(C18:K18)</f>
        <v>15</v>
      </c>
      <c r="N18" t="str">
        <f>Таблица1[[#This Row],[Set]]&amp;": "&amp;Таблица1[[#This Row],[Variants]]&amp;" covers"</f>
        <v>AVR: 5 covers</v>
      </c>
      <c r="O18" t="str">
        <f>IF(Таблица1[[#This Row],[Common]]&gt;0,", "&amp;Таблица1[[#This Row],[Common]]&amp;" "&amp;Таблица1[[#Headers],[Common]],"")</f>
        <v>, 10 Common</v>
      </c>
      <c r="P18" t="str">
        <f>IF(Таблица1[[#This Row],[Uncommon]]&gt;0,", "&amp;Таблица1[[#This Row],[Uncommon]]&amp;" "&amp;Таблица1[[#Headers],[Uncommon]],"")</f>
        <v>, 3 Uncommon</v>
      </c>
      <c r="Q18" t="str">
        <f>IF(Таблица1[[#This Row],[Uncommon8]]&gt;0,", "&amp;Таблица1[[#This Row],[Uncommon8]]&amp;" "&amp;Таблица1[[#Headers],[Uncommon8]],"")</f>
        <v/>
      </c>
      <c r="R18" t="str">
        <f>IF(Таблица1[[#This Row],[Rare]]&gt;0,", "&amp;Таблица1[[#This Row],[Rare]]&amp;" "&amp;Таблица1[[#Headers],[Rare]],"")</f>
        <v>, 1 Rare</v>
      </c>
      <c r="S18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18" t="str">
        <f>IF(Таблица1[[#This Row],[TimeShifted]]&gt;0,", "&amp;Таблица1[[#This Row],[TimeShifted]]&amp;" "&amp;Таблица1[[#Headers],[TimeShifted]],"")</f>
        <v/>
      </c>
      <c r="U18" t="str">
        <f>IF(Таблица1[[#This Row],[DoubleFaced]]&gt;0,", "&amp;Таблица1[[#This Row],[DoubleFaced]]&amp;" "&amp;Таблица1[[#Headers],[DoubleFaced]],"")</f>
        <v/>
      </c>
      <c r="V18" t="str">
        <f>IF(Таблица1[[#This Row],[MazeLand]]&gt;0,", "&amp;Таблица1[[#This Row],[MazeLand]]&amp;" "&amp;Таблица1[[#Headers],[MazeLand]],"")</f>
        <v/>
      </c>
      <c r="W18" t="str">
        <f t="shared" si="0"/>
        <v xml:space="preserve">AVR: 5 covers, 10 Common, 3 Uncommon, 1 Rare, 1 BasicLand </v>
      </c>
    </row>
    <row r="19" spans="1:23">
      <c r="A19">
        <v>3</v>
      </c>
      <c r="B19" t="s">
        <v>17</v>
      </c>
      <c r="C19">
        <v>11</v>
      </c>
      <c r="D19">
        <v>3</v>
      </c>
      <c r="F19">
        <v>1</v>
      </c>
      <c r="L19">
        <f>SUM(C19:K19)</f>
        <v>15</v>
      </c>
      <c r="N19" t="str">
        <f>Таблица1[[#This Row],[Set]]&amp;": "&amp;Таблица1[[#This Row],[Variants]]&amp;" covers"</f>
        <v>BOK: 3 covers</v>
      </c>
      <c r="O19" t="str">
        <f>IF(Таблица1[[#This Row],[Common]]&gt;0,", "&amp;Таблица1[[#This Row],[Common]]&amp;" "&amp;Таблица1[[#Headers],[Common]],"")</f>
        <v>, 11 Common</v>
      </c>
      <c r="P19" t="str">
        <f>IF(Таблица1[[#This Row],[Uncommon]]&gt;0,", "&amp;Таблица1[[#This Row],[Uncommon]]&amp;" "&amp;Таблица1[[#Headers],[Uncommon]],"")</f>
        <v>, 3 Uncommon</v>
      </c>
      <c r="Q19" t="str">
        <f>IF(Таблица1[[#This Row],[Uncommon8]]&gt;0,", "&amp;Таблица1[[#This Row],[Uncommon8]]&amp;" "&amp;Таблица1[[#Headers],[Uncommon8]],"")</f>
        <v/>
      </c>
      <c r="R19" t="str">
        <f>IF(Таблица1[[#This Row],[Rare]]&gt;0,", "&amp;Таблица1[[#This Row],[Rare]]&amp;" "&amp;Таблица1[[#Headers],[Rare]],"")</f>
        <v>, 1 Rare</v>
      </c>
      <c r="S19" t="str">
        <f>IF(Таблица1[[#This Row],[BasicLand]]&gt;0,", "&amp;Таблица1[[#This Row],[BasicLand]]&amp;" "&amp;Таблица1[[#Headers],[BasicLand]]&amp;" "&amp;Таблица1[[#This Row],[LandSet]],"")</f>
        <v/>
      </c>
      <c r="T19" t="str">
        <f>IF(Таблица1[[#This Row],[TimeShifted]]&gt;0,", "&amp;Таблица1[[#This Row],[TimeShifted]]&amp;" "&amp;Таблица1[[#Headers],[TimeShifted]],"")</f>
        <v/>
      </c>
      <c r="U19" t="str">
        <f>IF(Таблица1[[#This Row],[DoubleFaced]]&gt;0,", "&amp;Таблица1[[#This Row],[DoubleFaced]]&amp;" "&amp;Таблица1[[#Headers],[DoubleFaced]],"")</f>
        <v/>
      </c>
      <c r="V19" t="str">
        <f>IF(Таблица1[[#This Row],[MazeLand]]&gt;0,", "&amp;Таблица1[[#This Row],[MazeLand]]&amp;" "&amp;Таблица1[[#Headers],[MazeLand]],"")</f>
        <v/>
      </c>
      <c r="W19" t="str">
        <f t="shared" si="0"/>
        <v>BOK: 3 covers, 11 Common, 3 Uncommon, 1 Rare</v>
      </c>
    </row>
    <row r="20" spans="1:23">
      <c r="A20">
        <v>3</v>
      </c>
      <c r="B20" t="s">
        <v>18</v>
      </c>
      <c r="C20">
        <v>10</v>
      </c>
      <c r="D20">
        <v>3</v>
      </c>
      <c r="F20">
        <v>1</v>
      </c>
      <c r="G20">
        <v>1</v>
      </c>
      <c r="H20" t="s">
        <v>10</v>
      </c>
      <c r="L20">
        <f>SUM(C20:K20)</f>
        <v>15</v>
      </c>
      <c r="N20" t="str">
        <f>Таблица1[[#This Row],[Set]]&amp;": "&amp;Таблица1[[#This Row],[Variants]]&amp;" covers"</f>
        <v>CFX: 3 covers</v>
      </c>
      <c r="O20" t="str">
        <f>IF(Таблица1[[#This Row],[Common]]&gt;0,", "&amp;Таблица1[[#This Row],[Common]]&amp;" "&amp;Таблица1[[#Headers],[Common]],"")</f>
        <v>, 10 Common</v>
      </c>
      <c r="P20" t="str">
        <f>IF(Таблица1[[#This Row],[Uncommon]]&gt;0,", "&amp;Таблица1[[#This Row],[Uncommon]]&amp;" "&amp;Таблица1[[#Headers],[Uncommon]],"")</f>
        <v>, 3 Uncommon</v>
      </c>
      <c r="Q20" t="str">
        <f>IF(Таблица1[[#This Row],[Uncommon8]]&gt;0,", "&amp;Таблица1[[#This Row],[Uncommon8]]&amp;" "&amp;Таблица1[[#Headers],[Uncommon8]],"")</f>
        <v/>
      </c>
      <c r="R20" t="str">
        <f>IF(Таблица1[[#This Row],[Rare]]&gt;0,", "&amp;Таблица1[[#This Row],[Rare]]&amp;" "&amp;Таблица1[[#Headers],[Rare]],"")</f>
        <v>, 1 Rare</v>
      </c>
      <c r="S20" t="str">
        <f>IF(Таблица1[[#This Row],[BasicLand]]&gt;0,", "&amp;Таблица1[[#This Row],[BasicLand]]&amp;" "&amp;Таблица1[[#Headers],[BasicLand]]&amp;" "&amp;Таблица1[[#This Row],[LandSet]],"")</f>
        <v>, 1 BasicLand ALA</v>
      </c>
      <c r="T20" t="str">
        <f>IF(Таблица1[[#This Row],[TimeShifted]]&gt;0,", "&amp;Таблица1[[#This Row],[TimeShifted]]&amp;" "&amp;Таблица1[[#Headers],[TimeShifted]],"")</f>
        <v/>
      </c>
      <c r="U20" t="str">
        <f>IF(Таблица1[[#This Row],[DoubleFaced]]&gt;0,", "&amp;Таблица1[[#This Row],[DoubleFaced]]&amp;" "&amp;Таблица1[[#Headers],[DoubleFaced]],"")</f>
        <v/>
      </c>
      <c r="V20" t="str">
        <f>IF(Таблица1[[#This Row],[MazeLand]]&gt;0,", "&amp;Таблица1[[#This Row],[MazeLand]]&amp;" "&amp;Таблица1[[#Headers],[MazeLand]],"")</f>
        <v/>
      </c>
      <c r="W20" t="str">
        <f t="shared" si="0"/>
        <v>CFX: 3 covers, 10 Common, 3 Uncommon, 1 Rare, 1 BasicLand ALA</v>
      </c>
    </row>
    <row r="21" spans="1:23">
      <c r="A21">
        <v>5</v>
      </c>
      <c r="B21" t="s">
        <v>19</v>
      </c>
      <c r="C21">
        <v>11</v>
      </c>
      <c r="D21">
        <v>3</v>
      </c>
      <c r="F21">
        <v>1</v>
      </c>
      <c r="L21">
        <f>SUM(C21:K21)</f>
        <v>15</v>
      </c>
      <c r="N21" t="str">
        <f>Таблица1[[#This Row],[Set]]&amp;": "&amp;Таблица1[[#This Row],[Variants]]&amp;" covers"</f>
        <v>CHK: 5 covers</v>
      </c>
      <c r="O21" t="str">
        <f>IF(Таблица1[[#This Row],[Common]]&gt;0,", "&amp;Таблица1[[#This Row],[Common]]&amp;" "&amp;Таблица1[[#Headers],[Common]],"")</f>
        <v>, 11 Common</v>
      </c>
      <c r="P21" t="str">
        <f>IF(Таблица1[[#This Row],[Uncommon]]&gt;0,", "&amp;Таблица1[[#This Row],[Uncommon]]&amp;" "&amp;Таблица1[[#Headers],[Uncommon]],"")</f>
        <v>, 3 Uncommon</v>
      </c>
      <c r="Q21" t="str">
        <f>IF(Таблица1[[#This Row],[Uncommon8]]&gt;0,", "&amp;Таблица1[[#This Row],[Uncommon8]]&amp;" "&amp;Таблица1[[#Headers],[Uncommon8]],"")</f>
        <v/>
      </c>
      <c r="R21" t="str">
        <f>IF(Таблица1[[#This Row],[Rare]]&gt;0,", "&amp;Таблица1[[#This Row],[Rare]]&amp;" "&amp;Таблица1[[#Headers],[Rare]],"")</f>
        <v>, 1 Rare</v>
      </c>
      <c r="S21" t="str">
        <f>IF(Таблица1[[#This Row],[BasicLand]]&gt;0,", "&amp;Таблица1[[#This Row],[BasicLand]]&amp;" "&amp;Таблица1[[#Headers],[BasicLand]]&amp;" "&amp;Таблица1[[#This Row],[LandSet]],"")</f>
        <v/>
      </c>
      <c r="T21" t="str">
        <f>IF(Таблица1[[#This Row],[TimeShifted]]&gt;0,", "&amp;Таблица1[[#This Row],[TimeShifted]]&amp;" "&amp;Таблица1[[#Headers],[TimeShifted]],"")</f>
        <v/>
      </c>
      <c r="U21" t="str">
        <f>IF(Таблица1[[#This Row],[DoubleFaced]]&gt;0,", "&amp;Таблица1[[#This Row],[DoubleFaced]]&amp;" "&amp;Таблица1[[#Headers],[DoubleFaced]],"")</f>
        <v/>
      </c>
      <c r="V21" t="str">
        <f>IF(Таблица1[[#This Row],[MazeLand]]&gt;0,", "&amp;Таблица1[[#This Row],[MazeLand]]&amp;" "&amp;Таблица1[[#Headers],[MazeLand]],"")</f>
        <v/>
      </c>
      <c r="W21" t="str">
        <f t="shared" si="0"/>
        <v>CHK: 5 covers, 11 Common, 3 Uncommon, 1 Rare</v>
      </c>
    </row>
    <row r="22" spans="1:23">
      <c r="A22">
        <v>1</v>
      </c>
      <c r="B22" t="s">
        <v>20</v>
      </c>
      <c r="C22">
        <v>9</v>
      </c>
      <c r="E22">
        <v>3</v>
      </c>
      <c r="L22">
        <f>SUM(C22:K22)</f>
        <v>12</v>
      </c>
      <c r="N22" t="str">
        <f>Таблица1[[#This Row],[Set]]&amp;": "&amp;Таблица1[[#This Row],[Variants]]&amp;" covers"</f>
        <v>CHR: 1 covers</v>
      </c>
      <c r="O22" t="str">
        <f>IF(Таблица1[[#This Row],[Common]]&gt;0,", "&amp;Таблица1[[#This Row],[Common]]&amp;" "&amp;Таблица1[[#Headers],[Common]],"")</f>
        <v>, 9 Common</v>
      </c>
      <c r="P22" t="str">
        <f>IF(Таблица1[[#This Row],[Uncommon]]&gt;0,", "&amp;Таблица1[[#This Row],[Uncommon]]&amp;" "&amp;Таблица1[[#Headers],[Uncommon]],"")</f>
        <v/>
      </c>
      <c r="Q22" t="str">
        <f>IF(Таблица1[[#This Row],[Uncommon8]]&gt;0,", "&amp;Таблица1[[#This Row],[Uncommon8]]&amp;" "&amp;Таблица1[[#Headers],[Uncommon8]],"")</f>
        <v>, 3 Uncommon8</v>
      </c>
      <c r="R22" t="str">
        <f>IF(Таблица1[[#This Row],[Rare]]&gt;0,", "&amp;Таблица1[[#This Row],[Rare]]&amp;" "&amp;Таблица1[[#Headers],[Rare]],"")</f>
        <v/>
      </c>
      <c r="S22" t="str">
        <f>IF(Таблица1[[#This Row],[BasicLand]]&gt;0,", "&amp;Таблица1[[#This Row],[BasicLand]]&amp;" "&amp;Таблица1[[#Headers],[BasicLand]]&amp;" "&amp;Таблица1[[#This Row],[LandSet]],"")</f>
        <v/>
      </c>
      <c r="T22" t="str">
        <f>IF(Таблица1[[#This Row],[TimeShifted]]&gt;0,", "&amp;Таблица1[[#This Row],[TimeShifted]]&amp;" "&amp;Таблица1[[#Headers],[TimeShifted]],"")</f>
        <v/>
      </c>
      <c r="U22" t="str">
        <f>IF(Таблица1[[#This Row],[DoubleFaced]]&gt;0,", "&amp;Таблица1[[#This Row],[DoubleFaced]]&amp;" "&amp;Таблица1[[#Headers],[DoubleFaced]],"")</f>
        <v/>
      </c>
      <c r="V22" t="str">
        <f>IF(Таблица1[[#This Row],[MazeLand]]&gt;0,", "&amp;Таблица1[[#This Row],[MazeLand]]&amp;" "&amp;Таблица1[[#Headers],[MazeLand]],"")</f>
        <v/>
      </c>
      <c r="W22" t="str">
        <f t="shared" si="0"/>
        <v>CHR: 1 covers, 9 Common, 3 Uncommon8</v>
      </c>
    </row>
    <row r="23" spans="1:23">
      <c r="A23">
        <v>3</v>
      </c>
      <c r="B23" t="s">
        <v>21</v>
      </c>
      <c r="C23">
        <v>11</v>
      </c>
      <c r="D23">
        <v>3</v>
      </c>
      <c r="F23">
        <v>1</v>
      </c>
      <c r="L23">
        <f>SUM(C23:K23)</f>
        <v>15</v>
      </c>
      <c r="N23" t="str">
        <f>Таблица1[[#This Row],[Set]]&amp;": "&amp;Таблица1[[#This Row],[Variants]]&amp;" covers"</f>
        <v>CSP: 3 covers</v>
      </c>
      <c r="O23" t="str">
        <f>IF(Таблица1[[#This Row],[Common]]&gt;0,", "&amp;Таблица1[[#This Row],[Common]]&amp;" "&amp;Таблица1[[#Headers],[Common]],"")</f>
        <v>, 11 Common</v>
      </c>
      <c r="P23" t="str">
        <f>IF(Таблица1[[#This Row],[Uncommon]]&gt;0,", "&amp;Таблица1[[#This Row],[Uncommon]]&amp;" "&amp;Таблица1[[#Headers],[Uncommon]],"")</f>
        <v>, 3 Uncommon</v>
      </c>
      <c r="Q23" t="str">
        <f>IF(Таблица1[[#This Row],[Uncommon8]]&gt;0,", "&amp;Таблица1[[#This Row],[Uncommon8]]&amp;" "&amp;Таблица1[[#Headers],[Uncommon8]],"")</f>
        <v/>
      </c>
      <c r="R23" t="str">
        <f>IF(Таблица1[[#This Row],[Rare]]&gt;0,", "&amp;Таблица1[[#This Row],[Rare]]&amp;" "&amp;Таблица1[[#Headers],[Rare]],"")</f>
        <v>, 1 Rare</v>
      </c>
      <c r="S23" t="str">
        <f>IF(Таблица1[[#This Row],[BasicLand]]&gt;0,", "&amp;Таблица1[[#This Row],[BasicLand]]&amp;" "&amp;Таблица1[[#Headers],[BasicLand]]&amp;" "&amp;Таблица1[[#This Row],[LandSet]],"")</f>
        <v/>
      </c>
      <c r="T23" t="str">
        <f>IF(Таблица1[[#This Row],[TimeShifted]]&gt;0,", "&amp;Таблица1[[#This Row],[TimeShifted]]&amp;" "&amp;Таблица1[[#Headers],[TimeShifted]],"")</f>
        <v/>
      </c>
      <c r="U23" t="str">
        <f>IF(Таблица1[[#This Row],[DoubleFaced]]&gt;0,", "&amp;Таблица1[[#This Row],[DoubleFaced]]&amp;" "&amp;Таблица1[[#Headers],[DoubleFaced]],"")</f>
        <v/>
      </c>
      <c r="V23" t="str">
        <f>IF(Таблица1[[#This Row],[MazeLand]]&gt;0,", "&amp;Таблица1[[#This Row],[MazeLand]]&amp;" "&amp;Таблица1[[#Headers],[MazeLand]],"")</f>
        <v/>
      </c>
      <c r="W23" t="str">
        <f t="shared" si="0"/>
        <v>CSP: 3 covers, 11 Common, 3 Uncommon, 1 Rare</v>
      </c>
    </row>
    <row r="24" spans="1:23">
      <c r="A24" s="1">
        <v>3</v>
      </c>
      <c r="B24" s="1" t="s">
        <v>88</v>
      </c>
      <c r="C24" s="1">
        <v>10</v>
      </c>
      <c r="D24" s="1">
        <v>3</v>
      </c>
      <c r="E24" s="1"/>
      <c r="F24" s="1">
        <v>1</v>
      </c>
      <c r="G24" s="1"/>
      <c r="H24" s="1"/>
      <c r="I24" s="1"/>
      <c r="J24" s="1"/>
      <c r="K24" s="1">
        <v>1</v>
      </c>
      <c r="L24" s="1">
        <f>SUM(C24:K24)</f>
        <v>15</v>
      </c>
      <c r="N24" t="str">
        <f>Таблица1[[#This Row],[Set]]&amp;": "&amp;Таблица1[[#This Row],[Variants]]&amp;" covers"</f>
        <v>DGM: 3 covers</v>
      </c>
      <c r="O24" t="str">
        <f>IF(Таблица1[[#This Row],[Common]]&gt;0,", "&amp;Таблица1[[#This Row],[Common]]&amp;" "&amp;Таблица1[[#Headers],[Common]],"")</f>
        <v>, 10 Common</v>
      </c>
      <c r="P24" t="str">
        <f>IF(Таблица1[[#This Row],[Uncommon]]&gt;0,", "&amp;Таблица1[[#This Row],[Uncommon]]&amp;" "&amp;Таблица1[[#Headers],[Uncommon]],"")</f>
        <v>, 3 Uncommon</v>
      </c>
      <c r="Q24" t="str">
        <f>IF(Таблица1[[#This Row],[Uncommon8]]&gt;0,", "&amp;Таблица1[[#This Row],[Uncommon8]]&amp;" "&amp;Таблица1[[#Headers],[Uncommon8]],"")</f>
        <v/>
      </c>
      <c r="R24" t="str">
        <f>IF(Таблица1[[#This Row],[Rare]]&gt;0,", "&amp;Таблица1[[#This Row],[Rare]]&amp;" "&amp;Таблица1[[#Headers],[Rare]],"")</f>
        <v>, 1 Rare</v>
      </c>
      <c r="S24" t="str">
        <f>IF(Таблица1[[#This Row],[BasicLand]]&gt;0,", "&amp;Таблица1[[#This Row],[BasicLand]]&amp;" "&amp;Таблица1[[#Headers],[BasicLand]]&amp;" "&amp;Таблица1[[#This Row],[LandSet]],"")</f>
        <v/>
      </c>
      <c r="T24" t="str">
        <f>IF(Таблица1[[#This Row],[TimeShifted]]&gt;0,", "&amp;Таблица1[[#This Row],[TimeShifted]]&amp;" "&amp;Таблица1[[#Headers],[TimeShifted]],"")</f>
        <v/>
      </c>
      <c r="U24" t="str">
        <f>IF(Таблица1[[#This Row],[DoubleFaced]]&gt;0,", "&amp;Таблица1[[#This Row],[DoubleFaced]]&amp;" "&amp;Таблица1[[#Headers],[DoubleFaced]],"")</f>
        <v/>
      </c>
      <c r="V24" t="str">
        <f>IF(Таблица1[[#This Row],[MazeLand]]&gt;0,", "&amp;Таблица1[[#This Row],[MazeLand]]&amp;" "&amp;Таблица1[[#Headers],[MazeLand]],"")</f>
        <v>, 1 MazeLand</v>
      </c>
      <c r="W24" t="str">
        <f t="shared" si="0"/>
        <v>DGM: 3 covers, 10 Common, 3 Uncommon, 1 Rare, 1 MazeLand</v>
      </c>
    </row>
    <row r="25" spans="1:23">
      <c r="A25">
        <v>3</v>
      </c>
      <c r="B25" t="s">
        <v>22</v>
      </c>
      <c r="C25">
        <v>11</v>
      </c>
      <c r="D25">
        <v>3</v>
      </c>
      <c r="F25">
        <v>1</v>
      </c>
      <c r="L25">
        <f>SUM(C25:K25)</f>
        <v>15</v>
      </c>
      <c r="N25" t="str">
        <f>Таблица1[[#This Row],[Set]]&amp;": "&amp;Таблица1[[#This Row],[Variants]]&amp;" covers"</f>
        <v>DIS: 3 covers</v>
      </c>
      <c r="O25" t="str">
        <f>IF(Таблица1[[#This Row],[Common]]&gt;0,", "&amp;Таблица1[[#This Row],[Common]]&amp;" "&amp;Таблица1[[#Headers],[Common]],"")</f>
        <v>, 11 Common</v>
      </c>
      <c r="P25" t="str">
        <f>IF(Таблица1[[#This Row],[Uncommon]]&gt;0,", "&amp;Таблица1[[#This Row],[Uncommon]]&amp;" "&amp;Таблица1[[#Headers],[Uncommon]],"")</f>
        <v>, 3 Uncommon</v>
      </c>
      <c r="Q25" t="str">
        <f>IF(Таблица1[[#This Row],[Uncommon8]]&gt;0,", "&amp;Таблица1[[#This Row],[Uncommon8]]&amp;" "&amp;Таблица1[[#Headers],[Uncommon8]],"")</f>
        <v/>
      </c>
      <c r="R25" t="str">
        <f>IF(Таблица1[[#This Row],[Rare]]&gt;0,", "&amp;Таблица1[[#This Row],[Rare]]&amp;" "&amp;Таблица1[[#Headers],[Rare]],"")</f>
        <v>, 1 Rare</v>
      </c>
      <c r="S25" t="str">
        <f>IF(Таблица1[[#This Row],[BasicLand]]&gt;0,", "&amp;Таблица1[[#This Row],[BasicLand]]&amp;" "&amp;Таблица1[[#Headers],[BasicLand]]&amp;" "&amp;Таблица1[[#This Row],[LandSet]],"")</f>
        <v/>
      </c>
      <c r="T25" t="str">
        <f>IF(Таблица1[[#This Row],[TimeShifted]]&gt;0,", "&amp;Таблица1[[#This Row],[TimeShifted]]&amp;" "&amp;Таблица1[[#Headers],[TimeShifted]],"")</f>
        <v/>
      </c>
      <c r="U25" t="str">
        <f>IF(Таблица1[[#This Row],[DoubleFaced]]&gt;0,", "&amp;Таблица1[[#This Row],[DoubleFaced]]&amp;" "&amp;Таблица1[[#Headers],[DoubleFaced]],"")</f>
        <v/>
      </c>
      <c r="V25" t="str">
        <f>IF(Таблица1[[#This Row],[MazeLand]]&gt;0,", "&amp;Таблица1[[#This Row],[MazeLand]]&amp;" "&amp;Таблица1[[#Headers],[MazeLand]],"")</f>
        <v/>
      </c>
      <c r="W25" t="str">
        <f t="shared" si="0"/>
        <v>DIS: 3 covers, 11 Common, 3 Uncommon, 1 Rare</v>
      </c>
    </row>
    <row r="26" spans="1:23">
      <c r="A26">
        <v>3</v>
      </c>
      <c r="B26" t="s">
        <v>23</v>
      </c>
      <c r="C26">
        <v>9</v>
      </c>
      <c r="D26">
        <v>3</v>
      </c>
      <c r="F26">
        <v>1</v>
      </c>
      <c r="G26">
        <v>1</v>
      </c>
      <c r="H26" t="s">
        <v>35</v>
      </c>
      <c r="J26">
        <v>1</v>
      </c>
      <c r="L26">
        <f>SUM(C26:K26)</f>
        <v>15</v>
      </c>
      <c r="N26" t="str">
        <f>Таблица1[[#This Row],[Set]]&amp;": "&amp;Таблица1[[#This Row],[Variants]]&amp;" covers"</f>
        <v>DKA: 3 covers</v>
      </c>
      <c r="O26" t="str">
        <f>IF(Таблица1[[#This Row],[Common]]&gt;0,", "&amp;Таблица1[[#This Row],[Common]]&amp;" "&amp;Таблица1[[#Headers],[Common]],"")</f>
        <v>, 9 Common</v>
      </c>
      <c r="P26" t="str">
        <f>IF(Таблица1[[#This Row],[Uncommon]]&gt;0,", "&amp;Таблица1[[#This Row],[Uncommon]]&amp;" "&amp;Таблица1[[#Headers],[Uncommon]],"")</f>
        <v>, 3 Uncommon</v>
      </c>
      <c r="Q26" t="str">
        <f>IF(Таблица1[[#This Row],[Uncommon8]]&gt;0,", "&amp;Таблица1[[#This Row],[Uncommon8]]&amp;" "&amp;Таблица1[[#Headers],[Uncommon8]],"")</f>
        <v/>
      </c>
      <c r="R26" t="str">
        <f>IF(Таблица1[[#This Row],[Rare]]&gt;0,", "&amp;Таблица1[[#This Row],[Rare]]&amp;" "&amp;Таблица1[[#Headers],[Rare]],"")</f>
        <v>, 1 Rare</v>
      </c>
      <c r="S26" t="str">
        <f>IF(Таблица1[[#This Row],[BasicLand]]&gt;0,", "&amp;Таблица1[[#This Row],[BasicLand]]&amp;" "&amp;Таблица1[[#Headers],[BasicLand]]&amp;" "&amp;Таблица1[[#This Row],[LandSet]],"")</f>
        <v>, 1 BasicLand ISD</v>
      </c>
      <c r="T26" t="str">
        <f>IF(Таблица1[[#This Row],[TimeShifted]]&gt;0,", "&amp;Таблица1[[#This Row],[TimeShifted]]&amp;" "&amp;Таблица1[[#Headers],[TimeShifted]],"")</f>
        <v/>
      </c>
      <c r="U26" t="str">
        <f>IF(Таблица1[[#This Row],[DoubleFaced]]&gt;0,", "&amp;Таблица1[[#This Row],[DoubleFaced]]&amp;" "&amp;Таблица1[[#Headers],[DoubleFaced]],"")</f>
        <v>, 1 DoubleFaced</v>
      </c>
      <c r="V26" t="str">
        <f>IF(Таблица1[[#This Row],[MazeLand]]&gt;0,", "&amp;Таблица1[[#This Row],[MazeLand]]&amp;" "&amp;Таблица1[[#Headers],[MazeLand]],"")</f>
        <v/>
      </c>
      <c r="W26" t="str">
        <f t="shared" si="0"/>
        <v>DKA: 3 covers, 9 Common, 3 Uncommon, 1 Rare, 1 BasicLand ISD, 1 DoubleFaced</v>
      </c>
    </row>
    <row r="27" spans="1:23">
      <c r="A27">
        <v>1</v>
      </c>
      <c r="B27" t="s">
        <v>24</v>
      </c>
      <c r="C27">
        <v>6</v>
      </c>
      <c r="E27">
        <v>2</v>
      </c>
      <c r="L27">
        <f>SUM(C27:K27)</f>
        <v>8</v>
      </c>
      <c r="N27" t="str">
        <f>Таблица1[[#This Row],[Set]]&amp;": "&amp;Таблица1[[#This Row],[Variants]]&amp;" covers"</f>
        <v>DRK: 1 covers</v>
      </c>
      <c r="O27" t="str">
        <f>IF(Таблица1[[#This Row],[Common]]&gt;0,", "&amp;Таблица1[[#This Row],[Common]]&amp;" "&amp;Таблица1[[#Headers],[Common]],"")</f>
        <v>, 6 Common</v>
      </c>
      <c r="P27" t="str">
        <f>IF(Таблица1[[#This Row],[Uncommon]]&gt;0,", "&amp;Таблица1[[#This Row],[Uncommon]]&amp;" "&amp;Таблица1[[#Headers],[Uncommon]],"")</f>
        <v/>
      </c>
      <c r="Q27" t="str">
        <f>IF(Таблица1[[#This Row],[Uncommon8]]&gt;0,", "&amp;Таблица1[[#This Row],[Uncommon8]]&amp;" "&amp;Таблица1[[#Headers],[Uncommon8]],"")</f>
        <v>, 2 Uncommon8</v>
      </c>
      <c r="R27" t="str">
        <f>IF(Таблица1[[#This Row],[Rare]]&gt;0,", "&amp;Таблица1[[#This Row],[Rare]]&amp;" "&amp;Таблица1[[#Headers],[Rare]],"")</f>
        <v/>
      </c>
      <c r="S27" t="str">
        <f>IF(Таблица1[[#This Row],[BasicLand]]&gt;0,", "&amp;Таблица1[[#This Row],[BasicLand]]&amp;" "&amp;Таблица1[[#Headers],[BasicLand]]&amp;" "&amp;Таблица1[[#This Row],[LandSet]],"")</f>
        <v/>
      </c>
      <c r="T27" t="str">
        <f>IF(Таблица1[[#This Row],[TimeShifted]]&gt;0,", "&amp;Таблица1[[#This Row],[TimeShifted]]&amp;" "&amp;Таблица1[[#Headers],[TimeShifted]],"")</f>
        <v/>
      </c>
      <c r="U27" t="str">
        <f>IF(Таблица1[[#This Row],[DoubleFaced]]&gt;0,", "&amp;Таблица1[[#This Row],[DoubleFaced]]&amp;" "&amp;Таблица1[[#Headers],[DoubleFaced]],"")</f>
        <v/>
      </c>
      <c r="V27" t="str">
        <f>IF(Таблица1[[#This Row],[MazeLand]]&gt;0,", "&amp;Таблица1[[#This Row],[MazeLand]]&amp;" "&amp;Таблица1[[#Headers],[MazeLand]],"")</f>
        <v/>
      </c>
      <c r="W27" t="str">
        <f t="shared" si="0"/>
        <v>DRK: 1 covers, 6 Common, 2 Uncommon8</v>
      </c>
    </row>
    <row r="28" spans="1:23">
      <c r="A28">
        <v>3</v>
      </c>
      <c r="B28" t="s">
        <v>25</v>
      </c>
      <c r="C28">
        <v>11</v>
      </c>
      <c r="D28">
        <v>3</v>
      </c>
      <c r="F28">
        <v>1</v>
      </c>
      <c r="L28">
        <f>SUM(C28:K28)</f>
        <v>15</v>
      </c>
      <c r="N28" t="str">
        <f>Таблица1[[#This Row],[Set]]&amp;": "&amp;Таблица1[[#This Row],[Variants]]&amp;" covers"</f>
        <v>DST: 3 covers</v>
      </c>
      <c r="O28" t="str">
        <f>IF(Таблица1[[#This Row],[Common]]&gt;0,", "&amp;Таблица1[[#This Row],[Common]]&amp;" "&amp;Таблица1[[#Headers],[Common]],"")</f>
        <v>, 11 Common</v>
      </c>
      <c r="P28" t="str">
        <f>IF(Таблица1[[#This Row],[Uncommon]]&gt;0,", "&amp;Таблица1[[#This Row],[Uncommon]]&amp;" "&amp;Таблица1[[#Headers],[Uncommon]],"")</f>
        <v>, 3 Uncommon</v>
      </c>
      <c r="Q28" t="str">
        <f>IF(Таблица1[[#This Row],[Uncommon8]]&gt;0,", "&amp;Таблица1[[#This Row],[Uncommon8]]&amp;" "&amp;Таблица1[[#Headers],[Uncommon8]],"")</f>
        <v/>
      </c>
      <c r="R28" t="str">
        <f>IF(Таблица1[[#This Row],[Rare]]&gt;0,", "&amp;Таблица1[[#This Row],[Rare]]&amp;" "&amp;Таблица1[[#Headers],[Rare]],"")</f>
        <v>, 1 Rare</v>
      </c>
      <c r="S28" t="str">
        <f>IF(Таблица1[[#This Row],[BasicLand]]&gt;0,", "&amp;Таблица1[[#This Row],[BasicLand]]&amp;" "&amp;Таблица1[[#Headers],[BasicLand]]&amp;" "&amp;Таблица1[[#This Row],[LandSet]],"")</f>
        <v/>
      </c>
      <c r="T28" t="str">
        <f>IF(Таблица1[[#This Row],[TimeShifted]]&gt;0,", "&amp;Таблица1[[#This Row],[TimeShifted]]&amp;" "&amp;Таблица1[[#Headers],[TimeShifted]],"")</f>
        <v/>
      </c>
      <c r="U28" t="str">
        <f>IF(Таблица1[[#This Row],[DoubleFaced]]&gt;0,", "&amp;Таблица1[[#This Row],[DoubleFaced]]&amp;" "&amp;Таблица1[[#Headers],[DoubleFaced]],"")</f>
        <v/>
      </c>
      <c r="V28" t="str">
        <f>IF(Таблица1[[#This Row],[MazeLand]]&gt;0,", "&amp;Таблица1[[#This Row],[MazeLand]]&amp;" "&amp;Таблица1[[#Headers],[MazeLand]],"")</f>
        <v/>
      </c>
      <c r="W28" t="str">
        <f t="shared" si="0"/>
        <v>DST: 3 covers, 11 Common, 3 Uncommon, 1 Rare</v>
      </c>
    </row>
    <row r="29" spans="1:23">
      <c r="A29">
        <v>3</v>
      </c>
      <c r="B29" t="s">
        <v>26</v>
      </c>
      <c r="C29">
        <v>11</v>
      </c>
      <c r="D29">
        <v>3</v>
      </c>
      <c r="F29">
        <v>1</v>
      </c>
      <c r="L29">
        <f>SUM(C29:K29)</f>
        <v>15</v>
      </c>
      <c r="N29" t="str">
        <f>Таблица1[[#This Row],[Set]]&amp;": "&amp;Таблица1[[#This Row],[Variants]]&amp;" covers"</f>
        <v>EVE: 3 covers</v>
      </c>
      <c r="O29" t="str">
        <f>IF(Таблица1[[#This Row],[Common]]&gt;0,", "&amp;Таблица1[[#This Row],[Common]]&amp;" "&amp;Таблица1[[#Headers],[Common]],"")</f>
        <v>, 11 Common</v>
      </c>
      <c r="P29" t="str">
        <f>IF(Таблица1[[#This Row],[Uncommon]]&gt;0,", "&amp;Таблица1[[#This Row],[Uncommon]]&amp;" "&amp;Таблица1[[#Headers],[Uncommon]],"")</f>
        <v>, 3 Uncommon</v>
      </c>
      <c r="Q29" t="str">
        <f>IF(Таблица1[[#This Row],[Uncommon8]]&gt;0,", "&amp;Таблица1[[#This Row],[Uncommon8]]&amp;" "&amp;Таблица1[[#Headers],[Uncommon8]],"")</f>
        <v/>
      </c>
      <c r="R29" t="str">
        <f>IF(Таблица1[[#This Row],[Rare]]&gt;0,", "&amp;Таблица1[[#This Row],[Rare]]&amp;" "&amp;Таблица1[[#Headers],[Rare]],"")</f>
        <v>, 1 Rare</v>
      </c>
      <c r="S29" t="str">
        <f>IF(Таблица1[[#This Row],[BasicLand]]&gt;0,", "&amp;Таблица1[[#This Row],[BasicLand]]&amp;" "&amp;Таблица1[[#Headers],[BasicLand]]&amp;" "&amp;Таблица1[[#This Row],[LandSet]],"")</f>
        <v/>
      </c>
      <c r="T29" t="str">
        <f>IF(Таблица1[[#This Row],[TimeShifted]]&gt;0,", "&amp;Таблица1[[#This Row],[TimeShifted]]&amp;" "&amp;Таблица1[[#Headers],[TimeShifted]],"")</f>
        <v/>
      </c>
      <c r="U29" t="str">
        <f>IF(Таблица1[[#This Row],[DoubleFaced]]&gt;0,", "&amp;Таблица1[[#This Row],[DoubleFaced]]&amp;" "&amp;Таблица1[[#Headers],[DoubleFaced]],"")</f>
        <v/>
      </c>
      <c r="V29" t="str">
        <f>IF(Таблица1[[#This Row],[MazeLand]]&gt;0,", "&amp;Таблица1[[#This Row],[MazeLand]]&amp;" "&amp;Таблица1[[#Headers],[MazeLand]],"")</f>
        <v/>
      </c>
      <c r="W29" t="str">
        <f t="shared" si="0"/>
        <v>EVE: 3 covers, 11 Common, 3 Uncommon, 1 Rare</v>
      </c>
    </row>
    <row r="30" spans="1:23">
      <c r="A30">
        <v>1</v>
      </c>
      <c r="B30" t="s">
        <v>27</v>
      </c>
      <c r="C30">
        <v>11</v>
      </c>
      <c r="D30">
        <v>3</v>
      </c>
      <c r="F30">
        <v>1</v>
      </c>
      <c r="L30">
        <f>SUM(C30:K30)</f>
        <v>15</v>
      </c>
      <c r="N30" t="str">
        <f>Таблица1[[#This Row],[Set]]&amp;": "&amp;Таблица1[[#This Row],[Variants]]&amp;" covers"</f>
        <v>EXO: 1 covers</v>
      </c>
      <c r="O30" t="str">
        <f>IF(Таблица1[[#This Row],[Common]]&gt;0,", "&amp;Таблица1[[#This Row],[Common]]&amp;" "&amp;Таблица1[[#Headers],[Common]],"")</f>
        <v>, 11 Common</v>
      </c>
      <c r="P30" t="str">
        <f>IF(Таблица1[[#This Row],[Uncommon]]&gt;0,", "&amp;Таблица1[[#This Row],[Uncommon]]&amp;" "&amp;Таблица1[[#Headers],[Uncommon]],"")</f>
        <v>, 3 Uncommon</v>
      </c>
      <c r="Q30" t="str">
        <f>IF(Таблица1[[#This Row],[Uncommon8]]&gt;0,", "&amp;Таблица1[[#This Row],[Uncommon8]]&amp;" "&amp;Таблица1[[#Headers],[Uncommon8]],"")</f>
        <v/>
      </c>
      <c r="R30" t="str">
        <f>IF(Таблица1[[#This Row],[Rare]]&gt;0,", "&amp;Таблица1[[#This Row],[Rare]]&amp;" "&amp;Таблица1[[#Headers],[Rare]],"")</f>
        <v>, 1 Rare</v>
      </c>
      <c r="S30" t="str">
        <f>IF(Таблица1[[#This Row],[BasicLand]]&gt;0,", "&amp;Таблица1[[#This Row],[BasicLand]]&amp;" "&amp;Таблица1[[#Headers],[BasicLand]]&amp;" "&amp;Таблица1[[#This Row],[LandSet]],"")</f>
        <v/>
      </c>
      <c r="T30" t="str">
        <f>IF(Таблица1[[#This Row],[TimeShifted]]&gt;0,", "&amp;Таблица1[[#This Row],[TimeShifted]]&amp;" "&amp;Таблица1[[#Headers],[TimeShifted]],"")</f>
        <v/>
      </c>
      <c r="U30" t="str">
        <f>IF(Таблица1[[#This Row],[DoubleFaced]]&gt;0,", "&amp;Таблица1[[#This Row],[DoubleFaced]]&amp;" "&amp;Таблица1[[#Headers],[DoubleFaced]],"")</f>
        <v/>
      </c>
      <c r="V30" t="str">
        <f>IF(Таблица1[[#This Row],[MazeLand]]&gt;0,", "&amp;Таблица1[[#This Row],[MazeLand]]&amp;" "&amp;Таблица1[[#Headers],[MazeLand]],"")</f>
        <v/>
      </c>
      <c r="W30" t="str">
        <f t="shared" si="0"/>
        <v>EXO: 1 covers, 11 Common, 3 Uncommon, 1 Rare</v>
      </c>
    </row>
    <row r="31" spans="1:23">
      <c r="A31">
        <v>1</v>
      </c>
      <c r="B31" t="s">
        <v>28</v>
      </c>
      <c r="C31">
        <v>5</v>
      </c>
      <c r="D31">
        <v>2</v>
      </c>
      <c r="F31">
        <v>1</v>
      </c>
      <c r="L31">
        <f>SUM(C31:K31)</f>
        <v>8</v>
      </c>
      <c r="N31" t="str">
        <f>Таблица1[[#This Row],[Set]]&amp;": "&amp;Таблица1[[#This Row],[Variants]]&amp;" covers"</f>
        <v>FEM: 1 covers</v>
      </c>
      <c r="O31" t="str">
        <f>IF(Таблица1[[#This Row],[Common]]&gt;0,", "&amp;Таблица1[[#This Row],[Common]]&amp;" "&amp;Таблица1[[#Headers],[Common]],"")</f>
        <v>, 5 Common</v>
      </c>
      <c r="P31" t="str">
        <f>IF(Таблица1[[#This Row],[Uncommon]]&gt;0,", "&amp;Таблица1[[#This Row],[Uncommon]]&amp;" "&amp;Таблица1[[#Headers],[Uncommon]],"")</f>
        <v>, 2 Uncommon</v>
      </c>
      <c r="Q31" t="str">
        <f>IF(Таблица1[[#This Row],[Uncommon8]]&gt;0,", "&amp;Таблица1[[#This Row],[Uncommon8]]&amp;" "&amp;Таблица1[[#Headers],[Uncommon8]],"")</f>
        <v/>
      </c>
      <c r="R31" t="str">
        <f>IF(Таблица1[[#This Row],[Rare]]&gt;0,", "&amp;Таблица1[[#This Row],[Rare]]&amp;" "&amp;Таблица1[[#Headers],[Rare]],"")</f>
        <v>, 1 Rare</v>
      </c>
      <c r="S31" t="str">
        <f>IF(Таблица1[[#This Row],[BasicLand]]&gt;0,", "&amp;Таблица1[[#This Row],[BasicLand]]&amp;" "&amp;Таблица1[[#Headers],[BasicLand]]&amp;" "&amp;Таблица1[[#This Row],[LandSet]],"")</f>
        <v/>
      </c>
      <c r="T31" t="str">
        <f>IF(Таблица1[[#This Row],[TimeShifted]]&gt;0,", "&amp;Таблица1[[#This Row],[TimeShifted]]&amp;" "&amp;Таблица1[[#Headers],[TimeShifted]],"")</f>
        <v/>
      </c>
      <c r="U31" t="str">
        <f>IF(Таблица1[[#This Row],[DoubleFaced]]&gt;0,", "&amp;Таблица1[[#This Row],[DoubleFaced]]&amp;" "&amp;Таблица1[[#Headers],[DoubleFaced]],"")</f>
        <v/>
      </c>
      <c r="V31" t="str">
        <f>IF(Таблица1[[#This Row],[MazeLand]]&gt;0,", "&amp;Таблица1[[#This Row],[MazeLand]]&amp;" "&amp;Таблица1[[#Headers],[MazeLand]],"")</f>
        <v/>
      </c>
      <c r="W31" t="str">
        <f t="shared" si="0"/>
        <v>FEM: 1 covers, 5 Common, 2 Uncommon, 1 Rare</v>
      </c>
    </row>
    <row r="32" spans="1:23">
      <c r="A32">
        <v>3</v>
      </c>
      <c r="B32" t="s">
        <v>29</v>
      </c>
      <c r="C32">
        <v>11</v>
      </c>
      <c r="D32">
        <v>3</v>
      </c>
      <c r="F32">
        <v>1</v>
      </c>
      <c r="L32">
        <f>SUM(C32:K32)</f>
        <v>15</v>
      </c>
      <c r="N32" t="str">
        <f>Таблица1[[#This Row],[Set]]&amp;": "&amp;Таблица1[[#This Row],[Variants]]&amp;" covers"</f>
        <v>FUT: 3 covers</v>
      </c>
      <c r="O32" t="str">
        <f>IF(Таблица1[[#This Row],[Common]]&gt;0,", "&amp;Таблица1[[#This Row],[Common]]&amp;" "&amp;Таблица1[[#Headers],[Common]],"")</f>
        <v>, 11 Common</v>
      </c>
      <c r="P32" t="str">
        <f>IF(Таблица1[[#This Row],[Uncommon]]&gt;0,", "&amp;Таблица1[[#This Row],[Uncommon]]&amp;" "&amp;Таблица1[[#Headers],[Uncommon]],"")</f>
        <v>, 3 Uncommon</v>
      </c>
      <c r="Q32" t="str">
        <f>IF(Таблица1[[#This Row],[Uncommon8]]&gt;0,", "&amp;Таблица1[[#This Row],[Uncommon8]]&amp;" "&amp;Таблица1[[#Headers],[Uncommon8]],"")</f>
        <v/>
      </c>
      <c r="R32" t="str">
        <f>IF(Таблица1[[#This Row],[Rare]]&gt;0,", "&amp;Таблица1[[#This Row],[Rare]]&amp;" "&amp;Таблица1[[#Headers],[Rare]],"")</f>
        <v>, 1 Rare</v>
      </c>
      <c r="S32" t="str">
        <f>IF(Таблица1[[#This Row],[BasicLand]]&gt;0,", "&amp;Таблица1[[#This Row],[BasicLand]]&amp;" "&amp;Таблица1[[#Headers],[BasicLand]]&amp;" "&amp;Таблица1[[#This Row],[LandSet]],"")</f>
        <v/>
      </c>
      <c r="T32" t="str">
        <f>IF(Таблица1[[#This Row],[TimeShifted]]&gt;0,", "&amp;Таблица1[[#This Row],[TimeShifted]]&amp;" "&amp;Таблица1[[#Headers],[TimeShifted]],"")</f>
        <v/>
      </c>
      <c r="U32" t="str">
        <f>IF(Таблица1[[#This Row],[DoubleFaced]]&gt;0,", "&amp;Таблица1[[#This Row],[DoubleFaced]]&amp;" "&amp;Таблица1[[#Headers],[DoubleFaced]],"")</f>
        <v/>
      </c>
      <c r="V32" t="str">
        <f>IF(Таблица1[[#This Row],[MazeLand]]&gt;0,", "&amp;Таблица1[[#This Row],[MazeLand]]&amp;" "&amp;Таблица1[[#Headers],[MazeLand]],"")</f>
        <v/>
      </c>
      <c r="W32" t="str">
        <f t="shared" si="0"/>
        <v>FUT: 3 covers, 11 Common, 3 Uncommon, 1 Rare</v>
      </c>
    </row>
    <row r="33" spans="1:23">
      <c r="A33">
        <v>3</v>
      </c>
      <c r="B33" t="s">
        <v>30</v>
      </c>
      <c r="C33">
        <v>11</v>
      </c>
      <c r="D33">
        <v>3</v>
      </c>
      <c r="F33">
        <v>1</v>
      </c>
      <c r="L33">
        <f>SUM(C33:K33)</f>
        <v>15</v>
      </c>
      <c r="N33" t="str">
        <f>Таблица1[[#This Row],[Set]]&amp;": "&amp;Таблица1[[#This Row],[Variants]]&amp;" covers"</f>
        <v>GPT: 3 covers</v>
      </c>
      <c r="O33" t="str">
        <f>IF(Таблица1[[#This Row],[Common]]&gt;0,", "&amp;Таблица1[[#This Row],[Common]]&amp;" "&amp;Таблица1[[#Headers],[Common]],"")</f>
        <v>, 11 Common</v>
      </c>
      <c r="P33" t="str">
        <f>IF(Таблица1[[#This Row],[Uncommon]]&gt;0,", "&amp;Таблица1[[#This Row],[Uncommon]]&amp;" "&amp;Таблица1[[#Headers],[Uncommon]],"")</f>
        <v>, 3 Uncommon</v>
      </c>
      <c r="Q33" t="str">
        <f>IF(Таблица1[[#This Row],[Uncommon8]]&gt;0,", "&amp;Таблица1[[#This Row],[Uncommon8]]&amp;" "&amp;Таблица1[[#Headers],[Uncommon8]],"")</f>
        <v/>
      </c>
      <c r="R33" t="str">
        <f>IF(Таблица1[[#This Row],[Rare]]&gt;0,", "&amp;Таблица1[[#This Row],[Rare]]&amp;" "&amp;Таблица1[[#Headers],[Rare]],"")</f>
        <v>, 1 Rare</v>
      </c>
      <c r="S33" t="str">
        <f>IF(Таблица1[[#This Row],[BasicLand]]&gt;0,", "&amp;Таблица1[[#This Row],[BasicLand]]&amp;" "&amp;Таблица1[[#Headers],[BasicLand]]&amp;" "&amp;Таблица1[[#This Row],[LandSet]],"")</f>
        <v/>
      </c>
      <c r="T33" t="str">
        <f>IF(Таблица1[[#This Row],[TimeShifted]]&gt;0,", "&amp;Таблица1[[#This Row],[TimeShifted]]&amp;" "&amp;Таблица1[[#Headers],[TimeShifted]],"")</f>
        <v/>
      </c>
      <c r="U33" t="str">
        <f>IF(Таблица1[[#This Row],[DoubleFaced]]&gt;0,", "&amp;Таблица1[[#This Row],[DoubleFaced]]&amp;" "&amp;Таблица1[[#Headers],[DoubleFaced]],"")</f>
        <v/>
      </c>
      <c r="V33" t="str">
        <f>IF(Таблица1[[#This Row],[MazeLand]]&gt;0,", "&amp;Таблица1[[#This Row],[MazeLand]]&amp;" "&amp;Таблица1[[#Headers],[MazeLand]],"")</f>
        <v/>
      </c>
      <c r="W33" t="str">
        <f t="shared" si="0"/>
        <v>GPT: 3 covers, 11 Common, 3 Uncommon, 1 Rare</v>
      </c>
    </row>
    <row r="34" spans="1:23">
      <c r="A34">
        <v>5</v>
      </c>
      <c r="B34" t="s">
        <v>31</v>
      </c>
      <c r="C34">
        <v>10</v>
      </c>
      <c r="D34">
        <v>3</v>
      </c>
      <c r="F34">
        <v>1</v>
      </c>
      <c r="G34">
        <v>1</v>
      </c>
      <c r="L34">
        <f>SUM(C34:K34)</f>
        <v>15</v>
      </c>
      <c r="N34" t="str">
        <f>Таблица1[[#This Row],[Set]]&amp;": "&amp;Таблица1[[#This Row],[Variants]]&amp;" covers"</f>
        <v>GTC: 5 covers</v>
      </c>
      <c r="O34" t="str">
        <f>IF(Таблица1[[#This Row],[Common]]&gt;0,", "&amp;Таблица1[[#This Row],[Common]]&amp;" "&amp;Таблица1[[#Headers],[Common]],"")</f>
        <v>, 10 Common</v>
      </c>
      <c r="P34" t="str">
        <f>IF(Таблица1[[#This Row],[Uncommon]]&gt;0,", "&amp;Таблица1[[#This Row],[Uncommon]]&amp;" "&amp;Таблица1[[#Headers],[Uncommon]],"")</f>
        <v>, 3 Uncommon</v>
      </c>
      <c r="Q34" t="str">
        <f>IF(Таблица1[[#This Row],[Uncommon8]]&gt;0,", "&amp;Таблица1[[#This Row],[Uncommon8]]&amp;" "&amp;Таблица1[[#Headers],[Uncommon8]],"")</f>
        <v/>
      </c>
      <c r="R34" t="str">
        <f>IF(Таблица1[[#This Row],[Rare]]&gt;0,", "&amp;Таблица1[[#This Row],[Rare]]&amp;" "&amp;Таблица1[[#Headers],[Rare]],"")</f>
        <v>, 1 Rare</v>
      </c>
      <c r="S34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34" t="str">
        <f>IF(Таблица1[[#This Row],[TimeShifted]]&gt;0,", "&amp;Таблица1[[#This Row],[TimeShifted]]&amp;" "&amp;Таблица1[[#Headers],[TimeShifted]],"")</f>
        <v/>
      </c>
      <c r="U34" t="str">
        <f>IF(Таблица1[[#This Row],[DoubleFaced]]&gt;0,", "&amp;Таблица1[[#This Row],[DoubleFaced]]&amp;" "&amp;Таблица1[[#Headers],[DoubleFaced]],"")</f>
        <v/>
      </c>
      <c r="V34" t="str">
        <f>IF(Таблица1[[#This Row],[MazeLand]]&gt;0,", "&amp;Таблица1[[#This Row],[MazeLand]]&amp;" "&amp;Таблица1[[#Headers],[MazeLand]],"")</f>
        <v/>
      </c>
      <c r="W34" t="str">
        <f t="shared" si="0"/>
        <v xml:space="preserve">GTC: 5 covers, 10 Common, 3 Uncommon, 1 Rare, 1 BasicLand </v>
      </c>
    </row>
    <row r="35" spans="1:23">
      <c r="A35">
        <v>1</v>
      </c>
      <c r="B35" t="s">
        <v>32</v>
      </c>
      <c r="C35">
        <v>6</v>
      </c>
      <c r="E35">
        <v>2</v>
      </c>
      <c r="L35">
        <f>SUM(C35:K35)</f>
        <v>8</v>
      </c>
      <c r="N35" t="str">
        <f>Таблица1[[#This Row],[Set]]&amp;": "&amp;Таблица1[[#This Row],[Variants]]&amp;" covers"</f>
        <v>HML: 1 covers</v>
      </c>
      <c r="O35" t="str">
        <f>IF(Таблица1[[#This Row],[Common]]&gt;0,", "&amp;Таблица1[[#This Row],[Common]]&amp;" "&amp;Таблица1[[#Headers],[Common]],"")</f>
        <v>, 6 Common</v>
      </c>
      <c r="P35" t="str">
        <f>IF(Таблица1[[#This Row],[Uncommon]]&gt;0,", "&amp;Таблица1[[#This Row],[Uncommon]]&amp;" "&amp;Таблица1[[#Headers],[Uncommon]],"")</f>
        <v/>
      </c>
      <c r="Q35" t="str">
        <f>IF(Таблица1[[#This Row],[Uncommon8]]&gt;0,", "&amp;Таблица1[[#This Row],[Uncommon8]]&amp;" "&amp;Таблица1[[#Headers],[Uncommon8]],"")</f>
        <v>, 2 Uncommon8</v>
      </c>
      <c r="R35" t="str">
        <f>IF(Таблица1[[#This Row],[Rare]]&gt;0,", "&amp;Таблица1[[#This Row],[Rare]]&amp;" "&amp;Таблица1[[#Headers],[Rare]],"")</f>
        <v/>
      </c>
      <c r="S35" t="str">
        <f>IF(Таблица1[[#This Row],[BasicLand]]&gt;0,", "&amp;Таблица1[[#This Row],[BasicLand]]&amp;" "&amp;Таблица1[[#Headers],[BasicLand]]&amp;" "&amp;Таблица1[[#This Row],[LandSet]],"")</f>
        <v/>
      </c>
      <c r="T35" t="str">
        <f>IF(Таблица1[[#This Row],[TimeShifted]]&gt;0,", "&amp;Таблица1[[#This Row],[TimeShifted]]&amp;" "&amp;Таблица1[[#Headers],[TimeShifted]],"")</f>
        <v/>
      </c>
      <c r="U35" t="str">
        <f>IF(Таблица1[[#This Row],[DoubleFaced]]&gt;0,", "&amp;Таблица1[[#This Row],[DoubleFaced]]&amp;" "&amp;Таблица1[[#Headers],[DoubleFaced]],"")</f>
        <v/>
      </c>
      <c r="V35" t="str">
        <f>IF(Таблица1[[#This Row],[MazeLand]]&gt;0,", "&amp;Таблица1[[#This Row],[MazeLand]]&amp;" "&amp;Таблица1[[#Headers],[MazeLand]],"")</f>
        <v/>
      </c>
      <c r="W35" t="str">
        <f t="shared" si="0"/>
        <v>HML: 1 covers, 6 Common, 2 Uncommon8</v>
      </c>
    </row>
    <row r="36" spans="1:23">
      <c r="A36">
        <v>5</v>
      </c>
      <c r="B36" t="s">
        <v>33</v>
      </c>
      <c r="C36">
        <v>11</v>
      </c>
      <c r="D36">
        <v>3</v>
      </c>
      <c r="F36">
        <v>1</v>
      </c>
      <c r="L36">
        <f>SUM(C36:K36)</f>
        <v>15</v>
      </c>
      <c r="N36" t="str">
        <f>Таблица1[[#This Row],[Set]]&amp;": "&amp;Таблица1[[#This Row],[Variants]]&amp;" covers"</f>
        <v>ICE: 5 covers</v>
      </c>
      <c r="O36" t="str">
        <f>IF(Таблица1[[#This Row],[Common]]&gt;0,", "&amp;Таблица1[[#This Row],[Common]]&amp;" "&amp;Таблица1[[#Headers],[Common]],"")</f>
        <v>, 11 Common</v>
      </c>
      <c r="P36" t="str">
        <f>IF(Таблица1[[#This Row],[Uncommon]]&gt;0,", "&amp;Таблица1[[#This Row],[Uncommon]]&amp;" "&amp;Таблица1[[#Headers],[Uncommon]],"")</f>
        <v>, 3 Uncommon</v>
      </c>
      <c r="Q36" t="str">
        <f>IF(Таблица1[[#This Row],[Uncommon8]]&gt;0,", "&amp;Таблица1[[#This Row],[Uncommon8]]&amp;" "&amp;Таблица1[[#Headers],[Uncommon8]],"")</f>
        <v/>
      </c>
      <c r="R36" t="str">
        <f>IF(Таблица1[[#This Row],[Rare]]&gt;0,", "&amp;Таблица1[[#This Row],[Rare]]&amp;" "&amp;Таблица1[[#Headers],[Rare]],"")</f>
        <v>, 1 Rare</v>
      </c>
      <c r="S36" t="str">
        <f>IF(Таблица1[[#This Row],[BasicLand]]&gt;0,", "&amp;Таблица1[[#This Row],[BasicLand]]&amp;" "&amp;Таблица1[[#Headers],[BasicLand]]&amp;" "&amp;Таблица1[[#This Row],[LandSet]],"")</f>
        <v/>
      </c>
      <c r="T36" t="str">
        <f>IF(Таблица1[[#This Row],[TimeShifted]]&gt;0,", "&amp;Таблица1[[#This Row],[TimeShifted]]&amp;" "&amp;Таблица1[[#Headers],[TimeShifted]],"")</f>
        <v/>
      </c>
      <c r="U36" t="str">
        <f>IF(Таблица1[[#This Row],[DoubleFaced]]&gt;0,", "&amp;Таблица1[[#This Row],[DoubleFaced]]&amp;" "&amp;Таблица1[[#Headers],[DoubleFaced]],"")</f>
        <v/>
      </c>
      <c r="V36" t="str">
        <f>IF(Таблица1[[#This Row],[MazeLand]]&gt;0,", "&amp;Таблица1[[#This Row],[MazeLand]]&amp;" "&amp;Таблица1[[#Headers],[MazeLand]],"")</f>
        <v/>
      </c>
      <c r="W36" t="str">
        <f t="shared" si="0"/>
        <v>ICE: 5 covers, 11 Common, 3 Uncommon, 1 Rare</v>
      </c>
    </row>
    <row r="37" spans="1:23">
      <c r="A37">
        <v>3</v>
      </c>
      <c r="B37" t="s">
        <v>34</v>
      </c>
      <c r="C37">
        <v>11</v>
      </c>
      <c r="D37">
        <v>3</v>
      </c>
      <c r="F37">
        <v>1</v>
      </c>
      <c r="L37">
        <f>SUM(C37:K37)</f>
        <v>15</v>
      </c>
      <c r="N37" t="str">
        <f>Таблица1[[#This Row],[Set]]&amp;": "&amp;Таблица1[[#This Row],[Variants]]&amp;" covers"</f>
        <v>INV: 3 covers</v>
      </c>
      <c r="O37" t="str">
        <f>IF(Таблица1[[#This Row],[Common]]&gt;0,", "&amp;Таблица1[[#This Row],[Common]]&amp;" "&amp;Таблица1[[#Headers],[Common]],"")</f>
        <v>, 11 Common</v>
      </c>
      <c r="P37" t="str">
        <f>IF(Таблица1[[#This Row],[Uncommon]]&gt;0,", "&amp;Таблица1[[#This Row],[Uncommon]]&amp;" "&amp;Таблица1[[#Headers],[Uncommon]],"")</f>
        <v>, 3 Uncommon</v>
      </c>
      <c r="Q37" t="str">
        <f>IF(Таблица1[[#This Row],[Uncommon8]]&gt;0,", "&amp;Таблица1[[#This Row],[Uncommon8]]&amp;" "&amp;Таблица1[[#Headers],[Uncommon8]],"")</f>
        <v/>
      </c>
      <c r="R37" t="str">
        <f>IF(Таблица1[[#This Row],[Rare]]&gt;0,", "&amp;Таблица1[[#This Row],[Rare]]&amp;" "&amp;Таблица1[[#Headers],[Rare]],"")</f>
        <v>, 1 Rare</v>
      </c>
      <c r="S37" t="str">
        <f>IF(Таблица1[[#This Row],[BasicLand]]&gt;0,", "&amp;Таблица1[[#This Row],[BasicLand]]&amp;" "&amp;Таблица1[[#Headers],[BasicLand]]&amp;" "&amp;Таблица1[[#This Row],[LandSet]],"")</f>
        <v/>
      </c>
      <c r="T37" t="str">
        <f>IF(Таблица1[[#This Row],[TimeShifted]]&gt;0,", "&amp;Таблица1[[#This Row],[TimeShifted]]&amp;" "&amp;Таблица1[[#Headers],[TimeShifted]],"")</f>
        <v/>
      </c>
      <c r="U37" t="str">
        <f>IF(Таблица1[[#This Row],[DoubleFaced]]&gt;0,", "&amp;Таблица1[[#This Row],[DoubleFaced]]&amp;" "&amp;Таблица1[[#Headers],[DoubleFaced]],"")</f>
        <v/>
      </c>
      <c r="V37" t="str">
        <f>IF(Таблица1[[#This Row],[MazeLand]]&gt;0,", "&amp;Таблица1[[#This Row],[MazeLand]]&amp;" "&amp;Таблица1[[#Headers],[MazeLand]],"")</f>
        <v/>
      </c>
      <c r="W37" t="str">
        <f t="shared" si="0"/>
        <v>INV: 3 covers, 11 Common, 3 Uncommon, 1 Rare</v>
      </c>
    </row>
    <row r="38" spans="1:23">
      <c r="A38">
        <v>5</v>
      </c>
      <c r="B38" t="s">
        <v>35</v>
      </c>
      <c r="C38">
        <v>9</v>
      </c>
      <c r="D38">
        <v>3</v>
      </c>
      <c r="F38">
        <v>1</v>
      </c>
      <c r="G38">
        <v>1</v>
      </c>
      <c r="J38">
        <v>1</v>
      </c>
      <c r="L38">
        <f>SUM(C38:K38)</f>
        <v>15</v>
      </c>
      <c r="N38" t="str">
        <f>Таблица1[[#This Row],[Set]]&amp;": "&amp;Таблица1[[#This Row],[Variants]]&amp;" covers"</f>
        <v>ISD: 5 covers</v>
      </c>
      <c r="O38" t="str">
        <f>IF(Таблица1[[#This Row],[Common]]&gt;0,", "&amp;Таблица1[[#This Row],[Common]]&amp;" "&amp;Таблица1[[#Headers],[Common]],"")</f>
        <v>, 9 Common</v>
      </c>
      <c r="P38" t="str">
        <f>IF(Таблица1[[#This Row],[Uncommon]]&gt;0,", "&amp;Таблица1[[#This Row],[Uncommon]]&amp;" "&amp;Таблица1[[#Headers],[Uncommon]],"")</f>
        <v>, 3 Uncommon</v>
      </c>
      <c r="Q38" t="str">
        <f>IF(Таблица1[[#This Row],[Uncommon8]]&gt;0,", "&amp;Таблица1[[#This Row],[Uncommon8]]&amp;" "&amp;Таблица1[[#Headers],[Uncommon8]],"")</f>
        <v/>
      </c>
      <c r="R38" t="str">
        <f>IF(Таблица1[[#This Row],[Rare]]&gt;0,", "&amp;Таблица1[[#This Row],[Rare]]&amp;" "&amp;Таблица1[[#Headers],[Rare]],"")</f>
        <v>, 1 Rare</v>
      </c>
      <c r="S38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38" t="str">
        <f>IF(Таблица1[[#This Row],[TimeShifted]]&gt;0,", "&amp;Таблица1[[#This Row],[TimeShifted]]&amp;" "&amp;Таблица1[[#Headers],[TimeShifted]],"")</f>
        <v/>
      </c>
      <c r="U38" t="str">
        <f>IF(Таблица1[[#This Row],[DoubleFaced]]&gt;0,", "&amp;Таблица1[[#This Row],[DoubleFaced]]&amp;" "&amp;Таблица1[[#Headers],[DoubleFaced]],"")</f>
        <v>, 1 DoubleFaced</v>
      </c>
      <c r="V38" t="str">
        <f>IF(Таблица1[[#This Row],[MazeLand]]&gt;0,", "&amp;Таблица1[[#This Row],[MazeLand]]&amp;" "&amp;Таблица1[[#Headers],[MazeLand]],"")</f>
        <v/>
      </c>
      <c r="W38" t="str">
        <f t="shared" si="0"/>
        <v>ISD: 5 covers, 9 Common, 3 Uncommon, 1 Rare, 1 BasicLand , 1 DoubleFaced</v>
      </c>
    </row>
    <row r="39" spans="1:23">
      <c r="A39">
        <v>1</v>
      </c>
      <c r="B39" t="s">
        <v>36</v>
      </c>
      <c r="C39">
        <v>11</v>
      </c>
      <c r="D39">
        <v>3</v>
      </c>
      <c r="F39">
        <v>1</v>
      </c>
      <c r="L39">
        <f>SUM(C39:K39)</f>
        <v>15</v>
      </c>
      <c r="N39" t="str">
        <f>Таблица1[[#This Row],[Set]]&amp;": "&amp;Таблица1[[#This Row],[Variants]]&amp;" covers"</f>
        <v>JUD: 1 covers</v>
      </c>
      <c r="O39" t="str">
        <f>IF(Таблица1[[#This Row],[Common]]&gt;0,", "&amp;Таблица1[[#This Row],[Common]]&amp;" "&amp;Таблица1[[#Headers],[Common]],"")</f>
        <v>, 11 Common</v>
      </c>
      <c r="P39" t="str">
        <f>IF(Таблица1[[#This Row],[Uncommon]]&gt;0,", "&amp;Таблица1[[#This Row],[Uncommon]]&amp;" "&amp;Таблица1[[#Headers],[Uncommon]],"")</f>
        <v>, 3 Uncommon</v>
      </c>
      <c r="Q39" t="str">
        <f>IF(Таблица1[[#This Row],[Uncommon8]]&gt;0,", "&amp;Таблица1[[#This Row],[Uncommon8]]&amp;" "&amp;Таблица1[[#Headers],[Uncommon8]],"")</f>
        <v/>
      </c>
      <c r="R39" t="str">
        <f>IF(Таблица1[[#This Row],[Rare]]&gt;0,", "&amp;Таблица1[[#This Row],[Rare]]&amp;" "&amp;Таблица1[[#Headers],[Rare]],"")</f>
        <v>, 1 Rare</v>
      </c>
      <c r="S39" t="str">
        <f>IF(Таблица1[[#This Row],[BasicLand]]&gt;0,", "&amp;Таблица1[[#This Row],[BasicLand]]&amp;" "&amp;Таблица1[[#Headers],[BasicLand]]&amp;" "&amp;Таблица1[[#This Row],[LandSet]],"")</f>
        <v/>
      </c>
      <c r="T39" t="str">
        <f>IF(Таблица1[[#This Row],[TimeShifted]]&gt;0,", "&amp;Таблица1[[#This Row],[TimeShifted]]&amp;" "&amp;Таблица1[[#Headers],[TimeShifted]],"")</f>
        <v/>
      </c>
      <c r="U39" t="str">
        <f>IF(Таблица1[[#This Row],[DoubleFaced]]&gt;0,", "&amp;Таблица1[[#This Row],[DoubleFaced]]&amp;" "&amp;Таблица1[[#Headers],[DoubleFaced]],"")</f>
        <v/>
      </c>
      <c r="V39" t="str">
        <f>IF(Таблица1[[#This Row],[MazeLand]]&gt;0,", "&amp;Таблица1[[#This Row],[MazeLand]]&amp;" "&amp;Таблица1[[#Headers],[MazeLand]],"")</f>
        <v/>
      </c>
      <c r="W39" t="str">
        <f t="shared" si="0"/>
        <v>JUD: 1 covers, 11 Common, 3 Uncommon, 1 Rare</v>
      </c>
    </row>
    <row r="40" spans="1:23">
      <c r="A40">
        <v>1</v>
      </c>
      <c r="B40" t="s">
        <v>37</v>
      </c>
      <c r="C40">
        <v>11</v>
      </c>
      <c r="D40">
        <v>3</v>
      </c>
      <c r="F40">
        <v>1</v>
      </c>
      <c r="L40">
        <f>SUM(C40:K40)</f>
        <v>15</v>
      </c>
      <c r="N40" t="str">
        <f>Таблица1[[#This Row],[Set]]&amp;": "&amp;Таблица1[[#This Row],[Variants]]&amp;" covers"</f>
        <v>LEA: 1 covers</v>
      </c>
      <c r="O40" t="str">
        <f>IF(Таблица1[[#This Row],[Common]]&gt;0,", "&amp;Таблица1[[#This Row],[Common]]&amp;" "&amp;Таблица1[[#Headers],[Common]],"")</f>
        <v>, 11 Common</v>
      </c>
      <c r="P40" t="str">
        <f>IF(Таблица1[[#This Row],[Uncommon]]&gt;0,", "&amp;Таблица1[[#This Row],[Uncommon]]&amp;" "&amp;Таблица1[[#Headers],[Uncommon]],"")</f>
        <v>, 3 Uncommon</v>
      </c>
      <c r="Q40" t="str">
        <f>IF(Таблица1[[#This Row],[Uncommon8]]&gt;0,", "&amp;Таблица1[[#This Row],[Uncommon8]]&amp;" "&amp;Таблица1[[#Headers],[Uncommon8]],"")</f>
        <v/>
      </c>
      <c r="R40" t="str">
        <f>IF(Таблица1[[#This Row],[Rare]]&gt;0,", "&amp;Таблица1[[#This Row],[Rare]]&amp;" "&amp;Таблица1[[#Headers],[Rare]],"")</f>
        <v>, 1 Rare</v>
      </c>
      <c r="S40" t="str">
        <f>IF(Таблица1[[#This Row],[BasicLand]]&gt;0,", "&amp;Таблица1[[#This Row],[BasicLand]]&amp;" "&amp;Таблица1[[#Headers],[BasicLand]]&amp;" "&amp;Таблица1[[#This Row],[LandSet]],"")</f>
        <v/>
      </c>
      <c r="T40" t="str">
        <f>IF(Таблица1[[#This Row],[TimeShifted]]&gt;0,", "&amp;Таблица1[[#This Row],[TimeShifted]]&amp;" "&amp;Таблица1[[#Headers],[TimeShifted]],"")</f>
        <v/>
      </c>
      <c r="U40" t="str">
        <f>IF(Таблица1[[#This Row],[DoubleFaced]]&gt;0,", "&amp;Таблица1[[#This Row],[DoubleFaced]]&amp;" "&amp;Таблица1[[#Headers],[DoubleFaced]],"")</f>
        <v/>
      </c>
      <c r="V40" t="str">
        <f>IF(Таблица1[[#This Row],[MazeLand]]&gt;0,", "&amp;Таблица1[[#This Row],[MazeLand]]&amp;" "&amp;Таблица1[[#Headers],[MazeLand]],"")</f>
        <v/>
      </c>
      <c r="W40" t="str">
        <f t="shared" si="0"/>
        <v>LEA: 1 covers, 11 Common, 3 Uncommon, 1 Rare</v>
      </c>
    </row>
    <row r="41" spans="1:23">
      <c r="A41">
        <v>1</v>
      </c>
      <c r="B41" t="s">
        <v>38</v>
      </c>
      <c r="C41">
        <v>11</v>
      </c>
      <c r="D41">
        <v>3</v>
      </c>
      <c r="F41">
        <v>1</v>
      </c>
      <c r="L41">
        <f>SUM(C41:K41)</f>
        <v>15</v>
      </c>
      <c r="N41" t="str">
        <f>Таблица1[[#This Row],[Set]]&amp;": "&amp;Таблица1[[#This Row],[Variants]]&amp;" covers"</f>
        <v>LEB: 1 covers</v>
      </c>
      <c r="O41" t="str">
        <f>IF(Таблица1[[#This Row],[Common]]&gt;0,", "&amp;Таблица1[[#This Row],[Common]]&amp;" "&amp;Таблица1[[#Headers],[Common]],"")</f>
        <v>, 11 Common</v>
      </c>
      <c r="P41" t="str">
        <f>IF(Таблица1[[#This Row],[Uncommon]]&gt;0,", "&amp;Таблица1[[#This Row],[Uncommon]]&amp;" "&amp;Таблица1[[#Headers],[Uncommon]],"")</f>
        <v>, 3 Uncommon</v>
      </c>
      <c r="Q41" t="str">
        <f>IF(Таблица1[[#This Row],[Uncommon8]]&gt;0,", "&amp;Таблица1[[#This Row],[Uncommon8]]&amp;" "&amp;Таблица1[[#Headers],[Uncommon8]],"")</f>
        <v/>
      </c>
      <c r="R41" t="str">
        <f>IF(Таблица1[[#This Row],[Rare]]&gt;0,", "&amp;Таблица1[[#This Row],[Rare]]&amp;" "&amp;Таблица1[[#Headers],[Rare]],"")</f>
        <v>, 1 Rare</v>
      </c>
      <c r="S41" t="str">
        <f>IF(Таблица1[[#This Row],[BasicLand]]&gt;0,", "&amp;Таблица1[[#This Row],[BasicLand]]&amp;" "&amp;Таблица1[[#Headers],[BasicLand]]&amp;" "&amp;Таблица1[[#This Row],[LandSet]],"")</f>
        <v/>
      </c>
      <c r="T41" t="str">
        <f>IF(Таблица1[[#This Row],[TimeShifted]]&gt;0,", "&amp;Таблица1[[#This Row],[TimeShifted]]&amp;" "&amp;Таблица1[[#Headers],[TimeShifted]],"")</f>
        <v/>
      </c>
      <c r="U41" t="str">
        <f>IF(Таблица1[[#This Row],[DoubleFaced]]&gt;0,", "&amp;Таблица1[[#This Row],[DoubleFaced]]&amp;" "&amp;Таблица1[[#Headers],[DoubleFaced]],"")</f>
        <v/>
      </c>
      <c r="V41" t="str">
        <f>IF(Таблица1[[#This Row],[MazeLand]]&gt;0,", "&amp;Таблица1[[#This Row],[MazeLand]]&amp;" "&amp;Таблица1[[#Headers],[MazeLand]],"")</f>
        <v/>
      </c>
      <c r="W41" t="str">
        <f t="shared" si="0"/>
        <v>LEB: 1 covers, 11 Common, 3 Uncommon, 1 Rare</v>
      </c>
    </row>
    <row r="42" spans="1:23">
      <c r="A42">
        <v>1</v>
      </c>
      <c r="B42" t="s">
        <v>39</v>
      </c>
      <c r="C42">
        <v>11</v>
      </c>
      <c r="D42">
        <v>3</v>
      </c>
      <c r="F42">
        <v>1</v>
      </c>
      <c r="L42">
        <f>SUM(C42:K42)</f>
        <v>15</v>
      </c>
      <c r="N42" t="str">
        <f>Таблица1[[#This Row],[Set]]&amp;": "&amp;Таблица1[[#This Row],[Variants]]&amp;" covers"</f>
        <v>LEG: 1 covers</v>
      </c>
      <c r="O42" t="str">
        <f>IF(Таблица1[[#This Row],[Common]]&gt;0,", "&amp;Таблица1[[#This Row],[Common]]&amp;" "&amp;Таблица1[[#Headers],[Common]],"")</f>
        <v>, 11 Common</v>
      </c>
      <c r="P42" t="str">
        <f>IF(Таблица1[[#This Row],[Uncommon]]&gt;0,", "&amp;Таблица1[[#This Row],[Uncommon]]&amp;" "&amp;Таблица1[[#Headers],[Uncommon]],"")</f>
        <v>, 3 Uncommon</v>
      </c>
      <c r="Q42" t="str">
        <f>IF(Таблица1[[#This Row],[Uncommon8]]&gt;0,", "&amp;Таблица1[[#This Row],[Uncommon8]]&amp;" "&amp;Таблица1[[#Headers],[Uncommon8]],"")</f>
        <v/>
      </c>
      <c r="R42" t="str">
        <f>IF(Таблица1[[#This Row],[Rare]]&gt;0,", "&amp;Таблица1[[#This Row],[Rare]]&amp;" "&amp;Таблица1[[#Headers],[Rare]],"")</f>
        <v>, 1 Rare</v>
      </c>
      <c r="S42" t="str">
        <f>IF(Таблица1[[#This Row],[BasicLand]]&gt;0,", "&amp;Таблица1[[#This Row],[BasicLand]]&amp;" "&amp;Таблица1[[#Headers],[BasicLand]]&amp;" "&amp;Таблица1[[#This Row],[LandSet]],"")</f>
        <v/>
      </c>
      <c r="T42" t="str">
        <f>IF(Таблица1[[#This Row],[TimeShifted]]&gt;0,", "&amp;Таблица1[[#This Row],[TimeShifted]]&amp;" "&amp;Таблица1[[#Headers],[TimeShifted]],"")</f>
        <v/>
      </c>
      <c r="U42" t="str">
        <f>IF(Таблица1[[#This Row],[DoubleFaced]]&gt;0,", "&amp;Таблица1[[#This Row],[DoubleFaced]]&amp;" "&amp;Таблица1[[#Headers],[DoubleFaced]],"")</f>
        <v/>
      </c>
      <c r="V42" t="str">
        <f>IF(Таблица1[[#This Row],[MazeLand]]&gt;0,", "&amp;Таблица1[[#This Row],[MazeLand]]&amp;" "&amp;Таблица1[[#Headers],[MazeLand]],"")</f>
        <v/>
      </c>
      <c r="W42" t="str">
        <f t="shared" si="0"/>
        <v>LEG: 1 covers, 11 Common, 3 Uncommon, 1 Rare</v>
      </c>
    </row>
    <row r="43" spans="1:23">
      <c r="A43">
        <v>3</v>
      </c>
      <c r="B43" t="s">
        <v>40</v>
      </c>
      <c r="C43">
        <v>11</v>
      </c>
      <c r="D43">
        <v>3</v>
      </c>
      <c r="F43">
        <v>1</v>
      </c>
      <c r="L43">
        <f>SUM(C43:K43)</f>
        <v>15</v>
      </c>
      <c r="N43" t="str">
        <f>Таблица1[[#This Row],[Set]]&amp;": "&amp;Таблица1[[#This Row],[Variants]]&amp;" covers"</f>
        <v>LGN: 3 covers</v>
      </c>
      <c r="O43" t="str">
        <f>IF(Таблица1[[#This Row],[Common]]&gt;0,", "&amp;Таблица1[[#This Row],[Common]]&amp;" "&amp;Таблица1[[#Headers],[Common]],"")</f>
        <v>, 11 Common</v>
      </c>
      <c r="P43" t="str">
        <f>IF(Таблица1[[#This Row],[Uncommon]]&gt;0,", "&amp;Таблица1[[#This Row],[Uncommon]]&amp;" "&amp;Таблица1[[#Headers],[Uncommon]],"")</f>
        <v>, 3 Uncommon</v>
      </c>
      <c r="Q43" t="str">
        <f>IF(Таблица1[[#This Row],[Uncommon8]]&gt;0,", "&amp;Таблица1[[#This Row],[Uncommon8]]&amp;" "&amp;Таблица1[[#Headers],[Uncommon8]],"")</f>
        <v/>
      </c>
      <c r="R43" t="str">
        <f>IF(Таблица1[[#This Row],[Rare]]&gt;0,", "&amp;Таблица1[[#This Row],[Rare]]&amp;" "&amp;Таблица1[[#Headers],[Rare]],"")</f>
        <v>, 1 Rare</v>
      </c>
      <c r="S43" t="str">
        <f>IF(Таблица1[[#This Row],[BasicLand]]&gt;0,", "&amp;Таблица1[[#This Row],[BasicLand]]&amp;" "&amp;Таблица1[[#Headers],[BasicLand]]&amp;" "&amp;Таблица1[[#This Row],[LandSet]],"")</f>
        <v/>
      </c>
      <c r="T43" t="str">
        <f>IF(Таблица1[[#This Row],[TimeShifted]]&gt;0,", "&amp;Таблица1[[#This Row],[TimeShifted]]&amp;" "&amp;Таблица1[[#Headers],[TimeShifted]],"")</f>
        <v/>
      </c>
      <c r="U43" t="str">
        <f>IF(Таблица1[[#This Row],[DoubleFaced]]&gt;0,", "&amp;Таблица1[[#This Row],[DoubleFaced]]&amp;" "&amp;Таблица1[[#Headers],[DoubleFaced]],"")</f>
        <v/>
      </c>
      <c r="V43" t="str">
        <f>IF(Таблица1[[#This Row],[MazeLand]]&gt;0,", "&amp;Таблица1[[#This Row],[MazeLand]]&amp;" "&amp;Таблица1[[#Headers],[MazeLand]],"")</f>
        <v/>
      </c>
      <c r="W43" t="str">
        <f t="shared" si="0"/>
        <v>LGN: 3 covers, 11 Common, 3 Uncommon, 1 Rare</v>
      </c>
    </row>
    <row r="44" spans="1:23">
      <c r="A44">
        <v>5</v>
      </c>
      <c r="B44" t="s">
        <v>41</v>
      </c>
      <c r="C44">
        <v>11</v>
      </c>
      <c r="D44">
        <v>3</v>
      </c>
      <c r="F44">
        <v>1</v>
      </c>
      <c r="L44">
        <f>SUM(C44:K44)</f>
        <v>15</v>
      </c>
      <c r="N44" t="str">
        <f>Таблица1[[#This Row],[Set]]&amp;": "&amp;Таблица1[[#This Row],[Variants]]&amp;" covers"</f>
        <v>LRW: 5 covers</v>
      </c>
      <c r="O44" t="str">
        <f>IF(Таблица1[[#This Row],[Common]]&gt;0,", "&amp;Таблица1[[#This Row],[Common]]&amp;" "&amp;Таблица1[[#Headers],[Common]],"")</f>
        <v>, 11 Common</v>
      </c>
      <c r="P44" t="str">
        <f>IF(Таблица1[[#This Row],[Uncommon]]&gt;0,", "&amp;Таблица1[[#This Row],[Uncommon]]&amp;" "&amp;Таблица1[[#Headers],[Uncommon]],"")</f>
        <v>, 3 Uncommon</v>
      </c>
      <c r="Q44" t="str">
        <f>IF(Таблица1[[#This Row],[Uncommon8]]&gt;0,", "&amp;Таблица1[[#This Row],[Uncommon8]]&amp;" "&amp;Таблица1[[#Headers],[Uncommon8]],"")</f>
        <v/>
      </c>
      <c r="R44" t="str">
        <f>IF(Таблица1[[#This Row],[Rare]]&gt;0,", "&amp;Таблица1[[#This Row],[Rare]]&amp;" "&amp;Таблица1[[#Headers],[Rare]],"")</f>
        <v>, 1 Rare</v>
      </c>
      <c r="S44" t="str">
        <f>IF(Таблица1[[#This Row],[BasicLand]]&gt;0,", "&amp;Таблица1[[#This Row],[BasicLand]]&amp;" "&amp;Таблица1[[#Headers],[BasicLand]]&amp;" "&amp;Таблица1[[#This Row],[LandSet]],"")</f>
        <v/>
      </c>
      <c r="T44" t="str">
        <f>IF(Таблица1[[#This Row],[TimeShifted]]&gt;0,", "&amp;Таблица1[[#This Row],[TimeShifted]]&amp;" "&amp;Таблица1[[#Headers],[TimeShifted]],"")</f>
        <v/>
      </c>
      <c r="U44" t="str">
        <f>IF(Таблица1[[#This Row],[DoubleFaced]]&gt;0,", "&amp;Таблица1[[#This Row],[DoubleFaced]]&amp;" "&amp;Таблица1[[#Headers],[DoubleFaced]],"")</f>
        <v/>
      </c>
      <c r="V44" t="str">
        <f>IF(Таблица1[[#This Row],[MazeLand]]&gt;0,", "&amp;Таблица1[[#This Row],[MazeLand]]&amp;" "&amp;Таблица1[[#Headers],[MazeLand]],"")</f>
        <v/>
      </c>
      <c r="W44" t="str">
        <f t="shared" si="0"/>
        <v>LRW: 5 covers, 11 Common, 3 Uncommon, 1 Rare</v>
      </c>
    </row>
    <row r="45" spans="1:23">
      <c r="A45">
        <v>5</v>
      </c>
      <c r="B45" t="s">
        <v>42</v>
      </c>
      <c r="C45">
        <v>10</v>
      </c>
      <c r="D45">
        <v>3</v>
      </c>
      <c r="F45">
        <v>1</v>
      </c>
      <c r="G45">
        <v>1</v>
      </c>
      <c r="L45">
        <f>SUM(C45:K45)</f>
        <v>15</v>
      </c>
      <c r="N45" t="str">
        <f>Таблица1[[#This Row],[Set]]&amp;": "&amp;Таблица1[[#This Row],[Variants]]&amp;" covers"</f>
        <v>M10: 5 covers</v>
      </c>
      <c r="O45" t="str">
        <f>IF(Таблица1[[#This Row],[Common]]&gt;0,", "&amp;Таблица1[[#This Row],[Common]]&amp;" "&amp;Таблица1[[#Headers],[Common]],"")</f>
        <v>, 10 Common</v>
      </c>
      <c r="P45" t="str">
        <f>IF(Таблица1[[#This Row],[Uncommon]]&gt;0,", "&amp;Таблица1[[#This Row],[Uncommon]]&amp;" "&amp;Таблица1[[#Headers],[Uncommon]],"")</f>
        <v>, 3 Uncommon</v>
      </c>
      <c r="Q45" t="str">
        <f>IF(Таблица1[[#This Row],[Uncommon8]]&gt;0,", "&amp;Таблица1[[#This Row],[Uncommon8]]&amp;" "&amp;Таблица1[[#Headers],[Uncommon8]],"")</f>
        <v/>
      </c>
      <c r="R45" t="str">
        <f>IF(Таблица1[[#This Row],[Rare]]&gt;0,", "&amp;Таблица1[[#This Row],[Rare]]&amp;" "&amp;Таблица1[[#Headers],[Rare]],"")</f>
        <v>, 1 Rare</v>
      </c>
      <c r="S45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45" t="str">
        <f>IF(Таблица1[[#This Row],[TimeShifted]]&gt;0,", "&amp;Таблица1[[#This Row],[TimeShifted]]&amp;" "&amp;Таблица1[[#Headers],[TimeShifted]],"")</f>
        <v/>
      </c>
      <c r="U45" t="str">
        <f>IF(Таблица1[[#This Row],[DoubleFaced]]&gt;0,", "&amp;Таблица1[[#This Row],[DoubleFaced]]&amp;" "&amp;Таблица1[[#Headers],[DoubleFaced]],"")</f>
        <v/>
      </c>
      <c r="V45" t="str">
        <f>IF(Таблица1[[#This Row],[MazeLand]]&gt;0,", "&amp;Таблица1[[#This Row],[MazeLand]]&amp;" "&amp;Таблица1[[#Headers],[MazeLand]],"")</f>
        <v/>
      </c>
      <c r="W45" t="str">
        <f t="shared" si="0"/>
        <v xml:space="preserve">M10: 5 covers, 10 Common, 3 Uncommon, 1 Rare, 1 BasicLand </v>
      </c>
    </row>
    <row r="46" spans="1:23">
      <c r="A46">
        <v>5</v>
      </c>
      <c r="B46" t="s">
        <v>43</v>
      </c>
      <c r="C46">
        <v>10</v>
      </c>
      <c r="D46">
        <v>3</v>
      </c>
      <c r="F46">
        <v>1</v>
      </c>
      <c r="G46">
        <v>1</v>
      </c>
      <c r="L46">
        <f>SUM(C46:K46)</f>
        <v>15</v>
      </c>
      <c r="N46" t="str">
        <f>Таблица1[[#This Row],[Set]]&amp;": "&amp;Таблица1[[#This Row],[Variants]]&amp;" covers"</f>
        <v>M11: 5 covers</v>
      </c>
      <c r="O46" t="str">
        <f>IF(Таблица1[[#This Row],[Common]]&gt;0,", "&amp;Таблица1[[#This Row],[Common]]&amp;" "&amp;Таблица1[[#Headers],[Common]],"")</f>
        <v>, 10 Common</v>
      </c>
      <c r="P46" t="str">
        <f>IF(Таблица1[[#This Row],[Uncommon]]&gt;0,", "&amp;Таблица1[[#This Row],[Uncommon]]&amp;" "&amp;Таблица1[[#Headers],[Uncommon]],"")</f>
        <v>, 3 Uncommon</v>
      </c>
      <c r="Q46" t="str">
        <f>IF(Таблица1[[#This Row],[Uncommon8]]&gt;0,", "&amp;Таблица1[[#This Row],[Uncommon8]]&amp;" "&amp;Таблица1[[#Headers],[Uncommon8]],"")</f>
        <v/>
      </c>
      <c r="R46" t="str">
        <f>IF(Таблица1[[#This Row],[Rare]]&gt;0,", "&amp;Таблица1[[#This Row],[Rare]]&amp;" "&amp;Таблица1[[#Headers],[Rare]],"")</f>
        <v>, 1 Rare</v>
      </c>
      <c r="S46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46" t="str">
        <f>IF(Таблица1[[#This Row],[TimeShifted]]&gt;0,", "&amp;Таблица1[[#This Row],[TimeShifted]]&amp;" "&amp;Таблица1[[#Headers],[TimeShifted]],"")</f>
        <v/>
      </c>
      <c r="U46" t="str">
        <f>IF(Таблица1[[#This Row],[DoubleFaced]]&gt;0,", "&amp;Таблица1[[#This Row],[DoubleFaced]]&amp;" "&amp;Таблица1[[#Headers],[DoubleFaced]],"")</f>
        <v/>
      </c>
      <c r="V46" t="str">
        <f>IF(Таблица1[[#This Row],[MazeLand]]&gt;0,", "&amp;Таблица1[[#This Row],[MazeLand]]&amp;" "&amp;Таблица1[[#Headers],[MazeLand]],"")</f>
        <v/>
      </c>
      <c r="W46" t="str">
        <f t="shared" si="0"/>
        <v xml:space="preserve">M11: 5 covers, 10 Common, 3 Uncommon, 1 Rare, 1 BasicLand </v>
      </c>
    </row>
    <row r="47" spans="1:23">
      <c r="A47">
        <v>5</v>
      </c>
      <c r="B47" t="s">
        <v>44</v>
      </c>
      <c r="C47">
        <v>10</v>
      </c>
      <c r="D47">
        <v>3</v>
      </c>
      <c r="F47">
        <v>1</v>
      </c>
      <c r="G47">
        <v>1</v>
      </c>
      <c r="L47">
        <f>SUM(C47:K47)</f>
        <v>15</v>
      </c>
      <c r="N47" t="str">
        <f>Таблица1[[#This Row],[Set]]&amp;": "&amp;Таблица1[[#This Row],[Variants]]&amp;" covers"</f>
        <v>M12: 5 covers</v>
      </c>
      <c r="O47" t="str">
        <f>IF(Таблица1[[#This Row],[Common]]&gt;0,", "&amp;Таблица1[[#This Row],[Common]]&amp;" "&amp;Таблица1[[#Headers],[Common]],"")</f>
        <v>, 10 Common</v>
      </c>
      <c r="P47" t="str">
        <f>IF(Таблица1[[#This Row],[Uncommon]]&gt;0,", "&amp;Таблица1[[#This Row],[Uncommon]]&amp;" "&amp;Таблица1[[#Headers],[Uncommon]],"")</f>
        <v>, 3 Uncommon</v>
      </c>
      <c r="Q47" t="str">
        <f>IF(Таблица1[[#This Row],[Uncommon8]]&gt;0,", "&amp;Таблица1[[#This Row],[Uncommon8]]&amp;" "&amp;Таблица1[[#Headers],[Uncommon8]],"")</f>
        <v/>
      </c>
      <c r="R47" t="str">
        <f>IF(Таблица1[[#This Row],[Rare]]&gt;0,", "&amp;Таблица1[[#This Row],[Rare]]&amp;" "&amp;Таблица1[[#Headers],[Rare]],"")</f>
        <v>, 1 Rare</v>
      </c>
      <c r="S47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47" t="str">
        <f>IF(Таблица1[[#This Row],[TimeShifted]]&gt;0,", "&amp;Таблица1[[#This Row],[TimeShifted]]&amp;" "&amp;Таблица1[[#Headers],[TimeShifted]],"")</f>
        <v/>
      </c>
      <c r="U47" t="str">
        <f>IF(Таблица1[[#This Row],[DoubleFaced]]&gt;0,", "&amp;Таблица1[[#This Row],[DoubleFaced]]&amp;" "&amp;Таблица1[[#Headers],[DoubleFaced]],"")</f>
        <v/>
      </c>
      <c r="V47" t="str">
        <f>IF(Таблица1[[#This Row],[MazeLand]]&gt;0,", "&amp;Таблица1[[#This Row],[MazeLand]]&amp;" "&amp;Таблица1[[#Headers],[MazeLand]],"")</f>
        <v/>
      </c>
      <c r="W47" t="str">
        <f t="shared" si="0"/>
        <v xml:space="preserve">M12: 5 covers, 10 Common, 3 Uncommon, 1 Rare, 1 BasicLand </v>
      </c>
    </row>
    <row r="48" spans="1:23">
      <c r="A48">
        <v>5</v>
      </c>
      <c r="B48" t="s">
        <v>45</v>
      </c>
      <c r="C48">
        <v>10</v>
      </c>
      <c r="D48">
        <v>3</v>
      </c>
      <c r="F48">
        <v>1</v>
      </c>
      <c r="G48">
        <v>1</v>
      </c>
      <c r="L48">
        <f>SUM(C48:K48)</f>
        <v>15</v>
      </c>
      <c r="N48" t="str">
        <f>Таблица1[[#This Row],[Set]]&amp;": "&amp;Таблица1[[#This Row],[Variants]]&amp;" covers"</f>
        <v>M13: 5 covers</v>
      </c>
      <c r="O48" t="str">
        <f>IF(Таблица1[[#This Row],[Common]]&gt;0,", "&amp;Таблица1[[#This Row],[Common]]&amp;" "&amp;Таблица1[[#Headers],[Common]],"")</f>
        <v>, 10 Common</v>
      </c>
      <c r="P48" t="str">
        <f>IF(Таблица1[[#This Row],[Uncommon]]&gt;0,", "&amp;Таблица1[[#This Row],[Uncommon]]&amp;" "&amp;Таблица1[[#Headers],[Uncommon]],"")</f>
        <v>, 3 Uncommon</v>
      </c>
      <c r="Q48" t="str">
        <f>IF(Таблица1[[#This Row],[Uncommon8]]&gt;0,", "&amp;Таблица1[[#This Row],[Uncommon8]]&amp;" "&amp;Таблица1[[#Headers],[Uncommon8]],"")</f>
        <v/>
      </c>
      <c r="R48" t="str">
        <f>IF(Таблица1[[#This Row],[Rare]]&gt;0,", "&amp;Таблица1[[#This Row],[Rare]]&amp;" "&amp;Таблица1[[#Headers],[Rare]],"")</f>
        <v>, 1 Rare</v>
      </c>
      <c r="S48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48" t="str">
        <f>IF(Таблица1[[#This Row],[TimeShifted]]&gt;0,", "&amp;Таблица1[[#This Row],[TimeShifted]]&amp;" "&amp;Таблица1[[#Headers],[TimeShifted]],"")</f>
        <v/>
      </c>
      <c r="U48" t="str">
        <f>IF(Таблица1[[#This Row],[DoubleFaced]]&gt;0,", "&amp;Таблица1[[#This Row],[DoubleFaced]]&amp;" "&amp;Таблица1[[#Headers],[DoubleFaced]],"")</f>
        <v/>
      </c>
      <c r="V48" t="str">
        <f>IF(Таблица1[[#This Row],[MazeLand]]&gt;0,", "&amp;Таблица1[[#This Row],[MazeLand]]&amp;" "&amp;Таблица1[[#Headers],[MazeLand]],"")</f>
        <v/>
      </c>
      <c r="W48" t="str">
        <f t="shared" si="0"/>
        <v xml:space="preserve">M13: 5 covers, 10 Common, 3 Uncommon, 1 Rare, 1 BasicLand </v>
      </c>
    </row>
    <row r="49" spans="1:23">
      <c r="A49">
        <v>3</v>
      </c>
      <c r="B49" t="s">
        <v>46</v>
      </c>
      <c r="C49">
        <v>10</v>
      </c>
      <c r="D49">
        <v>3</v>
      </c>
      <c r="F49">
        <v>1</v>
      </c>
      <c r="G49">
        <v>1</v>
      </c>
      <c r="L49">
        <f>SUM(C49:K49)</f>
        <v>15</v>
      </c>
      <c r="N49" t="str">
        <f>Таблица1[[#This Row],[Set]]&amp;": "&amp;Таблица1[[#This Row],[Variants]]&amp;" covers"</f>
        <v>MBS: 3 covers</v>
      </c>
      <c r="O49" t="str">
        <f>IF(Таблица1[[#This Row],[Common]]&gt;0,", "&amp;Таблица1[[#This Row],[Common]]&amp;" "&amp;Таблица1[[#Headers],[Common]],"")</f>
        <v>, 10 Common</v>
      </c>
      <c r="P49" t="str">
        <f>IF(Таблица1[[#This Row],[Uncommon]]&gt;0,", "&amp;Таблица1[[#This Row],[Uncommon]]&amp;" "&amp;Таблица1[[#Headers],[Uncommon]],"")</f>
        <v>, 3 Uncommon</v>
      </c>
      <c r="Q49" t="str">
        <f>IF(Таблица1[[#This Row],[Uncommon8]]&gt;0,", "&amp;Таблица1[[#This Row],[Uncommon8]]&amp;" "&amp;Таблица1[[#Headers],[Uncommon8]],"")</f>
        <v/>
      </c>
      <c r="R49" t="str">
        <f>IF(Таблица1[[#This Row],[Rare]]&gt;0,", "&amp;Таблица1[[#This Row],[Rare]]&amp;" "&amp;Таблица1[[#Headers],[Rare]],"")</f>
        <v>, 1 Rare</v>
      </c>
      <c r="S49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49" t="str">
        <f>IF(Таблица1[[#This Row],[TimeShifted]]&gt;0,", "&amp;Таблица1[[#This Row],[TimeShifted]]&amp;" "&amp;Таблица1[[#Headers],[TimeShifted]],"")</f>
        <v/>
      </c>
      <c r="U49" t="str">
        <f>IF(Таблица1[[#This Row],[DoubleFaced]]&gt;0,", "&amp;Таблица1[[#This Row],[DoubleFaced]]&amp;" "&amp;Таблица1[[#Headers],[DoubleFaced]],"")</f>
        <v/>
      </c>
      <c r="V49" t="str">
        <f>IF(Таблица1[[#This Row],[MazeLand]]&gt;0,", "&amp;Таблица1[[#This Row],[MazeLand]]&amp;" "&amp;Таблица1[[#Headers],[MazeLand]],"")</f>
        <v/>
      </c>
      <c r="W49" t="str">
        <f t="shared" si="0"/>
        <v xml:space="preserve">MBS: 3 covers, 10 Common, 3 Uncommon, 1 Rare, 1 BasicLand </v>
      </c>
    </row>
    <row r="50" spans="1:23">
      <c r="A50">
        <v>5</v>
      </c>
      <c r="B50" t="s">
        <v>47</v>
      </c>
      <c r="C50">
        <v>11</v>
      </c>
      <c r="D50">
        <v>3</v>
      </c>
      <c r="F50">
        <v>1</v>
      </c>
      <c r="L50">
        <f>SUM(C50:K50)</f>
        <v>15</v>
      </c>
      <c r="N50" t="str">
        <f>Таблица1[[#This Row],[Set]]&amp;": "&amp;Таблица1[[#This Row],[Variants]]&amp;" covers"</f>
        <v>MIR: 5 covers</v>
      </c>
      <c r="O50" t="str">
        <f>IF(Таблица1[[#This Row],[Common]]&gt;0,", "&amp;Таблица1[[#This Row],[Common]]&amp;" "&amp;Таблица1[[#Headers],[Common]],"")</f>
        <v>, 11 Common</v>
      </c>
      <c r="P50" t="str">
        <f>IF(Таблица1[[#This Row],[Uncommon]]&gt;0,", "&amp;Таблица1[[#This Row],[Uncommon]]&amp;" "&amp;Таблица1[[#Headers],[Uncommon]],"")</f>
        <v>, 3 Uncommon</v>
      </c>
      <c r="Q50" t="str">
        <f>IF(Таблица1[[#This Row],[Uncommon8]]&gt;0,", "&amp;Таблица1[[#This Row],[Uncommon8]]&amp;" "&amp;Таблица1[[#Headers],[Uncommon8]],"")</f>
        <v/>
      </c>
      <c r="R50" t="str">
        <f>IF(Таблица1[[#This Row],[Rare]]&gt;0,", "&amp;Таблица1[[#This Row],[Rare]]&amp;" "&amp;Таблица1[[#Headers],[Rare]],"")</f>
        <v>, 1 Rare</v>
      </c>
      <c r="S50" t="str">
        <f>IF(Таблица1[[#This Row],[BasicLand]]&gt;0,", "&amp;Таблица1[[#This Row],[BasicLand]]&amp;" "&amp;Таблица1[[#Headers],[BasicLand]]&amp;" "&amp;Таблица1[[#This Row],[LandSet]],"")</f>
        <v/>
      </c>
      <c r="T50" t="str">
        <f>IF(Таблица1[[#This Row],[TimeShifted]]&gt;0,", "&amp;Таблица1[[#This Row],[TimeShifted]]&amp;" "&amp;Таблица1[[#Headers],[TimeShifted]],"")</f>
        <v/>
      </c>
      <c r="U50" t="str">
        <f>IF(Таблица1[[#This Row],[DoubleFaced]]&gt;0,", "&amp;Таблица1[[#This Row],[DoubleFaced]]&amp;" "&amp;Таблица1[[#Headers],[DoubleFaced]],"")</f>
        <v/>
      </c>
      <c r="V50" t="str">
        <f>IF(Таблица1[[#This Row],[MazeLand]]&gt;0,", "&amp;Таблица1[[#This Row],[MazeLand]]&amp;" "&amp;Таблица1[[#Headers],[MazeLand]],"")</f>
        <v/>
      </c>
      <c r="W50" t="str">
        <f t="shared" si="0"/>
        <v>MIR: 5 covers, 11 Common, 3 Uncommon, 1 Rare</v>
      </c>
    </row>
    <row r="51" spans="1:23">
      <c r="A51">
        <v>3</v>
      </c>
      <c r="B51" t="s">
        <v>48</v>
      </c>
      <c r="C51">
        <v>11</v>
      </c>
      <c r="D51">
        <v>3</v>
      </c>
      <c r="F51">
        <v>1</v>
      </c>
      <c r="L51">
        <f>SUM(C51:K51)</f>
        <v>15</v>
      </c>
      <c r="N51" t="str">
        <f>Таблица1[[#This Row],[Set]]&amp;": "&amp;Таблица1[[#This Row],[Variants]]&amp;" covers"</f>
        <v>MMQ: 3 covers</v>
      </c>
      <c r="O51" t="str">
        <f>IF(Таблица1[[#This Row],[Common]]&gt;0,", "&amp;Таблица1[[#This Row],[Common]]&amp;" "&amp;Таблица1[[#Headers],[Common]],"")</f>
        <v>, 11 Common</v>
      </c>
      <c r="P51" t="str">
        <f>IF(Таблица1[[#This Row],[Uncommon]]&gt;0,", "&amp;Таблица1[[#This Row],[Uncommon]]&amp;" "&amp;Таблица1[[#Headers],[Uncommon]],"")</f>
        <v>, 3 Uncommon</v>
      </c>
      <c r="Q51" t="str">
        <f>IF(Таблица1[[#This Row],[Uncommon8]]&gt;0,", "&amp;Таблица1[[#This Row],[Uncommon8]]&amp;" "&amp;Таблица1[[#Headers],[Uncommon8]],"")</f>
        <v/>
      </c>
      <c r="R51" t="str">
        <f>IF(Таблица1[[#This Row],[Rare]]&gt;0,", "&amp;Таблица1[[#This Row],[Rare]]&amp;" "&amp;Таблица1[[#Headers],[Rare]],"")</f>
        <v>, 1 Rare</v>
      </c>
      <c r="S51" t="str">
        <f>IF(Таблица1[[#This Row],[BasicLand]]&gt;0,", "&amp;Таблица1[[#This Row],[BasicLand]]&amp;" "&amp;Таблица1[[#Headers],[BasicLand]]&amp;" "&amp;Таблица1[[#This Row],[LandSet]],"")</f>
        <v/>
      </c>
      <c r="T51" t="str">
        <f>IF(Таблица1[[#This Row],[TimeShifted]]&gt;0,", "&amp;Таблица1[[#This Row],[TimeShifted]]&amp;" "&amp;Таблица1[[#Headers],[TimeShifted]],"")</f>
        <v/>
      </c>
      <c r="U51" t="str">
        <f>IF(Таблица1[[#This Row],[DoubleFaced]]&gt;0,", "&amp;Таблица1[[#This Row],[DoubleFaced]]&amp;" "&amp;Таблица1[[#Headers],[DoubleFaced]],"")</f>
        <v/>
      </c>
      <c r="V51" t="str">
        <f>IF(Таблица1[[#This Row],[MazeLand]]&gt;0,", "&amp;Таблица1[[#This Row],[MazeLand]]&amp;" "&amp;Таблица1[[#Headers],[MazeLand]],"")</f>
        <v/>
      </c>
      <c r="W51" t="str">
        <f t="shared" si="0"/>
        <v>MMQ: 3 covers, 11 Common, 3 Uncommon, 1 Rare</v>
      </c>
    </row>
    <row r="52" spans="1:23">
      <c r="A52">
        <v>3</v>
      </c>
      <c r="B52" t="s">
        <v>49</v>
      </c>
      <c r="C52">
        <v>11</v>
      </c>
      <c r="D52">
        <v>3</v>
      </c>
      <c r="F52">
        <v>1</v>
      </c>
      <c r="L52">
        <f>SUM(C52:K52)</f>
        <v>15</v>
      </c>
      <c r="N52" t="str">
        <f>Таблица1[[#This Row],[Set]]&amp;": "&amp;Таблица1[[#This Row],[Variants]]&amp;" covers"</f>
        <v>MOR: 3 covers</v>
      </c>
      <c r="O52" t="str">
        <f>IF(Таблица1[[#This Row],[Common]]&gt;0,", "&amp;Таблица1[[#This Row],[Common]]&amp;" "&amp;Таблица1[[#Headers],[Common]],"")</f>
        <v>, 11 Common</v>
      </c>
      <c r="P52" t="str">
        <f>IF(Таблица1[[#This Row],[Uncommon]]&gt;0,", "&amp;Таблица1[[#This Row],[Uncommon]]&amp;" "&amp;Таблица1[[#Headers],[Uncommon]],"")</f>
        <v>, 3 Uncommon</v>
      </c>
      <c r="Q52" t="str">
        <f>IF(Таблица1[[#This Row],[Uncommon8]]&gt;0,", "&amp;Таблица1[[#This Row],[Uncommon8]]&amp;" "&amp;Таблица1[[#Headers],[Uncommon8]],"")</f>
        <v/>
      </c>
      <c r="R52" t="str">
        <f>IF(Таблица1[[#This Row],[Rare]]&gt;0,", "&amp;Таблица1[[#This Row],[Rare]]&amp;" "&amp;Таблица1[[#Headers],[Rare]],"")</f>
        <v>, 1 Rare</v>
      </c>
      <c r="S52" t="str">
        <f>IF(Таблица1[[#This Row],[BasicLand]]&gt;0,", "&amp;Таблица1[[#This Row],[BasicLand]]&amp;" "&amp;Таблица1[[#Headers],[BasicLand]]&amp;" "&amp;Таблица1[[#This Row],[LandSet]],"")</f>
        <v/>
      </c>
      <c r="T52" t="str">
        <f>IF(Таблица1[[#This Row],[TimeShifted]]&gt;0,", "&amp;Таблица1[[#This Row],[TimeShifted]]&amp;" "&amp;Таблица1[[#Headers],[TimeShifted]],"")</f>
        <v/>
      </c>
      <c r="U52" t="str">
        <f>IF(Таблица1[[#This Row],[DoubleFaced]]&gt;0,", "&amp;Таблица1[[#This Row],[DoubleFaced]]&amp;" "&amp;Таблица1[[#Headers],[DoubleFaced]],"")</f>
        <v/>
      </c>
      <c r="V52" t="str">
        <f>IF(Таблица1[[#This Row],[MazeLand]]&gt;0,", "&amp;Таблица1[[#This Row],[MazeLand]]&amp;" "&amp;Таблица1[[#Headers],[MazeLand]],"")</f>
        <v/>
      </c>
      <c r="W52" t="str">
        <f t="shared" si="0"/>
        <v>MOR: 3 covers, 11 Common, 3 Uncommon, 1 Rare</v>
      </c>
    </row>
    <row r="53" spans="1:23">
      <c r="A53">
        <v>5</v>
      </c>
      <c r="B53" t="s">
        <v>50</v>
      </c>
      <c r="C53">
        <v>11</v>
      </c>
      <c r="D53">
        <v>3</v>
      </c>
      <c r="F53">
        <v>1</v>
      </c>
      <c r="L53">
        <f>SUM(C53:K53)</f>
        <v>15</v>
      </c>
      <c r="N53" t="str">
        <f>Таблица1[[#This Row],[Set]]&amp;": "&amp;Таблица1[[#This Row],[Variants]]&amp;" covers"</f>
        <v>MRD: 5 covers</v>
      </c>
      <c r="O53" t="str">
        <f>IF(Таблица1[[#This Row],[Common]]&gt;0,", "&amp;Таблица1[[#This Row],[Common]]&amp;" "&amp;Таблица1[[#Headers],[Common]],"")</f>
        <v>, 11 Common</v>
      </c>
      <c r="P53" t="str">
        <f>IF(Таблица1[[#This Row],[Uncommon]]&gt;0,", "&amp;Таблица1[[#This Row],[Uncommon]]&amp;" "&amp;Таблица1[[#Headers],[Uncommon]],"")</f>
        <v>, 3 Uncommon</v>
      </c>
      <c r="Q53" t="str">
        <f>IF(Таблица1[[#This Row],[Uncommon8]]&gt;0,", "&amp;Таблица1[[#This Row],[Uncommon8]]&amp;" "&amp;Таблица1[[#Headers],[Uncommon8]],"")</f>
        <v/>
      </c>
      <c r="R53" t="str">
        <f>IF(Таблица1[[#This Row],[Rare]]&gt;0,", "&amp;Таблица1[[#This Row],[Rare]]&amp;" "&amp;Таблица1[[#Headers],[Rare]],"")</f>
        <v>, 1 Rare</v>
      </c>
      <c r="S53" t="str">
        <f>IF(Таблица1[[#This Row],[BasicLand]]&gt;0,", "&amp;Таблица1[[#This Row],[BasicLand]]&amp;" "&amp;Таблица1[[#Headers],[BasicLand]]&amp;" "&amp;Таблица1[[#This Row],[LandSet]],"")</f>
        <v/>
      </c>
      <c r="T53" t="str">
        <f>IF(Таблица1[[#This Row],[TimeShifted]]&gt;0,", "&amp;Таблица1[[#This Row],[TimeShifted]]&amp;" "&amp;Таблица1[[#Headers],[TimeShifted]],"")</f>
        <v/>
      </c>
      <c r="U53" t="str">
        <f>IF(Таблица1[[#This Row],[DoubleFaced]]&gt;0,", "&amp;Таблица1[[#This Row],[DoubleFaced]]&amp;" "&amp;Таблица1[[#Headers],[DoubleFaced]],"")</f>
        <v/>
      </c>
      <c r="V53" t="str">
        <f>IF(Таблица1[[#This Row],[MazeLand]]&gt;0,", "&amp;Таблица1[[#This Row],[MazeLand]]&amp;" "&amp;Таблица1[[#Headers],[MazeLand]],"")</f>
        <v/>
      </c>
      <c r="W53" t="str">
        <f t="shared" si="0"/>
        <v>MRD: 5 covers, 11 Common, 3 Uncommon, 1 Rare</v>
      </c>
    </row>
    <row r="54" spans="1:23">
      <c r="A54">
        <v>1</v>
      </c>
      <c r="B54" t="s">
        <v>51</v>
      </c>
      <c r="C54">
        <v>11</v>
      </c>
      <c r="D54">
        <v>3</v>
      </c>
      <c r="F54">
        <v>1</v>
      </c>
      <c r="L54">
        <f>SUM(C54:K54)</f>
        <v>15</v>
      </c>
      <c r="N54" t="str">
        <f>Таблица1[[#This Row],[Set]]&amp;": "&amp;Таблица1[[#This Row],[Variants]]&amp;" covers"</f>
        <v>NMS: 1 covers</v>
      </c>
      <c r="O54" t="str">
        <f>IF(Таблица1[[#This Row],[Common]]&gt;0,", "&amp;Таблица1[[#This Row],[Common]]&amp;" "&amp;Таблица1[[#Headers],[Common]],"")</f>
        <v>, 11 Common</v>
      </c>
      <c r="P54" t="str">
        <f>IF(Таблица1[[#This Row],[Uncommon]]&gt;0,", "&amp;Таблица1[[#This Row],[Uncommon]]&amp;" "&amp;Таблица1[[#Headers],[Uncommon]],"")</f>
        <v>, 3 Uncommon</v>
      </c>
      <c r="Q54" t="str">
        <f>IF(Таблица1[[#This Row],[Uncommon8]]&gt;0,", "&amp;Таблица1[[#This Row],[Uncommon8]]&amp;" "&amp;Таблица1[[#Headers],[Uncommon8]],"")</f>
        <v/>
      </c>
      <c r="R54" t="str">
        <f>IF(Таблица1[[#This Row],[Rare]]&gt;0,", "&amp;Таблица1[[#This Row],[Rare]]&amp;" "&amp;Таблица1[[#Headers],[Rare]],"")</f>
        <v>, 1 Rare</v>
      </c>
      <c r="S54" t="str">
        <f>IF(Таблица1[[#This Row],[BasicLand]]&gt;0,", "&amp;Таблица1[[#This Row],[BasicLand]]&amp;" "&amp;Таблица1[[#Headers],[BasicLand]]&amp;" "&amp;Таблица1[[#This Row],[LandSet]],"")</f>
        <v/>
      </c>
      <c r="T54" t="str">
        <f>IF(Таблица1[[#This Row],[TimeShifted]]&gt;0,", "&amp;Таблица1[[#This Row],[TimeShifted]]&amp;" "&amp;Таблица1[[#Headers],[TimeShifted]],"")</f>
        <v/>
      </c>
      <c r="U54" t="str">
        <f>IF(Таблица1[[#This Row],[DoubleFaced]]&gt;0,", "&amp;Таблица1[[#This Row],[DoubleFaced]]&amp;" "&amp;Таблица1[[#Headers],[DoubleFaced]],"")</f>
        <v/>
      </c>
      <c r="V54" t="str">
        <f>IF(Таблица1[[#This Row],[MazeLand]]&gt;0,", "&amp;Таблица1[[#This Row],[MazeLand]]&amp;" "&amp;Таблица1[[#Headers],[MazeLand]],"")</f>
        <v/>
      </c>
      <c r="W54" t="str">
        <f t="shared" si="0"/>
        <v>NMS: 1 covers, 11 Common, 3 Uncommon, 1 Rare</v>
      </c>
    </row>
    <row r="55" spans="1:23">
      <c r="A55">
        <v>3</v>
      </c>
      <c r="B55" t="s">
        <v>52</v>
      </c>
      <c r="C55">
        <v>10</v>
      </c>
      <c r="D55">
        <v>3</v>
      </c>
      <c r="F55">
        <v>1</v>
      </c>
      <c r="G55">
        <v>1</v>
      </c>
      <c r="L55">
        <f>SUM(C55:K55)</f>
        <v>15</v>
      </c>
      <c r="N55" t="str">
        <f>Таблица1[[#This Row],[Set]]&amp;": "&amp;Таблица1[[#This Row],[Variants]]&amp;" covers"</f>
        <v>NPH: 3 covers</v>
      </c>
      <c r="O55" t="str">
        <f>IF(Таблица1[[#This Row],[Common]]&gt;0,", "&amp;Таблица1[[#This Row],[Common]]&amp;" "&amp;Таблица1[[#Headers],[Common]],"")</f>
        <v>, 10 Common</v>
      </c>
      <c r="P55" t="str">
        <f>IF(Таблица1[[#This Row],[Uncommon]]&gt;0,", "&amp;Таблица1[[#This Row],[Uncommon]]&amp;" "&amp;Таблица1[[#Headers],[Uncommon]],"")</f>
        <v>, 3 Uncommon</v>
      </c>
      <c r="Q55" t="str">
        <f>IF(Таблица1[[#This Row],[Uncommon8]]&gt;0,", "&amp;Таблица1[[#This Row],[Uncommon8]]&amp;" "&amp;Таблица1[[#Headers],[Uncommon8]],"")</f>
        <v/>
      </c>
      <c r="R55" t="str">
        <f>IF(Таблица1[[#This Row],[Rare]]&gt;0,", "&amp;Таблица1[[#This Row],[Rare]]&amp;" "&amp;Таблица1[[#Headers],[Rare]],"")</f>
        <v>, 1 Rare</v>
      </c>
      <c r="S55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55" t="str">
        <f>IF(Таблица1[[#This Row],[TimeShifted]]&gt;0,", "&amp;Таблица1[[#This Row],[TimeShifted]]&amp;" "&amp;Таблица1[[#Headers],[TimeShifted]],"")</f>
        <v/>
      </c>
      <c r="U55" t="str">
        <f>IF(Таблица1[[#This Row],[DoubleFaced]]&gt;0,", "&amp;Таблица1[[#This Row],[DoubleFaced]]&amp;" "&amp;Таблица1[[#Headers],[DoubleFaced]],"")</f>
        <v/>
      </c>
      <c r="V55" t="str">
        <f>IF(Таблица1[[#This Row],[MazeLand]]&gt;0,", "&amp;Таблица1[[#This Row],[MazeLand]]&amp;" "&amp;Таблица1[[#Headers],[MazeLand]],"")</f>
        <v/>
      </c>
      <c r="W55" t="str">
        <f t="shared" si="0"/>
        <v xml:space="preserve">NPH: 3 covers, 10 Common, 3 Uncommon, 1 Rare, 1 BasicLand </v>
      </c>
    </row>
    <row r="56" spans="1:23">
      <c r="A56">
        <v>3</v>
      </c>
      <c r="B56" t="s">
        <v>53</v>
      </c>
      <c r="C56">
        <v>11</v>
      </c>
      <c r="D56">
        <v>3</v>
      </c>
      <c r="F56">
        <v>1</v>
      </c>
      <c r="L56">
        <f>SUM(C56:K56)</f>
        <v>15</v>
      </c>
      <c r="N56" t="str">
        <f>Таблица1[[#This Row],[Set]]&amp;": "&amp;Таблица1[[#This Row],[Variants]]&amp;" covers"</f>
        <v>ODY: 3 covers</v>
      </c>
      <c r="O56" t="str">
        <f>IF(Таблица1[[#This Row],[Common]]&gt;0,", "&amp;Таблица1[[#This Row],[Common]]&amp;" "&amp;Таблица1[[#Headers],[Common]],"")</f>
        <v>, 11 Common</v>
      </c>
      <c r="P56" t="str">
        <f>IF(Таблица1[[#This Row],[Uncommon]]&gt;0,", "&amp;Таблица1[[#This Row],[Uncommon]]&amp;" "&amp;Таблица1[[#Headers],[Uncommon]],"")</f>
        <v>, 3 Uncommon</v>
      </c>
      <c r="Q56" t="str">
        <f>IF(Таблица1[[#This Row],[Uncommon8]]&gt;0,", "&amp;Таблица1[[#This Row],[Uncommon8]]&amp;" "&amp;Таблица1[[#Headers],[Uncommon8]],"")</f>
        <v/>
      </c>
      <c r="R56" t="str">
        <f>IF(Таблица1[[#This Row],[Rare]]&gt;0,", "&amp;Таблица1[[#This Row],[Rare]]&amp;" "&amp;Таблица1[[#Headers],[Rare]],"")</f>
        <v>, 1 Rare</v>
      </c>
      <c r="S56" t="str">
        <f>IF(Таблица1[[#This Row],[BasicLand]]&gt;0,", "&amp;Таблица1[[#This Row],[BasicLand]]&amp;" "&amp;Таблица1[[#Headers],[BasicLand]]&amp;" "&amp;Таблица1[[#This Row],[LandSet]],"")</f>
        <v/>
      </c>
      <c r="T56" t="str">
        <f>IF(Таблица1[[#This Row],[TimeShifted]]&gt;0,", "&amp;Таблица1[[#This Row],[TimeShifted]]&amp;" "&amp;Таблица1[[#Headers],[TimeShifted]],"")</f>
        <v/>
      </c>
      <c r="U56" t="str">
        <f>IF(Таблица1[[#This Row],[DoubleFaced]]&gt;0,", "&amp;Таблица1[[#This Row],[DoubleFaced]]&amp;" "&amp;Таблица1[[#Headers],[DoubleFaced]],"")</f>
        <v/>
      </c>
      <c r="V56" t="str">
        <f>IF(Таблица1[[#This Row],[MazeLand]]&gt;0,", "&amp;Таблица1[[#This Row],[MazeLand]]&amp;" "&amp;Таблица1[[#Headers],[MazeLand]],"")</f>
        <v/>
      </c>
      <c r="W56" t="str">
        <f t="shared" si="0"/>
        <v>ODY: 3 covers, 11 Common, 3 Uncommon, 1 Rare</v>
      </c>
    </row>
    <row r="57" spans="1:23">
      <c r="A57">
        <v>5</v>
      </c>
      <c r="B57" t="s">
        <v>54</v>
      </c>
      <c r="C57">
        <v>11</v>
      </c>
      <c r="D57">
        <v>3</v>
      </c>
      <c r="F57">
        <v>1</v>
      </c>
      <c r="L57">
        <f>SUM(C57:K57)</f>
        <v>15</v>
      </c>
      <c r="N57" t="str">
        <f>Таблица1[[#This Row],[Set]]&amp;": "&amp;Таблица1[[#This Row],[Variants]]&amp;" covers"</f>
        <v>ONS: 5 covers</v>
      </c>
      <c r="O57" t="str">
        <f>IF(Таблица1[[#This Row],[Common]]&gt;0,", "&amp;Таблица1[[#This Row],[Common]]&amp;" "&amp;Таблица1[[#Headers],[Common]],"")</f>
        <v>, 11 Common</v>
      </c>
      <c r="P57" t="str">
        <f>IF(Таблица1[[#This Row],[Uncommon]]&gt;0,", "&amp;Таблица1[[#This Row],[Uncommon]]&amp;" "&amp;Таблица1[[#Headers],[Uncommon]],"")</f>
        <v>, 3 Uncommon</v>
      </c>
      <c r="Q57" t="str">
        <f>IF(Таблица1[[#This Row],[Uncommon8]]&gt;0,", "&amp;Таблица1[[#This Row],[Uncommon8]]&amp;" "&amp;Таблица1[[#Headers],[Uncommon8]],"")</f>
        <v/>
      </c>
      <c r="R57" t="str">
        <f>IF(Таблица1[[#This Row],[Rare]]&gt;0,", "&amp;Таблица1[[#This Row],[Rare]]&amp;" "&amp;Таблица1[[#Headers],[Rare]],"")</f>
        <v>, 1 Rare</v>
      </c>
      <c r="S57" t="str">
        <f>IF(Таблица1[[#This Row],[BasicLand]]&gt;0,", "&amp;Таблица1[[#This Row],[BasicLand]]&amp;" "&amp;Таблица1[[#Headers],[BasicLand]]&amp;" "&amp;Таблица1[[#This Row],[LandSet]],"")</f>
        <v/>
      </c>
      <c r="T57" t="str">
        <f>IF(Таблица1[[#This Row],[TimeShifted]]&gt;0,", "&amp;Таблица1[[#This Row],[TimeShifted]]&amp;" "&amp;Таблица1[[#Headers],[TimeShifted]],"")</f>
        <v/>
      </c>
      <c r="U57" t="str">
        <f>IF(Таблица1[[#This Row],[DoubleFaced]]&gt;0,", "&amp;Таблица1[[#This Row],[DoubleFaced]]&amp;" "&amp;Таблица1[[#Headers],[DoubleFaced]],"")</f>
        <v/>
      </c>
      <c r="V57" t="str">
        <f>IF(Таблица1[[#This Row],[MazeLand]]&gt;0,", "&amp;Таблица1[[#This Row],[MazeLand]]&amp;" "&amp;Таблица1[[#Headers],[MazeLand]],"")</f>
        <v/>
      </c>
      <c r="W57" t="str">
        <f t="shared" si="0"/>
        <v>ONS: 5 covers, 11 Common, 3 Uncommon, 1 Rare</v>
      </c>
    </row>
    <row r="58" spans="1:23">
      <c r="A58">
        <v>1</v>
      </c>
      <c r="B58" t="s">
        <v>55</v>
      </c>
      <c r="C58">
        <v>11</v>
      </c>
      <c r="D58">
        <v>3</v>
      </c>
      <c r="F58">
        <v>1</v>
      </c>
      <c r="L58">
        <f>SUM(C58:K58)</f>
        <v>15</v>
      </c>
      <c r="N58" t="str">
        <f>Таблица1[[#This Row],[Set]]&amp;": "&amp;Таблица1[[#This Row],[Variants]]&amp;" covers"</f>
        <v>PCY: 1 covers</v>
      </c>
      <c r="O58" t="str">
        <f>IF(Таблица1[[#This Row],[Common]]&gt;0,", "&amp;Таблица1[[#This Row],[Common]]&amp;" "&amp;Таблица1[[#Headers],[Common]],"")</f>
        <v>, 11 Common</v>
      </c>
      <c r="P58" t="str">
        <f>IF(Таблица1[[#This Row],[Uncommon]]&gt;0,", "&amp;Таблица1[[#This Row],[Uncommon]]&amp;" "&amp;Таблица1[[#Headers],[Uncommon]],"")</f>
        <v>, 3 Uncommon</v>
      </c>
      <c r="Q58" t="str">
        <f>IF(Таблица1[[#This Row],[Uncommon8]]&gt;0,", "&amp;Таблица1[[#This Row],[Uncommon8]]&amp;" "&amp;Таблица1[[#Headers],[Uncommon8]],"")</f>
        <v/>
      </c>
      <c r="R58" t="str">
        <f>IF(Таблица1[[#This Row],[Rare]]&gt;0,", "&amp;Таблица1[[#This Row],[Rare]]&amp;" "&amp;Таблица1[[#Headers],[Rare]],"")</f>
        <v>, 1 Rare</v>
      </c>
      <c r="S58" t="str">
        <f>IF(Таблица1[[#This Row],[BasicLand]]&gt;0,", "&amp;Таблица1[[#This Row],[BasicLand]]&amp;" "&amp;Таблица1[[#Headers],[BasicLand]]&amp;" "&amp;Таблица1[[#This Row],[LandSet]],"")</f>
        <v/>
      </c>
      <c r="T58" t="str">
        <f>IF(Таблица1[[#This Row],[TimeShifted]]&gt;0,", "&amp;Таблица1[[#This Row],[TimeShifted]]&amp;" "&amp;Таблица1[[#Headers],[TimeShifted]],"")</f>
        <v/>
      </c>
      <c r="U58" t="str">
        <f>IF(Таблица1[[#This Row],[DoubleFaced]]&gt;0,", "&amp;Таблица1[[#This Row],[DoubleFaced]]&amp;" "&amp;Таблица1[[#Headers],[DoubleFaced]],"")</f>
        <v/>
      </c>
      <c r="V58" t="str">
        <f>IF(Таблица1[[#This Row],[MazeLand]]&gt;0,", "&amp;Таблица1[[#This Row],[MazeLand]]&amp;" "&amp;Таблица1[[#Headers],[MazeLand]],"")</f>
        <v/>
      </c>
      <c r="W58" t="str">
        <f t="shared" si="0"/>
        <v>PCY: 1 covers, 11 Common, 3 Uncommon, 1 Rare</v>
      </c>
    </row>
    <row r="59" spans="1:23">
      <c r="A59">
        <v>3</v>
      </c>
      <c r="B59" t="s">
        <v>56</v>
      </c>
      <c r="C59">
        <v>11</v>
      </c>
      <c r="D59">
        <v>3</v>
      </c>
      <c r="F59">
        <v>1</v>
      </c>
      <c r="L59">
        <f>SUM(C59:K59)</f>
        <v>15</v>
      </c>
      <c r="N59" t="str">
        <f>Таблица1[[#This Row],[Set]]&amp;": "&amp;Таблица1[[#This Row],[Variants]]&amp;" covers"</f>
        <v>PLC: 3 covers</v>
      </c>
      <c r="O59" t="str">
        <f>IF(Таблица1[[#This Row],[Common]]&gt;0,", "&amp;Таблица1[[#This Row],[Common]]&amp;" "&amp;Таблица1[[#Headers],[Common]],"")</f>
        <v>, 11 Common</v>
      </c>
      <c r="P59" t="str">
        <f>IF(Таблица1[[#This Row],[Uncommon]]&gt;0,", "&amp;Таблица1[[#This Row],[Uncommon]]&amp;" "&amp;Таблица1[[#Headers],[Uncommon]],"")</f>
        <v>, 3 Uncommon</v>
      </c>
      <c r="Q59" t="str">
        <f>IF(Таблица1[[#This Row],[Uncommon8]]&gt;0,", "&amp;Таблица1[[#This Row],[Uncommon8]]&amp;" "&amp;Таблица1[[#Headers],[Uncommon8]],"")</f>
        <v/>
      </c>
      <c r="R59" t="str">
        <f>IF(Таблица1[[#This Row],[Rare]]&gt;0,", "&amp;Таблица1[[#This Row],[Rare]]&amp;" "&amp;Таблица1[[#Headers],[Rare]],"")</f>
        <v>, 1 Rare</v>
      </c>
      <c r="S59" t="str">
        <f>IF(Таблица1[[#This Row],[BasicLand]]&gt;0,", "&amp;Таблица1[[#This Row],[BasicLand]]&amp;" "&amp;Таблица1[[#Headers],[BasicLand]]&amp;" "&amp;Таблица1[[#This Row],[LandSet]],"")</f>
        <v/>
      </c>
      <c r="T59" t="str">
        <f>IF(Таблица1[[#This Row],[TimeShifted]]&gt;0,", "&amp;Таблица1[[#This Row],[TimeShifted]]&amp;" "&amp;Таблица1[[#Headers],[TimeShifted]],"")</f>
        <v/>
      </c>
      <c r="U59" t="str">
        <f>IF(Таблица1[[#This Row],[DoubleFaced]]&gt;0,", "&amp;Таблица1[[#This Row],[DoubleFaced]]&amp;" "&amp;Таблица1[[#Headers],[DoubleFaced]],"")</f>
        <v/>
      </c>
      <c r="V59" t="str">
        <f>IF(Таблица1[[#This Row],[MazeLand]]&gt;0,", "&amp;Таблица1[[#This Row],[MazeLand]]&amp;" "&amp;Таблица1[[#Headers],[MazeLand]],"")</f>
        <v/>
      </c>
      <c r="W59" t="str">
        <f t="shared" si="0"/>
        <v>PLC: 3 covers, 11 Common, 3 Uncommon, 1 Rare</v>
      </c>
    </row>
    <row r="60" spans="1:23">
      <c r="A60">
        <v>1</v>
      </c>
      <c r="B60" t="s">
        <v>57</v>
      </c>
      <c r="C60">
        <v>11</v>
      </c>
      <c r="D60">
        <v>3</v>
      </c>
      <c r="F60">
        <v>1</v>
      </c>
      <c r="L60">
        <f>SUM(C60:K60)</f>
        <v>15</v>
      </c>
      <c r="N60" t="str">
        <f>Таблица1[[#This Row],[Set]]&amp;": "&amp;Таблица1[[#This Row],[Variants]]&amp;" covers"</f>
        <v>PLS: 1 covers</v>
      </c>
      <c r="O60" t="str">
        <f>IF(Таблица1[[#This Row],[Common]]&gt;0,", "&amp;Таблица1[[#This Row],[Common]]&amp;" "&amp;Таблица1[[#Headers],[Common]],"")</f>
        <v>, 11 Common</v>
      </c>
      <c r="P60" t="str">
        <f>IF(Таблица1[[#This Row],[Uncommon]]&gt;0,", "&amp;Таблица1[[#This Row],[Uncommon]]&amp;" "&amp;Таблица1[[#Headers],[Uncommon]],"")</f>
        <v>, 3 Uncommon</v>
      </c>
      <c r="Q60" t="str">
        <f>IF(Таблица1[[#This Row],[Uncommon8]]&gt;0,", "&amp;Таблица1[[#This Row],[Uncommon8]]&amp;" "&amp;Таблица1[[#Headers],[Uncommon8]],"")</f>
        <v/>
      </c>
      <c r="R60" t="str">
        <f>IF(Таблица1[[#This Row],[Rare]]&gt;0,", "&amp;Таблица1[[#This Row],[Rare]]&amp;" "&amp;Таблица1[[#Headers],[Rare]],"")</f>
        <v>, 1 Rare</v>
      </c>
      <c r="S60" t="str">
        <f>IF(Таблица1[[#This Row],[BasicLand]]&gt;0,", "&amp;Таблица1[[#This Row],[BasicLand]]&amp;" "&amp;Таблица1[[#Headers],[BasicLand]]&amp;" "&amp;Таблица1[[#This Row],[LandSet]],"")</f>
        <v/>
      </c>
      <c r="T60" t="str">
        <f>IF(Таблица1[[#This Row],[TimeShifted]]&gt;0,", "&amp;Таблица1[[#This Row],[TimeShifted]]&amp;" "&amp;Таблица1[[#Headers],[TimeShifted]],"")</f>
        <v/>
      </c>
      <c r="U60" t="str">
        <f>IF(Таблица1[[#This Row],[DoubleFaced]]&gt;0,", "&amp;Таблица1[[#This Row],[DoubleFaced]]&amp;" "&amp;Таблица1[[#Headers],[DoubleFaced]],"")</f>
        <v/>
      </c>
      <c r="V60" t="str">
        <f>IF(Таблица1[[#This Row],[MazeLand]]&gt;0,", "&amp;Таблица1[[#This Row],[MazeLand]]&amp;" "&amp;Таблица1[[#Headers],[MazeLand]],"")</f>
        <v/>
      </c>
      <c r="W60" t="str">
        <f t="shared" si="0"/>
        <v>PLS: 1 covers, 11 Common, 3 Uncommon, 1 Rare</v>
      </c>
    </row>
    <row r="61" spans="1:23">
      <c r="A61">
        <v>1</v>
      </c>
      <c r="B61" t="s">
        <v>58</v>
      </c>
      <c r="C61">
        <v>11</v>
      </c>
      <c r="D61">
        <v>3</v>
      </c>
      <c r="F61">
        <v>1</v>
      </c>
      <c r="L61">
        <f>SUM(C61:K61)</f>
        <v>15</v>
      </c>
      <c r="N61" t="str">
        <f>Таблица1[[#This Row],[Set]]&amp;": "&amp;Таблица1[[#This Row],[Variants]]&amp;" covers"</f>
        <v>PO2: 1 covers</v>
      </c>
      <c r="O61" t="str">
        <f>IF(Таблица1[[#This Row],[Common]]&gt;0,", "&amp;Таблица1[[#This Row],[Common]]&amp;" "&amp;Таблица1[[#Headers],[Common]],"")</f>
        <v>, 11 Common</v>
      </c>
      <c r="P61" t="str">
        <f>IF(Таблица1[[#This Row],[Uncommon]]&gt;0,", "&amp;Таблица1[[#This Row],[Uncommon]]&amp;" "&amp;Таблица1[[#Headers],[Uncommon]],"")</f>
        <v>, 3 Uncommon</v>
      </c>
      <c r="Q61" t="str">
        <f>IF(Таблица1[[#This Row],[Uncommon8]]&gt;0,", "&amp;Таблица1[[#This Row],[Uncommon8]]&amp;" "&amp;Таблица1[[#Headers],[Uncommon8]],"")</f>
        <v/>
      </c>
      <c r="R61" t="str">
        <f>IF(Таблица1[[#This Row],[Rare]]&gt;0,", "&amp;Таблица1[[#This Row],[Rare]]&amp;" "&amp;Таблица1[[#Headers],[Rare]],"")</f>
        <v>, 1 Rare</v>
      </c>
      <c r="S61" t="str">
        <f>IF(Таблица1[[#This Row],[BasicLand]]&gt;0,", "&amp;Таблица1[[#This Row],[BasicLand]]&amp;" "&amp;Таблица1[[#Headers],[BasicLand]]&amp;" "&amp;Таблица1[[#This Row],[LandSet]],"")</f>
        <v/>
      </c>
      <c r="T61" t="str">
        <f>IF(Таблица1[[#This Row],[TimeShifted]]&gt;0,", "&amp;Таблица1[[#This Row],[TimeShifted]]&amp;" "&amp;Таблица1[[#Headers],[TimeShifted]],"")</f>
        <v/>
      </c>
      <c r="U61" t="str">
        <f>IF(Таблица1[[#This Row],[DoubleFaced]]&gt;0,", "&amp;Таблица1[[#This Row],[DoubleFaced]]&amp;" "&amp;Таблица1[[#Headers],[DoubleFaced]],"")</f>
        <v/>
      </c>
      <c r="V61" t="str">
        <f>IF(Таблица1[[#This Row],[MazeLand]]&gt;0,", "&amp;Таблица1[[#This Row],[MazeLand]]&amp;" "&amp;Таблица1[[#Headers],[MazeLand]],"")</f>
        <v/>
      </c>
      <c r="W61" t="str">
        <f t="shared" si="0"/>
        <v>PO2: 1 covers, 11 Common, 3 Uncommon, 1 Rare</v>
      </c>
    </row>
    <row r="62" spans="1:23">
      <c r="A62">
        <v>5</v>
      </c>
      <c r="B62" t="s">
        <v>59</v>
      </c>
      <c r="C62">
        <v>11</v>
      </c>
      <c r="D62">
        <v>3</v>
      </c>
      <c r="F62">
        <v>1</v>
      </c>
      <c r="L62">
        <f>SUM(C62:K62)</f>
        <v>15</v>
      </c>
      <c r="N62" t="str">
        <f>Таблица1[[#This Row],[Set]]&amp;": "&amp;Таблица1[[#This Row],[Variants]]&amp;" covers"</f>
        <v>POR: 5 covers</v>
      </c>
      <c r="O62" t="str">
        <f>IF(Таблица1[[#This Row],[Common]]&gt;0,", "&amp;Таблица1[[#This Row],[Common]]&amp;" "&amp;Таблица1[[#Headers],[Common]],"")</f>
        <v>, 11 Common</v>
      </c>
      <c r="P62" t="str">
        <f>IF(Таблица1[[#This Row],[Uncommon]]&gt;0,", "&amp;Таблица1[[#This Row],[Uncommon]]&amp;" "&amp;Таблица1[[#Headers],[Uncommon]],"")</f>
        <v>, 3 Uncommon</v>
      </c>
      <c r="Q62" t="str">
        <f>IF(Таблица1[[#This Row],[Uncommon8]]&gt;0,", "&amp;Таблица1[[#This Row],[Uncommon8]]&amp;" "&amp;Таблица1[[#Headers],[Uncommon8]],"")</f>
        <v/>
      </c>
      <c r="R62" t="str">
        <f>IF(Таблица1[[#This Row],[Rare]]&gt;0,", "&amp;Таблица1[[#This Row],[Rare]]&amp;" "&amp;Таблица1[[#Headers],[Rare]],"")</f>
        <v>, 1 Rare</v>
      </c>
      <c r="S62" t="str">
        <f>IF(Таблица1[[#This Row],[BasicLand]]&gt;0,", "&amp;Таблица1[[#This Row],[BasicLand]]&amp;" "&amp;Таблица1[[#Headers],[BasicLand]]&amp;" "&amp;Таблица1[[#This Row],[LandSet]],"")</f>
        <v/>
      </c>
      <c r="T62" t="str">
        <f>IF(Таблица1[[#This Row],[TimeShifted]]&gt;0,", "&amp;Таблица1[[#This Row],[TimeShifted]]&amp;" "&amp;Таблица1[[#Headers],[TimeShifted]],"")</f>
        <v/>
      </c>
      <c r="U62" t="str">
        <f>IF(Таблица1[[#This Row],[DoubleFaced]]&gt;0,", "&amp;Таблица1[[#This Row],[DoubleFaced]]&amp;" "&amp;Таблица1[[#Headers],[DoubleFaced]],"")</f>
        <v/>
      </c>
      <c r="V62" t="str">
        <f>IF(Таблица1[[#This Row],[MazeLand]]&gt;0,", "&amp;Таблица1[[#This Row],[MazeLand]]&amp;" "&amp;Таблица1[[#Headers],[MazeLand]],"")</f>
        <v/>
      </c>
      <c r="W62" t="str">
        <f t="shared" si="0"/>
        <v>POR: 5 covers, 11 Common, 3 Uncommon, 1 Rare</v>
      </c>
    </row>
    <row r="63" spans="1:23">
      <c r="A63">
        <v>1</v>
      </c>
      <c r="B63" t="s">
        <v>60</v>
      </c>
      <c r="C63">
        <v>5</v>
      </c>
      <c r="D63">
        <v>2</v>
      </c>
      <c r="F63">
        <v>1</v>
      </c>
      <c r="G63">
        <v>2</v>
      </c>
      <c r="L63">
        <f>SUM(C63:K63)</f>
        <v>10</v>
      </c>
      <c r="N63" t="str">
        <f>Таблица1[[#This Row],[Set]]&amp;": "&amp;Таблица1[[#This Row],[Variants]]&amp;" covers"</f>
        <v>PTK: 1 covers</v>
      </c>
      <c r="O63" t="str">
        <f>IF(Таблица1[[#This Row],[Common]]&gt;0,", "&amp;Таблица1[[#This Row],[Common]]&amp;" "&amp;Таблица1[[#Headers],[Common]],"")</f>
        <v>, 5 Common</v>
      </c>
      <c r="P63" t="str">
        <f>IF(Таблица1[[#This Row],[Uncommon]]&gt;0,", "&amp;Таблица1[[#This Row],[Uncommon]]&amp;" "&amp;Таблица1[[#Headers],[Uncommon]],"")</f>
        <v>, 2 Uncommon</v>
      </c>
      <c r="Q63" t="str">
        <f>IF(Таблица1[[#This Row],[Uncommon8]]&gt;0,", "&amp;Таблица1[[#This Row],[Uncommon8]]&amp;" "&amp;Таблица1[[#Headers],[Uncommon8]],"")</f>
        <v/>
      </c>
      <c r="R63" t="str">
        <f>IF(Таблица1[[#This Row],[Rare]]&gt;0,", "&amp;Таблица1[[#This Row],[Rare]]&amp;" "&amp;Таблица1[[#Headers],[Rare]],"")</f>
        <v>, 1 Rare</v>
      </c>
      <c r="S63" t="str">
        <f>IF(Таблица1[[#This Row],[BasicLand]]&gt;0,", "&amp;Таблица1[[#This Row],[BasicLand]]&amp;" "&amp;Таблица1[[#Headers],[BasicLand]]&amp;" "&amp;Таблица1[[#This Row],[LandSet]],"")</f>
        <v xml:space="preserve">, 2 BasicLand </v>
      </c>
      <c r="T63" t="str">
        <f>IF(Таблица1[[#This Row],[TimeShifted]]&gt;0,", "&amp;Таблица1[[#This Row],[TimeShifted]]&amp;" "&amp;Таблица1[[#Headers],[TimeShifted]],"")</f>
        <v/>
      </c>
      <c r="U63" t="str">
        <f>IF(Таблица1[[#This Row],[DoubleFaced]]&gt;0,", "&amp;Таблица1[[#This Row],[DoubleFaced]]&amp;" "&amp;Таблица1[[#Headers],[DoubleFaced]],"")</f>
        <v/>
      </c>
      <c r="V63" t="str">
        <f>IF(Таблица1[[#This Row],[MazeLand]]&gt;0,", "&amp;Таблица1[[#This Row],[MazeLand]]&amp;" "&amp;Таблица1[[#Headers],[MazeLand]],"")</f>
        <v/>
      </c>
      <c r="W63" t="str">
        <f t="shared" si="0"/>
        <v xml:space="preserve">PTK: 1 covers, 5 Common, 2 Uncommon, 1 Rare, 2 BasicLand </v>
      </c>
    </row>
    <row r="64" spans="1:23">
      <c r="A64">
        <v>5</v>
      </c>
      <c r="B64" t="s">
        <v>61</v>
      </c>
      <c r="C64">
        <v>11</v>
      </c>
      <c r="D64">
        <v>3</v>
      </c>
      <c r="F64">
        <v>1</v>
      </c>
      <c r="L64">
        <f>SUM(C64:K64)</f>
        <v>15</v>
      </c>
      <c r="N64" t="str">
        <f>Таблица1[[#This Row],[Set]]&amp;": "&amp;Таблица1[[#This Row],[Variants]]&amp;" covers"</f>
        <v>RAV: 5 covers</v>
      </c>
      <c r="O64" t="str">
        <f>IF(Таблица1[[#This Row],[Common]]&gt;0,", "&amp;Таблица1[[#This Row],[Common]]&amp;" "&amp;Таблица1[[#Headers],[Common]],"")</f>
        <v>, 11 Common</v>
      </c>
      <c r="P64" t="str">
        <f>IF(Таблица1[[#This Row],[Uncommon]]&gt;0,", "&amp;Таблица1[[#This Row],[Uncommon]]&amp;" "&amp;Таблица1[[#Headers],[Uncommon]],"")</f>
        <v>, 3 Uncommon</v>
      </c>
      <c r="Q64" t="str">
        <f>IF(Таблица1[[#This Row],[Uncommon8]]&gt;0,", "&amp;Таблица1[[#This Row],[Uncommon8]]&amp;" "&amp;Таблица1[[#Headers],[Uncommon8]],"")</f>
        <v/>
      </c>
      <c r="R64" t="str">
        <f>IF(Таблица1[[#This Row],[Rare]]&gt;0,", "&amp;Таблица1[[#This Row],[Rare]]&amp;" "&amp;Таблица1[[#Headers],[Rare]],"")</f>
        <v>, 1 Rare</v>
      </c>
      <c r="S64" t="str">
        <f>IF(Таблица1[[#This Row],[BasicLand]]&gt;0,", "&amp;Таблица1[[#This Row],[BasicLand]]&amp;" "&amp;Таблица1[[#Headers],[BasicLand]]&amp;" "&amp;Таблица1[[#This Row],[LandSet]],"")</f>
        <v/>
      </c>
      <c r="T64" t="str">
        <f>IF(Таблица1[[#This Row],[TimeShifted]]&gt;0,", "&amp;Таблица1[[#This Row],[TimeShifted]]&amp;" "&amp;Таблица1[[#Headers],[TimeShifted]],"")</f>
        <v/>
      </c>
      <c r="U64" t="str">
        <f>IF(Таблица1[[#This Row],[DoubleFaced]]&gt;0,", "&amp;Таблица1[[#This Row],[DoubleFaced]]&amp;" "&amp;Таблица1[[#Headers],[DoubleFaced]],"")</f>
        <v/>
      </c>
      <c r="V64" t="str">
        <f>IF(Таблица1[[#This Row],[MazeLand]]&gt;0,", "&amp;Таблица1[[#This Row],[MazeLand]]&amp;" "&amp;Таблица1[[#Headers],[MazeLand]],"")</f>
        <v/>
      </c>
      <c r="W64" t="str">
        <f t="shared" si="0"/>
        <v>RAV: 5 covers, 11 Common, 3 Uncommon, 1 Rare</v>
      </c>
    </row>
    <row r="65" spans="1:23">
      <c r="A65">
        <v>5</v>
      </c>
      <c r="B65" t="s">
        <v>62</v>
      </c>
      <c r="C65">
        <v>10</v>
      </c>
      <c r="D65">
        <v>3</v>
      </c>
      <c r="F65">
        <v>1</v>
      </c>
      <c r="G65">
        <v>1</v>
      </c>
      <c r="L65">
        <f>SUM(C65:K65)</f>
        <v>15</v>
      </c>
      <c r="N65" t="str">
        <f>Таблица1[[#This Row],[Set]]&amp;": "&amp;Таблица1[[#This Row],[Variants]]&amp;" covers"</f>
        <v>ROE: 5 covers</v>
      </c>
      <c r="O65" t="str">
        <f>IF(Таблица1[[#This Row],[Common]]&gt;0,", "&amp;Таблица1[[#This Row],[Common]]&amp;" "&amp;Таблица1[[#Headers],[Common]],"")</f>
        <v>, 10 Common</v>
      </c>
      <c r="P65" t="str">
        <f>IF(Таблица1[[#This Row],[Uncommon]]&gt;0,", "&amp;Таблица1[[#This Row],[Uncommon]]&amp;" "&amp;Таблица1[[#Headers],[Uncommon]],"")</f>
        <v>, 3 Uncommon</v>
      </c>
      <c r="Q65" t="str">
        <f>IF(Таблица1[[#This Row],[Uncommon8]]&gt;0,", "&amp;Таблица1[[#This Row],[Uncommon8]]&amp;" "&amp;Таблица1[[#Headers],[Uncommon8]],"")</f>
        <v/>
      </c>
      <c r="R65" t="str">
        <f>IF(Таблица1[[#This Row],[Rare]]&gt;0,", "&amp;Таблица1[[#This Row],[Rare]]&amp;" "&amp;Таблица1[[#Headers],[Rare]],"")</f>
        <v>, 1 Rare</v>
      </c>
      <c r="S65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65" t="str">
        <f>IF(Таблица1[[#This Row],[TimeShifted]]&gt;0,", "&amp;Таблица1[[#This Row],[TimeShifted]]&amp;" "&amp;Таблица1[[#Headers],[TimeShifted]],"")</f>
        <v/>
      </c>
      <c r="U65" t="str">
        <f>IF(Таблица1[[#This Row],[DoubleFaced]]&gt;0,", "&amp;Таблица1[[#This Row],[DoubleFaced]]&amp;" "&amp;Таблица1[[#Headers],[DoubleFaced]],"")</f>
        <v/>
      </c>
      <c r="V65" t="str">
        <f>IF(Таблица1[[#This Row],[MazeLand]]&gt;0,", "&amp;Таблица1[[#This Row],[MazeLand]]&amp;" "&amp;Таблица1[[#Headers],[MazeLand]],"")</f>
        <v/>
      </c>
      <c r="W65" t="str">
        <f t="shared" si="0"/>
        <v xml:space="preserve">ROE: 5 covers, 10 Common, 3 Uncommon, 1 Rare, 1 BasicLand </v>
      </c>
    </row>
    <row r="66" spans="1:23">
      <c r="A66">
        <v>5</v>
      </c>
      <c r="B66" t="s">
        <v>63</v>
      </c>
      <c r="C66">
        <v>10</v>
      </c>
      <c r="D66">
        <v>3</v>
      </c>
      <c r="F66">
        <v>1</v>
      </c>
      <c r="G66">
        <v>1</v>
      </c>
      <c r="L66">
        <f>SUM(C66:K66)</f>
        <v>15</v>
      </c>
      <c r="N66" t="str">
        <f>Таблица1[[#This Row],[Set]]&amp;": "&amp;Таблица1[[#This Row],[Variants]]&amp;" covers"</f>
        <v>RTR: 5 covers</v>
      </c>
      <c r="O66" t="str">
        <f>IF(Таблица1[[#This Row],[Common]]&gt;0,", "&amp;Таблица1[[#This Row],[Common]]&amp;" "&amp;Таблица1[[#Headers],[Common]],"")</f>
        <v>, 10 Common</v>
      </c>
      <c r="P66" t="str">
        <f>IF(Таблица1[[#This Row],[Uncommon]]&gt;0,", "&amp;Таблица1[[#This Row],[Uncommon]]&amp;" "&amp;Таблица1[[#Headers],[Uncommon]],"")</f>
        <v>, 3 Uncommon</v>
      </c>
      <c r="Q66" t="str">
        <f>IF(Таблица1[[#This Row],[Uncommon8]]&gt;0,", "&amp;Таблица1[[#This Row],[Uncommon8]]&amp;" "&amp;Таблица1[[#Headers],[Uncommon8]],"")</f>
        <v/>
      </c>
      <c r="R66" t="str">
        <f>IF(Таблица1[[#This Row],[Rare]]&gt;0,", "&amp;Таблица1[[#This Row],[Rare]]&amp;" "&amp;Таблица1[[#Headers],[Rare]],"")</f>
        <v>, 1 Rare</v>
      </c>
      <c r="S66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66" t="str">
        <f>IF(Таблица1[[#This Row],[TimeShifted]]&gt;0,", "&amp;Таблица1[[#This Row],[TimeShifted]]&amp;" "&amp;Таблица1[[#Headers],[TimeShifted]],"")</f>
        <v/>
      </c>
      <c r="U66" t="str">
        <f>IF(Таблица1[[#This Row],[DoubleFaced]]&gt;0,", "&amp;Таблица1[[#This Row],[DoubleFaced]]&amp;" "&amp;Таблица1[[#Headers],[DoubleFaced]],"")</f>
        <v/>
      </c>
      <c r="V66" t="str">
        <f>IF(Таблица1[[#This Row],[MazeLand]]&gt;0,", "&amp;Таблица1[[#This Row],[MazeLand]]&amp;" "&amp;Таблица1[[#Headers],[MazeLand]],"")</f>
        <v/>
      </c>
      <c r="W66" t="str">
        <f t="shared" si="0"/>
        <v xml:space="preserve">RTR: 5 covers, 10 Common, 3 Uncommon, 1 Rare, 1 BasicLand </v>
      </c>
    </row>
    <row r="67" spans="1:23">
      <c r="A67">
        <v>3</v>
      </c>
      <c r="B67" t="s">
        <v>64</v>
      </c>
      <c r="C67">
        <v>11</v>
      </c>
      <c r="D67">
        <v>3</v>
      </c>
      <c r="F67">
        <v>1</v>
      </c>
      <c r="L67">
        <f>SUM(C67:K67)</f>
        <v>15</v>
      </c>
      <c r="N67" t="str">
        <f>Таблица1[[#This Row],[Set]]&amp;": "&amp;Таблица1[[#This Row],[Variants]]&amp;" covers"</f>
        <v>SCG: 3 covers</v>
      </c>
      <c r="O67" t="str">
        <f>IF(Таблица1[[#This Row],[Common]]&gt;0,", "&amp;Таблица1[[#This Row],[Common]]&amp;" "&amp;Таблица1[[#Headers],[Common]],"")</f>
        <v>, 11 Common</v>
      </c>
      <c r="P67" t="str">
        <f>IF(Таблица1[[#This Row],[Uncommon]]&gt;0,", "&amp;Таблица1[[#This Row],[Uncommon]]&amp;" "&amp;Таблица1[[#Headers],[Uncommon]],"")</f>
        <v>, 3 Uncommon</v>
      </c>
      <c r="Q67" t="str">
        <f>IF(Таблица1[[#This Row],[Uncommon8]]&gt;0,", "&amp;Таблица1[[#This Row],[Uncommon8]]&amp;" "&amp;Таблица1[[#Headers],[Uncommon8]],"")</f>
        <v/>
      </c>
      <c r="R67" t="str">
        <f>IF(Таблица1[[#This Row],[Rare]]&gt;0,", "&amp;Таблица1[[#This Row],[Rare]]&amp;" "&amp;Таблица1[[#Headers],[Rare]],"")</f>
        <v>, 1 Rare</v>
      </c>
      <c r="S67" t="str">
        <f>IF(Таблица1[[#This Row],[BasicLand]]&gt;0,", "&amp;Таблица1[[#This Row],[BasicLand]]&amp;" "&amp;Таблица1[[#Headers],[BasicLand]]&amp;" "&amp;Таблица1[[#This Row],[LandSet]],"")</f>
        <v/>
      </c>
      <c r="T67" t="str">
        <f>IF(Таблица1[[#This Row],[TimeShifted]]&gt;0,", "&amp;Таблица1[[#This Row],[TimeShifted]]&amp;" "&amp;Таблица1[[#Headers],[TimeShifted]],"")</f>
        <v/>
      </c>
      <c r="U67" t="str">
        <f>IF(Таблица1[[#This Row],[DoubleFaced]]&gt;0,", "&amp;Таблица1[[#This Row],[DoubleFaced]]&amp;" "&amp;Таблица1[[#Headers],[DoubleFaced]],"")</f>
        <v/>
      </c>
      <c r="V67" t="str">
        <f>IF(Таблица1[[#This Row],[MazeLand]]&gt;0,", "&amp;Таблица1[[#This Row],[MazeLand]]&amp;" "&amp;Таблица1[[#Headers],[MazeLand]],"")</f>
        <v/>
      </c>
      <c r="W67" t="str">
        <f t="shared" ref="W67:W81" si="1">CONCATENATE(N67,O67,P67,Q67,R67,S67,T67,U67,V67)</f>
        <v>SCG: 3 covers, 11 Common, 3 Uncommon, 1 Rare</v>
      </c>
    </row>
    <row r="68" spans="1:23">
      <c r="A68">
        <v>5</v>
      </c>
      <c r="B68" t="s">
        <v>65</v>
      </c>
      <c r="C68">
        <v>11</v>
      </c>
      <c r="D68">
        <v>3</v>
      </c>
      <c r="F68">
        <v>1</v>
      </c>
      <c r="L68">
        <f>SUM(C68:K68)</f>
        <v>15</v>
      </c>
      <c r="N68" t="str">
        <f>Таблица1[[#This Row],[Set]]&amp;": "&amp;Таблица1[[#This Row],[Variants]]&amp;" covers"</f>
        <v>SHM: 5 covers</v>
      </c>
      <c r="O68" t="str">
        <f>IF(Таблица1[[#This Row],[Common]]&gt;0,", "&amp;Таблица1[[#This Row],[Common]]&amp;" "&amp;Таблица1[[#Headers],[Common]],"")</f>
        <v>, 11 Common</v>
      </c>
      <c r="P68" t="str">
        <f>IF(Таблица1[[#This Row],[Uncommon]]&gt;0,", "&amp;Таблица1[[#This Row],[Uncommon]]&amp;" "&amp;Таблица1[[#Headers],[Uncommon]],"")</f>
        <v>, 3 Uncommon</v>
      </c>
      <c r="Q68" t="str">
        <f>IF(Таблица1[[#This Row],[Uncommon8]]&gt;0,", "&amp;Таблица1[[#This Row],[Uncommon8]]&amp;" "&amp;Таблица1[[#Headers],[Uncommon8]],"")</f>
        <v/>
      </c>
      <c r="R68" t="str">
        <f>IF(Таблица1[[#This Row],[Rare]]&gt;0,", "&amp;Таблица1[[#This Row],[Rare]]&amp;" "&amp;Таблица1[[#Headers],[Rare]],"")</f>
        <v>, 1 Rare</v>
      </c>
      <c r="S68" t="str">
        <f>IF(Таблица1[[#This Row],[BasicLand]]&gt;0,", "&amp;Таблица1[[#This Row],[BasicLand]]&amp;" "&amp;Таблица1[[#Headers],[BasicLand]]&amp;" "&amp;Таблица1[[#This Row],[LandSet]],"")</f>
        <v/>
      </c>
      <c r="T68" t="str">
        <f>IF(Таблица1[[#This Row],[TimeShifted]]&gt;0,", "&amp;Таблица1[[#This Row],[TimeShifted]]&amp;" "&amp;Таблица1[[#Headers],[TimeShifted]],"")</f>
        <v/>
      </c>
      <c r="U68" t="str">
        <f>IF(Таблица1[[#This Row],[DoubleFaced]]&gt;0,", "&amp;Таблица1[[#This Row],[DoubleFaced]]&amp;" "&amp;Таблица1[[#Headers],[DoubleFaced]],"")</f>
        <v/>
      </c>
      <c r="V68" t="str">
        <f>IF(Таблица1[[#This Row],[MazeLand]]&gt;0,", "&amp;Таблица1[[#This Row],[MazeLand]]&amp;" "&amp;Таблица1[[#Headers],[MazeLand]],"")</f>
        <v/>
      </c>
      <c r="W68" t="str">
        <f t="shared" si="1"/>
        <v>SHM: 5 covers, 11 Common, 3 Uncommon, 1 Rare</v>
      </c>
    </row>
    <row r="69" spans="1:23">
      <c r="A69">
        <v>3</v>
      </c>
      <c r="B69" t="s">
        <v>66</v>
      </c>
      <c r="C69">
        <v>11</v>
      </c>
      <c r="D69">
        <v>3</v>
      </c>
      <c r="F69">
        <v>1</v>
      </c>
      <c r="L69">
        <f>SUM(C69:K69)</f>
        <v>15</v>
      </c>
      <c r="N69" t="str">
        <f>Таблица1[[#This Row],[Set]]&amp;": "&amp;Таблица1[[#This Row],[Variants]]&amp;" covers"</f>
        <v>SOK: 3 covers</v>
      </c>
      <c r="O69" t="str">
        <f>IF(Таблица1[[#This Row],[Common]]&gt;0,", "&amp;Таблица1[[#This Row],[Common]]&amp;" "&amp;Таблица1[[#Headers],[Common]],"")</f>
        <v>, 11 Common</v>
      </c>
      <c r="P69" t="str">
        <f>IF(Таблица1[[#This Row],[Uncommon]]&gt;0,", "&amp;Таблица1[[#This Row],[Uncommon]]&amp;" "&amp;Таблица1[[#Headers],[Uncommon]],"")</f>
        <v>, 3 Uncommon</v>
      </c>
      <c r="Q69" t="str">
        <f>IF(Таблица1[[#This Row],[Uncommon8]]&gt;0,", "&amp;Таблица1[[#This Row],[Uncommon8]]&amp;" "&amp;Таблица1[[#Headers],[Uncommon8]],"")</f>
        <v/>
      </c>
      <c r="R69" t="str">
        <f>IF(Таблица1[[#This Row],[Rare]]&gt;0,", "&amp;Таблица1[[#This Row],[Rare]]&amp;" "&amp;Таблица1[[#Headers],[Rare]],"")</f>
        <v>, 1 Rare</v>
      </c>
      <c r="S69" t="str">
        <f>IF(Таблица1[[#This Row],[BasicLand]]&gt;0,", "&amp;Таблица1[[#This Row],[BasicLand]]&amp;" "&amp;Таблица1[[#Headers],[BasicLand]]&amp;" "&amp;Таблица1[[#This Row],[LandSet]],"")</f>
        <v/>
      </c>
      <c r="T69" t="str">
        <f>IF(Таблица1[[#This Row],[TimeShifted]]&gt;0,", "&amp;Таблица1[[#This Row],[TimeShifted]]&amp;" "&amp;Таблица1[[#Headers],[TimeShifted]],"")</f>
        <v/>
      </c>
      <c r="U69" t="str">
        <f>IF(Таблица1[[#This Row],[DoubleFaced]]&gt;0,", "&amp;Таблица1[[#This Row],[DoubleFaced]]&amp;" "&amp;Таблица1[[#Headers],[DoubleFaced]],"")</f>
        <v/>
      </c>
      <c r="V69" t="str">
        <f>IF(Таблица1[[#This Row],[MazeLand]]&gt;0,", "&amp;Таблица1[[#This Row],[MazeLand]]&amp;" "&amp;Таблица1[[#Headers],[MazeLand]],"")</f>
        <v/>
      </c>
      <c r="W69" t="str">
        <f t="shared" si="1"/>
        <v>SOK: 3 covers, 11 Common, 3 Uncommon, 1 Rare</v>
      </c>
    </row>
    <row r="70" spans="1:23">
      <c r="A70">
        <v>5</v>
      </c>
      <c r="B70" t="s">
        <v>67</v>
      </c>
      <c r="C70">
        <v>10</v>
      </c>
      <c r="D70">
        <v>3</v>
      </c>
      <c r="F70">
        <v>1</v>
      </c>
      <c r="G70">
        <v>1</v>
      </c>
      <c r="L70">
        <f>SUM(C70:K70)</f>
        <v>15</v>
      </c>
      <c r="N70" t="str">
        <f>Таблица1[[#This Row],[Set]]&amp;": "&amp;Таблица1[[#This Row],[Variants]]&amp;" covers"</f>
        <v>SOM: 5 covers</v>
      </c>
      <c r="O70" t="str">
        <f>IF(Таблица1[[#This Row],[Common]]&gt;0,", "&amp;Таблица1[[#This Row],[Common]]&amp;" "&amp;Таблица1[[#Headers],[Common]],"")</f>
        <v>, 10 Common</v>
      </c>
      <c r="P70" t="str">
        <f>IF(Таблица1[[#This Row],[Uncommon]]&gt;0,", "&amp;Таблица1[[#This Row],[Uncommon]]&amp;" "&amp;Таблица1[[#Headers],[Uncommon]],"")</f>
        <v>, 3 Uncommon</v>
      </c>
      <c r="Q70" t="str">
        <f>IF(Таблица1[[#This Row],[Uncommon8]]&gt;0,", "&amp;Таблица1[[#This Row],[Uncommon8]]&amp;" "&amp;Таблица1[[#Headers],[Uncommon8]],"")</f>
        <v/>
      </c>
      <c r="R70" t="str">
        <f>IF(Таблица1[[#This Row],[Rare]]&gt;0,", "&amp;Таблица1[[#This Row],[Rare]]&amp;" "&amp;Таблица1[[#Headers],[Rare]],"")</f>
        <v>, 1 Rare</v>
      </c>
      <c r="S70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70" t="str">
        <f>IF(Таблица1[[#This Row],[TimeShifted]]&gt;0,", "&amp;Таблица1[[#This Row],[TimeShifted]]&amp;" "&amp;Таблица1[[#Headers],[TimeShifted]],"")</f>
        <v/>
      </c>
      <c r="U70" t="str">
        <f>IF(Таблица1[[#This Row],[DoubleFaced]]&gt;0,", "&amp;Таблица1[[#This Row],[DoubleFaced]]&amp;" "&amp;Таблица1[[#Headers],[DoubleFaced]],"")</f>
        <v/>
      </c>
      <c r="V70" t="str">
        <f>IF(Таблица1[[#This Row],[MazeLand]]&gt;0,", "&amp;Таблица1[[#This Row],[MazeLand]]&amp;" "&amp;Таблица1[[#Headers],[MazeLand]],"")</f>
        <v/>
      </c>
      <c r="W70" t="str">
        <f t="shared" si="1"/>
        <v xml:space="preserve">SOM: 5 covers, 10 Common, 3 Uncommon, 1 Rare, 1 BasicLand </v>
      </c>
    </row>
    <row r="71" spans="1:23">
      <c r="A71">
        <v>1</v>
      </c>
      <c r="B71" t="s">
        <v>68</v>
      </c>
      <c r="C71">
        <v>11</v>
      </c>
      <c r="D71">
        <v>3</v>
      </c>
      <c r="F71">
        <v>1</v>
      </c>
      <c r="L71">
        <f>SUM(C71:K71)</f>
        <v>15</v>
      </c>
      <c r="N71" t="str">
        <f>Таблица1[[#This Row],[Set]]&amp;": "&amp;Таблица1[[#This Row],[Variants]]&amp;" covers"</f>
        <v>STH: 1 covers</v>
      </c>
      <c r="O71" t="str">
        <f>IF(Таблица1[[#This Row],[Common]]&gt;0,", "&amp;Таблица1[[#This Row],[Common]]&amp;" "&amp;Таблица1[[#Headers],[Common]],"")</f>
        <v>, 11 Common</v>
      </c>
      <c r="P71" t="str">
        <f>IF(Таблица1[[#This Row],[Uncommon]]&gt;0,", "&amp;Таблица1[[#This Row],[Uncommon]]&amp;" "&amp;Таблица1[[#Headers],[Uncommon]],"")</f>
        <v>, 3 Uncommon</v>
      </c>
      <c r="Q71" t="str">
        <f>IF(Таблица1[[#This Row],[Uncommon8]]&gt;0,", "&amp;Таблица1[[#This Row],[Uncommon8]]&amp;" "&amp;Таблица1[[#Headers],[Uncommon8]],"")</f>
        <v/>
      </c>
      <c r="R71" t="str">
        <f>IF(Таблица1[[#This Row],[Rare]]&gt;0,", "&amp;Таблица1[[#This Row],[Rare]]&amp;" "&amp;Таблица1[[#Headers],[Rare]],"")</f>
        <v>, 1 Rare</v>
      </c>
      <c r="S71" t="str">
        <f>IF(Таблица1[[#This Row],[BasicLand]]&gt;0,", "&amp;Таблица1[[#This Row],[BasicLand]]&amp;" "&amp;Таблица1[[#Headers],[BasicLand]]&amp;" "&amp;Таблица1[[#This Row],[LandSet]],"")</f>
        <v/>
      </c>
      <c r="T71" t="str">
        <f>IF(Таблица1[[#This Row],[TimeShifted]]&gt;0,", "&amp;Таблица1[[#This Row],[TimeShifted]]&amp;" "&amp;Таблица1[[#Headers],[TimeShifted]],"")</f>
        <v/>
      </c>
      <c r="U71" t="str">
        <f>IF(Таблица1[[#This Row],[DoubleFaced]]&gt;0,", "&amp;Таблица1[[#This Row],[DoubleFaced]]&amp;" "&amp;Таблица1[[#Headers],[DoubleFaced]],"")</f>
        <v/>
      </c>
      <c r="V71" t="str">
        <f>IF(Таблица1[[#This Row],[MazeLand]]&gt;0,", "&amp;Таблица1[[#This Row],[MazeLand]]&amp;" "&amp;Таблица1[[#Headers],[MazeLand]],"")</f>
        <v/>
      </c>
      <c r="W71" t="str">
        <f t="shared" si="1"/>
        <v>STH: 1 covers, 11 Common, 3 Uncommon, 1 Rare</v>
      </c>
    </row>
    <row r="72" spans="1:23">
      <c r="A72">
        <v>3</v>
      </c>
      <c r="B72" t="s">
        <v>69</v>
      </c>
      <c r="C72">
        <v>11</v>
      </c>
      <c r="D72">
        <v>3</v>
      </c>
      <c r="F72">
        <v>1</v>
      </c>
      <c r="L72">
        <f>SUM(C72:K72)</f>
        <v>15</v>
      </c>
      <c r="N72" t="str">
        <f>Таблица1[[#This Row],[Set]]&amp;": "&amp;Таблица1[[#This Row],[Variants]]&amp;" covers"</f>
        <v>TMP: 3 covers</v>
      </c>
      <c r="O72" t="str">
        <f>IF(Таблица1[[#This Row],[Common]]&gt;0,", "&amp;Таблица1[[#This Row],[Common]]&amp;" "&amp;Таблица1[[#Headers],[Common]],"")</f>
        <v>, 11 Common</v>
      </c>
      <c r="P72" t="str">
        <f>IF(Таблица1[[#This Row],[Uncommon]]&gt;0,", "&amp;Таблица1[[#This Row],[Uncommon]]&amp;" "&amp;Таблица1[[#Headers],[Uncommon]],"")</f>
        <v>, 3 Uncommon</v>
      </c>
      <c r="Q72" t="str">
        <f>IF(Таблица1[[#This Row],[Uncommon8]]&gt;0,", "&amp;Таблица1[[#This Row],[Uncommon8]]&amp;" "&amp;Таблица1[[#Headers],[Uncommon8]],"")</f>
        <v/>
      </c>
      <c r="R72" t="str">
        <f>IF(Таблица1[[#This Row],[Rare]]&gt;0,", "&amp;Таблица1[[#This Row],[Rare]]&amp;" "&amp;Таблица1[[#Headers],[Rare]],"")</f>
        <v>, 1 Rare</v>
      </c>
      <c r="S72" t="str">
        <f>IF(Таблица1[[#This Row],[BasicLand]]&gt;0,", "&amp;Таблица1[[#This Row],[BasicLand]]&amp;" "&amp;Таблица1[[#Headers],[BasicLand]]&amp;" "&amp;Таблица1[[#This Row],[LandSet]],"")</f>
        <v/>
      </c>
      <c r="T72" t="str">
        <f>IF(Таблица1[[#This Row],[TimeShifted]]&gt;0,", "&amp;Таблица1[[#This Row],[TimeShifted]]&amp;" "&amp;Таблица1[[#Headers],[TimeShifted]],"")</f>
        <v/>
      </c>
      <c r="U72" t="str">
        <f>IF(Таблица1[[#This Row],[DoubleFaced]]&gt;0,", "&amp;Таблица1[[#This Row],[DoubleFaced]]&amp;" "&amp;Таблица1[[#Headers],[DoubleFaced]],"")</f>
        <v/>
      </c>
      <c r="V72" t="str">
        <f>IF(Таблица1[[#This Row],[MazeLand]]&gt;0,", "&amp;Таблица1[[#This Row],[MazeLand]]&amp;" "&amp;Таблица1[[#Headers],[MazeLand]],"")</f>
        <v/>
      </c>
      <c r="W72" t="str">
        <f t="shared" si="1"/>
        <v>TMP: 3 covers, 11 Common, 3 Uncommon, 1 Rare</v>
      </c>
    </row>
    <row r="73" spans="1:23">
      <c r="A73">
        <v>1</v>
      </c>
      <c r="B73" t="s">
        <v>70</v>
      </c>
      <c r="C73">
        <v>11</v>
      </c>
      <c r="D73">
        <v>3</v>
      </c>
      <c r="F73">
        <v>1</v>
      </c>
      <c r="L73">
        <f>SUM(C73:K73)</f>
        <v>15</v>
      </c>
      <c r="N73" t="str">
        <f>Таблица1[[#This Row],[Set]]&amp;": "&amp;Таблица1[[#This Row],[Variants]]&amp;" covers"</f>
        <v>TOR: 1 covers</v>
      </c>
      <c r="O73" t="str">
        <f>IF(Таблица1[[#This Row],[Common]]&gt;0,", "&amp;Таблица1[[#This Row],[Common]]&amp;" "&amp;Таблица1[[#Headers],[Common]],"")</f>
        <v>, 11 Common</v>
      </c>
      <c r="P73" t="str">
        <f>IF(Таблица1[[#This Row],[Uncommon]]&gt;0,", "&amp;Таблица1[[#This Row],[Uncommon]]&amp;" "&amp;Таблица1[[#Headers],[Uncommon]],"")</f>
        <v>, 3 Uncommon</v>
      </c>
      <c r="Q73" t="str">
        <f>IF(Таблица1[[#This Row],[Uncommon8]]&gt;0,", "&amp;Таблица1[[#This Row],[Uncommon8]]&amp;" "&amp;Таблица1[[#Headers],[Uncommon8]],"")</f>
        <v/>
      </c>
      <c r="R73" t="str">
        <f>IF(Таблица1[[#This Row],[Rare]]&gt;0,", "&amp;Таблица1[[#This Row],[Rare]]&amp;" "&amp;Таблица1[[#Headers],[Rare]],"")</f>
        <v>, 1 Rare</v>
      </c>
      <c r="S73" t="str">
        <f>IF(Таблица1[[#This Row],[BasicLand]]&gt;0,", "&amp;Таблица1[[#This Row],[BasicLand]]&amp;" "&amp;Таблица1[[#Headers],[BasicLand]]&amp;" "&amp;Таблица1[[#This Row],[LandSet]],"")</f>
        <v/>
      </c>
      <c r="T73" t="str">
        <f>IF(Таблица1[[#This Row],[TimeShifted]]&gt;0,", "&amp;Таблица1[[#This Row],[TimeShifted]]&amp;" "&amp;Таблица1[[#Headers],[TimeShifted]],"")</f>
        <v/>
      </c>
      <c r="U73" t="str">
        <f>IF(Таблица1[[#This Row],[DoubleFaced]]&gt;0,", "&amp;Таблица1[[#This Row],[DoubleFaced]]&amp;" "&amp;Таблица1[[#Headers],[DoubleFaced]],"")</f>
        <v/>
      </c>
      <c r="V73" t="str">
        <f>IF(Таблица1[[#This Row],[MazeLand]]&gt;0,", "&amp;Таблица1[[#This Row],[MazeLand]]&amp;" "&amp;Таблица1[[#Headers],[MazeLand]],"")</f>
        <v/>
      </c>
      <c r="W73" t="str">
        <f t="shared" si="1"/>
        <v>TOR: 1 covers, 11 Common, 3 Uncommon, 1 Rare</v>
      </c>
    </row>
    <row r="74" spans="1:23">
      <c r="A74">
        <v>5</v>
      </c>
      <c r="B74" t="s">
        <v>71</v>
      </c>
      <c r="C74">
        <v>10</v>
      </c>
      <c r="D74">
        <v>3</v>
      </c>
      <c r="F74">
        <v>1</v>
      </c>
      <c r="I74">
        <v>1</v>
      </c>
      <c r="L74">
        <f>SUM(C74:K74)</f>
        <v>15</v>
      </c>
      <c r="N74" t="str">
        <f>Таблица1[[#This Row],[Set]]&amp;": "&amp;Таблица1[[#This Row],[Variants]]&amp;" covers"</f>
        <v>TSP: 5 covers</v>
      </c>
      <c r="O74" t="str">
        <f>IF(Таблица1[[#This Row],[Common]]&gt;0,", "&amp;Таблица1[[#This Row],[Common]]&amp;" "&amp;Таблица1[[#Headers],[Common]],"")</f>
        <v>, 10 Common</v>
      </c>
      <c r="P74" t="str">
        <f>IF(Таблица1[[#This Row],[Uncommon]]&gt;0,", "&amp;Таблица1[[#This Row],[Uncommon]]&amp;" "&amp;Таблица1[[#Headers],[Uncommon]],"")</f>
        <v>, 3 Uncommon</v>
      </c>
      <c r="Q74" t="str">
        <f>IF(Таблица1[[#This Row],[Uncommon8]]&gt;0,", "&amp;Таблица1[[#This Row],[Uncommon8]]&amp;" "&amp;Таблица1[[#Headers],[Uncommon8]],"")</f>
        <v/>
      </c>
      <c r="R74" t="str">
        <f>IF(Таблица1[[#This Row],[Rare]]&gt;0,", "&amp;Таблица1[[#This Row],[Rare]]&amp;" "&amp;Таблица1[[#Headers],[Rare]],"")</f>
        <v>, 1 Rare</v>
      </c>
      <c r="S74" t="str">
        <f>IF(Таблица1[[#This Row],[BasicLand]]&gt;0,", "&amp;Таблица1[[#This Row],[BasicLand]]&amp;" "&amp;Таблица1[[#Headers],[BasicLand]]&amp;" "&amp;Таблица1[[#This Row],[LandSet]],"")</f>
        <v/>
      </c>
      <c r="T74" t="str">
        <f>IF(Таблица1[[#This Row],[TimeShifted]]&gt;0,", "&amp;Таблица1[[#This Row],[TimeShifted]]&amp;" "&amp;Таблица1[[#Headers],[TimeShifted]],"")</f>
        <v>, 1 TimeShifted</v>
      </c>
      <c r="U74" t="str">
        <f>IF(Таблица1[[#This Row],[DoubleFaced]]&gt;0,", "&amp;Таблица1[[#This Row],[DoubleFaced]]&amp;" "&amp;Таблица1[[#Headers],[DoubleFaced]],"")</f>
        <v/>
      </c>
      <c r="V74" t="str">
        <f>IF(Таблица1[[#This Row],[MazeLand]]&gt;0,", "&amp;Таблица1[[#This Row],[MazeLand]]&amp;" "&amp;Таблица1[[#Headers],[MazeLand]],"")</f>
        <v/>
      </c>
      <c r="W74" t="str">
        <f t="shared" si="1"/>
        <v>TSP: 5 covers, 10 Common, 3 Uncommon, 1 Rare, 1 TimeShifted</v>
      </c>
    </row>
    <row r="75" spans="1:23">
      <c r="A75">
        <v>1</v>
      </c>
      <c r="B75" t="s">
        <v>72</v>
      </c>
      <c r="C75">
        <v>11</v>
      </c>
      <c r="D75">
        <v>3</v>
      </c>
      <c r="F75">
        <v>1</v>
      </c>
      <c r="L75">
        <f>SUM(C75:K75)</f>
        <v>15</v>
      </c>
      <c r="N75" t="str">
        <f>Таблица1[[#This Row],[Set]]&amp;": "&amp;Таблица1[[#This Row],[Variants]]&amp;" covers"</f>
        <v>UDS: 1 covers</v>
      </c>
      <c r="O75" t="str">
        <f>IF(Таблица1[[#This Row],[Common]]&gt;0,", "&amp;Таблица1[[#This Row],[Common]]&amp;" "&amp;Таблица1[[#Headers],[Common]],"")</f>
        <v>, 11 Common</v>
      </c>
      <c r="P75" t="str">
        <f>IF(Таблица1[[#This Row],[Uncommon]]&gt;0,", "&amp;Таблица1[[#This Row],[Uncommon]]&amp;" "&amp;Таблица1[[#Headers],[Uncommon]],"")</f>
        <v>, 3 Uncommon</v>
      </c>
      <c r="Q75" t="str">
        <f>IF(Таблица1[[#This Row],[Uncommon8]]&gt;0,", "&amp;Таблица1[[#This Row],[Uncommon8]]&amp;" "&amp;Таблица1[[#Headers],[Uncommon8]],"")</f>
        <v/>
      </c>
      <c r="R75" t="str">
        <f>IF(Таблица1[[#This Row],[Rare]]&gt;0,", "&amp;Таблица1[[#This Row],[Rare]]&amp;" "&amp;Таблица1[[#Headers],[Rare]],"")</f>
        <v>, 1 Rare</v>
      </c>
      <c r="S75" t="str">
        <f>IF(Таблица1[[#This Row],[BasicLand]]&gt;0,", "&amp;Таблица1[[#This Row],[BasicLand]]&amp;" "&amp;Таблица1[[#Headers],[BasicLand]]&amp;" "&amp;Таблица1[[#This Row],[LandSet]],"")</f>
        <v/>
      </c>
      <c r="T75" t="str">
        <f>IF(Таблица1[[#This Row],[TimeShifted]]&gt;0,", "&amp;Таблица1[[#This Row],[TimeShifted]]&amp;" "&amp;Таблица1[[#Headers],[TimeShifted]],"")</f>
        <v/>
      </c>
      <c r="U75" t="str">
        <f>IF(Таблица1[[#This Row],[DoubleFaced]]&gt;0,", "&amp;Таблица1[[#This Row],[DoubleFaced]]&amp;" "&amp;Таблица1[[#Headers],[DoubleFaced]],"")</f>
        <v/>
      </c>
      <c r="V75" t="str">
        <f>IF(Таблица1[[#This Row],[MazeLand]]&gt;0,", "&amp;Таблица1[[#This Row],[MazeLand]]&amp;" "&amp;Таблица1[[#Headers],[MazeLand]],"")</f>
        <v/>
      </c>
      <c r="W75" t="str">
        <f t="shared" si="1"/>
        <v>UDS: 1 covers, 11 Common, 3 Uncommon, 1 Rare</v>
      </c>
    </row>
    <row r="76" spans="1:23">
      <c r="A76">
        <v>1</v>
      </c>
      <c r="B76" t="s">
        <v>73</v>
      </c>
      <c r="C76">
        <v>11</v>
      </c>
      <c r="D76">
        <v>3</v>
      </c>
      <c r="F76">
        <v>1</v>
      </c>
      <c r="L76">
        <f>SUM(C76:K76)</f>
        <v>15</v>
      </c>
      <c r="N76" t="str">
        <f>Таблица1[[#This Row],[Set]]&amp;": "&amp;Таблица1[[#This Row],[Variants]]&amp;" covers"</f>
        <v>ULG: 1 covers</v>
      </c>
      <c r="O76" t="str">
        <f>IF(Таблица1[[#This Row],[Common]]&gt;0,", "&amp;Таблица1[[#This Row],[Common]]&amp;" "&amp;Таблица1[[#Headers],[Common]],"")</f>
        <v>, 11 Common</v>
      </c>
      <c r="P76" t="str">
        <f>IF(Таблица1[[#This Row],[Uncommon]]&gt;0,", "&amp;Таблица1[[#This Row],[Uncommon]]&amp;" "&amp;Таблица1[[#Headers],[Uncommon]],"")</f>
        <v>, 3 Uncommon</v>
      </c>
      <c r="Q76" t="str">
        <f>IF(Таблица1[[#This Row],[Uncommon8]]&gt;0,", "&amp;Таблица1[[#This Row],[Uncommon8]]&amp;" "&amp;Таблица1[[#Headers],[Uncommon8]],"")</f>
        <v/>
      </c>
      <c r="R76" t="str">
        <f>IF(Таблица1[[#This Row],[Rare]]&gt;0,", "&amp;Таблица1[[#This Row],[Rare]]&amp;" "&amp;Таблица1[[#Headers],[Rare]],"")</f>
        <v>, 1 Rare</v>
      </c>
      <c r="S76" t="str">
        <f>IF(Таблица1[[#This Row],[BasicLand]]&gt;0,", "&amp;Таблица1[[#This Row],[BasicLand]]&amp;" "&amp;Таблица1[[#Headers],[BasicLand]]&amp;" "&amp;Таблица1[[#This Row],[LandSet]],"")</f>
        <v/>
      </c>
      <c r="T76" t="str">
        <f>IF(Таблица1[[#This Row],[TimeShifted]]&gt;0,", "&amp;Таблица1[[#This Row],[TimeShifted]]&amp;" "&amp;Таблица1[[#Headers],[TimeShifted]],"")</f>
        <v/>
      </c>
      <c r="U76" t="str">
        <f>IF(Таблица1[[#This Row],[DoubleFaced]]&gt;0,", "&amp;Таблица1[[#This Row],[DoubleFaced]]&amp;" "&amp;Таблица1[[#Headers],[DoubleFaced]],"")</f>
        <v/>
      </c>
      <c r="V76" t="str">
        <f>IF(Таблица1[[#This Row],[MazeLand]]&gt;0,", "&amp;Таблица1[[#This Row],[MazeLand]]&amp;" "&amp;Таблица1[[#Headers],[MazeLand]],"")</f>
        <v/>
      </c>
      <c r="W76" t="str">
        <f t="shared" si="1"/>
        <v>ULG: 1 covers, 11 Common, 3 Uncommon, 1 Rare</v>
      </c>
    </row>
    <row r="77" spans="1:23">
      <c r="A77">
        <v>3</v>
      </c>
      <c r="B77" t="s">
        <v>74</v>
      </c>
      <c r="C77">
        <v>11</v>
      </c>
      <c r="D77">
        <v>3</v>
      </c>
      <c r="F77">
        <v>1</v>
      </c>
      <c r="L77">
        <f>SUM(C77:K77)</f>
        <v>15</v>
      </c>
      <c r="N77" t="str">
        <f>Таблица1[[#This Row],[Set]]&amp;": "&amp;Таблица1[[#This Row],[Variants]]&amp;" covers"</f>
        <v>USG: 3 covers</v>
      </c>
      <c r="O77" t="str">
        <f>IF(Таблица1[[#This Row],[Common]]&gt;0,", "&amp;Таблица1[[#This Row],[Common]]&amp;" "&amp;Таблица1[[#Headers],[Common]],"")</f>
        <v>, 11 Common</v>
      </c>
      <c r="P77" t="str">
        <f>IF(Таблица1[[#This Row],[Uncommon]]&gt;0,", "&amp;Таблица1[[#This Row],[Uncommon]]&amp;" "&amp;Таблица1[[#Headers],[Uncommon]],"")</f>
        <v>, 3 Uncommon</v>
      </c>
      <c r="Q77" t="str">
        <f>IF(Таблица1[[#This Row],[Uncommon8]]&gt;0,", "&amp;Таблица1[[#This Row],[Uncommon8]]&amp;" "&amp;Таблица1[[#Headers],[Uncommon8]],"")</f>
        <v/>
      </c>
      <c r="R77" t="str">
        <f>IF(Таблица1[[#This Row],[Rare]]&gt;0,", "&amp;Таблица1[[#This Row],[Rare]]&amp;" "&amp;Таблица1[[#Headers],[Rare]],"")</f>
        <v>, 1 Rare</v>
      </c>
      <c r="S77" t="str">
        <f>IF(Таблица1[[#This Row],[BasicLand]]&gt;0,", "&amp;Таблица1[[#This Row],[BasicLand]]&amp;" "&amp;Таблица1[[#Headers],[BasicLand]]&amp;" "&amp;Таблица1[[#This Row],[LandSet]],"")</f>
        <v/>
      </c>
      <c r="T77" t="str">
        <f>IF(Таблица1[[#This Row],[TimeShifted]]&gt;0,", "&amp;Таблица1[[#This Row],[TimeShifted]]&amp;" "&amp;Таблица1[[#Headers],[TimeShifted]],"")</f>
        <v/>
      </c>
      <c r="U77" t="str">
        <f>IF(Таблица1[[#This Row],[DoubleFaced]]&gt;0,", "&amp;Таблица1[[#This Row],[DoubleFaced]]&amp;" "&amp;Таблица1[[#Headers],[DoubleFaced]],"")</f>
        <v/>
      </c>
      <c r="V77" t="str">
        <f>IF(Таблица1[[#This Row],[MazeLand]]&gt;0,", "&amp;Таблица1[[#This Row],[MazeLand]]&amp;" "&amp;Таблица1[[#Headers],[MazeLand]],"")</f>
        <v/>
      </c>
      <c r="W77" t="str">
        <f t="shared" si="1"/>
        <v>USG: 3 covers, 11 Common, 3 Uncommon, 1 Rare</v>
      </c>
    </row>
    <row r="78" spans="1:23">
      <c r="A78">
        <v>1</v>
      </c>
      <c r="B78" t="s">
        <v>75</v>
      </c>
      <c r="C78">
        <v>11</v>
      </c>
      <c r="D78">
        <v>3</v>
      </c>
      <c r="F78">
        <v>1</v>
      </c>
      <c r="L78">
        <f>SUM(C78:K78)</f>
        <v>15</v>
      </c>
      <c r="N78" t="str">
        <f>Таблица1[[#This Row],[Set]]&amp;": "&amp;Таблица1[[#This Row],[Variants]]&amp;" covers"</f>
        <v>VIS: 1 covers</v>
      </c>
      <c r="O78" t="str">
        <f>IF(Таблица1[[#This Row],[Common]]&gt;0,", "&amp;Таблица1[[#This Row],[Common]]&amp;" "&amp;Таблица1[[#Headers],[Common]],"")</f>
        <v>, 11 Common</v>
      </c>
      <c r="P78" t="str">
        <f>IF(Таблица1[[#This Row],[Uncommon]]&gt;0,", "&amp;Таблица1[[#This Row],[Uncommon]]&amp;" "&amp;Таблица1[[#Headers],[Uncommon]],"")</f>
        <v>, 3 Uncommon</v>
      </c>
      <c r="Q78" t="str">
        <f>IF(Таблица1[[#This Row],[Uncommon8]]&gt;0,", "&amp;Таблица1[[#This Row],[Uncommon8]]&amp;" "&amp;Таблица1[[#Headers],[Uncommon8]],"")</f>
        <v/>
      </c>
      <c r="R78" t="str">
        <f>IF(Таблица1[[#This Row],[Rare]]&gt;0,", "&amp;Таблица1[[#This Row],[Rare]]&amp;" "&amp;Таблица1[[#Headers],[Rare]],"")</f>
        <v>, 1 Rare</v>
      </c>
      <c r="S78" t="str">
        <f>IF(Таблица1[[#This Row],[BasicLand]]&gt;0,", "&amp;Таблица1[[#This Row],[BasicLand]]&amp;" "&amp;Таблица1[[#Headers],[BasicLand]]&amp;" "&amp;Таблица1[[#This Row],[LandSet]],"")</f>
        <v/>
      </c>
      <c r="T78" t="str">
        <f>IF(Таблица1[[#This Row],[TimeShifted]]&gt;0,", "&amp;Таблица1[[#This Row],[TimeShifted]]&amp;" "&amp;Таблица1[[#Headers],[TimeShifted]],"")</f>
        <v/>
      </c>
      <c r="U78" t="str">
        <f>IF(Таблица1[[#This Row],[DoubleFaced]]&gt;0,", "&amp;Таблица1[[#This Row],[DoubleFaced]]&amp;" "&amp;Таблица1[[#Headers],[DoubleFaced]],"")</f>
        <v/>
      </c>
      <c r="V78" t="str">
        <f>IF(Таблица1[[#This Row],[MazeLand]]&gt;0,", "&amp;Таблица1[[#This Row],[MazeLand]]&amp;" "&amp;Таблица1[[#Headers],[MazeLand]],"")</f>
        <v/>
      </c>
      <c r="W78" t="str">
        <f t="shared" si="1"/>
        <v>VIS: 1 covers, 11 Common, 3 Uncommon, 1 Rare</v>
      </c>
    </row>
    <row r="79" spans="1:23">
      <c r="A79">
        <v>1</v>
      </c>
      <c r="B79" t="s">
        <v>76</v>
      </c>
      <c r="C79">
        <v>11</v>
      </c>
      <c r="D79">
        <v>3</v>
      </c>
      <c r="F79">
        <v>1</v>
      </c>
      <c r="L79">
        <f>SUM(C79:K79)</f>
        <v>15</v>
      </c>
      <c r="N79" t="str">
        <f>Таблица1[[#This Row],[Set]]&amp;": "&amp;Таблица1[[#This Row],[Variants]]&amp;" covers"</f>
        <v>WTH: 1 covers</v>
      </c>
      <c r="O79" t="str">
        <f>IF(Таблица1[[#This Row],[Common]]&gt;0,", "&amp;Таблица1[[#This Row],[Common]]&amp;" "&amp;Таблица1[[#Headers],[Common]],"")</f>
        <v>, 11 Common</v>
      </c>
      <c r="P79" t="str">
        <f>IF(Таблица1[[#This Row],[Uncommon]]&gt;0,", "&amp;Таблица1[[#This Row],[Uncommon]]&amp;" "&amp;Таблица1[[#Headers],[Uncommon]],"")</f>
        <v>, 3 Uncommon</v>
      </c>
      <c r="Q79" t="str">
        <f>IF(Таблица1[[#This Row],[Uncommon8]]&gt;0,", "&amp;Таблица1[[#This Row],[Uncommon8]]&amp;" "&amp;Таблица1[[#Headers],[Uncommon8]],"")</f>
        <v/>
      </c>
      <c r="R79" t="str">
        <f>IF(Таблица1[[#This Row],[Rare]]&gt;0,", "&amp;Таблица1[[#This Row],[Rare]]&amp;" "&amp;Таблица1[[#Headers],[Rare]],"")</f>
        <v>, 1 Rare</v>
      </c>
      <c r="S79" t="str">
        <f>IF(Таблица1[[#This Row],[BasicLand]]&gt;0,", "&amp;Таблица1[[#This Row],[BasicLand]]&amp;" "&amp;Таблица1[[#Headers],[BasicLand]]&amp;" "&amp;Таблица1[[#This Row],[LandSet]],"")</f>
        <v/>
      </c>
      <c r="T79" t="str">
        <f>IF(Таблица1[[#This Row],[TimeShifted]]&gt;0,", "&amp;Таблица1[[#This Row],[TimeShifted]]&amp;" "&amp;Таблица1[[#Headers],[TimeShifted]],"")</f>
        <v/>
      </c>
      <c r="U79" t="str">
        <f>IF(Таблица1[[#This Row],[DoubleFaced]]&gt;0,", "&amp;Таблица1[[#This Row],[DoubleFaced]]&amp;" "&amp;Таблица1[[#Headers],[DoubleFaced]],"")</f>
        <v/>
      </c>
      <c r="V79" t="str">
        <f>IF(Таблица1[[#This Row],[MazeLand]]&gt;0,", "&amp;Таблица1[[#This Row],[MazeLand]]&amp;" "&amp;Таблица1[[#Headers],[MazeLand]],"")</f>
        <v/>
      </c>
      <c r="W79" t="str">
        <f t="shared" si="1"/>
        <v>WTH: 1 covers, 11 Common, 3 Uncommon, 1 Rare</v>
      </c>
    </row>
    <row r="80" spans="1:23">
      <c r="A80">
        <v>3</v>
      </c>
      <c r="B80" t="s">
        <v>77</v>
      </c>
      <c r="C80">
        <v>10</v>
      </c>
      <c r="D80">
        <v>3</v>
      </c>
      <c r="F80">
        <v>1</v>
      </c>
      <c r="G80">
        <v>1</v>
      </c>
      <c r="H80" t="s">
        <v>78</v>
      </c>
      <c r="L80">
        <f>SUM(C80:K80)</f>
        <v>15</v>
      </c>
      <c r="N80" t="str">
        <f>Таблица1[[#This Row],[Set]]&amp;": "&amp;Таблица1[[#This Row],[Variants]]&amp;" covers"</f>
        <v>WWK: 3 covers</v>
      </c>
      <c r="O80" t="str">
        <f>IF(Таблица1[[#This Row],[Common]]&gt;0,", "&amp;Таблица1[[#This Row],[Common]]&amp;" "&amp;Таблица1[[#Headers],[Common]],"")</f>
        <v>, 10 Common</v>
      </c>
      <c r="P80" t="str">
        <f>IF(Таблица1[[#This Row],[Uncommon]]&gt;0,", "&amp;Таблица1[[#This Row],[Uncommon]]&amp;" "&amp;Таблица1[[#Headers],[Uncommon]],"")</f>
        <v>, 3 Uncommon</v>
      </c>
      <c r="Q80" t="str">
        <f>IF(Таблица1[[#This Row],[Uncommon8]]&gt;0,", "&amp;Таблица1[[#This Row],[Uncommon8]]&amp;" "&amp;Таблица1[[#Headers],[Uncommon8]],"")</f>
        <v/>
      </c>
      <c r="R80" t="str">
        <f>IF(Таблица1[[#This Row],[Rare]]&gt;0,", "&amp;Таблица1[[#This Row],[Rare]]&amp;" "&amp;Таблица1[[#Headers],[Rare]],"")</f>
        <v>, 1 Rare</v>
      </c>
      <c r="S80" t="str">
        <f>IF(Таблица1[[#This Row],[BasicLand]]&gt;0,", "&amp;Таблица1[[#This Row],[BasicLand]]&amp;" "&amp;Таблица1[[#Headers],[BasicLand]]&amp;" "&amp;Таблица1[[#This Row],[LandSet]],"")</f>
        <v>, 1 BasicLand ZEN</v>
      </c>
      <c r="T80" t="str">
        <f>IF(Таблица1[[#This Row],[TimeShifted]]&gt;0,", "&amp;Таблица1[[#This Row],[TimeShifted]]&amp;" "&amp;Таблица1[[#Headers],[TimeShifted]],"")</f>
        <v/>
      </c>
      <c r="U80" t="str">
        <f>IF(Таблица1[[#This Row],[DoubleFaced]]&gt;0,", "&amp;Таблица1[[#This Row],[DoubleFaced]]&amp;" "&amp;Таблица1[[#Headers],[DoubleFaced]],"")</f>
        <v/>
      </c>
      <c r="V80" t="str">
        <f>IF(Таблица1[[#This Row],[MazeLand]]&gt;0,", "&amp;Таблица1[[#This Row],[MazeLand]]&amp;" "&amp;Таблица1[[#Headers],[MazeLand]],"")</f>
        <v/>
      </c>
      <c r="W80" t="str">
        <f t="shared" si="1"/>
        <v>WWK: 3 covers, 10 Common, 3 Uncommon, 1 Rare, 1 BasicLand ZEN</v>
      </c>
    </row>
    <row r="81" spans="1:23">
      <c r="A81">
        <v>5</v>
      </c>
      <c r="B81" t="s">
        <v>78</v>
      </c>
      <c r="C81">
        <v>10</v>
      </c>
      <c r="D81">
        <v>3</v>
      </c>
      <c r="F81">
        <v>1</v>
      </c>
      <c r="G81">
        <v>1</v>
      </c>
      <c r="L81">
        <f>SUM(C81:K81)</f>
        <v>15</v>
      </c>
      <c r="N81" t="str">
        <f>Таблица1[[#This Row],[Set]]&amp;": "&amp;Таблица1[[#This Row],[Variants]]&amp;" covers"</f>
        <v>ZEN: 5 covers</v>
      </c>
      <c r="O81" t="str">
        <f>IF(Таблица1[[#This Row],[Common]]&gt;0,", "&amp;Таблица1[[#This Row],[Common]]&amp;" "&amp;Таблица1[[#Headers],[Common]],"")</f>
        <v>, 10 Common</v>
      </c>
      <c r="P81" t="str">
        <f>IF(Таблица1[[#This Row],[Uncommon]]&gt;0,", "&amp;Таблица1[[#This Row],[Uncommon]]&amp;" "&amp;Таблица1[[#Headers],[Uncommon]],"")</f>
        <v>, 3 Uncommon</v>
      </c>
      <c r="Q81" t="str">
        <f>IF(Таблица1[[#This Row],[Uncommon8]]&gt;0,", "&amp;Таблица1[[#This Row],[Uncommon8]]&amp;" "&amp;Таблица1[[#Headers],[Uncommon8]],"")</f>
        <v/>
      </c>
      <c r="R81" t="str">
        <f>IF(Таблица1[[#This Row],[Rare]]&gt;0,", "&amp;Таблица1[[#This Row],[Rare]]&amp;" "&amp;Таблица1[[#Headers],[Rare]],"")</f>
        <v>, 1 Rare</v>
      </c>
      <c r="S81" t="str">
        <f>IF(Таблица1[[#This Row],[BasicLand]]&gt;0,", "&amp;Таблица1[[#This Row],[BasicLand]]&amp;" "&amp;Таблица1[[#Headers],[BasicLand]]&amp;" "&amp;Таблица1[[#This Row],[LandSet]],"")</f>
        <v xml:space="preserve">, 1 BasicLand </v>
      </c>
      <c r="T81" t="str">
        <f>IF(Таблица1[[#This Row],[TimeShifted]]&gt;0,", "&amp;Таблица1[[#This Row],[TimeShifted]]&amp;" "&amp;Таблица1[[#Headers],[TimeShifted]],"")</f>
        <v/>
      </c>
      <c r="U81" t="str">
        <f>IF(Таблица1[[#This Row],[DoubleFaced]]&gt;0,", "&amp;Таблица1[[#This Row],[DoubleFaced]]&amp;" "&amp;Таблица1[[#Headers],[DoubleFaced]],"")</f>
        <v/>
      </c>
      <c r="V81" t="str">
        <f>IF(Таблица1[[#This Row],[MazeLand]]&gt;0,", "&amp;Таблица1[[#This Row],[MazeLand]]&amp;" "&amp;Таблица1[[#Headers],[MazeLand]],"")</f>
        <v/>
      </c>
      <c r="W81" t="str">
        <f t="shared" si="1"/>
        <v xml:space="preserve">ZEN: 5 covers, 10 Common, 3 Uncommon, 1 Rare, 1 BasicLand 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E17" sqref="E17"/>
    </sheetView>
  </sheetViews>
  <sheetFormatPr defaultRowHeight="15"/>
  <cols>
    <col min="2" max="2" width="11.140625" customWidth="1"/>
    <col min="3" max="3" width="13.28515625" customWidth="1"/>
    <col min="6" max="6" width="11.7109375" customWidth="1"/>
  </cols>
  <sheetData>
    <row r="1" spans="1:14">
      <c r="A1" t="s">
        <v>90</v>
      </c>
      <c r="B1" t="s">
        <v>80</v>
      </c>
      <c r="C1" t="s">
        <v>81</v>
      </c>
      <c r="D1" t="s">
        <v>82</v>
      </c>
      <c r="E1" t="s">
        <v>94</v>
      </c>
      <c r="F1" t="s">
        <v>83</v>
      </c>
    </row>
    <row r="2" spans="1:14">
      <c r="A2" t="s">
        <v>37</v>
      </c>
      <c r="B2">
        <v>23</v>
      </c>
      <c r="C2">
        <v>13</v>
      </c>
      <c r="D2">
        <v>2</v>
      </c>
      <c r="F2">
        <v>22</v>
      </c>
      <c r="H2" t="str">
        <f>Таблица3[[#This Row],[Set]]&amp;": "&amp;Таблица3[[#This Row],[Common]]&amp;" "&amp;Таблица3[[#Headers],[Common]]</f>
        <v>LEA: 23 Common</v>
      </c>
      <c r="I2" t="str">
        <f>IF(Таблица3[[#This Row],[Uncommon]]&gt;0,", "&amp;Таблица3[[#This Row],[Uncommon]]&amp;" "&amp;Таблица3[[#Headers],[Uncommon]],"")</f>
        <v>, 13 Uncommon</v>
      </c>
      <c r="J2" t="str">
        <f>IF(Таблица3[[#This Row],[Rare]]&gt;0,", "&amp;Таблица3[[#This Row],[Rare]]&amp;" "&amp;Таблица3[[#Headers],[Rare]],"")</f>
        <v>, 2 Rare</v>
      </c>
      <c r="K2" t="str">
        <f>IF(Таблица3[[#This Row],[Special]]&gt;0,", "&amp;Таблица3[[#This Row],[Special]]&amp;" "&amp;Таблица3[[#Headers],[Special]],"")</f>
        <v/>
      </c>
      <c r="L2" t="str">
        <f>IF(Таблица3[[#This Row],[BasicLand]]&gt;0,", "&amp;Таблица3[[#This Row],[BasicLand]]&amp;" "&amp;Таблица3[[#Headers],[BasicLand]],"")</f>
        <v>, 22 BasicLand</v>
      </c>
      <c r="N2" t="str">
        <f>CONCATENATE(H2,I2,J2,K2,L2,M2)</f>
        <v>LEA: 23 Common, 13 Uncommon, 2 Rare, 22 BasicLand</v>
      </c>
    </row>
    <row r="3" spans="1:14">
      <c r="A3" t="s">
        <v>38</v>
      </c>
      <c r="B3">
        <v>23</v>
      </c>
      <c r="C3">
        <v>13</v>
      </c>
      <c r="D3">
        <v>2</v>
      </c>
      <c r="F3">
        <v>22</v>
      </c>
      <c r="H3" t="str">
        <f>Таблица3[[#This Row],[Set]]&amp;": "&amp;Таблица3[[#This Row],[Common]]&amp;" "&amp;Таблица3[[#Headers],[Common]]</f>
        <v>LEB: 23 Common</v>
      </c>
      <c r="I3" t="str">
        <f>IF(Таблица3[[#This Row],[Uncommon]]&gt;0,", "&amp;Таблица3[[#This Row],[Uncommon]]&amp;" "&amp;Таблица3[[#Headers],[Uncommon]],"")</f>
        <v>, 13 Uncommon</v>
      </c>
      <c r="J3" t="str">
        <f>IF(Таблица3[[#This Row],[Rare]]&gt;0,", "&amp;Таблица3[[#This Row],[Rare]]&amp;" "&amp;Таблица3[[#Headers],[Rare]],"")</f>
        <v>, 2 Rare</v>
      </c>
      <c r="K3" t="str">
        <f>IF(Таблица3[[#This Row],[Special]]&gt;0,", "&amp;Таблица3[[#This Row],[Special]]&amp;" "&amp;Таблица3[[#Headers],[Special]],"")</f>
        <v/>
      </c>
      <c r="L3" t="str">
        <f>IF(Таблица3[[#This Row],[BasicLand]]&gt;0,", "&amp;Таблица3[[#This Row],[BasicLand]]&amp;" "&amp;Таблица3[[#Headers],[BasicLand]],"")</f>
        <v>, 22 BasicLand</v>
      </c>
      <c r="N3" t="str">
        <f t="shared" ref="N3:N23" si="0">CONCATENATE(H3,I3,J3,K3,L3,M3)</f>
        <v>LEB: 23 Common, 13 Uncommon, 2 Rare, 22 BasicLand</v>
      </c>
    </row>
    <row r="4" spans="1:14">
      <c r="A4" t="s">
        <v>1</v>
      </c>
      <c r="B4">
        <v>23</v>
      </c>
      <c r="C4">
        <v>13</v>
      </c>
      <c r="D4">
        <v>2</v>
      </c>
      <c r="F4">
        <v>22</v>
      </c>
      <c r="H4" t="str">
        <f>Таблица3[[#This Row],[Set]]&amp;": "&amp;Таблица3[[#This Row],[Common]]&amp;" "&amp;Таблица3[[#Headers],[Common]]</f>
        <v>2ED: 23 Common</v>
      </c>
      <c r="I4" t="str">
        <f>IF(Таблица3[[#This Row],[Uncommon]]&gt;0,", "&amp;Таблица3[[#This Row],[Uncommon]]&amp;" "&amp;Таблица3[[#Headers],[Uncommon]],"")</f>
        <v>, 13 Uncommon</v>
      </c>
      <c r="J4" t="str">
        <f>IF(Таблица3[[#This Row],[Rare]]&gt;0,", "&amp;Таблица3[[#This Row],[Rare]]&amp;" "&amp;Таблица3[[#Headers],[Rare]],"")</f>
        <v>, 2 Rare</v>
      </c>
      <c r="K4" t="str">
        <f>IF(Таблица3[[#This Row],[Special]]&gt;0,", "&amp;Таблица3[[#This Row],[Special]]&amp;" "&amp;Таблица3[[#Headers],[Special]],"")</f>
        <v/>
      </c>
      <c r="L4" t="str">
        <f>IF(Таблица3[[#This Row],[BasicLand]]&gt;0,", "&amp;Таблица3[[#This Row],[BasicLand]]&amp;" "&amp;Таблица3[[#Headers],[BasicLand]],"")</f>
        <v>, 22 BasicLand</v>
      </c>
      <c r="N4" t="str">
        <f t="shared" si="0"/>
        <v>2ED: 23 Common, 13 Uncommon, 2 Rare, 22 BasicLand</v>
      </c>
    </row>
    <row r="5" spans="1:14">
      <c r="A5" t="s">
        <v>2</v>
      </c>
      <c r="B5">
        <v>23</v>
      </c>
      <c r="C5">
        <v>13</v>
      </c>
      <c r="D5">
        <v>2</v>
      </c>
      <c r="F5">
        <v>22</v>
      </c>
      <c r="H5" t="str">
        <f>Таблица3[[#This Row],[Set]]&amp;": "&amp;Таблица3[[#This Row],[Common]]&amp;" "&amp;Таблица3[[#Headers],[Common]]</f>
        <v>3ED: 23 Common</v>
      </c>
      <c r="I5" t="str">
        <f>IF(Таблица3[[#This Row],[Uncommon]]&gt;0,", "&amp;Таблица3[[#This Row],[Uncommon]]&amp;" "&amp;Таблица3[[#Headers],[Uncommon]],"")</f>
        <v>, 13 Uncommon</v>
      </c>
      <c r="J5" t="str">
        <f>IF(Таблица3[[#This Row],[Rare]]&gt;0,", "&amp;Таблица3[[#This Row],[Rare]]&amp;" "&amp;Таблица3[[#Headers],[Rare]],"")</f>
        <v>, 2 Rare</v>
      </c>
      <c r="K5" t="str">
        <f>IF(Таблица3[[#This Row],[Special]]&gt;0,", "&amp;Таблица3[[#This Row],[Special]]&amp;" "&amp;Таблица3[[#Headers],[Special]],"")</f>
        <v/>
      </c>
      <c r="L5" t="str">
        <f>IF(Таблица3[[#This Row],[BasicLand]]&gt;0,", "&amp;Таблица3[[#This Row],[BasicLand]]&amp;" "&amp;Таблица3[[#Headers],[BasicLand]],"")</f>
        <v>, 22 BasicLand</v>
      </c>
      <c r="N5" t="str">
        <f t="shared" si="0"/>
        <v>3ED: 23 Common, 13 Uncommon, 2 Rare, 22 BasicLand</v>
      </c>
    </row>
    <row r="6" spans="1:14">
      <c r="A6" t="s">
        <v>3</v>
      </c>
      <c r="B6">
        <v>26</v>
      </c>
      <c r="C6">
        <v>9</v>
      </c>
      <c r="D6">
        <v>3</v>
      </c>
      <c r="F6">
        <v>22</v>
      </c>
      <c r="H6" t="str">
        <f>Таблица3[[#This Row],[Set]]&amp;": "&amp;Таблица3[[#This Row],[Common]]&amp;" "&amp;Таблица3[[#Headers],[Common]]</f>
        <v>4ED: 26 Common</v>
      </c>
      <c r="I6" t="str">
        <f>IF(Таблица3[[#This Row],[Uncommon]]&gt;0,", "&amp;Таблица3[[#This Row],[Uncommon]]&amp;" "&amp;Таблица3[[#Headers],[Uncommon]],"")</f>
        <v>, 9 Uncommon</v>
      </c>
      <c r="J6" t="str">
        <f>IF(Таблица3[[#This Row],[Rare]]&gt;0,", "&amp;Таблица3[[#This Row],[Rare]]&amp;" "&amp;Таблица3[[#Headers],[Rare]],"")</f>
        <v>, 3 Rare</v>
      </c>
      <c r="K6" t="str">
        <f>IF(Таблица3[[#This Row],[Special]]&gt;0,", "&amp;Таблица3[[#This Row],[Special]]&amp;" "&amp;Таблица3[[#Headers],[Special]],"")</f>
        <v/>
      </c>
      <c r="L6" t="str">
        <f>IF(Таблица3[[#This Row],[BasicLand]]&gt;0,", "&amp;Таблица3[[#This Row],[BasicLand]]&amp;" "&amp;Таблица3[[#Headers],[BasicLand]],"")</f>
        <v>, 22 BasicLand</v>
      </c>
      <c r="N6" t="str">
        <f t="shared" si="0"/>
        <v>4ED: 26 Common, 9 Uncommon, 3 Rare, 22 BasicLand</v>
      </c>
    </row>
    <row r="7" spans="1:14">
      <c r="A7" t="s">
        <v>33</v>
      </c>
      <c r="B7">
        <v>26</v>
      </c>
      <c r="C7">
        <v>9</v>
      </c>
      <c r="D7">
        <v>3</v>
      </c>
      <c r="F7">
        <v>22</v>
      </c>
      <c r="H7" t="str">
        <f>Таблица3[[#This Row],[Set]]&amp;": "&amp;Таблица3[[#This Row],[Common]]&amp;" "&amp;Таблица3[[#Headers],[Common]]</f>
        <v>ICE: 26 Common</v>
      </c>
      <c r="I7" t="str">
        <f>IF(Таблица3[[#This Row],[Uncommon]]&gt;0,", "&amp;Таблица3[[#This Row],[Uncommon]]&amp;" "&amp;Таблица3[[#Headers],[Uncommon]],"")</f>
        <v>, 9 Uncommon</v>
      </c>
      <c r="J7" t="str">
        <f>IF(Таблица3[[#This Row],[Rare]]&gt;0,", "&amp;Таблица3[[#This Row],[Rare]]&amp;" "&amp;Таблица3[[#Headers],[Rare]],"")</f>
        <v>, 3 Rare</v>
      </c>
      <c r="K7" t="str">
        <f>IF(Таблица3[[#This Row],[Special]]&gt;0,", "&amp;Таблица3[[#This Row],[Special]]&amp;" "&amp;Таблица3[[#Headers],[Special]],"")</f>
        <v/>
      </c>
      <c r="L7" t="str">
        <f>IF(Таблица3[[#This Row],[BasicLand]]&gt;0,", "&amp;Таблица3[[#This Row],[BasicLand]]&amp;" "&amp;Таблица3[[#Headers],[BasicLand]],"")</f>
        <v>, 22 BasicLand</v>
      </c>
      <c r="N7" t="str">
        <f t="shared" si="0"/>
        <v>ICE: 26 Common, 9 Uncommon, 3 Rare, 22 BasicLand</v>
      </c>
    </row>
    <row r="8" spans="1:14">
      <c r="A8" t="s">
        <v>5</v>
      </c>
      <c r="B8">
        <v>26</v>
      </c>
      <c r="C8">
        <v>9</v>
      </c>
      <c r="D8">
        <v>3</v>
      </c>
      <c r="F8">
        <v>22</v>
      </c>
      <c r="H8" t="str">
        <f>Таблица3[[#This Row],[Set]]&amp;": "&amp;Таблица3[[#This Row],[Common]]&amp;" "&amp;Таблица3[[#Headers],[Common]]</f>
        <v>5ED: 26 Common</v>
      </c>
      <c r="I8" t="str">
        <f>IF(Таблица3[[#This Row],[Uncommon]]&gt;0,", "&amp;Таблица3[[#This Row],[Uncommon]]&amp;" "&amp;Таблица3[[#Headers],[Uncommon]],"")</f>
        <v>, 9 Uncommon</v>
      </c>
      <c r="J8" t="str">
        <f>IF(Таблица3[[#This Row],[Rare]]&gt;0,", "&amp;Таблица3[[#This Row],[Rare]]&amp;" "&amp;Таблица3[[#Headers],[Rare]],"")</f>
        <v>, 3 Rare</v>
      </c>
      <c r="K8" t="str">
        <f>IF(Таблица3[[#This Row],[Special]]&gt;0,", "&amp;Таблица3[[#This Row],[Special]]&amp;" "&amp;Таблица3[[#Headers],[Special]],"")</f>
        <v/>
      </c>
      <c r="L8" t="str">
        <f>IF(Таблица3[[#This Row],[BasicLand]]&gt;0,", "&amp;Таблица3[[#This Row],[BasicLand]]&amp;" "&amp;Таблица3[[#Headers],[BasicLand]],"")</f>
        <v>, 22 BasicLand</v>
      </c>
      <c r="N8" t="str">
        <f t="shared" si="0"/>
        <v>5ED: 26 Common, 9 Uncommon, 3 Rare, 22 BasicLand</v>
      </c>
    </row>
    <row r="9" spans="1:14">
      <c r="A9" t="s">
        <v>47</v>
      </c>
      <c r="B9">
        <v>25</v>
      </c>
      <c r="C9">
        <v>10</v>
      </c>
      <c r="D9">
        <v>3</v>
      </c>
      <c r="F9">
        <v>22</v>
      </c>
      <c r="H9" t="str">
        <f>Таблица3[[#This Row],[Set]]&amp;": "&amp;Таблица3[[#This Row],[Common]]&amp;" "&amp;Таблица3[[#Headers],[Common]]</f>
        <v>MIR: 25 Common</v>
      </c>
      <c r="I9" t="str">
        <f>IF(Таблица3[[#This Row],[Uncommon]]&gt;0,", "&amp;Таблица3[[#This Row],[Uncommon]]&amp;" "&amp;Таблица3[[#Headers],[Uncommon]],"")</f>
        <v>, 10 Uncommon</v>
      </c>
      <c r="J9" t="str">
        <f>IF(Таблица3[[#This Row],[Rare]]&gt;0,", "&amp;Таблица3[[#This Row],[Rare]]&amp;" "&amp;Таблица3[[#Headers],[Rare]],"")</f>
        <v>, 3 Rare</v>
      </c>
      <c r="K9" t="str">
        <f>IF(Таблица3[[#This Row],[Special]]&gt;0,", "&amp;Таблица3[[#This Row],[Special]]&amp;" "&amp;Таблица3[[#Headers],[Special]],"")</f>
        <v/>
      </c>
      <c r="L9" t="str">
        <f>IF(Таблица3[[#This Row],[BasicLand]]&gt;0,", "&amp;Таблица3[[#This Row],[BasicLand]]&amp;" "&amp;Таблица3[[#Headers],[BasicLand]],"")</f>
        <v>, 22 BasicLand</v>
      </c>
      <c r="N9" t="str">
        <f t="shared" si="0"/>
        <v>MIR: 25 Common, 10 Uncommon, 3 Rare, 22 BasicLand</v>
      </c>
    </row>
    <row r="10" spans="1:14">
      <c r="A10" t="s">
        <v>69</v>
      </c>
      <c r="B10">
        <v>25</v>
      </c>
      <c r="C10">
        <v>10</v>
      </c>
      <c r="D10">
        <v>3</v>
      </c>
      <c r="F10">
        <v>22</v>
      </c>
      <c r="H10" t="str">
        <f>Таблица3[[#This Row],[Set]]&amp;": "&amp;Таблица3[[#This Row],[Common]]&amp;" "&amp;Таблица3[[#Headers],[Common]]</f>
        <v>TMP: 25 Common</v>
      </c>
      <c r="I10" t="str">
        <f>IF(Таблица3[[#This Row],[Uncommon]]&gt;0,", "&amp;Таблица3[[#This Row],[Uncommon]]&amp;" "&amp;Таблица3[[#Headers],[Uncommon]],"")</f>
        <v>, 10 Uncommon</v>
      </c>
      <c r="J10" t="str">
        <f>IF(Таблица3[[#This Row],[Rare]]&gt;0,", "&amp;Таблица3[[#This Row],[Rare]]&amp;" "&amp;Таблица3[[#Headers],[Rare]],"")</f>
        <v>, 3 Rare</v>
      </c>
      <c r="K10" t="str">
        <f>IF(Таблица3[[#This Row],[Special]]&gt;0,", "&amp;Таблица3[[#This Row],[Special]]&amp;" "&amp;Таблица3[[#Headers],[Special]],"")</f>
        <v/>
      </c>
      <c r="L10" t="str">
        <f>IF(Таблица3[[#This Row],[BasicLand]]&gt;0,", "&amp;Таблица3[[#This Row],[BasicLand]]&amp;" "&amp;Таблица3[[#Headers],[BasicLand]],"")</f>
        <v>, 22 BasicLand</v>
      </c>
      <c r="N10" t="str">
        <f t="shared" si="0"/>
        <v>TMP: 25 Common, 10 Uncommon, 3 Rare, 22 BasicLand</v>
      </c>
    </row>
    <row r="11" spans="1:14">
      <c r="A11" t="s">
        <v>74</v>
      </c>
      <c r="B11">
        <v>32</v>
      </c>
      <c r="C11">
        <v>10</v>
      </c>
      <c r="D11">
        <v>3</v>
      </c>
      <c r="F11">
        <v>30</v>
      </c>
      <c r="H11" t="str">
        <f>Таблица3[[#This Row],[Set]]&amp;": "&amp;Таблица3[[#This Row],[Common]]&amp;" "&amp;Таблица3[[#Headers],[Common]]</f>
        <v>USG: 32 Common</v>
      </c>
      <c r="I11" t="str">
        <f>IF(Таблица3[[#This Row],[Uncommon]]&gt;0,", "&amp;Таблица3[[#This Row],[Uncommon]]&amp;" "&amp;Таблица3[[#Headers],[Uncommon]],"")</f>
        <v>, 10 Uncommon</v>
      </c>
      <c r="J11" t="str">
        <f>IF(Таблица3[[#This Row],[Rare]]&gt;0,", "&amp;Таблица3[[#This Row],[Rare]]&amp;" "&amp;Таблица3[[#Headers],[Rare]],"")</f>
        <v>, 3 Rare</v>
      </c>
      <c r="K11" t="str">
        <f>IF(Таблица3[[#This Row],[Special]]&gt;0,", "&amp;Таблица3[[#This Row],[Special]]&amp;" "&amp;Таблица3[[#Headers],[Special]],"")</f>
        <v/>
      </c>
      <c r="L11" t="str">
        <f>IF(Таблица3[[#This Row],[BasicLand]]&gt;0,", "&amp;Таблица3[[#This Row],[BasicLand]]&amp;" "&amp;Таблица3[[#Headers],[BasicLand]],"")</f>
        <v>, 30 BasicLand</v>
      </c>
      <c r="N11" t="str">
        <f t="shared" si="0"/>
        <v>USG: 32 Common, 10 Uncommon, 3 Rare, 30 BasicLand</v>
      </c>
    </row>
    <row r="12" spans="1:14">
      <c r="A12" t="s">
        <v>6</v>
      </c>
      <c r="B12">
        <v>32</v>
      </c>
      <c r="C12">
        <v>10</v>
      </c>
      <c r="D12">
        <v>3</v>
      </c>
      <c r="F12">
        <v>30</v>
      </c>
      <c r="H12" t="str">
        <f>Таблица3[[#This Row],[Set]]&amp;": "&amp;Таблица3[[#This Row],[Common]]&amp;" "&amp;Таблица3[[#Headers],[Common]]</f>
        <v>6ED: 32 Common</v>
      </c>
      <c r="I12" t="str">
        <f>IF(Таблица3[[#This Row],[Uncommon]]&gt;0,", "&amp;Таблица3[[#This Row],[Uncommon]]&amp;" "&amp;Таблица3[[#Headers],[Uncommon]],"")</f>
        <v>, 10 Uncommon</v>
      </c>
      <c r="J12" t="str">
        <f>IF(Таблица3[[#This Row],[Rare]]&gt;0,", "&amp;Таблица3[[#This Row],[Rare]]&amp;" "&amp;Таблица3[[#Headers],[Rare]],"")</f>
        <v>, 3 Rare</v>
      </c>
      <c r="K12" t="str">
        <f>IF(Таблица3[[#This Row],[Special]]&gt;0,", "&amp;Таблица3[[#This Row],[Special]]&amp;" "&amp;Таблица3[[#Headers],[Special]],"")</f>
        <v/>
      </c>
      <c r="L12" t="str">
        <f>IF(Таблица3[[#This Row],[BasicLand]]&gt;0,", "&amp;Таблица3[[#This Row],[BasicLand]]&amp;" "&amp;Таблица3[[#Headers],[BasicLand]],"")</f>
        <v>, 30 BasicLand</v>
      </c>
      <c r="N12" t="str">
        <f t="shared" si="0"/>
        <v>6ED: 32 Common, 10 Uncommon, 3 Rare, 30 BasicLand</v>
      </c>
    </row>
    <row r="13" spans="1:14">
      <c r="A13" t="s">
        <v>48</v>
      </c>
      <c r="B13">
        <v>32</v>
      </c>
      <c r="C13">
        <v>10</v>
      </c>
      <c r="D13">
        <v>3</v>
      </c>
      <c r="F13">
        <v>30</v>
      </c>
      <c r="H13" t="str">
        <f>Таблица3[[#This Row],[Set]]&amp;": "&amp;Таблица3[[#This Row],[Common]]&amp;" "&amp;Таблица3[[#Headers],[Common]]</f>
        <v>MMQ: 32 Common</v>
      </c>
      <c r="I13" t="str">
        <f>IF(Таблица3[[#This Row],[Uncommon]]&gt;0,", "&amp;Таблица3[[#This Row],[Uncommon]]&amp;" "&amp;Таблица3[[#Headers],[Uncommon]],"")</f>
        <v>, 10 Uncommon</v>
      </c>
      <c r="J13" t="str">
        <f>IF(Таблица3[[#This Row],[Rare]]&gt;0,", "&amp;Таблица3[[#This Row],[Rare]]&amp;" "&amp;Таблица3[[#Headers],[Rare]],"")</f>
        <v>, 3 Rare</v>
      </c>
      <c r="K13" t="str">
        <f>IF(Таблица3[[#This Row],[Special]]&gt;0,", "&amp;Таблица3[[#This Row],[Special]]&amp;" "&amp;Таблица3[[#Headers],[Special]],"")</f>
        <v/>
      </c>
      <c r="L13" t="str">
        <f>IF(Таблица3[[#This Row],[BasicLand]]&gt;0,", "&amp;Таблица3[[#This Row],[BasicLand]]&amp;" "&amp;Таблица3[[#Headers],[BasicLand]],"")</f>
        <v>, 30 BasicLand</v>
      </c>
      <c r="N13" t="str">
        <f t="shared" si="0"/>
        <v>MMQ: 32 Common, 10 Uncommon, 3 Rare, 30 BasicLand</v>
      </c>
    </row>
    <row r="14" spans="1:14">
      <c r="A14" t="s">
        <v>34</v>
      </c>
      <c r="B14">
        <v>32</v>
      </c>
      <c r="C14">
        <v>10</v>
      </c>
      <c r="D14">
        <v>3</v>
      </c>
      <c r="F14">
        <v>30</v>
      </c>
      <c r="H14" t="str">
        <f>Таблица3[[#This Row],[Set]]&amp;": "&amp;Таблица3[[#This Row],[Common]]&amp;" "&amp;Таблица3[[#Headers],[Common]]</f>
        <v>INV: 32 Common</v>
      </c>
      <c r="I14" t="str">
        <f>IF(Таблица3[[#This Row],[Uncommon]]&gt;0,", "&amp;Таблица3[[#This Row],[Uncommon]]&amp;" "&amp;Таблица3[[#Headers],[Uncommon]],"")</f>
        <v>, 10 Uncommon</v>
      </c>
      <c r="J14" t="str">
        <f>IF(Таблица3[[#This Row],[Rare]]&gt;0,", "&amp;Таблица3[[#This Row],[Rare]]&amp;" "&amp;Таблица3[[#Headers],[Rare]],"")</f>
        <v>, 3 Rare</v>
      </c>
      <c r="K14" t="str">
        <f>IF(Таблица3[[#This Row],[Special]]&gt;0,", "&amp;Таблица3[[#This Row],[Special]]&amp;" "&amp;Таблица3[[#Headers],[Special]],"")</f>
        <v/>
      </c>
      <c r="L14" t="str">
        <f>IF(Таблица3[[#This Row],[BasicLand]]&gt;0,", "&amp;Таблица3[[#This Row],[BasicLand]]&amp;" "&amp;Таблица3[[#Headers],[BasicLand]],"")</f>
        <v>, 30 BasicLand</v>
      </c>
      <c r="N14" t="str">
        <f t="shared" si="0"/>
        <v>INV: 32 Common, 10 Uncommon, 3 Rare, 30 BasicLand</v>
      </c>
    </row>
    <row r="15" spans="1:14">
      <c r="A15" t="s">
        <v>53</v>
      </c>
      <c r="B15">
        <v>32</v>
      </c>
      <c r="C15">
        <v>10</v>
      </c>
      <c r="D15">
        <v>3</v>
      </c>
      <c r="F15">
        <v>30</v>
      </c>
      <c r="H15" t="str">
        <f>Таблица3[[#This Row],[Set]]&amp;": "&amp;Таблица3[[#This Row],[Common]]&amp;" "&amp;Таблица3[[#Headers],[Common]]</f>
        <v>ODY: 32 Common</v>
      </c>
      <c r="I15" t="str">
        <f>IF(Таблица3[[#This Row],[Uncommon]]&gt;0,", "&amp;Таблица3[[#This Row],[Uncommon]]&amp;" "&amp;Таблица3[[#Headers],[Uncommon]],"")</f>
        <v>, 10 Uncommon</v>
      </c>
      <c r="J15" t="str">
        <f>IF(Таблица3[[#This Row],[Rare]]&gt;0,", "&amp;Таблица3[[#This Row],[Rare]]&amp;" "&amp;Таблица3[[#Headers],[Rare]],"")</f>
        <v>, 3 Rare</v>
      </c>
      <c r="K15" t="str">
        <f>IF(Таблица3[[#This Row],[Special]]&gt;0,", "&amp;Таблица3[[#This Row],[Special]]&amp;" "&amp;Таблица3[[#Headers],[Special]],"")</f>
        <v/>
      </c>
      <c r="L15" t="str">
        <f>IF(Таблица3[[#This Row],[BasicLand]]&gt;0,", "&amp;Таблица3[[#This Row],[BasicLand]]&amp;" "&amp;Таблица3[[#Headers],[BasicLand]],"")</f>
        <v>, 30 BasicLand</v>
      </c>
      <c r="N15" t="str">
        <f t="shared" si="0"/>
        <v>ODY: 32 Common, 10 Uncommon, 3 Rare, 30 BasicLand</v>
      </c>
    </row>
    <row r="16" spans="1:14">
      <c r="A16" t="s">
        <v>54</v>
      </c>
      <c r="B16">
        <v>32</v>
      </c>
      <c r="C16">
        <v>10</v>
      </c>
      <c r="D16">
        <v>3</v>
      </c>
      <c r="F16">
        <v>30</v>
      </c>
      <c r="H16" t="str">
        <f>Таблица3[[#This Row],[Set]]&amp;": "&amp;Таблица3[[#This Row],[Common]]&amp;" "&amp;Таблица3[[#Headers],[Common]]</f>
        <v>ONS: 32 Common</v>
      </c>
      <c r="I16" t="str">
        <f>IF(Таблица3[[#This Row],[Uncommon]]&gt;0,", "&amp;Таблица3[[#This Row],[Uncommon]]&amp;" "&amp;Таблица3[[#Headers],[Uncommon]],"")</f>
        <v>, 10 Uncommon</v>
      </c>
      <c r="J16" t="str">
        <f>IF(Таблица3[[#This Row],[Rare]]&gt;0,", "&amp;Таблица3[[#This Row],[Rare]]&amp;" "&amp;Таблица3[[#Headers],[Rare]],"")</f>
        <v>, 3 Rare</v>
      </c>
      <c r="K16" t="str">
        <f>IF(Таблица3[[#This Row],[Special]]&gt;0,", "&amp;Таблица3[[#This Row],[Special]]&amp;" "&amp;Таблица3[[#Headers],[Special]],"")</f>
        <v/>
      </c>
      <c r="L16" t="str">
        <f>IF(Таблица3[[#This Row],[BasicLand]]&gt;0,", "&amp;Таблица3[[#This Row],[BasicLand]]&amp;" "&amp;Таблица3[[#Headers],[BasicLand]],"")</f>
        <v>, 30 BasicLand</v>
      </c>
      <c r="N16" t="str">
        <f t="shared" si="0"/>
        <v>ONS: 32 Common, 10 Uncommon, 3 Rare, 30 BasicLand</v>
      </c>
    </row>
    <row r="17" spans="1:14">
      <c r="A17" t="s">
        <v>50</v>
      </c>
      <c r="B17">
        <v>32</v>
      </c>
      <c r="C17">
        <v>10</v>
      </c>
      <c r="D17">
        <v>3</v>
      </c>
      <c r="F17">
        <v>30</v>
      </c>
      <c r="H17" t="str">
        <f>Таблица3[[#This Row],[Set]]&amp;": "&amp;Таблица3[[#This Row],[Common]]&amp;" "&amp;Таблица3[[#Headers],[Common]]</f>
        <v>MRD: 32 Common</v>
      </c>
      <c r="I17" t="str">
        <f>IF(Таблица3[[#This Row],[Uncommon]]&gt;0,", "&amp;Таблица3[[#This Row],[Uncommon]]&amp;" "&amp;Таблица3[[#Headers],[Uncommon]],"")</f>
        <v>, 10 Uncommon</v>
      </c>
      <c r="J17" t="str">
        <f>IF(Таблица3[[#This Row],[Rare]]&gt;0,", "&amp;Таблица3[[#This Row],[Rare]]&amp;" "&amp;Таблица3[[#Headers],[Rare]],"")</f>
        <v>, 3 Rare</v>
      </c>
      <c r="K17" t="str">
        <f>IF(Таблица3[[#This Row],[Special]]&gt;0,", "&amp;Таблица3[[#This Row],[Special]]&amp;" "&amp;Таблица3[[#Headers],[Special]],"")</f>
        <v/>
      </c>
      <c r="L17" t="str">
        <f>IF(Таблица3[[#This Row],[BasicLand]]&gt;0,", "&amp;Таблица3[[#This Row],[BasicLand]]&amp;" "&amp;Таблица3[[#Headers],[BasicLand]],"")</f>
        <v>, 30 BasicLand</v>
      </c>
      <c r="N17" t="str">
        <f t="shared" si="0"/>
        <v>MRD: 32 Common, 10 Uncommon, 3 Rare, 30 BasicLand</v>
      </c>
    </row>
    <row r="18" spans="1:14">
      <c r="A18" t="s">
        <v>19</v>
      </c>
      <c r="B18">
        <v>32</v>
      </c>
      <c r="C18">
        <v>10</v>
      </c>
      <c r="D18">
        <v>3</v>
      </c>
      <c r="F18">
        <v>30</v>
      </c>
      <c r="H18" t="str">
        <f>Таблица3[[#This Row],[Set]]&amp;": "&amp;Таблица3[[#This Row],[Common]]&amp;" "&amp;Таблица3[[#Headers],[Common]]</f>
        <v>CHK: 32 Common</v>
      </c>
      <c r="I18" t="str">
        <f>IF(Таблица3[[#This Row],[Uncommon]]&gt;0,", "&amp;Таблица3[[#This Row],[Uncommon]]&amp;" "&amp;Таблица3[[#Headers],[Uncommon]],"")</f>
        <v>, 10 Uncommon</v>
      </c>
      <c r="J18" t="str">
        <f>IF(Таблица3[[#This Row],[Rare]]&gt;0,", "&amp;Таблица3[[#This Row],[Rare]]&amp;" "&amp;Таблица3[[#Headers],[Rare]],"")</f>
        <v>, 3 Rare</v>
      </c>
      <c r="K18" t="str">
        <f>IF(Таблица3[[#This Row],[Special]]&gt;0,", "&amp;Таблица3[[#This Row],[Special]]&amp;" "&amp;Таблица3[[#Headers],[Special]],"")</f>
        <v/>
      </c>
      <c r="L18" t="str">
        <f>IF(Таблица3[[#This Row],[BasicLand]]&gt;0,", "&amp;Таблица3[[#This Row],[BasicLand]]&amp;" "&amp;Таблица3[[#Headers],[BasicLand]],"")</f>
        <v>, 30 BasicLand</v>
      </c>
      <c r="N18" t="str">
        <f t="shared" si="0"/>
        <v>CHK: 32 Common, 10 Uncommon, 3 Rare, 30 BasicLand</v>
      </c>
    </row>
    <row r="19" spans="1:14">
      <c r="A19" t="s">
        <v>61</v>
      </c>
      <c r="B19">
        <v>32</v>
      </c>
      <c r="C19">
        <v>10</v>
      </c>
      <c r="D19">
        <v>3</v>
      </c>
      <c r="F19">
        <v>30</v>
      </c>
      <c r="H19" t="str">
        <f>Таблица3[[#This Row],[Set]]&amp;": "&amp;Таблица3[[#This Row],[Common]]&amp;" "&amp;Таблица3[[#Headers],[Common]]</f>
        <v>RAV: 32 Common</v>
      </c>
      <c r="I19" t="str">
        <f>IF(Таблица3[[#This Row],[Uncommon]]&gt;0,", "&amp;Таблица3[[#This Row],[Uncommon]]&amp;" "&amp;Таблица3[[#Headers],[Uncommon]],"")</f>
        <v>, 10 Uncommon</v>
      </c>
      <c r="J19" t="str">
        <f>IF(Таблица3[[#This Row],[Rare]]&gt;0,", "&amp;Таблица3[[#This Row],[Rare]]&amp;" "&amp;Таблица3[[#Headers],[Rare]],"")</f>
        <v>, 3 Rare</v>
      </c>
      <c r="K19" t="str">
        <f>IF(Таблица3[[#This Row],[Special]]&gt;0,", "&amp;Таблица3[[#This Row],[Special]]&amp;" "&amp;Таблица3[[#Headers],[Special]],"")</f>
        <v/>
      </c>
      <c r="L19" t="str">
        <f>IF(Таблица3[[#This Row],[BasicLand]]&gt;0,", "&amp;Таблица3[[#This Row],[BasicLand]]&amp;" "&amp;Таблица3[[#Headers],[BasicLand]],"")</f>
        <v>, 30 BasicLand</v>
      </c>
      <c r="N19" t="str">
        <f t="shared" si="0"/>
        <v>RAV: 32 Common, 10 Uncommon, 3 Rare, 30 BasicLand</v>
      </c>
    </row>
    <row r="20" spans="1:14">
      <c r="A20" t="s">
        <v>71</v>
      </c>
      <c r="B20">
        <v>29</v>
      </c>
      <c r="C20">
        <v>10</v>
      </c>
      <c r="D20">
        <v>3</v>
      </c>
      <c r="E20">
        <v>3</v>
      </c>
      <c r="F20">
        <v>30</v>
      </c>
      <c r="H20" t="str">
        <f>Таблица3[[#This Row],[Set]]&amp;": "&amp;Таблица3[[#This Row],[Common]]&amp;" "&amp;Таблица3[[#Headers],[Common]]</f>
        <v>TSP: 29 Common</v>
      </c>
      <c r="I20" t="str">
        <f>IF(Таблица3[[#This Row],[Uncommon]]&gt;0,", "&amp;Таблица3[[#This Row],[Uncommon]]&amp;" "&amp;Таблица3[[#Headers],[Uncommon]],"")</f>
        <v>, 10 Uncommon</v>
      </c>
      <c r="J20" t="str">
        <f>IF(Таблица3[[#This Row],[Rare]]&gt;0,", "&amp;Таблица3[[#This Row],[Rare]]&amp;" "&amp;Таблица3[[#Headers],[Rare]],"")</f>
        <v>, 3 Rare</v>
      </c>
      <c r="K20" t="str">
        <f>IF(Таблица3[[#This Row],[Special]]&gt;0,", "&amp;Таблица3[[#This Row],[Special]]&amp;" "&amp;Таблица3[[#Headers],[Special]],"")</f>
        <v>, 3 Special</v>
      </c>
      <c r="L20" t="str">
        <f>IF(Таблица3[[#This Row],[BasicLand]]&gt;0,", "&amp;Таблица3[[#This Row],[BasicLand]]&amp;" "&amp;Таблица3[[#Headers],[BasicLand]],"")</f>
        <v>, 30 BasicLand</v>
      </c>
      <c r="N20" t="str">
        <f t="shared" si="0"/>
        <v>TSP: 29 Common, 10 Uncommon, 3 Rare, 3 Special, 30 BasicLand</v>
      </c>
    </row>
    <row r="21" spans="1:14">
      <c r="A21" t="s">
        <v>41</v>
      </c>
      <c r="B21">
        <v>32</v>
      </c>
      <c r="C21">
        <v>10</v>
      </c>
      <c r="D21">
        <v>3</v>
      </c>
      <c r="F21">
        <v>30</v>
      </c>
      <c r="H21" t="str">
        <f>Таблица3[[#This Row],[Set]]&amp;": "&amp;Таблица3[[#This Row],[Common]]&amp;" "&amp;Таблица3[[#Headers],[Common]]</f>
        <v>LRW: 32 Common</v>
      </c>
      <c r="I21" t="str">
        <f>IF(Таблица3[[#This Row],[Uncommon]]&gt;0,", "&amp;Таблица3[[#This Row],[Uncommon]]&amp;" "&amp;Таблица3[[#Headers],[Uncommon]],"")</f>
        <v>, 10 Uncommon</v>
      </c>
      <c r="J21" t="str">
        <f>IF(Таблица3[[#This Row],[Rare]]&gt;0,", "&amp;Таблица3[[#This Row],[Rare]]&amp;" "&amp;Таблица3[[#Headers],[Rare]],"")</f>
        <v>, 3 Rare</v>
      </c>
      <c r="K21" t="str">
        <f>IF(Таблица3[[#This Row],[Special]]&gt;0,", "&amp;Таблица3[[#This Row],[Special]]&amp;" "&amp;Таблица3[[#Headers],[Special]],"")</f>
        <v/>
      </c>
      <c r="L21" t="str">
        <f>IF(Таблица3[[#This Row],[BasicLand]]&gt;0,", "&amp;Таблица3[[#This Row],[BasicLand]]&amp;" "&amp;Таблица3[[#Headers],[BasicLand]],"")</f>
        <v>, 30 BasicLand</v>
      </c>
      <c r="N21" t="str">
        <f t="shared" si="0"/>
        <v>LRW: 32 Common, 10 Uncommon, 3 Rare, 30 BasicLand</v>
      </c>
    </row>
    <row r="22" spans="1:14">
      <c r="A22" t="s">
        <v>65</v>
      </c>
      <c r="B22">
        <v>32</v>
      </c>
      <c r="C22">
        <v>10</v>
      </c>
      <c r="D22">
        <v>3</v>
      </c>
      <c r="F22">
        <v>30</v>
      </c>
      <c r="H22" t="str">
        <f>Таблица3[[#This Row],[Set]]&amp;": "&amp;Таблица3[[#This Row],[Common]]&amp;" "&amp;Таблица3[[#Headers],[Common]]</f>
        <v>SHM: 32 Common</v>
      </c>
      <c r="I22" t="str">
        <f>IF(Таблица3[[#This Row],[Uncommon]]&gt;0,", "&amp;Таблица3[[#This Row],[Uncommon]]&amp;" "&amp;Таблица3[[#Headers],[Uncommon]],"")</f>
        <v>, 10 Uncommon</v>
      </c>
      <c r="J22" t="str">
        <f>IF(Таблица3[[#This Row],[Rare]]&gt;0,", "&amp;Таблица3[[#This Row],[Rare]]&amp;" "&amp;Таблица3[[#Headers],[Rare]],"")</f>
        <v>, 3 Rare</v>
      </c>
      <c r="K22" t="str">
        <f>IF(Таблица3[[#This Row],[Special]]&gt;0,", "&amp;Таблица3[[#This Row],[Special]]&amp;" "&amp;Таблица3[[#Headers],[Special]],"")</f>
        <v/>
      </c>
      <c r="L22" t="str">
        <f>IF(Таблица3[[#This Row],[BasicLand]]&gt;0,", "&amp;Таблица3[[#This Row],[BasicLand]]&amp;" "&amp;Таблица3[[#Headers],[BasicLand]],"")</f>
        <v>, 30 BasicLand</v>
      </c>
      <c r="N22" t="str">
        <f t="shared" si="0"/>
        <v>SHM: 32 Common, 10 Uncommon, 3 Rare, 30 BasicLand</v>
      </c>
    </row>
    <row r="23" spans="1:14">
      <c r="A23" t="s">
        <v>10</v>
      </c>
      <c r="B23">
        <v>32</v>
      </c>
      <c r="C23">
        <v>10</v>
      </c>
      <c r="D23">
        <v>3</v>
      </c>
      <c r="F23">
        <v>30</v>
      </c>
      <c r="H23" t="str">
        <f>Таблица3[[#This Row],[Set]]&amp;": "&amp;Таблица3[[#This Row],[Common]]&amp;" "&amp;Таблица3[[#Headers],[Common]]</f>
        <v>ALA: 32 Common</v>
      </c>
      <c r="I23" t="str">
        <f>IF(Таблица3[[#This Row],[Uncommon]]&gt;0,", "&amp;Таблица3[[#This Row],[Uncommon]]&amp;" "&amp;Таблица3[[#Headers],[Uncommon]],"")</f>
        <v>, 10 Uncommon</v>
      </c>
      <c r="J23" t="str">
        <f>IF(Таблица3[[#This Row],[Rare]]&gt;0,", "&amp;Таблица3[[#This Row],[Rare]]&amp;" "&amp;Таблица3[[#Headers],[Rare]],"")</f>
        <v>, 3 Rare</v>
      </c>
      <c r="K23" t="str">
        <f>IF(Таблица3[[#This Row],[Special]]&gt;0,", "&amp;Таблица3[[#This Row],[Special]]&amp;" "&amp;Таблица3[[#Headers],[Special]],"")</f>
        <v/>
      </c>
      <c r="L23" t="str">
        <f>IF(Таблица3[[#This Row],[BasicLand]]&gt;0,", "&amp;Таблица3[[#This Row],[BasicLand]]&amp;" "&amp;Таблица3[[#Headers],[BasicLand]],"")</f>
        <v>, 30 BasicLand</v>
      </c>
      <c r="N23" t="str">
        <f t="shared" si="0"/>
        <v>ALA: 32 Common, 10 Uncommon, 3 Rare, 30 BasicLand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C7" sqref="C7"/>
    </sheetView>
  </sheetViews>
  <sheetFormatPr defaultRowHeight="15"/>
  <cols>
    <col min="2" max="2" width="10.85546875" customWidth="1"/>
    <col min="3" max="3" width="14" customWidth="1"/>
    <col min="4" max="4" width="11.85546875" customWidth="1"/>
    <col min="6" max="6" width="17.5703125" customWidth="1"/>
    <col min="7" max="7" width="19.85546875" customWidth="1"/>
  </cols>
  <sheetData>
    <row r="1" spans="1:9">
      <c r="A1" t="s">
        <v>90</v>
      </c>
      <c r="B1" t="s">
        <v>92</v>
      </c>
      <c r="C1" t="s">
        <v>93</v>
      </c>
      <c r="D1" t="s">
        <v>86</v>
      </c>
    </row>
    <row r="2" spans="1:9">
      <c r="A2" t="s">
        <v>48</v>
      </c>
      <c r="B2">
        <v>6</v>
      </c>
      <c r="C2">
        <v>30</v>
      </c>
      <c r="F2" t="str">
        <f>Таблица2[[#This Row],[Set]]&amp;": "&amp;Таблица2[[#This Row],[Boosters]]&amp;" "&amp;Таблица2[[#Headers],[Boosters]]</f>
        <v>MMQ: 6 Boosters</v>
      </c>
      <c r="G2" t="str">
        <f>IF(Таблица2[[#This Row],[BasicLands]]&gt;0,", "&amp;Таблица2[[#This Row],[BasicLands]]&amp;" "&amp;Таблица2[[#Headers],[BasicLands]]&amp;" "&amp;Таблица2[[#This Row],[LandSet]],"")</f>
        <v xml:space="preserve">, 30 BasicLands </v>
      </c>
      <c r="I2" t="str">
        <f>CONCATENATE(F2,G2)</f>
        <v xml:space="preserve">MMQ: 6 Boosters, 30 BasicLands </v>
      </c>
    </row>
    <row r="3" spans="1:9">
      <c r="A3" t="s">
        <v>51</v>
      </c>
      <c r="B3">
        <v>6</v>
      </c>
      <c r="F3" t="str">
        <f>Таблица2[[#This Row],[Set]]&amp;": "&amp;Таблица2[[#This Row],[Boosters]]&amp;" "&amp;Таблица2[[#Headers],[Boosters]]</f>
        <v>NMS: 6 Boosters</v>
      </c>
      <c r="G3" t="str">
        <f>IF(Таблица2[[#This Row],[BasicLands]]&gt;0,", "&amp;Таблица2[[#This Row],[BasicLands]]&amp;" "&amp;Таблица2[[#Headers],[BasicLands]]&amp;" "&amp;Таблица2[[#This Row],[LandSet]],"")</f>
        <v/>
      </c>
      <c r="I3" t="str">
        <f t="shared" ref="I3:I51" si="0">CONCATENATE(F3,G3)</f>
        <v>NMS: 6 Boosters</v>
      </c>
    </row>
    <row r="4" spans="1:9">
      <c r="A4" t="s">
        <v>55</v>
      </c>
      <c r="B4">
        <v>6</v>
      </c>
      <c r="F4" t="str">
        <f>Таблица2[[#This Row],[Set]]&amp;": "&amp;Таблица2[[#This Row],[Boosters]]&amp;" "&amp;Таблица2[[#Headers],[Boosters]]</f>
        <v>PCY: 6 Boosters</v>
      </c>
      <c r="G4" t="str">
        <f>IF(Таблица2[[#This Row],[BasicLands]]&gt;0,", "&amp;Таблица2[[#This Row],[BasicLands]]&amp;" "&amp;Таблица2[[#Headers],[BasicLands]]&amp;" "&amp;Таблица2[[#This Row],[LandSet]],"")</f>
        <v/>
      </c>
      <c r="I4" t="str">
        <f t="shared" si="0"/>
        <v>PCY: 6 Boosters</v>
      </c>
    </row>
    <row r="5" spans="1:9">
      <c r="A5" t="s">
        <v>34</v>
      </c>
      <c r="B5">
        <v>6</v>
      </c>
      <c r="F5" t="str">
        <f>Таблица2[[#This Row],[Set]]&amp;": "&amp;Таблица2[[#This Row],[Boosters]]&amp;" "&amp;Таблица2[[#Headers],[Boosters]]</f>
        <v>INV: 6 Boosters</v>
      </c>
      <c r="G5" t="str">
        <f>IF(Таблица2[[#This Row],[BasicLands]]&gt;0,", "&amp;Таблица2[[#This Row],[BasicLands]]&amp;" "&amp;Таблица2[[#Headers],[BasicLands]]&amp;" "&amp;Таблица2[[#This Row],[LandSet]],"")</f>
        <v/>
      </c>
      <c r="I5" t="str">
        <f t="shared" si="0"/>
        <v>INV: 6 Boosters</v>
      </c>
    </row>
    <row r="6" spans="1:9">
      <c r="A6" t="s">
        <v>57</v>
      </c>
      <c r="B6">
        <v>6</v>
      </c>
      <c r="F6" t="str">
        <f>Таблица2[[#This Row],[Set]]&amp;": "&amp;Таблица2[[#This Row],[Boosters]]&amp;" "&amp;Таблица2[[#Headers],[Boosters]]</f>
        <v>PLS: 6 Boosters</v>
      </c>
      <c r="G6" t="str">
        <f>IF(Таблица2[[#This Row],[BasicLands]]&gt;0,", "&amp;Таблица2[[#This Row],[BasicLands]]&amp;" "&amp;Таблица2[[#Headers],[BasicLands]]&amp;" "&amp;Таблица2[[#This Row],[LandSet]],"")</f>
        <v/>
      </c>
      <c r="I6" t="str">
        <f t="shared" si="0"/>
        <v>PLS: 6 Boosters</v>
      </c>
    </row>
    <row r="7" spans="1:9">
      <c r="A7" t="s">
        <v>12</v>
      </c>
      <c r="B7">
        <v>6</v>
      </c>
      <c r="F7" t="str">
        <f>Таблица2[[#This Row],[Set]]&amp;": "&amp;Таблица2[[#This Row],[Boosters]]&amp;" "&amp;Таблица2[[#Headers],[Boosters]]</f>
        <v>APC: 6 Boosters</v>
      </c>
      <c r="G7" t="str">
        <f>IF(Таблица2[[#This Row],[BasicLands]]&gt;0,", "&amp;Таблица2[[#This Row],[BasicLands]]&amp;" "&amp;Таблица2[[#Headers],[BasicLands]]&amp;" "&amp;Таблица2[[#This Row],[LandSet]],"")</f>
        <v/>
      </c>
      <c r="I7" t="str">
        <f t="shared" si="0"/>
        <v>APC: 6 Boosters</v>
      </c>
    </row>
    <row r="8" spans="1:9">
      <c r="A8" t="s">
        <v>53</v>
      </c>
      <c r="B8">
        <v>6</v>
      </c>
      <c r="F8" t="str">
        <f>Таблица2[[#This Row],[Set]]&amp;": "&amp;Таблица2[[#This Row],[Boosters]]&amp;" "&amp;Таблица2[[#Headers],[Boosters]]</f>
        <v>ODY: 6 Boosters</v>
      </c>
      <c r="G8" t="str">
        <f>IF(Таблица2[[#This Row],[BasicLands]]&gt;0,", "&amp;Таблица2[[#This Row],[BasicLands]]&amp;" "&amp;Таблица2[[#Headers],[BasicLands]]&amp;" "&amp;Таблица2[[#This Row],[LandSet]],"")</f>
        <v/>
      </c>
      <c r="I8" t="str">
        <f t="shared" si="0"/>
        <v>ODY: 6 Boosters</v>
      </c>
    </row>
    <row r="9" spans="1:9">
      <c r="A9" t="s">
        <v>70</v>
      </c>
      <c r="B9">
        <v>6</v>
      </c>
      <c r="F9" t="str">
        <f>Таблица2[[#This Row],[Set]]&amp;": "&amp;Таблица2[[#This Row],[Boosters]]&amp;" "&amp;Таблица2[[#Headers],[Boosters]]</f>
        <v>TOR: 6 Boosters</v>
      </c>
      <c r="G9" t="str">
        <f>IF(Таблица2[[#This Row],[BasicLands]]&gt;0,", "&amp;Таблица2[[#This Row],[BasicLands]]&amp;" "&amp;Таблица2[[#Headers],[BasicLands]]&amp;" "&amp;Таблица2[[#This Row],[LandSet]],"")</f>
        <v/>
      </c>
      <c r="I9" t="str">
        <f t="shared" si="0"/>
        <v>TOR: 6 Boosters</v>
      </c>
    </row>
    <row r="10" spans="1:9">
      <c r="A10" t="s">
        <v>36</v>
      </c>
      <c r="B10">
        <v>6</v>
      </c>
      <c r="F10" t="str">
        <f>Таблица2[[#This Row],[Set]]&amp;": "&amp;Таблица2[[#This Row],[Boosters]]&amp;" "&amp;Таблица2[[#Headers],[Boosters]]</f>
        <v>JUD: 6 Boosters</v>
      </c>
      <c r="G10" t="str">
        <f>IF(Таблица2[[#This Row],[BasicLands]]&gt;0,", "&amp;Таблица2[[#This Row],[BasicLands]]&amp;" "&amp;Таблица2[[#Headers],[BasicLands]]&amp;" "&amp;Таблица2[[#This Row],[LandSet]],"")</f>
        <v/>
      </c>
      <c r="I10" t="str">
        <f t="shared" si="0"/>
        <v>JUD: 6 Boosters</v>
      </c>
    </row>
    <row r="11" spans="1:9">
      <c r="A11" t="s">
        <v>54</v>
      </c>
      <c r="B11">
        <v>9</v>
      </c>
      <c r="C11">
        <v>30</v>
      </c>
      <c r="F11" t="str">
        <f>Таблица2[[#This Row],[Set]]&amp;": "&amp;Таблица2[[#This Row],[Boosters]]&amp;" "&amp;Таблица2[[#Headers],[Boosters]]</f>
        <v>ONS: 9 Boosters</v>
      </c>
      <c r="G11" t="str">
        <f>IF(Таблица2[[#This Row],[BasicLands]]&gt;0,", "&amp;Таблица2[[#This Row],[BasicLands]]&amp;" "&amp;Таблица2[[#Headers],[BasicLands]]&amp;" "&amp;Таблица2[[#This Row],[LandSet]],"")</f>
        <v xml:space="preserve">, 30 BasicLands </v>
      </c>
      <c r="I11" t="str">
        <f t="shared" si="0"/>
        <v xml:space="preserve">ONS: 9 Boosters, 30 BasicLands </v>
      </c>
    </row>
    <row r="12" spans="1:9">
      <c r="A12" t="s">
        <v>40</v>
      </c>
      <c r="B12">
        <v>6</v>
      </c>
      <c r="F12" t="str">
        <f>Таблица2[[#This Row],[Set]]&amp;": "&amp;Таблица2[[#This Row],[Boosters]]&amp;" "&amp;Таблица2[[#Headers],[Boosters]]</f>
        <v>LGN: 6 Boosters</v>
      </c>
      <c r="G12" t="str">
        <f>IF(Таблица2[[#This Row],[BasicLands]]&gt;0,", "&amp;Таблица2[[#This Row],[BasicLands]]&amp;" "&amp;Таблица2[[#Headers],[BasicLands]]&amp;" "&amp;Таблица2[[#This Row],[LandSet]],"")</f>
        <v/>
      </c>
      <c r="I12" t="str">
        <f t="shared" si="0"/>
        <v>LGN: 6 Boosters</v>
      </c>
    </row>
    <row r="13" spans="1:9">
      <c r="A13" t="s">
        <v>64</v>
      </c>
      <c r="B13">
        <v>6</v>
      </c>
      <c r="F13" t="str">
        <f>Таблица2[[#This Row],[Set]]&amp;": "&amp;Таблица2[[#This Row],[Boosters]]&amp;" "&amp;Таблица2[[#Headers],[Boosters]]</f>
        <v>SCG: 6 Boosters</v>
      </c>
      <c r="G13" t="str">
        <f>IF(Таблица2[[#This Row],[BasicLands]]&gt;0,", "&amp;Таблица2[[#This Row],[BasicLands]]&amp;" "&amp;Таблица2[[#Headers],[BasicLands]]&amp;" "&amp;Таблица2[[#This Row],[LandSet]],"")</f>
        <v/>
      </c>
      <c r="I13" t="str">
        <f t="shared" si="0"/>
        <v>SCG: 6 Boosters</v>
      </c>
    </row>
    <row r="14" spans="1:9">
      <c r="A14" t="s">
        <v>50</v>
      </c>
      <c r="B14">
        <v>6</v>
      </c>
      <c r="F14" t="str">
        <f>Таблица2[[#This Row],[Set]]&amp;": "&amp;Таблица2[[#This Row],[Boosters]]&amp;" "&amp;Таблица2[[#Headers],[Boosters]]</f>
        <v>MRD: 6 Boosters</v>
      </c>
      <c r="G14" t="str">
        <f>IF(Таблица2[[#This Row],[BasicLands]]&gt;0,", "&amp;Таблица2[[#This Row],[BasicLands]]&amp;" "&amp;Таблица2[[#Headers],[BasicLands]]&amp;" "&amp;Таблица2[[#This Row],[LandSet]],"")</f>
        <v/>
      </c>
      <c r="I14" t="str">
        <f t="shared" si="0"/>
        <v>MRD: 6 Boosters</v>
      </c>
    </row>
    <row r="15" spans="1:9">
      <c r="A15" t="s">
        <v>25</v>
      </c>
      <c r="B15">
        <v>6</v>
      </c>
      <c r="F15" t="str">
        <f>Таблица2[[#This Row],[Set]]&amp;": "&amp;Таблица2[[#This Row],[Boosters]]&amp;" "&amp;Таблица2[[#Headers],[Boosters]]</f>
        <v>DST: 6 Boosters</v>
      </c>
      <c r="G15" t="str">
        <f>IF(Таблица2[[#This Row],[BasicLands]]&gt;0,", "&amp;Таблица2[[#This Row],[BasicLands]]&amp;" "&amp;Таблица2[[#Headers],[BasicLands]]&amp;" "&amp;Таблица2[[#This Row],[LandSet]],"")</f>
        <v/>
      </c>
      <c r="I15" t="str">
        <f t="shared" si="0"/>
        <v>DST: 6 Boosters</v>
      </c>
    </row>
    <row r="16" spans="1:9">
      <c r="A16" t="s">
        <v>4</v>
      </c>
      <c r="B16">
        <v>6</v>
      </c>
      <c r="F16" t="str">
        <f>Таблица2[[#This Row],[Set]]&amp;": "&amp;Таблица2[[#This Row],[Boosters]]&amp;" "&amp;Таблица2[[#Headers],[Boosters]]</f>
        <v>5DN: 6 Boosters</v>
      </c>
      <c r="G16" t="str">
        <f>IF(Таблица2[[#This Row],[BasicLands]]&gt;0,", "&amp;Таблица2[[#This Row],[BasicLands]]&amp;" "&amp;Таблица2[[#Headers],[BasicLands]]&amp;" "&amp;Таблица2[[#This Row],[LandSet]],"")</f>
        <v/>
      </c>
      <c r="I16" t="str">
        <f t="shared" si="0"/>
        <v>5DN: 6 Boosters</v>
      </c>
    </row>
    <row r="17" spans="1:9">
      <c r="A17" t="s">
        <v>19</v>
      </c>
      <c r="B17">
        <v>6</v>
      </c>
      <c r="F17" t="str">
        <f>Таблица2[[#This Row],[Set]]&amp;": "&amp;Таблица2[[#This Row],[Boosters]]&amp;" "&amp;Таблица2[[#Headers],[Boosters]]</f>
        <v>CHK: 6 Boosters</v>
      </c>
      <c r="G17" t="str">
        <f>IF(Таблица2[[#This Row],[BasicLands]]&gt;0,", "&amp;Таблица2[[#This Row],[BasicLands]]&amp;" "&amp;Таблица2[[#Headers],[BasicLands]]&amp;" "&amp;Таблица2[[#This Row],[LandSet]],"")</f>
        <v/>
      </c>
      <c r="I17" t="str">
        <f t="shared" si="0"/>
        <v>CHK: 6 Boosters</v>
      </c>
    </row>
    <row r="18" spans="1:9">
      <c r="A18" t="s">
        <v>17</v>
      </c>
      <c r="B18">
        <v>6</v>
      </c>
      <c r="F18" t="str">
        <f>Таблица2[[#This Row],[Set]]&amp;": "&amp;Таблица2[[#This Row],[Boosters]]&amp;" "&amp;Таблица2[[#Headers],[Boosters]]</f>
        <v>BOK: 6 Boosters</v>
      </c>
      <c r="G18" t="str">
        <f>IF(Таблица2[[#This Row],[BasicLands]]&gt;0,", "&amp;Таблица2[[#This Row],[BasicLands]]&amp;" "&amp;Таблица2[[#Headers],[BasicLands]]&amp;" "&amp;Таблица2[[#This Row],[LandSet]],"")</f>
        <v/>
      </c>
      <c r="I18" t="str">
        <f t="shared" si="0"/>
        <v>BOK: 6 Boosters</v>
      </c>
    </row>
    <row r="19" spans="1:9">
      <c r="A19" t="s">
        <v>66</v>
      </c>
      <c r="B19">
        <v>6</v>
      </c>
      <c r="F19" t="str">
        <f>Таблица2[[#This Row],[Set]]&amp;": "&amp;Таблица2[[#This Row],[Boosters]]&amp;" "&amp;Таблица2[[#Headers],[Boosters]]</f>
        <v>SOK: 6 Boosters</v>
      </c>
      <c r="G19" t="str">
        <f>IF(Таблица2[[#This Row],[BasicLands]]&gt;0,", "&amp;Таблица2[[#This Row],[BasicLands]]&amp;" "&amp;Таблица2[[#Headers],[BasicLands]]&amp;" "&amp;Таблица2[[#This Row],[LandSet]],"")</f>
        <v/>
      </c>
      <c r="I19" t="str">
        <f t="shared" si="0"/>
        <v>SOK: 6 Boosters</v>
      </c>
    </row>
    <row r="20" spans="1:9">
      <c r="A20" t="s">
        <v>9</v>
      </c>
      <c r="B20">
        <v>6</v>
      </c>
      <c r="C20">
        <v>40</v>
      </c>
      <c r="F20" t="str">
        <f>Таблица2[[#This Row],[Set]]&amp;": "&amp;Таблица2[[#This Row],[Boosters]]&amp;" "&amp;Таблица2[[#Headers],[Boosters]]</f>
        <v>9ED: 6 Boosters</v>
      </c>
      <c r="G20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20" t="str">
        <f t="shared" si="0"/>
        <v xml:space="preserve">9ED: 6 Boosters, 40 BasicLands </v>
      </c>
    </row>
    <row r="21" spans="1:9">
      <c r="A21" t="s">
        <v>61</v>
      </c>
      <c r="B21">
        <v>6</v>
      </c>
      <c r="C21">
        <v>40</v>
      </c>
      <c r="F21" t="str">
        <f>Таблица2[[#This Row],[Set]]&amp;": "&amp;Таблица2[[#This Row],[Boosters]]&amp;" "&amp;Таблица2[[#Headers],[Boosters]]</f>
        <v>RAV: 6 Boosters</v>
      </c>
      <c r="G21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21" t="str">
        <f t="shared" si="0"/>
        <v xml:space="preserve">RAV: 6 Boosters, 40 BasicLands </v>
      </c>
    </row>
    <row r="22" spans="1:9">
      <c r="A22" t="s">
        <v>30</v>
      </c>
      <c r="B22">
        <v>6</v>
      </c>
      <c r="C22">
        <v>40</v>
      </c>
      <c r="D22" t="s">
        <v>61</v>
      </c>
      <c r="F22" t="str">
        <f>Таблица2[[#This Row],[Set]]&amp;": "&amp;Таблица2[[#This Row],[Boosters]]&amp;" "&amp;Таблица2[[#Headers],[Boosters]]</f>
        <v>GPT: 6 Boosters</v>
      </c>
      <c r="G22" t="str">
        <f>IF(Таблица2[[#This Row],[BasicLands]]&gt;0,", "&amp;Таблица2[[#This Row],[BasicLands]]&amp;" "&amp;Таблица2[[#Headers],[BasicLands]]&amp;" "&amp;Таблица2[[#This Row],[LandSet]],"")</f>
        <v>, 40 BasicLands RAV</v>
      </c>
      <c r="I22" t="str">
        <f t="shared" si="0"/>
        <v>GPT: 6 Boosters, 40 BasicLands RAV</v>
      </c>
    </row>
    <row r="23" spans="1:9">
      <c r="A23" t="s">
        <v>22</v>
      </c>
      <c r="B23">
        <v>6</v>
      </c>
      <c r="C23">
        <v>40</v>
      </c>
      <c r="D23" t="s">
        <v>61</v>
      </c>
      <c r="F23" t="str">
        <f>Таблица2[[#This Row],[Set]]&amp;": "&amp;Таблица2[[#This Row],[Boosters]]&amp;" "&amp;Таблица2[[#Headers],[Boosters]]</f>
        <v>DIS: 6 Boosters</v>
      </c>
      <c r="G23" t="str">
        <f>IF(Таблица2[[#This Row],[BasicLands]]&gt;0,", "&amp;Таблица2[[#This Row],[BasicLands]]&amp;" "&amp;Таблица2[[#Headers],[BasicLands]]&amp;" "&amp;Таблица2[[#This Row],[LandSet]],"")</f>
        <v>, 40 BasicLands RAV</v>
      </c>
      <c r="I23" t="str">
        <f t="shared" si="0"/>
        <v>DIS: 6 Boosters, 40 BasicLands RAV</v>
      </c>
    </row>
    <row r="24" spans="1:9">
      <c r="A24" t="s">
        <v>21</v>
      </c>
      <c r="B24">
        <v>6</v>
      </c>
      <c r="C24">
        <v>40</v>
      </c>
      <c r="F24" t="str">
        <f>Таблица2[[#This Row],[Set]]&amp;": "&amp;Таблица2[[#This Row],[Boosters]]&amp;" "&amp;Таблица2[[#Headers],[Boosters]]</f>
        <v>CSP: 6 Boosters</v>
      </c>
      <c r="G24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24" t="str">
        <f t="shared" si="0"/>
        <v xml:space="preserve">CSP: 6 Boosters, 40 BasicLands </v>
      </c>
    </row>
    <row r="25" spans="1:9">
      <c r="A25" t="s">
        <v>71</v>
      </c>
      <c r="B25">
        <v>6</v>
      </c>
      <c r="C25">
        <v>40</v>
      </c>
      <c r="F25" t="str">
        <f>Таблица2[[#This Row],[Set]]&amp;": "&amp;Таблица2[[#This Row],[Boosters]]&amp;" "&amp;Таблица2[[#Headers],[Boosters]]</f>
        <v>TSP: 6 Boosters</v>
      </c>
      <c r="G25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25" t="str">
        <f t="shared" si="0"/>
        <v xml:space="preserve">TSP: 6 Boosters, 40 BasicLands </v>
      </c>
    </row>
    <row r="26" spans="1:9">
      <c r="A26" t="s">
        <v>56</v>
      </c>
      <c r="B26">
        <v>6</v>
      </c>
      <c r="C26">
        <v>40</v>
      </c>
      <c r="D26" t="s">
        <v>71</v>
      </c>
      <c r="F26" t="str">
        <f>Таблица2[[#This Row],[Set]]&amp;": "&amp;Таблица2[[#This Row],[Boosters]]&amp;" "&amp;Таблица2[[#Headers],[Boosters]]</f>
        <v>PLC: 6 Boosters</v>
      </c>
      <c r="G26" t="str">
        <f>IF(Таблица2[[#This Row],[BasicLands]]&gt;0,", "&amp;Таблица2[[#This Row],[BasicLands]]&amp;" "&amp;Таблица2[[#Headers],[BasicLands]]&amp;" "&amp;Таблица2[[#This Row],[LandSet]],"")</f>
        <v>, 40 BasicLands TSP</v>
      </c>
      <c r="I26" t="str">
        <f t="shared" si="0"/>
        <v>PLC: 6 Boosters, 40 BasicLands TSP</v>
      </c>
    </row>
    <row r="27" spans="1:9">
      <c r="A27" t="s">
        <v>29</v>
      </c>
      <c r="B27">
        <v>6</v>
      </c>
      <c r="C27">
        <v>40</v>
      </c>
      <c r="D27" t="s">
        <v>71</v>
      </c>
      <c r="F27" t="str">
        <f>Таблица2[[#This Row],[Set]]&amp;": "&amp;Таблица2[[#This Row],[Boosters]]&amp;" "&amp;Таблица2[[#Headers],[Boosters]]</f>
        <v>FUT: 6 Boosters</v>
      </c>
      <c r="G27" t="str">
        <f>IF(Таблица2[[#This Row],[BasicLands]]&gt;0,", "&amp;Таблица2[[#This Row],[BasicLands]]&amp;" "&amp;Таблица2[[#Headers],[BasicLands]]&amp;" "&amp;Таблица2[[#This Row],[LandSet]],"")</f>
        <v>, 40 BasicLands TSP</v>
      </c>
      <c r="I27" t="str">
        <f t="shared" si="0"/>
        <v>FUT: 6 Boosters, 40 BasicLands TSP</v>
      </c>
    </row>
    <row r="28" spans="1:9">
      <c r="A28" t="s">
        <v>0</v>
      </c>
      <c r="B28">
        <v>6</v>
      </c>
      <c r="C28">
        <v>40</v>
      </c>
      <c r="F28" t="str">
        <f>Таблица2[[#This Row],[Set]]&amp;": "&amp;Таблица2[[#This Row],[Boosters]]&amp;" "&amp;Таблица2[[#Headers],[Boosters]]</f>
        <v>10E: 6 Boosters</v>
      </c>
      <c r="G28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28" t="str">
        <f t="shared" si="0"/>
        <v xml:space="preserve">10E: 6 Boosters, 40 BasicLands </v>
      </c>
    </row>
    <row r="29" spans="1:9">
      <c r="A29" t="s">
        <v>41</v>
      </c>
      <c r="B29">
        <v>6</v>
      </c>
      <c r="C29">
        <v>40</v>
      </c>
      <c r="F29" t="str">
        <f>Таблица2[[#This Row],[Set]]&amp;": "&amp;Таблица2[[#This Row],[Boosters]]&amp;" "&amp;Таблица2[[#Headers],[Boosters]]</f>
        <v>LRW: 6 Boosters</v>
      </c>
      <c r="G29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29" t="str">
        <f t="shared" si="0"/>
        <v xml:space="preserve">LRW: 6 Boosters, 40 BasicLands </v>
      </c>
    </row>
    <row r="30" spans="1:9">
      <c r="A30" t="s">
        <v>49</v>
      </c>
      <c r="B30">
        <v>6</v>
      </c>
      <c r="C30">
        <v>40</v>
      </c>
      <c r="D30" t="s">
        <v>41</v>
      </c>
      <c r="F30" t="str">
        <f>Таблица2[[#This Row],[Set]]&amp;": "&amp;Таблица2[[#This Row],[Boosters]]&amp;" "&amp;Таблица2[[#Headers],[Boosters]]</f>
        <v>MOR: 6 Boosters</v>
      </c>
      <c r="G30" t="str">
        <f>IF(Таблица2[[#This Row],[BasicLands]]&gt;0,", "&amp;Таблица2[[#This Row],[BasicLands]]&amp;" "&amp;Таблица2[[#Headers],[BasicLands]]&amp;" "&amp;Таблица2[[#This Row],[LandSet]],"")</f>
        <v>, 40 BasicLands LRW</v>
      </c>
      <c r="I30" t="str">
        <f t="shared" si="0"/>
        <v>MOR: 6 Boosters, 40 BasicLands LRW</v>
      </c>
    </row>
    <row r="31" spans="1:9">
      <c r="A31" t="s">
        <v>65</v>
      </c>
      <c r="B31">
        <v>8</v>
      </c>
      <c r="C31">
        <v>40</v>
      </c>
      <c r="F31" t="str">
        <f>Таблица2[[#This Row],[Set]]&amp;": "&amp;Таблица2[[#This Row],[Boosters]]&amp;" "&amp;Таблица2[[#Headers],[Boosters]]</f>
        <v>SHM: 8 Boosters</v>
      </c>
      <c r="G31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31" t="str">
        <f t="shared" si="0"/>
        <v xml:space="preserve">SHM: 8 Boosters, 40 BasicLands </v>
      </c>
    </row>
    <row r="32" spans="1:9">
      <c r="A32" t="s">
        <v>26</v>
      </c>
      <c r="B32">
        <v>8</v>
      </c>
      <c r="C32">
        <v>40</v>
      </c>
      <c r="D32" t="s">
        <v>65</v>
      </c>
      <c r="F32" t="str">
        <f>Таблица2[[#This Row],[Set]]&amp;": "&amp;Таблица2[[#This Row],[Boosters]]&amp;" "&amp;Таблица2[[#Headers],[Boosters]]</f>
        <v>EVE: 8 Boosters</v>
      </c>
      <c r="G32" t="str">
        <f>IF(Таблица2[[#This Row],[BasicLands]]&gt;0,", "&amp;Таблица2[[#This Row],[BasicLands]]&amp;" "&amp;Таблица2[[#Headers],[BasicLands]]&amp;" "&amp;Таблица2[[#This Row],[LandSet]],"")</f>
        <v>, 40 BasicLands SHM</v>
      </c>
      <c r="I32" t="str">
        <f t="shared" si="0"/>
        <v>EVE: 8 Boosters, 40 BasicLands SHM</v>
      </c>
    </row>
    <row r="33" spans="1:9">
      <c r="A33" t="s">
        <v>10</v>
      </c>
      <c r="B33">
        <v>8</v>
      </c>
      <c r="C33">
        <v>40</v>
      </c>
      <c r="F33" t="str">
        <f>Таблица2[[#This Row],[Set]]&amp;": "&amp;Таблица2[[#This Row],[Boosters]]&amp;" "&amp;Таблица2[[#Headers],[Boosters]]</f>
        <v>ALA: 8 Boosters</v>
      </c>
      <c r="G33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33" t="str">
        <f t="shared" si="0"/>
        <v xml:space="preserve">ALA: 8 Boosters, 40 BasicLands </v>
      </c>
    </row>
    <row r="34" spans="1:9">
      <c r="A34" t="s">
        <v>18</v>
      </c>
      <c r="B34">
        <v>8</v>
      </c>
      <c r="C34">
        <v>40</v>
      </c>
      <c r="D34" t="s">
        <v>10</v>
      </c>
      <c r="F34" t="str">
        <f>Таблица2[[#This Row],[Set]]&amp;": "&amp;Таблица2[[#This Row],[Boosters]]&amp;" "&amp;Таблица2[[#Headers],[Boosters]]</f>
        <v>CFX: 8 Boosters</v>
      </c>
      <c r="G34" t="str">
        <f>IF(Таблица2[[#This Row],[BasicLands]]&gt;0,", "&amp;Таблица2[[#This Row],[BasicLands]]&amp;" "&amp;Таблица2[[#Headers],[BasicLands]]&amp;" "&amp;Таблица2[[#This Row],[LandSet]],"")</f>
        <v>, 40 BasicLands ALA</v>
      </c>
      <c r="I34" t="str">
        <f t="shared" si="0"/>
        <v>CFX: 8 Boosters, 40 BasicLands ALA</v>
      </c>
    </row>
    <row r="35" spans="1:9">
      <c r="A35" t="s">
        <v>13</v>
      </c>
      <c r="B35">
        <v>8</v>
      </c>
      <c r="C35">
        <v>40</v>
      </c>
      <c r="D35" t="s">
        <v>10</v>
      </c>
      <c r="F35" t="str">
        <f>Таблица2[[#This Row],[Set]]&amp;": "&amp;Таблица2[[#This Row],[Boosters]]&amp;" "&amp;Таблица2[[#Headers],[Boosters]]</f>
        <v>ARB: 8 Boosters</v>
      </c>
      <c r="G35" t="str">
        <f>IF(Таблица2[[#This Row],[BasicLands]]&gt;0,", "&amp;Таблица2[[#This Row],[BasicLands]]&amp;" "&amp;Таблица2[[#Headers],[BasicLands]]&amp;" "&amp;Таблица2[[#This Row],[LandSet]],"")</f>
        <v>, 40 BasicLands ALA</v>
      </c>
      <c r="I35" t="str">
        <f t="shared" si="0"/>
        <v>ARB: 8 Boosters, 40 BasicLands ALA</v>
      </c>
    </row>
    <row r="36" spans="1:9">
      <c r="A36" t="s">
        <v>42</v>
      </c>
      <c r="B36">
        <v>8</v>
      </c>
      <c r="C36">
        <v>40</v>
      </c>
      <c r="F36" t="str">
        <f>Таблица2[[#This Row],[Set]]&amp;": "&amp;Таблица2[[#This Row],[Boosters]]&amp;" "&amp;Таблица2[[#Headers],[Boosters]]</f>
        <v>M10: 8 Boosters</v>
      </c>
      <c r="G36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36" t="str">
        <f t="shared" si="0"/>
        <v xml:space="preserve">M10: 8 Boosters, 40 BasicLands </v>
      </c>
    </row>
    <row r="37" spans="1:9">
      <c r="A37" t="s">
        <v>78</v>
      </c>
      <c r="B37">
        <v>8</v>
      </c>
      <c r="C37">
        <v>40</v>
      </c>
      <c r="F37" t="str">
        <f>Таблица2[[#This Row],[Set]]&amp;": "&amp;Таблица2[[#This Row],[Boosters]]&amp;" "&amp;Таблица2[[#Headers],[Boosters]]</f>
        <v>ZEN: 8 Boosters</v>
      </c>
      <c r="G37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37" t="str">
        <f t="shared" si="0"/>
        <v xml:space="preserve">ZEN: 8 Boosters, 40 BasicLands </v>
      </c>
    </row>
    <row r="38" spans="1:9">
      <c r="A38" t="s">
        <v>77</v>
      </c>
      <c r="B38">
        <v>8</v>
      </c>
      <c r="C38">
        <v>40</v>
      </c>
      <c r="D38" t="s">
        <v>78</v>
      </c>
      <c r="F38" t="str">
        <f>Таблица2[[#This Row],[Set]]&amp;": "&amp;Таблица2[[#This Row],[Boosters]]&amp;" "&amp;Таблица2[[#Headers],[Boosters]]</f>
        <v>WWK: 8 Boosters</v>
      </c>
      <c r="G38" t="str">
        <f>IF(Таблица2[[#This Row],[BasicLands]]&gt;0,", "&amp;Таблица2[[#This Row],[BasicLands]]&amp;" "&amp;Таблица2[[#Headers],[BasicLands]]&amp;" "&amp;Таблица2[[#This Row],[LandSet]],"")</f>
        <v>, 40 BasicLands ZEN</v>
      </c>
      <c r="I38" t="str">
        <f t="shared" si="0"/>
        <v>WWK: 8 Boosters, 40 BasicLands ZEN</v>
      </c>
    </row>
    <row r="39" spans="1:9">
      <c r="A39" t="s">
        <v>62</v>
      </c>
      <c r="B39">
        <v>8</v>
      </c>
      <c r="C39">
        <v>40</v>
      </c>
      <c r="F39" t="str">
        <f>Таблица2[[#This Row],[Set]]&amp;": "&amp;Таблица2[[#This Row],[Boosters]]&amp;" "&amp;Таблица2[[#Headers],[Boosters]]</f>
        <v>ROE: 8 Boosters</v>
      </c>
      <c r="G39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39" t="str">
        <f t="shared" si="0"/>
        <v xml:space="preserve">ROE: 8 Boosters, 40 BasicLands </v>
      </c>
    </row>
    <row r="40" spans="1:9">
      <c r="A40" t="s">
        <v>43</v>
      </c>
      <c r="B40">
        <v>8</v>
      </c>
      <c r="C40">
        <v>40</v>
      </c>
      <c r="F40" t="str">
        <f>Таблица2[[#This Row],[Set]]&amp;": "&amp;Таблица2[[#This Row],[Boosters]]&amp;" "&amp;Таблица2[[#Headers],[Boosters]]</f>
        <v>M11: 8 Boosters</v>
      </c>
      <c r="G40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40" t="str">
        <f t="shared" si="0"/>
        <v xml:space="preserve">M11: 8 Boosters, 40 BasicLands </v>
      </c>
    </row>
    <row r="41" spans="1:9">
      <c r="A41" t="s">
        <v>67</v>
      </c>
      <c r="B41">
        <v>8</v>
      </c>
      <c r="C41">
        <v>40</v>
      </c>
      <c r="F41" t="str">
        <f>Таблица2[[#This Row],[Set]]&amp;": "&amp;Таблица2[[#This Row],[Boosters]]&amp;" "&amp;Таблица2[[#Headers],[Boosters]]</f>
        <v>SOM: 8 Boosters</v>
      </c>
      <c r="G41" t="str">
        <f>IF(Таблица2[[#This Row],[BasicLands]]&gt;0,", "&amp;Таблица2[[#This Row],[BasicLands]]&amp;" "&amp;Таблица2[[#Headers],[BasicLands]]&amp;" "&amp;Таблица2[[#This Row],[LandSet]],"")</f>
        <v xml:space="preserve">, 40 BasicLands </v>
      </c>
      <c r="I41" t="str">
        <f t="shared" si="0"/>
        <v xml:space="preserve">SOM: 8 Boosters, 40 BasicLands </v>
      </c>
    </row>
    <row r="42" spans="1:9">
      <c r="A42" t="s">
        <v>46</v>
      </c>
      <c r="B42">
        <v>9</v>
      </c>
      <c r="C42">
        <v>80</v>
      </c>
      <c r="D42" t="s">
        <v>46</v>
      </c>
      <c r="F42" t="str">
        <f>Таблица2[[#This Row],[Set]]&amp;": "&amp;Таблица2[[#This Row],[Boosters]]&amp;" "&amp;Таблица2[[#Headers],[Boosters]]</f>
        <v>MBS: 9 Boosters</v>
      </c>
      <c r="G42" t="str">
        <f>IF(Таблица2[[#This Row],[BasicLands]]&gt;0,", "&amp;Таблица2[[#This Row],[BasicLands]]&amp;" "&amp;Таблица2[[#Headers],[BasicLands]]&amp;" "&amp;Таблица2[[#This Row],[LandSet]],"")</f>
        <v>, 80 BasicLands MBS</v>
      </c>
      <c r="I42" t="str">
        <f t="shared" si="0"/>
        <v>MBS: 9 Boosters, 80 BasicLands MBS</v>
      </c>
    </row>
    <row r="43" spans="1:9">
      <c r="A43" t="s">
        <v>52</v>
      </c>
      <c r="B43">
        <v>9</v>
      </c>
      <c r="C43">
        <v>80</v>
      </c>
      <c r="D43" t="s">
        <v>52</v>
      </c>
      <c r="F43" t="str">
        <f>Таблица2[[#This Row],[Set]]&amp;": "&amp;Таблица2[[#This Row],[Boosters]]&amp;" "&amp;Таблица2[[#Headers],[Boosters]]</f>
        <v>NPH: 9 Boosters</v>
      </c>
      <c r="G43" t="str">
        <f>IF(Таблица2[[#This Row],[BasicLands]]&gt;0,", "&amp;Таблица2[[#This Row],[BasicLands]]&amp;" "&amp;Таблица2[[#Headers],[BasicLands]]&amp;" "&amp;Таблица2[[#This Row],[LandSet]],"")</f>
        <v>, 80 BasicLands NPH</v>
      </c>
      <c r="I43" t="str">
        <f t="shared" si="0"/>
        <v>NPH: 9 Boosters, 80 BasicLands NPH</v>
      </c>
    </row>
    <row r="44" spans="1:9">
      <c r="A44" t="s">
        <v>44</v>
      </c>
      <c r="B44">
        <v>9</v>
      </c>
      <c r="C44">
        <v>80</v>
      </c>
      <c r="F44" t="str">
        <f>Таблица2[[#This Row],[Set]]&amp;": "&amp;Таблица2[[#This Row],[Boosters]]&amp;" "&amp;Таблица2[[#Headers],[Boosters]]</f>
        <v>M12: 9 Boosters</v>
      </c>
      <c r="G44" t="str">
        <f>IF(Таблица2[[#This Row],[BasicLands]]&gt;0,", "&amp;Таблица2[[#This Row],[BasicLands]]&amp;" "&amp;Таблица2[[#Headers],[BasicLands]]&amp;" "&amp;Таблица2[[#This Row],[LandSet]],"")</f>
        <v xml:space="preserve">, 80 BasicLands </v>
      </c>
      <c r="I44" t="str">
        <f t="shared" si="0"/>
        <v xml:space="preserve">M12: 9 Boosters, 80 BasicLands </v>
      </c>
    </row>
    <row r="45" spans="1:9">
      <c r="A45" t="s">
        <v>35</v>
      </c>
      <c r="B45">
        <v>9</v>
      </c>
      <c r="C45">
        <v>70</v>
      </c>
      <c r="F45" t="str">
        <f>Таблица2[[#This Row],[Set]]&amp;": "&amp;Таблица2[[#This Row],[Boosters]]&amp;" "&amp;Таблица2[[#Headers],[Boosters]]</f>
        <v>ISD: 9 Boosters</v>
      </c>
      <c r="G45" t="str">
        <f>IF(Таблица2[[#This Row],[BasicLands]]&gt;0,", "&amp;Таблица2[[#This Row],[BasicLands]]&amp;" "&amp;Таблица2[[#Headers],[BasicLands]]&amp;" "&amp;Таблица2[[#This Row],[LandSet]],"")</f>
        <v xml:space="preserve">, 70 BasicLands </v>
      </c>
      <c r="I45" t="str">
        <f t="shared" si="0"/>
        <v xml:space="preserve">ISD: 9 Boosters, 70 BasicLands </v>
      </c>
    </row>
    <row r="46" spans="1:9">
      <c r="A46" t="s">
        <v>23</v>
      </c>
      <c r="B46">
        <v>9</v>
      </c>
      <c r="C46">
        <v>70</v>
      </c>
      <c r="D46" t="s">
        <v>35</v>
      </c>
      <c r="F46" t="str">
        <f>Таблица2[[#This Row],[Set]]&amp;": "&amp;Таблица2[[#This Row],[Boosters]]&amp;" "&amp;Таблица2[[#Headers],[Boosters]]</f>
        <v>DKA: 9 Boosters</v>
      </c>
      <c r="G46" t="str">
        <f>IF(Таблица2[[#This Row],[BasicLands]]&gt;0,", "&amp;Таблица2[[#This Row],[BasicLands]]&amp;" "&amp;Таблица2[[#Headers],[BasicLands]]&amp;" "&amp;Таблица2[[#This Row],[LandSet]],"")</f>
        <v>, 70 BasicLands ISD</v>
      </c>
      <c r="I46" t="str">
        <f t="shared" si="0"/>
        <v>DKA: 9 Boosters, 70 BasicLands ISD</v>
      </c>
    </row>
    <row r="47" spans="1:9">
      <c r="A47" t="s">
        <v>16</v>
      </c>
      <c r="B47">
        <v>9</v>
      </c>
      <c r="C47">
        <v>80</v>
      </c>
      <c r="F47" t="str">
        <f>Таблица2[[#This Row],[Set]]&amp;": "&amp;Таблица2[[#This Row],[Boosters]]&amp;" "&amp;Таблица2[[#Headers],[Boosters]]</f>
        <v>AVR: 9 Boosters</v>
      </c>
      <c r="G47" t="str">
        <f>IF(Таблица2[[#This Row],[BasicLands]]&gt;0,", "&amp;Таблица2[[#This Row],[BasicLands]]&amp;" "&amp;Таблица2[[#Headers],[BasicLands]]&amp;" "&amp;Таблица2[[#This Row],[LandSet]],"")</f>
        <v xml:space="preserve">, 80 BasicLands </v>
      </c>
      <c r="I47" t="str">
        <f t="shared" si="0"/>
        <v xml:space="preserve">AVR: 9 Boosters, 80 BasicLands </v>
      </c>
    </row>
    <row r="48" spans="1:9">
      <c r="A48" t="s">
        <v>45</v>
      </c>
      <c r="B48">
        <v>9</v>
      </c>
      <c r="C48">
        <v>80</v>
      </c>
      <c r="F48" t="str">
        <f>Таблица2[[#This Row],[Set]]&amp;": "&amp;Таблица2[[#This Row],[Boosters]]&amp;" "&amp;Таблица2[[#Headers],[Boosters]]</f>
        <v>M13: 9 Boosters</v>
      </c>
      <c r="G48" t="str">
        <f>IF(Таблица2[[#This Row],[BasicLands]]&gt;0,", "&amp;Таблица2[[#This Row],[BasicLands]]&amp;" "&amp;Таблица2[[#Headers],[BasicLands]]&amp;" "&amp;Таблица2[[#This Row],[LandSet]],"")</f>
        <v xml:space="preserve">, 80 BasicLands </v>
      </c>
      <c r="I48" t="str">
        <f t="shared" si="0"/>
        <v xml:space="preserve">M13: 9 Boosters, 80 BasicLands </v>
      </c>
    </row>
    <row r="49" spans="1:9">
      <c r="A49" t="s">
        <v>63</v>
      </c>
      <c r="B49">
        <v>9</v>
      </c>
      <c r="C49">
        <v>80</v>
      </c>
      <c r="F49" t="str">
        <f>Таблица2[[#This Row],[Set]]&amp;": "&amp;Таблица2[[#This Row],[Boosters]]&amp;" "&amp;Таблица2[[#Headers],[Boosters]]</f>
        <v>RTR: 9 Boosters</v>
      </c>
      <c r="G49" t="str">
        <f>IF(Таблица2[[#This Row],[BasicLands]]&gt;0,", "&amp;Таблица2[[#This Row],[BasicLands]]&amp;" "&amp;Таблица2[[#Headers],[BasicLands]]&amp;" "&amp;Таблица2[[#This Row],[LandSet]],"")</f>
        <v xml:space="preserve">, 80 BasicLands </v>
      </c>
      <c r="I49" t="str">
        <f t="shared" si="0"/>
        <v xml:space="preserve">RTR: 9 Boosters, 80 BasicLands </v>
      </c>
    </row>
    <row r="50" spans="1:9">
      <c r="A50" t="s">
        <v>31</v>
      </c>
      <c r="B50">
        <v>9</v>
      </c>
      <c r="C50">
        <v>80</v>
      </c>
      <c r="D50" t="s">
        <v>63</v>
      </c>
      <c r="F50" t="str">
        <f>Таблица2[[#This Row],[Set]]&amp;": "&amp;Таблица2[[#This Row],[Boosters]]&amp;" "&amp;Таблица2[[#Headers],[Boosters]]</f>
        <v>GTC: 9 Boosters</v>
      </c>
      <c r="G50" t="str">
        <f>IF(Таблица2[[#This Row],[BasicLands]]&gt;0,", "&amp;Таблица2[[#This Row],[BasicLands]]&amp;" "&amp;Таблица2[[#Headers],[BasicLands]]&amp;" "&amp;Таблица2[[#This Row],[LandSet]],"")</f>
        <v>, 80 BasicLands RTR</v>
      </c>
      <c r="I50" t="str">
        <f t="shared" si="0"/>
        <v>GTC: 9 Boosters, 80 BasicLands RTR</v>
      </c>
    </row>
    <row r="51" spans="1:9">
      <c r="A51" s="1" t="s">
        <v>88</v>
      </c>
      <c r="B51" s="1">
        <v>9</v>
      </c>
      <c r="C51" s="1">
        <v>80</v>
      </c>
      <c r="D51" s="1" t="s">
        <v>63</v>
      </c>
      <c r="F51" t="str">
        <f>Таблица2[[#This Row],[Set]]&amp;": "&amp;Таблица2[[#This Row],[Boosters]]&amp;" "&amp;Таблица2[[#Headers],[Boosters]]</f>
        <v>DGM: 9 Boosters</v>
      </c>
      <c r="G51" t="str">
        <f>IF(Таблица2[[#This Row],[BasicLands]]&gt;0,", "&amp;Таблица2[[#This Row],[BasicLands]]&amp;" "&amp;Таблица2[[#Headers],[BasicLands]]&amp;" "&amp;Таблица2[[#This Row],[LandSet]],"")</f>
        <v>, 80 BasicLands RTR</v>
      </c>
      <c r="I51" t="str">
        <f t="shared" si="0"/>
        <v>DGM: 9 Boosters, 80 BasicLands RTR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Boosters</vt:lpstr>
      <vt:lpstr>Starters</vt:lpstr>
      <vt:lpstr>FatPacks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2013-04-24T06:24:50Z</dcterms:created>
  <dcterms:modified xsi:type="dcterms:W3CDTF">2013-04-24T10:43:01Z</dcterms:modified>
</cp:coreProperties>
</file>