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IDS\18-Ingeniería de Software II\"/>
    </mc:Choice>
  </mc:AlternateContent>
  <bookViews>
    <workbookView xWindow="0" yWindow="0" windowWidth="20496" windowHeight="834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O3" i="2" l="1"/>
  <c r="O26" i="2" s="1"/>
  <c r="N30" i="2" s="1"/>
  <c r="H3" i="2"/>
  <c r="H4" i="2" l="1"/>
  <c r="H5" i="2"/>
  <c r="H6" i="2"/>
  <c r="H7" i="2"/>
  <c r="H8" i="2"/>
  <c r="L4" i="2" l="1"/>
  <c r="L8" i="2"/>
  <c r="L6" i="2"/>
  <c r="L2" i="2"/>
  <c r="L7" i="2"/>
  <c r="L5" i="2"/>
  <c r="L3" i="2"/>
</calcChain>
</file>

<file path=xl/sharedStrings.xml><?xml version="1.0" encoding="utf-8"?>
<sst xmlns="http://schemas.openxmlformats.org/spreadsheetml/2006/main" count="92" uniqueCount="76">
  <si>
    <t>Actividad</t>
  </si>
  <si>
    <t>Estimacion de Tiempo (Semanas)</t>
  </si>
  <si>
    <t xml:space="preserve">Actividad Predecesora </t>
  </si>
  <si>
    <t>Tiempo de Espera</t>
  </si>
  <si>
    <t>Rutas</t>
  </si>
  <si>
    <t>TE</t>
  </si>
  <si>
    <t>Varianza</t>
  </si>
  <si>
    <t>Optimista (To)</t>
  </si>
  <si>
    <t>Mas Probable (Tm)</t>
  </si>
  <si>
    <t>Pesimista (Tp)</t>
  </si>
  <si>
    <t xml:space="preserve"> Inmediata</t>
  </si>
  <si>
    <t>TE=(To+4Tm+Tp)/6</t>
  </si>
  <si>
    <t>Va=((Tp-To)/6)^2</t>
  </si>
  <si>
    <t>A</t>
  </si>
  <si>
    <t>I</t>
  </si>
  <si>
    <t>B</t>
  </si>
  <si>
    <t>C</t>
  </si>
  <si>
    <t>D</t>
  </si>
  <si>
    <t>E</t>
  </si>
  <si>
    <t>F</t>
  </si>
  <si>
    <t>H</t>
  </si>
  <si>
    <t>G</t>
  </si>
  <si>
    <t>J</t>
  </si>
  <si>
    <t>Ruta Critica</t>
  </si>
  <si>
    <t>X= 8 Semanas</t>
  </si>
  <si>
    <t>VA</t>
  </si>
  <si>
    <t>Desviacion Estandar</t>
  </si>
  <si>
    <t>DE=Raiz(VA)</t>
  </si>
  <si>
    <t>Probabilidad</t>
  </si>
  <si>
    <t>Z=(X-M)/DE</t>
  </si>
  <si>
    <t>A PLATICAS CON EL CLIENTE</t>
  </si>
  <si>
    <t>B PRESUPUESTO DEL PROYECTO</t>
  </si>
  <si>
    <t>C ANALISIS FORMATO DEL CENSO</t>
  </si>
  <si>
    <t>D PROPUESTAS DE PREGUNTAS</t>
  </si>
  <si>
    <t>E CRECION DE PAGINA PRINCIPAL</t>
  </si>
  <si>
    <t>F INTERFAZ DEL CLIENTE</t>
  </si>
  <si>
    <t>G REGISTRO DEL CLIENTE</t>
  </si>
  <si>
    <t>H CONSULTAS DEL CLIENTE</t>
  </si>
  <si>
    <t>I INTERFAZ DE REPORTES</t>
  </si>
  <si>
    <t>J REPORTES, CLIENTE (POR SEXO)</t>
  </si>
  <si>
    <t>K REPORTES CLIENTE (POR EDAD)</t>
  </si>
  <si>
    <t>L REPORTES CLIENTE (FIDELIDAD)</t>
  </si>
  <si>
    <t>M INTERFAZ DE ENCUESTAS</t>
  </si>
  <si>
    <t>N MODULO DE ENCUESTAS</t>
  </si>
  <si>
    <t>Ñ CALIFICACION Y SATISFACION</t>
  </si>
  <si>
    <t>O CREACION DE BASE DE DATOS</t>
  </si>
  <si>
    <t>P REVICION DE LOS MODULOS</t>
  </si>
  <si>
    <t>Q PRUEBAS DEL SISTEMA</t>
  </si>
  <si>
    <t xml:space="preserve">R ANALISIS Y CORRECCIONES </t>
  </si>
  <si>
    <t>S ENTREGA DEL PROYECTO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</si>
  <si>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</si>
  <si>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</si>
  <si>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</si>
  <si>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</si>
  <si>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</si>
  <si>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</si>
  <si>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</si>
  <si>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</si>
  <si>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</si>
  <si>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</si>
  <si>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.</t>
  </si>
  <si>
    <t>C, D</t>
  </si>
  <si>
    <t>D, E</t>
  </si>
  <si>
    <t>E, G, H</t>
  </si>
  <si>
    <t>E, L</t>
  </si>
  <si>
    <t>I, J</t>
  </si>
  <si>
    <t>I, K</t>
  </si>
  <si>
    <t>A,B,C,D,E,M,N,Ñ,O,P,Q,R,S</t>
  </si>
  <si>
    <t>A,B,C,E,M,N,Ñ,O,P,Q,R,S</t>
  </si>
  <si>
    <t>A,B,C,D,F,G,I,J,K,L,M,N,Ñ,O,P,Q,R,S</t>
  </si>
  <si>
    <t>A,B,C,D,F,G,H,I,J,K,L,M,N,Ñ,O,P,Q,R,S</t>
  </si>
  <si>
    <t>A,B,C,E,I,J,K,L,M,N,Ñ,O,P,Q,R,S</t>
  </si>
  <si>
    <t>A,B,C,E,F,G,I,J,K,L,M,N,Ñ,O,P,Q,R,S</t>
  </si>
  <si>
    <t>A,B,C,E,I,L,M,N,Ñ,O,P,Q,R,S</t>
  </si>
  <si>
    <t>R.CRITICA</t>
  </si>
  <si>
    <t>Media= 7.29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</si>
</sst>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1C9F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1C9FB"/>
      <color rgb="FFEB8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273844</xdr:colOff>
      <xdr:row>30</xdr:row>
      <xdr:rowOff>71438</xdr:rowOff>
    </xdr:from>
    <xdr:to>
      <xdr:col>0</xdr:col>
      <xdr:colOff>1131094</xdr:colOff>
      <xdr:row>32</xdr:row>
      <xdr:rowOff>178594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BE4BCC9-B437-1A03-1ECF-B88FC18479EC}"/>
            </a:ext>
          </a:extLst>
        </xdr:cNvPr>
        <xdr:cNvSpPr/>
      </xdr:nvSpPr>
      <xdr:spPr>
        <a:xfrm>
          <a:off x="273844" y="3881438"/>
          <a:ext cx="857250" cy="488156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2</xdr:col>
      <xdr:colOff>519566</xdr:colOff>
      <xdr:row>33</xdr:row>
      <xdr:rowOff>93323</xdr:rowOff>
    </xdr:from>
    <xdr:to>
      <xdr:col>2</xdr:col>
      <xdr:colOff>1065402</xdr:colOff>
      <xdr:row>36</xdr:row>
      <xdr:rowOff>26118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47C524B0-5012-4DE1-9004-CB8A376D1DE3}"/>
            </a:ext>
          </a:extLst>
        </xdr:cNvPr>
        <xdr:cNvSpPr/>
      </xdr:nvSpPr>
      <xdr:spPr>
        <a:xfrm>
          <a:off x="3965499" y="6299390"/>
          <a:ext cx="545836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E</a:t>
          </a:r>
        </a:p>
      </xdr:txBody>
    </xdr:sp>
    <xdr:clientData/>
  </xdr:twoCellAnchor>
  <xdr:twoCellAnchor>
    <xdr:from>
      <xdr:col>1</xdr:col>
      <xdr:colOff>760828</xdr:colOff>
      <xdr:row>37</xdr:row>
      <xdr:rowOff>46304</xdr:rowOff>
    </xdr:from>
    <xdr:to>
      <xdr:col>2</xdr:col>
      <xdr:colOff>110747</xdr:colOff>
      <xdr:row>39</xdr:row>
      <xdr:rowOff>165365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78EEA8C-CED0-4B04-9A74-C574EA98EBC5}"/>
            </a:ext>
          </a:extLst>
        </xdr:cNvPr>
        <xdr:cNvSpPr/>
      </xdr:nvSpPr>
      <xdr:spPr>
        <a:xfrm>
          <a:off x="3012961" y="6997437"/>
          <a:ext cx="543719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1</xdr:col>
      <xdr:colOff>778896</xdr:colOff>
      <xdr:row>32</xdr:row>
      <xdr:rowOff>143555</xdr:rowOff>
    </xdr:from>
    <xdr:to>
      <xdr:col>2</xdr:col>
      <xdr:colOff>107270</xdr:colOff>
      <xdr:row>35</xdr:row>
      <xdr:rowOff>72117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FFC402C5-0A3E-40A8-9456-14F0C8262E74}"/>
            </a:ext>
          </a:extLst>
        </xdr:cNvPr>
        <xdr:cNvSpPr/>
      </xdr:nvSpPr>
      <xdr:spPr>
        <a:xfrm>
          <a:off x="3031029" y="6163355"/>
          <a:ext cx="522174" cy="487362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8</xdr:col>
      <xdr:colOff>64823</xdr:colOff>
      <xdr:row>29</xdr:row>
      <xdr:rowOff>76502</xdr:rowOff>
    </xdr:from>
    <xdr:to>
      <xdr:col>8</xdr:col>
      <xdr:colOff>576792</xdr:colOff>
      <xdr:row>32</xdr:row>
      <xdr:rowOff>1677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9D2C6F51-4B13-43BD-AC72-88D3A2A97DD4}"/>
            </a:ext>
          </a:extLst>
        </xdr:cNvPr>
        <xdr:cNvSpPr/>
      </xdr:nvSpPr>
      <xdr:spPr>
        <a:xfrm>
          <a:off x="10775156" y="5537502"/>
          <a:ext cx="511969" cy="48397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S</a:t>
          </a:r>
        </a:p>
      </xdr:txBody>
    </xdr:sp>
    <xdr:clientData/>
  </xdr:twoCellAnchor>
  <xdr:twoCellAnchor>
    <xdr:from>
      <xdr:col>3</xdr:col>
      <xdr:colOff>612248</xdr:colOff>
      <xdr:row>38</xdr:row>
      <xdr:rowOff>126472</xdr:rowOff>
    </xdr:from>
    <xdr:to>
      <xdr:col>3</xdr:col>
      <xdr:colOff>1174413</xdr:colOff>
      <xdr:row>41</xdr:row>
      <xdr:rowOff>59267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5328181" y="7263872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G</a:t>
          </a:r>
        </a:p>
      </xdr:txBody>
    </xdr:sp>
    <xdr:clientData/>
  </xdr:twoCellAnchor>
  <xdr:twoCellAnchor>
    <xdr:from>
      <xdr:col>2</xdr:col>
      <xdr:colOff>1186545</xdr:colOff>
      <xdr:row>37</xdr:row>
      <xdr:rowOff>171488</xdr:rowOff>
    </xdr:from>
    <xdr:to>
      <xdr:col>3</xdr:col>
      <xdr:colOff>428514</xdr:colOff>
      <xdr:row>40</xdr:row>
      <xdr:rowOff>104283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4DA2B7F4-4D0E-4757-8621-CD54425F9E8A}"/>
            </a:ext>
          </a:extLst>
        </xdr:cNvPr>
        <xdr:cNvSpPr/>
      </xdr:nvSpPr>
      <xdr:spPr>
        <a:xfrm>
          <a:off x="4632478" y="7122621"/>
          <a:ext cx="511969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0</xdr:col>
      <xdr:colOff>1635918</xdr:colOff>
      <xdr:row>25</xdr:row>
      <xdr:rowOff>123824</xdr:rowOff>
    </xdr:from>
    <xdr:to>
      <xdr:col>1</xdr:col>
      <xdr:colOff>361949</xdr:colOff>
      <xdr:row>28</xdr:row>
      <xdr:rowOff>52386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E6B3BD32-437E-4591-8EF4-2D39396973A0}"/>
            </a:ext>
          </a:extLst>
        </xdr:cNvPr>
        <xdr:cNvSpPr/>
      </xdr:nvSpPr>
      <xdr:spPr>
        <a:xfrm>
          <a:off x="1635918" y="2981324"/>
          <a:ext cx="511969" cy="500062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1</xdr:col>
      <xdr:colOff>613870</xdr:colOff>
      <xdr:row>28</xdr:row>
      <xdr:rowOff>70192</xdr:rowOff>
    </xdr:from>
    <xdr:to>
      <xdr:col>1</xdr:col>
      <xdr:colOff>1163032</xdr:colOff>
      <xdr:row>31</xdr:row>
      <xdr:rowOff>2987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B65D6B2A-9B76-4E50-A11C-2159F57F9985}"/>
            </a:ext>
          </a:extLst>
        </xdr:cNvPr>
        <xdr:cNvSpPr/>
      </xdr:nvSpPr>
      <xdr:spPr>
        <a:xfrm>
          <a:off x="2866003" y="5344925"/>
          <a:ext cx="549162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B</a:t>
          </a:r>
        </a:p>
      </xdr:txBody>
    </xdr:sp>
    <xdr:clientData/>
  </xdr:twoCellAnchor>
  <xdr:twoCellAnchor>
    <xdr:from>
      <xdr:col>8</xdr:col>
      <xdr:colOff>478633</xdr:colOff>
      <xdr:row>34</xdr:row>
      <xdr:rowOff>22262</xdr:rowOff>
    </xdr:from>
    <xdr:to>
      <xdr:col>9</xdr:col>
      <xdr:colOff>438415</xdr:colOff>
      <xdr:row>36</xdr:row>
      <xdr:rowOff>129417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5B0C9D0-5E30-4677-8394-B252E2015273}"/>
            </a:ext>
          </a:extLst>
        </xdr:cNvPr>
        <xdr:cNvSpPr/>
      </xdr:nvSpPr>
      <xdr:spPr>
        <a:xfrm>
          <a:off x="11188966" y="6414595"/>
          <a:ext cx="1627716" cy="479689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FIN</a:t>
          </a:r>
        </a:p>
      </xdr:txBody>
    </xdr:sp>
    <xdr:clientData/>
  </xdr:twoCellAnchor>
  <xdr:twoCellAnchor>
    <xdr:from>
      <xdr:col>0</xdr:col>
      <xdr:colOff>1005553</xdr:colOff>
      <xdr:row>26</xdr:row>
      <xdr:rowOff>183355</xdr:rowOff>
    </xdr:from>
    <xdr:to>
      <xdr:col>0</xdr:col>
      <xdr:colOff>1635918</xdr:colOff>
      <xdr:row>30</xdr:row>
      <xdr:rowOff>142927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3" idx="7"/>
          <a:endCxn id="16" idx="2"/>
        </xdr:cNvCxnSpPr>
      </xdr:nvCxnSpPr>
      <xdr:spPr>
        <a:xfrm flipV="1">
          <a:off x="1005553" y="3231355"/>
          <a:ext cx="630365" cy="7215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320808</xdr:colOff>
      <xdr:row>32</xdr:row>
      <xdr:rowOff>1677</xdr:rowOff>
    </xdr:from>
    <xdr:to>
      <xdr:col>8</xdr:col>
      <xdr:colOff>461701</xdr:colOff>
      <xdr:row>35</xdr:row>
      <xdr:rowOff>41973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BF7B4D74-FB88-653A-AD61-64A2121E3FED}"/>
            </a:ext>
          </a:extLst>
        </xdr:cNvPr>
        <xdr:cNvCxnSpPr>
          <a:stCxn id="13" idx="4"/>
        </xdr:cNvCxnSpPr>
      </xdr:nvCxnSpPr>
      <xdr:spPr>
        <a:xfrm>
          <a:off x="11031141" y="6021477"/>
          <a:ext cx="140893" cy="5990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408215</xdr:colOff>
      <xdr:row>25</xdr:row>
      <xdr:rowOff>0</xdr:rowOff>
    </xdr:from>
    <xdr:to>
      <xdr:col>1</xdr:col>
      <xdr:colOff>870857</xdr:colOff>
      <xdr:row>26</xdr:row>
      <xdr:rowOff>95250</xdr:rowOff>
    </xdr:to>
    <xdr:sp macro="" textlink="">
      <xdr:nvSpPr>
        <xdr:cNvPr id="249" name="Rectángulo 248">
          <a:extLst>
            <a:ext uri="{FF2B5EF4-FFF2-40B4-BE49-F238E27FC236}">
              <a16:creationId xmlns:a16="http://schemas.microsoft.com/office/drawing/2014/main" id="{1FDAD49E-1717-4CCE-8DCC-5D04533F53BF}"/>
            </a:ext>
          </a:extLst>
        </xdr:cNvPr>
        <xdr:cNvSpPr/>
      </xdr:nvSpPr>
      <xdr:spPr>
        <a:xfrm>
          <a:off x="2204358" y="2857500"/>
          <a:ext cx="462642" cy="285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0.07</a:t>
          </a:r>
        </a:p>
      </xdr:txBody>
    </xdr:sp>
    <xdr:clientData/>
  </xdr:twoCellAnchor>
  <xdr:twoCellAnchor>
    <xdr:from>
      <xdr:col>1</xdr:col>
      <xdr:colOff>1075871</xdr:colOff>
      <xdr:row>27</xdr:row>
      <xdr:rowOff>23586</xdr:rowOff>
    </xdr:from>
    <xdr:to>
      <xdr:col>2</xdr:col>
      <xdr:colOff>344713</xdr:colOff>
      <xdr:row>28</xdr:row>
      <xdr:rowOff>114603</xdr:rowOff>
    </xdr:to>
    <xdr:sp macro="" textlink="">
      <xdr:nvSpPr>
        <xdr:cNvPr id="251" name="Rectángulo 250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3328004" y="5112053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0.13</a:t>
          </a:r>
        </a:p>
      </xdr:txBody>
    </xdr:sp>
    <xdr:clientData/>
  </xdr:twoCellAnchor>
  <xdr:twoCellAnchor>
    <xdr:from>
      <xdr:col>0</xdr:col>
      <xdr:colOff>35682</xdr:colOff>
      <xdr:row>44</xdr:row>
      <xdr:rowOff>16934</xdr:rowOff>
    </xdr:from>
    <xdr:to>
      <xdr:col>15</xdr:col>
      <xdr:colOff>8468</xdr:colOff>
      <xdr:row>50</xdr:row>
      <xdr:rowOff>80434</xdr:rowOff>
    </xdr:to>
    <xdr:sp macro="" textlink="">
      <xdr:nvSpPr>
        <xdr:cNvPr id="261" name="Rectángulo 260">
          <a:extLst>
            <a:ext uri="{FF2B5EF4-FFF2-40B4-BE49-F238E27FC236}">
              <a16:creationId xmlns:a16="http://schemas.microsoft.com/office/drawing/2014/main" id="{199099B4-B332-AE6C-4D40-102D699E36D8}"/>
            </a:ext>
          </a:extLst>
        </xdr:cNvPr>
        <xdr:cNvSpPr/>
      </xdr:nvSpPr>
      <xdr:spPr>
        <a:xfrm>
          <a:off x="35682" y="8271934"/>
          <a:ext cx="18328519" cy="11811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solidFill>
                <a:schemeClr val="tx1"/>
              </a:solidFill>
            </a:rPr>
            <a:t>Conclusion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Después de la elaboración del análisis de todas las actividades y realizando todas las formulas y pasos adecuados se obtuvo como resultado que la probabilidad o viabilidad de terminar el proyecto es de un 65.17%, en mi opinión esto se debe a la forma de la realización de las actividades puede ser que se encuentren otros caminos o tal vez podría ser un tema de ajustar un poco las tareas en sus estimaciones para ajustar un poco mejor y que dé como resultado un porcentaje más alto.</a:t>
          </a:r>
        </a:p>
        <a:p>
          <a:pPr algn="l"/>
          <a:endParaRPr lang="es-MX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361949</xdr:colOff>
      <xdr:row>26</xdr:row>
      <xdr:rowOff>181238</xdr:rowOff>
    </xdr:from>
    <xdr:to>
      <xdr:col>1</xdr:col>
      <xdr:colOff>694293</xdr:colOff>
      <xdr:row>28</xdr:row>
      <xdr:rowOff>142184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6" idx="6"/>
          <a:endCxn id="17" idx="1"/>
        </xdr:cNvCxnSpPr>
      </xdr:nvCxnSpPr>
      <xdr:spPr>
        <a:xfrm>
          <a:off x="2614082" y="5083438"/>
          <a:ext cx="332344" cy="3334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888451</xdr:colOff>
      <xdr:row>31</xdr:row>
      <xdr:rowOff>2987</xdr:rowOff>
    </xdr:from>
    <xdr:to>
      <xdr:col>1</xdr:col>
      <xdr:colOff>1039983</xdr:colOff>
      <xdr:row>32</xdr:row>
      <xdr:rowOff>143555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7" idx="4"/>
          <a:endCxn id="12" idx="0"/>
        </xdr:cNvCxnSpPr>
      </xdr:nvCxnSpPr>
      <xdr:spPr>
        <a:xfrm>
          <a:off x="3140584" y="5836520"/>
          <a:ext cx="151532" cy="3268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1032688</xdr:colOff>
      <xdr:row>35</xdr:row>
      <xdr:rowOff>72117</xdr:rowOff>
    </xdr:from>
    <xdr:to>
      <xdr:col>1</xdr:col>
      <xdr:colOff>1039983</xdr:colOff>
      <xdr:row>37</xdr:row>
      <xdr:rowOff>46304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2" idx="4"/>
          <a:endCxn id="10" idx="0"/>
        </xdr:cNvCxnSpPr>
      </xdr:nvCxnSpPr>
      <xdr:spPr>
        <a:xfrm flipH="1">
          <a:off x="3284821" y="6650717"/>
          <a:ext cx="7295" cy="346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107270</xdr:colOff>
      <xdr:row>34</xdr:row>
      <xdr:rowOff>14703</xdr:rowOff>
    </xdr:from>
    <xdr:to>
      <xdr:col>2</xdr:col>
      <xdr:colOff>519566</xdr:colOff>
      <xdr:row>34</xdr:row>
      <xdr:rowOff>152855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2" idx="6"/>
          <a:endCxn id="4" idx="2"/>
        </xdr:cNvCxnSpPr>
      </xdr:nvCxnSpPr>
      <xdr:spPr>
        <a:xfrm>
          <a:off x="3553203" y="6407036"/>
          <a:ext cx="412296" cy="1381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31121</xdr:colOff>
      <xdr:row>35</xdr:row>
      <xdr:rowOff>140393</xdr:rowOff>
    </xdr:from>
    <xdr:to>
      <xdr:col>2</xdr:col>
      <xdr:colOff>599502</xdr:colOff>
      <xdr:row>37</xdr:row>
      <xdr:rowOff>118296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0" idx="7"/>
          <a:endCxn id="4" idx="3"/>
        </xdr:cNvCxnSpPr>
      </xdr:nvCxnSpPr>
      <xdr:spPr>
        <a:xfrm flipV="1">
          <a:off x="3477054" y="6718993"/>
          <a:ext cx="568381" cy="3504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110747</xdr:colOff>
      <xdr:row>38</xdr:row>
      <xdr:rowOff>105835</xdr:rowOff>
    </xdr:from>
    <xdr:to>
      <xdr:col>2</xdr:col>
      <xdr:colOff>1186545</xdr:colOff>
      <xdr:row>39</xdr:row>
      <xdr:rowOff>44752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0" idx="6"/>
          <a:endCxn id="15" idx="2"/>
        </xdr:cNvCxnSpPr>
      </xdr:nvCxnSpPr>
      <xdr:spPr>
        <a:xfrm>
          <a:off x="3556680" y="7243235"/>
          <a:ext cx="1075798" cy="1251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985466</xdr:colOff>
      <xdr:row>35</xdr:row>
      <xdr:rowOff>140393</xdr:rowOff>
    </xdr:from>
    <xdr:to>
      <xdr:col>2</xdr:col>
      <xdr:colOff>1261521</xdr:colOff>
      <xdr:row>38</xdr:row>
      <xdr:rowOff>57213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4" idx="5"/>
          <a:endCxn id="15" idx="1"/>
        </xdr:cNvCxnSpPr>
      </xdr:nvCxnSpPr>
      <xdr:spPr>
        <a:xfrm>
          <a:off x="4431399" y="6718993"/>
          <a:ext cx="276055" cy="475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282048</xdr:colOff>
      <xdr:row>38</xdr:row>
      <xdr:rowOff>41805</xdr:rowOff>
    </xdr:from>
    <xdr:to>
      <xdr:col>4</xdr:col>
      <xdr:colOff>844213</xdr:colOff>
      <xdr:row>40</xdr:row>
      <xdr:rowOff>160867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6174848" y="7179205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H</a:t>
          </a:r>
        </a:p>
      </xdr:txBody>
    </xdr:sp>
    <xdr:clientData/>
  </xdr:twoCellAnchor>
  <xdr:twoCellAnchor>
    <xdr:from>
      <xdr:col>3</xdr:col>
      <xdr:colOff>900115</xdr:colOff>
      <xdr:row>34</xdr:row>
      <xdr:rowOff>16406</xdr:rowOff>
    </xdr:from>
    <xdr:to>
      <xdr:col>4</xdr:col>
      <xdr:colOff>285413</xdr:colOff>
      <xdr:row>36</xdr:row>
      <xdr:rowOff>135467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5616048" y="6408739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I</a:t>
          </a:r>
        </a:p>
      </xdr:txBody>
    </xdr:sp>
    <xdr:clientData/>
  </xdr:twoCellAnchor>
  <xdr:twoCellAnchor>
    <xdr:from>
      <xdr:col>2</xdr:col>
      <xdr:colOff>1065402</xdr:colOff>
      <xdr:row>34</xdr:row>
      <xdr:rowOff>152855</xdr:rowOff>
    </xdr:from>
    <xdr:to>
      <xdr:col>3</xdr:col>
      <xdr:colOff>900115</xdr:colOff>
      <xdr:row>35</xdr:row>
      <xdr:rowOff>75937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4" idx="6"/>
          <a:endCxn id="69" idx="2"/>
        </xdr:cNvCxnSpPr>
      </xdr:nvCxnSpPr>
      <xdr:spPr>
        <a:xfrm>
          <a:off x="4511335" y="6545188"/>
          <a:ext cx="1104713" cy="109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893331</xdr:colOff>
      <xdr:row>36</xdr:row>
      <xdr:rowOff>63475</xdr:rowOff>
    </xdr:from>
    <xdr:to>
      <xdr:col>3</xdr:col>
      <xdr:colOff>982442</xdr:colOff>
      <xdr:row>38</xdr:row>
      <xdr:rowOff>126472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4" idx="0"/>
          <a:endCxn id="69" idx="3"/>
        </xdr:cNvCxnSpPr>
      </xdr:nvCxnSpPr>
      <xdr:spPr>
        <a:xfrm flipV="1">
          <a:off x="5609264" y="6828342"/>
          <a:ext cx="89111" cy="435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428514</xdr:colOff>
      <xdr:row>39</xdr:row>
      <xdr:rowOff>44752</xdr:rowOff>
    </xdr:from>
    <xdr:to>
      <xdr:col>3</xdr:col>
      <xdr:colOff>612248</xdr:colOff>
      <xdr:row>39</xdr:row>
      <xdr:rowOff>186003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5" idx="6"/>
          <a:endCxn id="14" idx="2"/>
        </xdr:cNvCxnSpPr>
      </xdr:nvCxnSpPr>
      <xdr:spPr>
        <a:xfrm>
          <a:off x="5144447" y="7368419"/>
          <a:ext cx="183734" cy="1412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1174413</xdr:colOff>
      <xdr:row>39</xdr:row>
      <xdr:rowOff>101336</xdr:rowOff>
    </xdr:from>
    <xdr:to>
      <xdr:col>4</xdr:col>
      <xdr:colOff>282048</xdr:colOff>
      <xdr:row>39</xdr:row>
      <xdr:rowOff>186003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4" idx="6"/>
          <a:endCxn id="68" idx="2"/>
        </xdr:cNvCxnSpPr>
      </xdr:nvCxnSpPr>
      <xdr:spPr>
        <a:xfrm flipV="1">
          <a:off x="5890346" y="7425003"/>
          <a:ext cx="284502" cy="846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855132</xdr:colOff>
      <xdr:row>31</xdr:row>
      <xdr:rowOff>76199</xdr:rowOff>
    </xdr:from>
    <xdr:to>
      <xdr:col>4</xdr:col>
      <xdr:colOff>1417297</xdr:colOff>
      <xdr:row>34</xdr:row>
      <xdr:rowOff>8994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6747932" y="5909732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K</a:t>
          </a:r>
        </a:p>
      </xdr:txBody>
    </xdr:sp>
    <xdr:clientData/>
  </xdr:twoCellAnchor>
  <xdr:twoCellAnchor>
    <xdr:from>
      <xdr:col>4</xdr:col>
      <xdr:colOff>262467</xdr:colOff>
      <xdr:row>29</xdr:row>
      <xdr:rowOff>8467</xdr:rowOff>
    </xdr:from>
    <xdr:to>
      <xdr:col>4</xdr:col>
      <xdr:colOff>824632</xdr:colOff>
      <xdr:row>31</xdr:row>
      <xdr:rowOff>127529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6155267" y="5469467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4</xdr:col>
      <xdr:colOff>1058332</xdr:colOff>
      <xdr:row>35</xdr:row>
      <xdr:rowOff>93133</xdr:rowOff>
    </xdr:from>
    <xdr:to>
      <xdr:col>4</xdr:col>
      <xdr:colOff>1620497</xdr:colOff>
      <xdr:row>38</xdr:row>
      <xdr:rowOff>25928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6951132" y="6671733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L</a:t>
          </a:r>
        </a:p>
      </xdr:txBody>
    </xdr:sp>
    <xdr:clientData/>
  </xdr:twoCellAnchor>
  <xdr:twoCellAnchor>
    <xdr:from>
      <xdr:col>4</xdr:col>
      <xdr:colOff>1634067</xdr:colOff>
      <xdr:row>23</xdr:row>
      <xdr:rowOff>127000</xdr:rowOff>
    </xdr:from>
    <xdr:to>
      <xdr:col>5</xdr:col>
      <xdr:colOff>485965</xdr:colOff>
      <xdr:row>26</xdr:row>
      <xdr:rowOff>59795</xdr:rowOff>
    </xdr:to>
    <xdr:sp macro="" textlink="">
      <xdr:nvSpPr>
        <xdr:cNvPr id="86" name="Elipse 85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7526867" y="4470400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M</a:t>
          </a:r>
        </a:p>
      </xdr:txBody>
    </xdr:sp>
    <xdr:clientData/>
  </xdr:twoCellAnchor>
  <xdr:twoCellAnchor>
    <xdr:from>
      <xdr:col>2</xdr:col>
      <xdr:colOff>985466</xdr:colOff>
      <xdr:row>25</xdr:row>
      <xdr:rowOff>265</xdr:rowOff>
    </xdr:from>
    <xdr:to>
      <xdr:col>4</xdr:col>
      <xdr:colOff>1634067</xdr:colOff>
      <xdr:row>33</xdr:row>
      <xdr:rowOff>165315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4" idx="7"/>
          <a:endCxn id="86" idx="2"/>
        </xdr:cNvCxnSpPr>
      </xdr:nvCxnSpPr>
      <xdr:spPr>
        <a:xfrm flipV="1">
          <a:off x="4431399" y="4716198"/>
          <a:ext cx="3095468" cy="16551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285413</xdr:colOff>
      <xdr:row>31</xdr:row>
      <xdr:rowOff>127529</xdr:rowOff>
    </xdr:from>
    <xdr:to>
      <xdr:col>4</xdr:col>
      <xdr:colOff>543550</xdr:colOff>
      <xdr:row>35</xdr:row>
      <xdr:rowOff>75937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69" idx="6"/>
          <a:endCxn id="84" idx="4"/>
        </xdr:cNvCxnSpPr>
      </xdr:nvCxnSpPr>
      <xdr:spPr>
        <a:xfrm flipV="1">
          <a:off x="6178213" y="5961062"/>
          <a:ext cx="258137" cy="693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550333</xdr:colOff>
      <xdr:row>28</xdr:row>
      <xdr:rowOff>59269</xdr:rowOff>
    </xdr:from>
    <xdr:to>
      <xdr:col>6</xdr:col>
      <xdr:colOff>325098</xdr:colOff>
      <xdr:row>30</xdr:row>
      <xdr:rowOff>178330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8153400" y="5334002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N</a:t>
          </a:r>
        </a:p>
      </xdr:txBody>
    </xdr:sp>
    <xdr:clientData/>
  </xdr:twoCellAnchor>
  <xdr:twoCellAnchor>
    <xdr:from>
      <xdr:col>5</xdr:col>
      <xdr:colOff>567265</xdr:colOff>
      <xdr:row>32</xdr:row>
      <xdr:rowOff>118536</xdr:rowOff>
    </xdr:from>
    <xdr:to>
      <xdr:col>6</xdr:col>
      <xdr:colOff>342030</xdr:colOff>
      <xdr:row>35</xdr:row>
      <xdr:rowOff>51331</xdr:rowOff>
    </xdr:to>
    <xdr:sp macro="" textlink="">
      <xdr:nvSpPr>
        <xdr:cNvPr id="104" name="Elipse 103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8170332" y="6138336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Ñ</a:t>
          </a:r>
        </a:p>
      </xdr:txBody>
    </xdr:sp>
    <xdr:clientData/>
  </xdr:twoCellAnchor>
  <xdr:twoCellAnchor>
    <xdr:from>
      <xdr:col>5</xdr:col>
      <xdr:colOff>403638</xdr:colOff>
      <xdr:row>25</xdr:row>
      <xdr:rowOff>174070</xdr:rowOff>
    </xdr:from>
    <xdr:to>
      <xdr:col>5</xdr:col>
      <xdr:colOff>632660</xdr:colOff>
      <xdr:row>28</xdr:row>
      <xdr:rowOff>131261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86" idx="5"/>
          <a:endCxn id="103" idx="1"/>
        </xdr:cNvCxnSpPr>
      </xdr:nvCxnSpPr>
      <xdr:spPr>
        <a:xfrm>
          <a:off x="8006705" y="4890003"/>
          <a:ext cx="229022" cy="515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44016</xdr:colOff>
      <xdr:row>30</xdr:row>
      <xdr:rowOff>178330</xdr:rowOff>
    </xdr:from>
    <xdr:to>
      <xdr:col>6</xdr:col>
      <xdr:colOff>60948</xdr:colOff>
      <xdr:row>32</xdr:row>
      <xdr:rowOff>118536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03" idx="4"/>
          <a:endCxn id="104" idx="0"/>
        </xdr:cNvCxnSpPr>
      </xdr:nvCxnSpPr>
      <xdr:spPr>
        <a:xfrm>
          <a:off x="8434483" y="5825597"/>
          <a:ext cx="16932" cy="312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203086</xdr:colOff>
      <xdr:row>36</xdr:row>
      <xdr:rowOff>63475</xdr:rowOff>
    </xdr:from>
    <xdr:to>
      <xdr:col>4</xdr:col>
      <xdr:colOff>563131</xdr:colOff>
      <xdr:row>38</xdr:row>
      <xdr:rowOff>41805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68" idx="0"/>
          <a:endCxn id="69" idx="5"/>
        </xdr:cNvCxnSpPr>
      </xdr:nvCxnSpPr>
      <xdr:spPr>
        <a:xfrm flipH="1" flipV="1">
          <a:off x="6095886" y="6828342"/>
          <a:ext cx="360045" cy="3508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1538170</xdr:colOff>
      <xdr:row>26</xdr:row>
      <xdr:rowOff>59795</xdr:rowOff>
    </xdr:from>
    <xdr:to>
      <xdr:col>5</xdr:col>
      <xdr:colOff>204883</xdr:colOff>
      <xdr:row>35</xdr:row>
      <xdr:rowOff>165125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85" idx="7"/>
          <a:endCxn id="86" idx="4"/>
        </xdr:cNvCxnSpPr>
      </xdr:nvCxnSpPr>
      <xdr:spPr>
        <a:xfrm flipV="1">
          <a:off x="7430970" y="4961995"/>
          <a:ext cx="376980" cy="1781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742305</xdr:colOff>
      <xdr:row>31</xdr:row>
      <xdr:rowOff>55537</xdr:rowOff>
    </xdr:from>
    <xdr:to>
      <xdr:col>4</xdr:col>
      <xdr:colOff>937459</xdr:colOff>
      <xdr:row>31</xdr:row>
      <xdr:rowOff>148191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84" idx="5"/>
          <a:endCxn id="83" idx="1"/>
        </xdr:cNvCxnSpPr>
      </xdr:nvCxnSpPr>
      <xdr:spPr>
        <a:xfrm>
          <a:off x="6635105" y="5889070"/>
          <a:ext cx="195154" cy="926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1136215</xdr:colOff>
      <xdr:row>34</xdr:row>
      <xdr:rowOff>8994</xdr:rowOff>
    </xdr:from>
    <xdr:to>
      <xdr:col>4</xdr:col>
      <xdr:colOff>1339415</xdr:colOff>
      <xdr:row>35</xdr:row>
      <xdr:rowOff>93133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83" idx="4"/>
          <a:endCxn id="85" idx="0"/>
        </xdr:cNvCxnSpPr>
      </xdr:nvCxnSpPr>
      <xdr:spPr>
        <a:xfrm>
          <a:off x="7029015" y="6401327"/>
          <a:ext cx="203200" cy="2704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321732</xdr:colOff>
      <xdr:row>36</xdr:row>
      <xdr:rowOff>84669</xdr:rowOff>
    </xdr:from>
    <xdr:to>
      <xdr:col>7</xdr:col>
      <xdr:colOff>96497</xdr:colOff>
      <xdr:row>39</xdr:row>
      <xdr:rowOff>17464</xdr:rowOff>
    </xdr:to>
    <xdr:sp macro="" textlink="">
      <xdr:nvSpPr>
        <xdr:cNvPr id="147" name="Elipse 146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8712199" y="6849536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O</a:t>
          </a:r>
        </a:p>
      </xdr:txBody>
    </xdr:sp>
    <xdr:clientData/>
  </xdr:twoCellAnchor>
  <xdr:twoCellAnchor>
    <xdr:from>
      <xdr:col>7</xdr:col>
      <xdr:colOff>110067</xdr:colOff>
      <xdr:row>33</xdr:row>
      <xdr:rowOff>8466</xdr:rowOff>
    </xdr:from>
    <xdr:to>
      <xdr:col>7</xdr:col>
      <xdr:colOff>672232</xdr:colOff>
      <xdr:row>35</xdr:row>
      <xdr:rowOff>127528</xdr:rowOff>
    </xdr:to>
    <xdr:sp macro="" textlink="">
      <xdr:nvSpPr>
        <xdr:cNvPr id="161" name="Elipse 160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9287934" y="6214533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P</a:t>
          </a:r>
        </a:p>
      </xdr:txBody>
    </xdr:sp>
    <xdr:clientData/>
  </xdr:twoCellAnchor>
  <xdr:twoCellAnchor>
    <xdr:from>
      <xdr:col>7</xdr:col>
      <xdr:colOff>601133</xdr:colOff>
      <xdr:row>29</xdr:row>
      <xdr:rowOff>50800</xdr:rowOff>
    </xdr:from>
    <xdr:to>
      <xdr:col>7</xdr:col>
      <xdr:colOff>1163298</xdr:colOff>
      <xdr:row>31</xdr:row>
      <xdr:rowOff>169862</xdr:rowOff>
    </xdr:to>
    <xdr:sp macro="" textlink="">
      <xdr:nvSpPr>
        <xdr:cNvPr id="162" name="Elipse 161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9779000" y="5511800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Q</a:t>
          </a:r>
        </a:p>
      </xdr:txBody>
    </xdr:sp>
    <xdr:clientData/>
  </xdr:twoCellAnchor>
  <xdr:twoCellAnchor>
    <xdr:from>
      <xdr:col>7</xdr:col>
      <xdr:colOff>1117601</xdr:colOff>
      <xdr:row>25</xdr:row>
      <xdr:rowOff>110066</xdr:rowOff>
    </xdr:from>
    <xdr:to>
      <xdr:col>8</xdr:col>
      <xdr:colOff>147300</xdr:colOff>
      <xdr:row>28</xdr:row>
      <xdr:rowOff>42861</xdr:rowOff>
    </xdr:to>
    <xdr:sp macro="" textlink="">
      <xdr:nvSpPr>
        <xdr:cNvPr id="163" name="Elipse 162">
          <a:extLst>
            <a:ext uri="{FF2B5EF4-FFF2-40B4-BE49-F238E27FC236}">
              <a16:creationId xmlns:a16="http://schemas.microsoft.com/office/drawing/2014/main" id="{ED35BF60-A548-46D1-AAE5-BCC11D0B4C57}"/>
            </a:ext>
          </a:extLst>
        </xdr:cNvPr>
        <xdr:cNvSpPr/>
      </xdr:nvSpPr>
      <xdr:spPr>
        <a:xfrm>
          <a:off x="10295468" y="4825999"/>
          <a:ext cx="562165" cy="491595"/>
        </a:xfrm>
        <a:prstGeom prst="ellipse">
          <a:avLst/>
        </a:prstGeom>
        <a:solidFill>
          <a:srgbClr val="EB82EE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R</a:t>
          </a:r>
        </a:p>
      </xdr:txBody>
    </xdr:sp>
    <xdr:clientData/>
  </xdr:twoCellAnchor>
  <xdr:twoCellAnchor>
    <xdr:from>
      <xdr:col>6</xdr:col>
      <xdr:colOff>60948</xdr:colOff>
      <xdr:row>35</xdr:row>
      <xdr:rowOff>51331</xdr:rowOff>
    </xdr:from>
    <xdr:to>
      <xdr:col>6</xdr:col>
      <xdr:colOff>321732</xdr:colOff>
      <xdr:row>37</xdr:row>
      <xdr:rowOff>144201</xdr:rowOff>
    </xdr:to>
    <xdr:cxnSp macro="">
      <xdr:nvCxnSpPr>
        <xdr:cNvPr id="168" name="Conector recto de flecha 167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04" idx="4"/>
          <a:endCxn id="147" idx="2"/>
        </xdr:cNvCxnSpPr>
      </xdr:nvCxnSpPr>
      <xdr:spPr>
        <a:xfrm>
          <a:off x="8451415" y="6629931"/>
          <a:ext cx="260784" cy="4654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14170</xdr:colOff>
      <xdr:row>35</xdr:row>
      <xdr:rowOff>55536</xdr:rowOff>
    </xdr:from>
    <xdr:to>
      <xdr:col>7</xdr:col>
      <xdr:colOff>192394</xdr:colOff>
      <xdr:row>36</xdr:row>
      <xdr:rowOff>156661</xdr:rowOff>
    </xdr:to>
    <xdr:cxnSp macro="">
      <xdr:nvCxnSpPr>
        <xdr:cNvPr id="171" name="Conector recto de flecha 170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47" idx="7"/>
          <a:endCxn id="161" idx="3"/>
        </xdr:cNvCxnSpPr>
      </xdr:nvCxnSpPr>
      <xdr:spPr>
        <a:xfrm flipV="1">
          <a:off x="9192037" y="6634136"/>
          <a:ext cx="178224" cy="2873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391150</xdr:colOff>
      <xdr:row>31</xdr:row>
      <xdr:rowOff>97870</xdr:rowOff>
    </xdr:from>
    <xdr:to>
      <xdr:col>7</xdr:col>
      <xdr:colOff>683460</xdr:colOff>
      <xdr:row>33</xdr:row>
      <xdr:rowOff>8466</xdr:rowOff>
    </xdr:to>
    <xdr:cxnSp macro="">
      <xdr:nvCxnSpPr>
        <xdr:cNvPr id="174" name="Conector recto de flecha 173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61" idx="0"/>
          <a:endCxn id="162" idx="3"/>
        </xdr:cNvCxnSpPr>
      </xdr:nvCxnSpPr>
      <xdr:spPr>
        <a:xfrm flipV="1">
          <a:off x="9569017" y="5931403"/>
          <a:ext cx="292310" cy="2831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882216</xdr:colOff>
      <xdr:row>27</xdr:row>
      <xdr:rowOff>157135</xdr:rowOff>
    </xdr:from>
    <xdr:to>
      <xdr:col>7</xdr:col>
      <xdr:colOff>1199928</xdr:colOff>
      <xdr:row>29</xdr:row>
      <xdr:rowOff>50800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62" idx="0"/>
          <a:endCxn id="163" idx="3"/>
        </xdr:cNvCxnSpPr>
      </xdr:nvCxnSpPr>
      <xdr:spPr>
        <a:xfrm flipV="1">
          <a:off x="10060083" y="5245602"/>
          <a:ext cx="317712" cy="2661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64973</xdr:colOff>
      <xdr:row>27</xdr:row>
      <xdr:rowOff>157135</xdr:rowOff>
    </xdr:from>
    <xdr:to>
      <xdr:col>8</xdr:col>
      <xdr:colOff>320808</xdr:colOff>
      <xdr:row>29</xdr:row>
      <xdr:rowOff>76502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B42B4892-DE8B-D055-CDF1-4B4115720E69}"/>
            </a:ext>
          </a:extLst>
        </xdr:cNvPr>
        <xdr:cNvCxnSpPr>
          <a:stCxn id="163" idx="5"/>
          <a:endCxn id="13" idx="0"/>
        </xdr:cNvCxnSpPr>
      </xdr:nvCxnSpPr>
      <xdr:spPr>
        <a:xfrm>
          <a:off x="10775306" y="5245602"/>
          <a:ext cx="255835" cy="29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246137</xdr:colOff>
      <xdr:row>33</xdr:row>
      <xdr:rowOff>40520</xdr:rowOff>
    </xdr:from>
    <xdr:to>
      <xdr:col>1</xdr:col>
      <xdr:colOff>708779</xdr:colOff>
      <xdr:row>34</xdr:row>
      <xdr:rowOff>131537</xdr:rowOff>
    </xdr:to>
    <xdr:sp macro="" textlink="">
      <xdr:nvSpPr>
        <xdr:cNvPr id="183" name="Rectángulo 182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2498270" y="624658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0.13</a:t>
          </a:r>
        </a:p>
      </xdr:txBody>
    </xdr:sp>
    <xdr:clientData/>
  </xdr:twoCellAnchor>
  <xdr:twoCellAnchor>
    <xdr:from>
      <xdr:col>1</xdr:col>
      <xdr:colOff>161471</xdr:colOff>
      <xdr:row>37</xdr:row>
      <xdr:rowOff>108254</xdr:rowOff>
    </xdr:from>
    <xdr:to>
      <xdr:col>1</xdr:col>
      <xdr:colOff>624113</xdr:colOff>
      <xdr:row>39</xdr:row>
      <xdr:rowOff>13003</xdr:rowOff>
    </xdr:to>
    <xdr:sp macro="" textlink="">
      <xdr:nvSpPr>
        <xdr:cNvPr id="184" name="Rectángulo 183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2413604" y="705938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0.13</a:t>
          </a:r>
        </a:p>
      </xdr:txBody>
    </xdr:sp>
    <xdr:clientData/>
  </xdr:twoCellAnchor>
  <xdr:twoCellAnchor>
    <xdr:from>
      <xdr:col>2</xdr:col>
      <xdr:colOff>524934</xdr:colOff>
      <xdr:row>31</xdr:row>
      <xdr:rowOff>76200</xdr:rowOff>
    </xdr:from>
    <xdr:to>
      <xdr:col>2</xdr:col>
      <xdr:colOff>987576</xdr:colOff>
      <xdr:row>32</xdr:row>
      <xdr:rowOff>167216</xdr:rowOff>
    </xdr:to>
    <xdr:sp macro="" textlink="">
      <xdr:nvSpPr>
        <xdr:cNvPr id="185" name="Rectángulo 184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3970867" y="5909733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0.32</a:t>
          </a:r>
        </a:p>
      </xdr:txBody>
    </xdr:sp>
    <xdr:clientData/>
  </xdr:twoCellAnchor>
  <xdr:twoCellAnchor>
    <xdr:from>
      <xdr:col>2</xdr:col>
      <xdr:colOff>702733</xdr:colOff>
      <xdr:row>40</xdr:row>
      <xdr:rowOff>33866</xdr:rowOff>
    </xdr:from>
    <xdr:to>
      <xdr:col>2</xdr:col>
      <xdr:colOff>1165375</xdr:colOff>
      <xdr:row>41</xdr:row>
      <xdr:rowOff>124882</xdr:rowOff>
    </xdr:to>
    <xdr:sp macro="" textlink="">
      <xdr:nvSpPr>
        <xdr:cNvPr id="186" name="Rectángulo 185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4148666" y="7543799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0.32</a:t>
          </a:r>
        </a:p>
      </xdr:txBody>
    </xdr:sp>
    <xdr:clientData/>
  </xdr:twoCellAnchor>
  <xdr:twoCellAnchor>
    <xdr:from>
      <xdr:col>3</xdr:col>
      <xdr:colOff>262466</xdr:colOff>
      <xdr:row>41</xdr:row>
      <xdr:rowOff>93134</xdr:rowOff>
    </xdr:from>
    <xdr:to>
      <xdr:col>3</xdr:col>
      <xdr:colOff>725108</xdr:colOff>
      <xdr:row>42</xdr:row>
      <xdr:rowOff>184150</xdr:rowOff>
    </xdr:to>
    <xdr:sp macro="" textlink="">
      <xdr:nvSpPr>
        <xdr:cNvPr id="187" name="Rectángulo 186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4978399" y="7789334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0.48</a:t>
          </a:r>
        </a:p>
      </xdr:txBody>
    </xdr:sp>
    <xdr:clientData/>
  </xdr:twoCellAnchor>
  <xdr:twoCellAnchor>
    <xdr:from>
      <xdr:col>3</xdr:col>
      <xdr:colOff>550333</xdr:colOff>
      <xdr:row>32</xdr:row>
      <xdr:rowOff>84667</xdr:rowOff>
    </xdr:from>
    <xdr:to>
      <xdr:col>3</xdr:col>
      <xdr:colOff>1012975</xdr:colOff>
      <xdr:row>33</xdr:row>
      <xdr:rowOff>175683</xdr:rowOff>
    </xdr:to>
    <xdr:sp macro="" textlink="">
      <xdr:nvSpPr>
        <xdr:cNvPr id="188" name="Rectángulo 187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5266266" y="61044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0.5</a:t>
          </a:r>
        </a:p>
      </xdr:txBody>
    </xdr:sp>
    <xdr:clientData/>
  </xdr:twoCellAnchor>
  <xdr:twoCellAnchor>
    <xdr:from>
      <xdr:col>4</xdr:col>
      <xdr:colOff>838200</xdr:colOff>
      <xdr:row>28</xdr:row>
      <xdr:rowOff>42334</xdr:rowOff>
    </xdr:from>
    <xdr:to>
      <xdr:col>4</xdr:col>
      <xdr:colOff>1300842</xdr:colOff>
      <xdr:row>29</xdr:row>
      <xdr:rowOff>133350</xdr:rowOff>
    </xdr:to>
    <xdr:sp macro="" textlink="">
      <xdr:nvSpPr>
        <xdr:cNvPr id="189" name="Rectángulo 188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6731000" y="53170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0.22</a:t>
          </a:r>
        </a:p>
      </xdr:txBody>
    </xdr:sp>
    <xdr:clientData/>
  </xdr:twoCellAnchor>
  <xdr:twoCellAnchor>
    <xdr:from>
      <xdr:col>4</xdr:col>
      <xdr:colOff>1397000</xdr:colOff>
      <xdr:row>30</xdr:row>
      <xdr:rowOff>76200</xdr:rowOff>
    </xdr:from>
    <xdr:to>
      <xdr:col>5</xdr:col>
      <xdr:colOff>149375</xdr:colOff>
      <xdr:row>31</xdr:row>
      <xdr:rowOff>167217</xdr:rowOff>
    </xdr:to>
    <xdr:sp macro="" textlink="">
      <xdr:nvSpPr>
        <xdr:cNvPr id="190" name="Rectángulo 189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7289800" y="57234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0.22</a:t>
          </a:r>
        </a:p>
      </xdr:txBody>
    </xdr:sp>
    <xdr:clientData/>
  </xdr:twoCellAnchor>
  <xdr:twoCellAnchor>
    <xdr:from>
      <xdr:col>4</xdr:col>
      <xdr:colOff>1659467</xdr:colOff>
      <xdr:row>36</xdr:row>
      <xdr:rowOff>84666</xdr:rowOff>
    </xdr:from>
    <xdr:to>
      <xdr:col>5</xdr:col>
      <xdr:colOff>411842</xdr:colOff>
      <xdr:row>37</xdr:row>
      <xdr:rowOff>175683</xdr:rowOff>
    </xdr:to>
    <xdr:sp macro="" textlink="">
      <xdr:nvSpPr>
        <xdr:cNvPr id="191" name="Rectángulo 190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7552267" y="6849533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0.22</a:t>
          </a:r>
        </a:p>
      </xdr:txBody>
    </xdr:sp>
    <xdr:clientData/>
  </xdr:twoCellAnchor>
  <xdr:twoCellAnchor>
    <xdr:from>
      <xdr:col>5</xdr:col>
      <xdr:colOff>575733</xdr:colOff>
      <xdr:row>23</xdr:row>
      <xdr:rowOff>84666</xdr:rowOff>
    </xdr:from>
    <xdr:to>
      <xdr:col>6</xdr:col>
      <xdr:colOff>250975</xdr:colOff>
      <xdr:row>24</xdr:row>
      <xdr:rowOff>175682</xdr:rowOff>
    </xdr:to>
    <xdr:sp macro="" textlink="">
      <xdr:nvSpPr>
        <xdr:cNvPr id="192" name="Rectángulo 191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8178800" y="4428066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0.32</a:t>
          </a:r>
        </a:p>
      </xdr:txBody>
    </xdr:sp>
    <xdr:clientData/>
  </xdr:twoCellAnchor>
  <xdr:twoCellAnchor>
    <xdr:from>
      <xdr:col>6</xdr:col>
      <xdr:colOff>279400</xdr:colOff>
      <xdr:row>26</xdr:row>
      <xdr:rowOff>186266</xdr:rowOff>
    </xdr:from>
    <xdr:to>
      <xdr:col>6</xdr:col>
      <xdr:colOff>742042</xdr:colOff>
      <xdr:row>28</xdr:row>
      <xdr:rowOff>91016</xdr:rowOff>
    </xdr:to>
    <xdr:sp macro="" textlink="">
      <xdr:nvSpPr>
        <xdr:cNvPr id="193" name="Rectángulo 192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8669867" y="5088466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0.40</a:t>
          </a:r>
        </a:p>
      </xdr:txBody>
    </xdr:sp>
    <xdr:clientData/>
  </xdr:twoCellAnchor>
  <xdr:twoCellAnchor>
    <xdr:from>
      <xdr:col>6</xdr:col>
      <xdr:colOff>423334</xdr:colOff>
      <xdr:row>31</xdr:row>
      <xdr:rowOff>42333</xdr:rowOff>
    </xdr:from>
    <xdr:to>
      <xdr:col>7</xdr:col>
      <xdr:colOff>98576</xdr:colOff>
      <xdr:row>32</xdr:row>
      <xdr:rowOff>133349</xdr:rowOff>
    </xdr:to>
    <xdr:sp macro="" textlink="">
      <xdr:nvSpPr>
        <xdr:cNvPr id="194" name="Rectángulo 193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8813801" y="5875866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0.32</a:t>
          </a:r>
        </a:p>
      </xdr:txBody>
    </xdr:sp>
    <xdr:clientData/>
  </xdr:twoCellAnchor>
  <xdr:twoCellAnchor>
    <xdr:from>
      <xdr:col>6</xdr:col>
      <xdr:colOff>296333</xdr:colOff>
      <xdr:row>39</xdr:row>
      <xdr:rowOff>127000</xdr:rowOff>
    </xdr:from>
    <xdr:to>
      <xdr:col>6</xdr:col>
      <xdr:colOff>758975</xdr:colOff>
      <xdr:row>41</xdr:row>
      <xdr:rowOff>31750</xdr:rowOff>
    </xdr:to>
    <xdr:sp macro="" textlink="">
      <xdr:nvSpPr>
        <xdr:cNvPr id="195" name="Rectángulo 194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8686800" y="74506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1.0</a:t>
          </a:r>
        </a:p>
      </xdr:txBody>
    </xdr:sp>
    <xdr:clientData/>
  </xdr:twoCellAnchor>
  <xdr:twoCellAnchor>
    <xdr:from>
      <xdr:col>7</xdr:col>
      <xdr:colOff>321734</xdr:colOff>
      <xdr:row>36</xdr:row>
      <xdr:rowOff>8466</xdr:rowOff>
    </xdr:from>
    <xdr:to>
      <xdr:col>7</xdr:col>
      <xdr:colOff>784376</xdr:colOff>
      <xdr:row>37</xdr:row>
      <xdr:rowOff>99483</xdr:rowOff>
    </xdr:to>
    <xdr:sp macro="" textlink="">
      <xdr:nvSpPr>
        <xdr:cNvPr id="196" name="Rectángulo 195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9499601" y="6773333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0.72</a:t>
          </a:r>
        </a:p>
      </xdr:txBody>
    </xdr:sp>
    <xdr:clientData/>
  </xdr:twoCellAnchor>
  <xdr:twoCellAnchor>
    <xdr:from>
      <xdr:col>7</xdr:col>
      <xdr:colOff>880533</xdr:colOff>
      <xdr:row>32</xdr:row>
      <xdr:rowOff>25400</xdr:rowOff>
    </xdr:from>
    <xdr:to>
      <xdr:col>7</xdr:col>
      <xdr:colOff>1343175</xdr:colOff>
      <xdr:row>33</xdr:row>
      <xdr:rowOff>116416</xdr:rowOff>
    </xdr:to>
    <xdr:sp macro="" textlink="">
      <xdr:nvSpPr>
        <xdr:cNvPr id="197" name="Rectángulo 196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10058400" y="6045200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0.88</a:t>
          </a:r>
        </a:p>
      </xdr:txBody>
    </xdr:sp>
    <xdr:clientData/>
  </xdr:twoCellAnchor>
  <xdr:twoCellAnchor>
    <xdr:from>
      <xdr:col>7</xdr:col>
      <xdr:colOff>728133</xdr:colOff>
      <xdr:row>24</xdr:row>
      <xdr:rowOff>0</xdr:rowOff>
    </xdr:from>
    <xdr:to>
      <xdr:col>7</xdr:col>
      <xdr:colOff>1190775</xdr:colOff>
      <xdr:row>25</xdr:row>
      <xdr:rowOff>91017</xdr:rowOff>
    </xdr:to>
    <xdr:sp macro="" textlink="">
      <xdr:nvSpPr>
        <xdr:cNvPr id="199" name="Rectángulo 198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9906000" y="45296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0.55</a:t>
          </a:r>
        </a:p>
      </xdr:txBody>
    </xdr:sp>
    <xdr:clientData/>
  </xdr:twoCellAnchor>
  <xdr:twoCellAnchor>
    <xdr:from>
      <xdr:col>8</xdr:col>
      <xdr:colOff>508000</xdr:colOff>
      <xdr:row>28</xdr:row>
      <xdr:rowOff>16934</xdr:rowOff>
    </xdr:from>
    <xdr:to>
      <xdr:col>8</xdr:col>
      <xdr:colOff>970642</xdr:colOff>
      <xdr:row>29</xdr:row>
      <xdr:rowOff>107950</xdr:rowOff>
    </xdr:to>
    <xdr:sp macro="" textlink="">
      <xdr:nvSpPr>
        <xdr:cNvPr id="201" name="Rectángulo 200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11218333" y="5291667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0.20</a:t>
          </a:r>
        </a:p>
      </xdr:txBody>
    </xdr:sp>
    <xdr:clientData/>
  </xdr:twoCellAnchor>
  <xdr:twoCellAnchor>
    <xdr:from>
      <xdr:col>4</xdr:col>
      <xdr:colOff>948265</xdr:colOff>
      <xdr:row>40</xdr:row>
      <xdr:rowOff>33868</xdr:rowOff>
    </xdr:from>
    <xdr:to>
      <xdr:col>4</xdr:col>
      <xdr:colOff>1410907</xdr:colOff>
      <xdr:row>41</xdr:row>
      <xdr:rowOff>124884</xdr:rowOff>
    </xdr:to>
    <xdr:sp macro="" textlink="">
      <xdr:nvSpPr>
        <xdr:cNvPr id="202" name="Rectángulo 201">
          <a:extLst>
            <a:ext uri="{FF2B5EF4-FFF2-40B4-BE49-F238E27FC236}">
              <a16:creationId xmlns:a16="http://schemas.microsoft.com/office/drawing/2014/main" id="{33E4F54B-0DF3-457A-A2E7-CFF63929B842}"/>
            </a:ext>
          </a:extLst>
        </xdr:cNvPr>
        <xdr:cNvSpPr/>
      </xdr:nvSpPr>
      <xdr:spPr>
        <a:xfrm>
          <a:off x="6841065" y="7543801"/>
          <a:ext cx="462642" cy="27728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0.50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F27" zoomScale="90" zoomScaleNormal="90" workbookViewId="0">
      <selection sqref="A1:O51"/>
    </sheetView>
  </sheetViews>
  <sheetFormatPr baseColWidth="10" defaultColWidth="11.44140625" defaultRowHeight="14.4" x14ac:dyDescent="0.3"/>
  <cols>
    <col min="1" max="1" width="32.88671875" customWidth="1"/>
    <col min="2" max="2" width="17.44140625" customWidth="1"/>
    <col min="3" max="3" width="18.5546875" customWidth="1"/>
    <col min="4" max="4" width="17.109375" customWidth="1"/>
    <col min="5" max="5" width="24.88671875" customWidth="1"/>
    <col min="8" max="8" width="22.33203125" customWidth="1"/>
    <col min="9" max="9" width="24.33203125" customWidth="1"/>
    <col min="10" max="10" width="11.5546875" customWidth="1"/>
    <col min="11" max="11" width="23.88671875" customWidth="1"/>
    <col min="12" max="12" width="12.44140625" customWidth="1"/>
    <col min="13" max="13" width="11.109375" customWidth="1"/>
    <col min="14" max="14" width="15.5546875" bestFit="1" customWidth="1"/>
    <col min="15" max="15" width="12.44140625" customWidth="1"/>
  </cols>
  <sheetData>
    <row r="1" spans="1:15" ht="19.5" customHeight="1" x14ac:dyDescent="0.3">
      <c r="A1" s="34" t="s">
        <v>0</v>
      </c>
      <c r="B1" s="34" t="s">
        <v>1</v>
      </c>
      <c r="C1" s="34"/>
      <c r="D1" s="34"/>
      <c r="E1" s="23" t="s">
        <v>2</v>
      </c>
      <c r="G1" s="34" t="s">
        <v>0</v>
      </c>
      <c r="H1" s="24" t="s">
        <v>3</v>
      </c>
      <c r="I1" s="24" t="s">
        <v>2</v>
      </c>
      <c r="J1" s="2"/>
      <c r="K1" s="24" t="s">
        <v>4</v>
      </c>
      <c r="L1" s="24" t="s">
        <v>5</v>
      </c>
      <c r="N1" s="34" t="s">
        <v>6</v>
      </c>
      <c r="O1" s="34"/>
    </row>
    <row r="2" spans="1:15" x14ac:dyDescent="0.3">
      <c r="A2" s="34"/>
      <c r="B2" s="27" t="s">
        <v>7</v>
      </c>
      <c r="C2" s="27" t="s">
        <v>8</v>
      </c>
      <c r="D2" s="27" t="s">
        <v>9</v>
      </c>
      <c r="E2" s="22" t="s">
        <v>10</v>
      </c>
      <c r="G2" s="34"/>
      <c r="H2" s="27" t="s">
        <v>11</v>
      </c>
      <c r="I2" s="24" t="s">
        <v>10</v>
      </c>
      <c r="J2" s="2"/>
      <c r="K2" s="18" t="s">
        <v>67</v>
      </c>
      <c r="L2" s="5">
        <f>H3+H4+H5+H6+H7+H15+H16+H17+H18+H19+H20+H21+H22</f>
        <v>5.1583333333333332</v>
      </c>
      <c r="N2" s="31" t="s">
        <v>12</v>
      </c>
      <c r="O2" s="31"/>
    </row>
    <row r="3" spans="1:15" x14ac:dyDescent="0.3">
      <c r="A3" s="16" t="s">
        <v>30</v>
      </c>
      <c r="B3" s="1">
        <v>0.05</v>
      </c>
      <c r="C3" s="1">
        <v>7.0000000000000007E-2</v>
      </c>
      <c r="D3" s="1">
        <v>0.1</v>
      </c>
      <c r="E3" s="1" t="s">
        <v>60</v>
      </c>
      <c r="G3" s="1" t="s">
        <v>13</v>
      </c>
      <c r="H3" s="5">
        <f>(B3+4*C3+D3)/6</f>
        <v>7.166666666666667E-2</v>
      </c>
      <c r="I3" s="1" t="str">
        <f>E3</f>
        <v>.</v>
      </c>
      <c r="K3" s="18" t="s">
        <v>68</v>
      </c>
      <c r="L3" s="5">
        <f>H3+H4+H5+H7+H15+H16+H17+H18+H19+H20+H21+H22</f>
        <v>5.0333333333333332</v>
      </c>
      <c r="N3" s="10" t="str">
        <f>G3</f>
        <v>A</v>
      </c>
      <c r="O3" s="11">
        <f>((D3-B3)/6)^2</f>
        <v>6.9444444444444444E-5</v>
      </c>
    </row>
    <row r="4" spans="1:15" x14ac:dyDescent="0.3">
      <c r="A4" s="16" t="s">
        <v>31</v>
      </c>
      <c r="B4" s="1">
        <v>0.08</v>
      </c>
      <c r="C4" s="1">
        <v>0.1</v>
      </c>
      <c r="D4" s="1">
        <v>0.3</v>
      </c>
      <c r="E4" s="1" t="s">
        <v>13</v>
      </c>
      <c r="G4" s="1" t="s">
        <v>15</v>
      </c>
      <c r="H4" s="5">
        <f t="shared" ref="H4:H22" si="0">(B4+4*C4+D4)/6</f>
        <v>0.13</v>
      </c>
      <c r="I4" s="1" t="str">
        <f t="shared" ref="I4:I22" si="1">E4</f>
        <v>A</v>
      </c>
      <c r="J4" s="2"/>
      <c r="K4" s="18" t="s">
        <v>69</v>
      </c>
      <c r="L4" s="5">
        <f>+H3+H4+H5+H6+H8+H9+H11+H12+H13+H14+H15+H16+H17+H18+H19+H20+H21+H22</f>
        <v>6.7916666666666679</v>
      </c>
      <c r="N4" s="10" t="str">
        <f t="shared" ref="N4:N22" si="2">G4</f>
        <v>B</v>
      </c>
      <c r="O4" s="11">
        <f t="shared" ref="O4:O22" si="3">((D4-B4)/6)^2</f>
        <v>1.3444444444444439E-3</v>
      </c>
    </row>
    <row r="5" spans="1:15" x14ac:dyDescent="0.3">
      <c r="A5" s="16" t="s">
        <v>32</v>
      </c>
      <c r="B5" s="1">
        <v>0.09</v>
      </c>
      <c r="C5" s="1">
        <v>0.1</v>
      </c>
      <c r="D5" s="1">
        <v>0.3</v>
      </c>
      <c r="E5" s="1" t="s">
        <v>15</v>
      </c>
      <c r="G5" s="1" t="s">
        <v>16</v>
      </c>
      <c r="H5" s="5">
        <f t="shared" si="0"/>
        <v>0.13166666666666668</v>
      </c>
      <c r="I5" s="1" t="str">
        <f t="shared" si="1"/>
        <v>B</v>
      </c>
      <c r="J5" s="2"/>
      <c r="K5" s="18" t="s">
        <v>70</v>
      </c>
      <c r="L5" s="25">
        <f>H3+H4+H5+H6+H8+H9+H10+H11+H12+H13+H14+H15+H16+H17+H18+H19+H20+H21+H22</f>
        <v>7.2916666666666679</v>
      </c>
      <c r="M5" s="26" t="s">
        <v>74</v>
      </c>
      <c r="N5" s="10" t="str">
        <f t="shared" si="2"/>
        <v>C</v>
      </c>
      <c r="O5" s="11">
        <f t="shared" si="3"/>
        <v>1.2249999999999997E-3</v>
      </c>
    </row>
    <row r="6" spans="1:15" x14ac:dyDescent="0.3">
      <c r="A6" s="16" t="s">
        <v>33</v>
      </c>
      <c r="B6" s="1">
        <v>0.05</v>
      </c>
      <c r="C6" s="1">
        <v>0.1</v>
      </c>
      <c r="D6" s="1">
        <v>0.3</v>
      </c>
      <c r="E6" s="1" t="s">
        <v>16</v>
      </c>
      <c r="G6" s="1" t="s">
        <v>17</v>
      </c>
      <c r="H6" s="5">
        <f t="shared" si="0"/>
        <v>0.125</v>
      </c>
      <c r="I6" s="1" t="str">
        <f t="shared" si="1"/>
        <v>C</v>
      </c>
      <c r="J6" s="2"/>
      <c r="K6" s="18" t="s">
        <v>71</v>
      </c>
      <c r="L6" s="5">
        <f>H3+H4+H5+H7+H11+H12+H13+H14+H15+H16+H17+H18+H19+H20+H21+H22</f>
        <v>6.1833333333333336</v>
      </c>
      <c r="N6" s="10" t="str">
        <f t="shared" si="2"/>
        <v>D</v>
      </c>
      <c r="O6" s="11">
        <f t="shared" si="3"/>
        <v>1.736111111111111E-3</v>
      </c>
    </row>
    <row r="7" spans="1:15" x14ac:dyDescent="0.3">
      <c r="A7" s="16" t="s">
        <v>34</v>
      </c>
      <c r="B7" s="1">
        <v>0.2</v>
      </c>
      <c r="C7" s="1">
        <v>0.3</v>
      </c>
      <c r="D7" s="1">
        <v>0.5</v>
      </c>
      <c r="E7" s="1" t="s">
        <v>61</v>
      </c>
      <c r="G7" s="1" t="s">
        <v>18</v>
      </c>
      <c r="H7" s="5">
        <f t="shared" si="0"/>
        <v>0.31666666666666665</v>
      </c>
      <c r="I7" s="1" t="str">
        <f t="shared" si="1"/>
        <v>C, D</v>
      </c>
      <c r="J7" s="2"/>
      <c r="K7" s="18" t="s">
        <v>72</v>
      </c>
      <c r="L7" s="5">
        <f>H3+H4+H5+H7+H8+H9+H11+H12+H13+H14+H15+H16+H17+H18+H19+H20+H21+H22</f>
        <v>6.9833333333333343</v>
      </c>
      <c r="N7" s="10" t="str">
        <f t="shared" si="2"/>
        <v>E</v>
      </c>
      <c r="O7" s="11">
        <f t="shared" si="3"/>
        <v>2.4999999999999996E-3</v>
      </c>
    </row>
    <row r="8" spans="1:15" x14ac:dyDescent="0.3">
      <c r="A8" s="16" t="s">
        <v>35</v>
      </c>
      <c r="B8" s="1">
        <v>0.2</v>
      </c>
      <c r="C8" s="1">
        <v>0.3</v>
      </c>
      <c r="D8" s="1">
        <v>0.5</v>
      </c>
      <c r="E8" s="1" t="s">
        <v>62</v>
      </c>
      <c r="G8" s="1" t="s">
        <v>19</v>
      </c>
      <c r="H8" s="5">
        <f t="shared" si="0"/>
        <v>0.31666666666666665</v>
      </c>
      <c r="I8" s="1" t="str">
        <f t="shared" si="1"/>
        <v>D, E</v>
      </c>
      <c r="J8" s="2"/>
      <c r="K8" s="18" t="s">
        <v>73</v>
      </c>
      <c r="L8" s="5">
        <f>H3+H4+H5+H7+H11+H14+H15+H16+H17+H18+H19+H20+H21+H22</f>
        <v>5.75</v>
      </c>
      <c r="N8" s="10" t="str">
        <f t="shared" si="2"/>
        <v>F</v>
      </c>
      <c r="O8" s="11">
        <f t="shared" si="3"/>
        <v>2.4999999999999996E-3</v>
      </c>
    </row>
    <row r="9" spans="1:15" x14ac:dyDescent="0.3">
      <c r="A9" s="16" t="s">
        <v>36</v>
      </c>
      <c r="B9" s="1">
        <v>0.3</v>
      </c>
      <c r="C9" s="1">
        <v>0.5</v>
      </c>
      <c r="D9" s="1">
        <v>0.6</v>
      </c>
      <c r="E9" s="1" t="s">
        <v>19</v>
      </c>
      <c r="G9" s="1" t="s">
        <v>21</v>
      </c>
      <c r="H9" s="17">
        <f t="shared" si="0"/>
        <v>0.48333333333333334</v>
      </c>
      <c r="I9" s="1" t="str">
        <f t="shared" si="1"/>
        <v>F</v>
      </c>
      <c r="J9" s="2"/>
      <c r="K9" s="1"/>
      <c r="L9" s="5"/>
      <c r="N9" s="10" t="str">
        <f t="shared" si="2"/>
        <v>G</v>
      </c>
      <c r="O9" s="11">
        <f t="shared" si="3"/>
        <v>2.4999999999999996E-3</v>
      </c>
    </row>
    <row r="10" spans="1:15" x14ac:dyDescent="0.3">
      <c r="A10" s="16" t="s">
        <v>37</v>
      </c>
      <c r="B10" s="1">
        <v>0.3</v>
      </c>
      <c r="C10" s="1">
        <v>0.5</v>
      </c>
      <c r="D10" s="1">
        <v>0.7</v>
      </c>
      <c r="E10" s="1" t="s">
        <v>21</v>
      </c>
      <c r="G10" s="1" t="s">
        <v>20</v>
      </c>
      <c r="H10" s="17">
        <f t="shared" si="0"/>
        <v>0.5</v>
      </c>
      <c r="I10" s="1" t="str">
        <f t="shared" si="1"/>
        <v>G</v>
      </c>
      <c r="J10" s="2"/>
      <c r="K10" s="1"/>
      <c r="L10" s="5"/>
      <c r="N10" s="10" t="str">
        <f t="shared" si="2"/>
        <v>H</v>
      </c>
      <c r="O10" s="11">
        <f t="shared" si="3"/>
        <v>4.4444444444444444E-3</v>
      </c>
    </row>
    <row r="11" spans="1:15" x14ac:dyDescent="0.3">
      <c r="A11" s="16" t="s">
        <v>38</v>
      </c>
      <c r="B11" s="1">
        <v>0.3</v>
      </c>
      <c r="C11" s="1">
        <v>0.5</v>
      </c>
      <c r="D11" s="1">
        <v>0.7</v>
      </c>
      <c r="E11" s="1" t="s">
        <v>63</v>
      </c>
      <c r="G11" s="1" t="s">
        <v>14</v>
      </c>
      <c r="H11" s="17">
        <f t="shared" si="0"/>
        <v>0.5</v>
      </c>
      <c r="I11" s="1" t="str">
        <f t="shared" si="1"/>
        <v>E, G, H</v>
      </c>
      <c r="J11" s="2"/>
      <c r="K11" s="1"/>
      <c r="L11" s="5"/>
      <c r="N11" s="10" t="str">
        <f t="shared" si="2"/>
        <v>I</v>
      </c>
      <c r="O11" s="11">
        <f t="shared" si="3"/>
        <v>4.4444444444444444E-3</v>
      </c>
    </row>
    <row r="12" spans="1:15" x14ac:dyDescent="0.3">
      <c r="A12" s="16" t="s">
        <v>39</v>
      </c>
      <c r="B12" s="1">
        <v>0.1</v>
      </c>
      <c r="C12" s="1">
        <v>0.2</v>
      </c>
      <c r="D12" s="1">
        <v>0.4</v>
      </c>
      <c r="E12" s="1" t="s">
        <v>14</v>
      </c>
      <c r="G12" s="1" t="s">
        <v>22</v>
      </c>
      <c r="H12" s="17">
        <f t="shared" si="0"/>
        <v>0.21666666666666667</v>
      </c>
      <c r="I12" s="1" t="str">
        <f t="shared" si="1"/>
        <v>I</v>
      </c>
      <c r="J12" s="2"/>
      <c r="K12" s="1"/>
      <c r="L12" s="7"/>
      <c r="N12" s="10" t="str">
        <f t="shared" si="2"/>
        <v>J</v>
      </c>
      <c r="O12" s="11">
        <f t="shared" si="3"/>
        <v>2.5000000000000009E-3</v>
      </c>
    </row>
    <row r="13" spans="1:15" x14ac:dyDescent="0.3">
      <c r="A13" s="16" t="s">
        <v>40</v>
      </c>
      <c r="B13" s="1">
        <v>0.1</v>
      </c>
      <c r="C13" s="1">
        <v>0.2</v>
      </c>
      <c r="D13" s="1">
        <v>0.4</v>
      </c>
      <c r="E13" s="1" t="s">
        <v>65</v>
      </c>
      <c r="G13" s="1" t="s">
        <v>50</v>
      </c>
      <c r="H13" s="17">
        <f t="shared" si="0"/>
        <v>0.21666666666666667</v>
      </c>
      <c r="I13" s="1" t="str">
        <f t="shared" si="1"/>
        <v>I, J</v>
      </c>
      <c r="K13" s="4"/>
      <c r="L13" s="8"/>
      <c r="N13" s="10" t="str">
        <f t="shared" si="2"/>
        <v>K</v>
      </c>
      <c r="O13" s="11">
        <f t="shared" si="3"/>
        <v>2.5000000000000009E-3</v>
      </c>
    </row>
    <row r="14" spans="1:15" x14ac:dyDescent="0.3">
      <c r="A14" s="16" t="s">
        <v>41</v>
      </c>
      <c r="B14" s="1">
        <v>0.1</v>
      </c>
      <c r="C14" s="1">
        <v>0.2</v>
      </c>
      <c r="D14" s="1">
        <v>0.4</v>
      </c>
      <c r="E14" s="1" t="s">
        <v>66</v>
      </c>
      <c r="G14" s="1" t="s">
        <v>51</v>
      </c>
      <c r="H14" s="17">
        <f t="shared" si="0"/>
        <v>0.21666666666666667</v>
      </c>
      <c r="I14" s="1" t="str">
        <f t="shared" si="1"/>
        <v>I, K</v>
      </c>
      <c r="J14" s="2"/>
      <c r="K14" s="19"/>
      <c r="L14" s="20"/>
      <c r="M14" s="21"/>
      <c r="N14" s="10" t="str">
        <f t="shared" si="2"/>
        <v>L</v>
      </c>
      <c r="O14" s="11">
        <f t="shared" si="3"/>
        <v>2.5000000000000009E-3</v>
      </c>
    </row>
    <row r="15" spans="1:15" x14ac:dyDescent="0.3">
      <c r="A15" s="16" t="s">
        <v>42</v>
      </c>
      <c r="B15" s="1">
        <v>0.2</v>
      </c>
      <c r="C15" s="1">
        <v>0.3</v>
      </c>
      <c r="D15" s="1">
        <v>0.5</v>
      </c>
      <c r="E15" s="1" t="s">
        <v>64</v>
      </c>
      <c r="G15" s="1" t="s">
        <v>52</v>
      </c>
      <c r="H15" s="17">
        <f t="shared" si="0"/>
        <v>0.31666666666666665</v>
      </c>
      <c r="I15" s="1" t="str">
        <f t="shared" si="1"/>
        <v>E, L</v>
      </c>
      <c r="J15" s="2"/>
      <c r="K15" s="3"/>
      <c r="L15" s="9"/>
      <c r="N15" s="10" t="str">
        <f t="shared" si="2"/>
        <v>M</v>
      </c>
      <c r="O15" s="11">
        <f t="shared" si="3"/>
        <v>2.4999999999999996E-3</v>
      </c>
    </row>
    <row r="16" spans="1:15" x14ac:dyDescent="0.3">
      <c r="A16" s="16" t="s">
        <v>43</v>
      </c>
      <c r="B16" s="1">
        <v>0.2</v>
      </c>
      <c r="C16" s="1">
        <v>0.4</v>
      </c>
      <c r="D16" s="1">
        <v>0.6</v>
      </c>
      <c r="E16" s="1" t="s">
        <v>52</v>
      </c>
      <c r="G16" s="1" t="s">
        <v>53</v>
      </c>
      <c r="H16" s="17">
        <f t="shared" si="0"/>
        <v>0.39999999999999997</v>
      </c>
      <c r="I16" s="1" t="str">
        <f t="shared" si="1"/>
        <v>M</v>
      </c>
      <c r="J16" s="2"/>
      <c r="K16" s="1"/>
      <c r="L16" s="7"/>
      <c r="N16" s="10" t="str">
        <f t="shared" si="2"/>
        <v>N</v>
      </c>
      <c r="O16" s="11">
        <f t="shared" si="3"/>
        <v>4.4444444444444444E-3</v>
      </c>
    </row>
    <row r="17" spans="1:15" x14ac:dyDescent="0.3">
      <c r="A17" s="16" t="s">
        <v>44</v>
      </c>
      <c r="B17" s="1">
        <v>0.2</v>
      </c>
      <c r="C17" s="1">
        <v>0.3</v>
      </c>
      <c r="D17" s="1">
        <v>0.5</v>
      </c>
      <c r="E17" s="1" t="s">
        <v>53</v>
      </c>
      <c r="G17" s="1" t="s">
        <v>54</v>
      </c>
      <c r="H17" s="17">
        <f t="shared" si="0"/>
        <v>0.31666666666666665</v>
      </c>
      <c r="I17" s="1" t="str">
        <f t="shared" si="1"/>
        <v>N</v>
      </c>
      <c r="J17" s="2"/>
      <c r="K17" s="1"/>
      <c r="L17" s="7"/>
      <c r="N17" s="10" t="str">
        <f t="shared" si="2"/>
        <v>Ñ</v>
      </c>
      <c r="O17" s="11">
        <f t="shared" si="3"/>
        <v>2.4999999999999996E-3</v>
      </c>
    </row>
    <row r="18" spans="1:15" x14ac:dyDescent="0.3">
      <c r="A18" s="16" t="s">
        <v>45</v>
      </c>
      <c r="B18" s="1">
        <v>0.7</v>
      </c>
      <c r="C18" s="1">
        <v>1</v>
      </c>
      <c r="D18" s="1">
        <v>1.3</v>
      </c>
      <c r="E18" s="1" t="s">
        <v>54</v>
      </c>
      <c r="G18" s="1" t="s">
        <v>55</v>
      </c>
      <c r="H18" s="17">
        <f t="shared" si="0"/>
        <v>1</v>
      </c>
      <c r="I18" s="1" t="str">
        <f t="shared" si="1"/>
        <v>Ñ</v>
      </c>
      <c r="J18" s="2"/>
      <c r="K18" s="1"/>
      <c r="L18" s="7"/>
      <c r="N18" s="10" t="str">
        <f t="shared" si="2"/>
        <v>O</v>
      </c>
      <c r="O18" s="11">
        <f t="shared" si="3"/>
        <v>1.0000000000000004E-2</v>
      </c>
    </row>
    <row r="19" spans="1:15" x14ac:dyDescent="0.3">
      <c r="A19" s="16" t="s">
        <v>46</v>
      </c>
      <c r="B19" s="1">
        <v>0.5</v>
      </c>
      <c r="C19" s="1">
        <v>0.7</v>
      </c>
      <c r="D19" s="1">
        <v>1</v>
      </c>
      <c r="E19" s="1" t="s">
        <v>55</v>
      </c>
      <c r="G19" s="1" t="s">
        <v>56</v>
      </c>
      <c r="H19" s="17">
        <f t="shared" si="0"/>
        <v>0.71666666666666667</v>
      </c>
      <c r="I19" s="1" t="str">
        <f t="shared" si="1"/>
        <v>O</v>
      </c>
      <c r="J19" s="2"/>
      <c r="K19" s="1"/>
      <c r="L19" s="7"/>
      <c r="N19" s="10" t="str">
        <f t="shared" si="2"/>
        <v>P</v>
      </c>
      <c r="O19" s="11">
        <f t="shared" si="3"/>
        <v>6.9444444444444441E-3</v>
      </c>
    </row>
    <row r="20" spans="1:15" x14ac:dyDescent="0.3">
      <c r="A20" s="16" t="s">
        <v>47</v>
      </c>
      <c r="B20" s="1">
        <v>0.7</v>
      </c>
      <c r="C20" s="1">
        <v>0.9</v>
      </c>
      <c r="D20" s="1">
        <v>1</v>
      </c>
      <c r="E20" s="1" t="s">
        <v>56</v>
      </c>
      <c r="G20" s="1" t="s">
        <v>57</v>
      </c>
      <c r="H20" s="17">
        <f t="shared" si="0"/>
        <v>0.8833333333333333</v>
      </c>
      <c r="I20" s="1" t="str">
        <f t="shared" si="1"/>
        <v>P</v>
      </c>
      <c r="J20" s="2"/>
      <c r="K20" s="1"/>
      <c r="L20" s="7"/>
      <c r="N20" s="10" t="str">
        <f t="shared" si="2"/>
        <v>Q</v>
      </c>
      <c r="O20" s="11">
        <f t="shared" si="3"/>
        <v>2.5000000000000009E-3</v>
      </c>
    </row>
    <row r="21" spans="1:15" x14ac:dyDescent="0.3">
      <c r="A21" s="16" t="s">
        <v>48</v>
      </c>
      <c r="B21" s="1">
        <v>0.4</v>
      </c>
      <c r="C21" s="1">
        <v>0.5</v>
      </c>
      <c r="D21" s="1">
        <v>0.9</v>
      </c>
      <c r="E21" s="1" t="s">
        <v>57</v>
      </c>
      <c r="G21" s="1" t="s">
        <v>58</v>
      </c>
      <c r="H21" s="17">
        <f t="shared" si="0"/>
        <v>0.54999999999999993</v>
      </c>
      <c r="I21" s="1" t="str">
        <f t="shared" si="1"/>
        <v>Q</v>
      </c>
      <c r="J21" s="2"/>
      <c r="K21" s="1"/>
      <c r="L21" s="7"/>
      <c r="N21" s="10" t="str">
        <f t="shared" si="2"/>
        <v>R</v>
      </c>
      <c r="O21" s="11">
        <f t="shared" si="3"/>
        <v>6.9444444444444441E-3</v>
      </c>
    </row>
    <row r="22" spans="1:15" x14ac:dyDescent="0.3">
      <c r="A22" s="16" t="s">
        <v>49</v>
      </c>
      <c r="B22" s="1">
        <v>0.1</v>
      </c>
      <c r="C22" s="1">
        <v>0.2</v>
      </c>
      <c r="D22" s="1">
        <v>0.3</v>
      </c>
      <c r="E22" s="1" t="s">
        <v>58</v>
      </c>
      <c r="G22" s="1" t="s">
        <v>59</v>
      </c>
      <c r="H22" s="17">
        <f t="shared" si="0"/>
        <v>0.19999999999999998</v>
      </c>
      <c r="I22" s="1" t="str">
        <f t="shared" si="1"/>
        <v>R</v>
      </c>
      <c r="J22" s="2"/>
      <c r="K22" s="1"/>
      <c r="L22" s="7"/>
      <c r="N22" s="10" t="str">
        <f t="shared" si="2"/>
        <v>S</v>
      </c>
      <c r="O22" s="11">
        <f t="shared" si="3"/>
        <v>1.1111111111111111E-3</v>
      </c>
    </row>
    <row r="23" spans="1:15" x14ac:dyDescent="0.3">
      <c r="H23" s="6"/>
      <c r="J23" s="2"/>
      <c r="K23" s="1"/>
      <c r="L23" s="7"/>
    </row>
    <row r="24" spans="1:15" x14ac:dyDescent="0.3">
      <c r="J24" s="2"/>
      <c r="K24" s="1"/>
      <c r="L24" s="5"/>
      <c r="N24" s="31" t="s">
        <v>23</v>
      </c>
      <c r="O24" s="31"/>
    </row>
    <row r="25" spans="1:15" x14ac:dyDescent="0.3">
      <c r="J25" s="2"/>
      <c r="K25" s="1"/>
      <c r="L25" s="5"/>
      <c r="N25" s="2"/>
      <c r="O25" s="13"/>
    </row>
    <row r="26" spans="1:15" x14ac:dyDescent="0.3">
      <c r="J26" s="2"/>
      <c r="K26" s="1"/>
      <c r="L26" s="5"/>
      <c r="N26" s="27" t="s">
        <v>25</v>
      </c>
      <c r="O26" s="12">
        <f>O3++O4+O5+O6+O7+O8+O9+O10+O11+O12+O13+O14+O15+O16+O17+O18+O19+O20+O21+O22</f>
        <v>6.520833333333334E-2</v>
      </c>
    </row>
    <row r="27" spans="1:15" x14ac:dyDescent="0.3">
      <c r="J27" s="2"/>
      <c r="K27" s="1"/>
      <c r="L27" s="5"/>
    </row>
    <row r="28" spans="1:15" x14ac:dyDescent="0.3">
      <c r="J28" s="2"/>
      <c r="K28" s="1"/>
      <c r="L28" s="5"/>
      <c r="N28" s="30" t="s">
        <v>26</v>
      </c>
      <c r="O28" s="30"/>
    </row>
    <row r="29" spans="1:15" x14ac:dyDescent="0.3">
      <c r="J29" s="2"/>
      <c r="K29" s="1"/>
      <c r="L29" s="5"/>
      <c r="N29" s="32" t="s">
        <v>27</v>
      </c>
      <c r="O29" s="33"/>
    </row>
    <row r="30" spans="1:15" x14ac:dyDescent="0.3">
      <c r="N30" s="29">
        <f>SQRT(O26)</f>
        <v>0.25535922410074274</v>
      </c>
      <c r="O30" s="29"/>
    </row>
    <row r="32" spans="1:15" x14ac:dyDescent="0.3">
      <c r="F32" s="15"/>
      <c r="N32" s="24" t="s">
        <v>29</v>
      </c>
    </row>
    <row r="33" spans="1:15" x14ac:dyDescent="0.3">
      <c r="F33" s="15"/>
      <c r="N33" s="27" t="s">
        <v>24</v>
      </c>
    </row>
    <row r="34" spans="1:15" x14ac:dyDescent="0.3">
      <c r="F34" s="15"/>
      <c r="N34" s="27" t="s">
        <v>75</v>
      </c>
    </row>
    <row r="35" spans="1:15" x14ac:dyDescent="0.3">
      <c r="N35" s="5">
        <f>(8-7.9)/N30</f>
        <v>0.39160519989890108</v>
      </c>
    </row>
    <row r="37" spans="1:15" x14ac:dyDescent="0.3">
      <c r="N37" s="30" t="s">
        <v>28</v>
      </c>
      <c r="O37" s="30"/>
    </row>
    <row r="38" spans="1:15" x14ac:dyDescent="0.3">
      <c r="N38" s="28">
        <v>0.65169999999999995</v>
      </c>
      <c r="O38" s="28"/>
    </row>
    <row r="41" spans="1:15" x14ac:dyDescent="0.3">
      <c r="A41" s="14"/>
    </row>
    <row r="42" spans="1:15" x14ac:dyDescent="0.3">
      <c r="A42" s="15"/>
      <c r="B42" s="15"/>
      <c r="C42" s="15"/>
      <c r="D42" s="15"/>
      <c r="E42" s="15"/>
      <c r="G42" s="15"/>
      <c r="H42" s="15"/>
      <c r="I42" s="15"/>
    </row>
    <row r="43" spans="1:15" x14ac:dyDescent="0.3">
      <c r="A43" s="15"/>
      <c r="B43" s="15"/>
      <c r="C43" s="15"/>
      <c r="D43" s="15"/>
      <c r="E43" s="15"/>
      <c r="G43" s="15"/>
      <c r="H43" s="15"/>
      <c r="I43" s="15"/>
    </row>
    <row r="44" spans="1:15" x14ac:dyDescent="0.3">
      <c r="A44" s="15"/>
      <c r="B44" s="15"/>
      <c r="C44" s="15"/>
      <c r="D44" s="15"/>
      <c r="E44" s="15"/>
      <c r="G44" s="15"/>
      <c r="H44" s="15"/>
      <c r="I44" s="15"/>
    </row>
  </sheetData>
  <mergeCells count="11">
    <mergeCell ref="N1:O1"/>
    <mergeCell ref="N2:O2"/>
    <mergeCell ref="A1:A2"/>
    <mergeCell ref="B1:D1"/>
    <mergeCell ref="G1:G2"/>
    <mergeCell ref="N38:O38"/>
    <mergeCell ref="N30:O30"/>
    <mergeCell ref="N37:O37"/>
    <mergeCell ref="N24:O24"/>
    <mergeCell ref="N28:O28"/>
    <mergeCell ref="N29:O29"/>
  </mergeCells>
  <conditionalFormatting sqref="K2:K29 F30">
    <cfRule type="duplicateValues" dxfId="3" priority="48"/>
  </conditionalFormatting>
  <conditionalFormatting sqref="K2:K24">
    <cfRule type="duplicateValues" dxfId="2" priority="57"/>
  </conditionalFormatting>
  <conditionalFormatting sqref="K2:K29">
    <cfRule type="duplicateValues" dxfId="1" priority="59"/>
  </conditionalFormatting>
  <conditionalFormatting sqref="G40 M14:M29 H40:H41 M2:M9">
    <cfRule type="duplicateValues" dxfId="0" priority="6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Jonathan</cp:lastModifiedBy>
  <cp:revision/>
  <dcterms:created xsi:type="dcterms:W3CDTF">2022-10-15T19:55:04Z</dcterms:created>
  <dcterms:modified xsi:type="dcterms:W3CDTF">2024-02-19T05:51:33Z</dcterms:modified>
  <cp:category/>
  <cp:contentStatus/>
</cp:coreProperties>
</file>