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Ik1 atrial model_biblio\summary data &amp; fig\"/>
    </mc:Choice>
  </mc:AlternateContent>
  <xr:revisionPtr revIDLastSave="0" documentId="13_ncr:1_{280B99D8-5587-4241-A3E4-20B33756C4B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Ctrl" sheetId="1" r:id="rId1"/>
    <sheet name="RA" sheetId="2" r:id="rId2"/>
    <sheet name="Foglio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F41" i="1"/>
  <c r="I19" i="1" l="1"/>
  <c r="I18" i="1"/>
  <c r="I20" i="1" s="1"/>
  <c r="I29" i="2"/>
  <c r="I28" i="2"/>
  <c r="I30" i="2" s="1"/>
  <c r="L33" i="3"/>
  <c r="K33" i="3"/>
  <c r="E28" i="2"/>
  <c r="E30" i="2" s="1"/>
  <c r="F18" i="1"/>
  <c r="F20" i="1" s="1"/>
  <c r="F29" i="2"/>
  <c r="F28" i="2"/>
  <c r="F30" i="2" s="1"/>
  <c r="F19" i="1"/>
  <c r="E19" i="1"/>
  <c r="E18" i="1"/>
  <c r="E20" i="1" s="1"/>
</calcChain>
</file>

<file path=xl/sharedStrings.xml><?xml version="1.0" encoding="utf-8"?>
<sst xmlns="http://schemas.openxmlformats.org/spreadsheetml/2006/main" count="97" uniqueCount="61">
  <si>
    <t>EXP</t>
  </si>
  <si>
    <t>preparato</t>
  </si>
  <si>
    <t>RA 1</t>
  </si>
  <si>
    <t xml:space="preserve">piastra </t>
  </si>
  <si>
    <t>#  elettrodo</t>
  </si>
  <si>
    <t>QTcB (s)</t>
  </si>
  <si>
    <t>RA 2</t>
  </si>
  <si>
    <t>N</t>
  </si>
  <si>
    <t>mean</t>
  </si>
  <si>
    <t>sem</t>
  </si>
  <si>
    <t>rate</t>
  </si>
  <si>
    <t>rate (Hz)</t>
  </si>
  <si>
    <t>CCh</t>
  </si>
  <si>
    <t>no QT</t>
  </si>
  <si>
    <t>RA 4 (CRP)</t>
  </si>
  <si>
    <t>RA 5 (CRP)</t>
  </si>
  <si>
    <t>2 old</t>
  </si>
  <si>
    <t>RA 6 (CRP)</t>
  </si>
  <si>
    <t>X</t>
  </si>
  <si>
    <t>RA 8 (CRP)</t>
  </si>
  <si>
    <t>EXO 10-7</t>
  </si>
  <si>
    <t>2 M0</t>
  </si>
  <si>
    <t>8 M1</t>
  </si>
  <si>
    <t>7 M0</t>
  </si>
  <si>
    <t>1.86666666666667</t>
  </si>
  <si>
    <t>EXO 10-9</t>
  </si>
  <si>
    <t>5 M1</t>
  </si>
  <si>
    <t>1 M0</t>
  </si>
  <si>
    <t>0.183183890446999</t>
  </si>
  <si>
    <t>0.165302585192982</t>
  </si>
  <si>
    <t>0.248479787708734</t>
  </si>
  <si>
    <t>0.187101428226629</t>
  </si>
  <si>
    <t>0.198169400037218</t>
  </si>
  <si>
    <t>0.296114789284358</t>
  </si>
  <si>
    <t>0.391182453522386</t>
  </si>
  <si>
    <t>0.866666666666667</t>
  </si>
  <si>
    <t>0.345667</t>
  </si>
  <si>
    <t>0.468580299429386</t>
  </si>
  <si>
    <t>0.648426</t>
  </si>
  <si>
    <t>RA</t>
  </si>
  <si>
    <t>QTc</t>
  </si>
  <si>
    <t>Hz</t>
  </si>
  <si>
    <t>Ctrl</t>
  </si>
  <si>
    <t>non considero i secondi elettrodi</t>
  </si>
  <si>
    <t>t test</t>
  </si>
  <si>
    <r>
      <t xml:space="preserve">4AP 200 </t>
    </r>
    <r>
      <rPr>
        <sz val="11"/>
        <color theme="1"/>
        <rFont val="Calibri"/>
        <family val="2"/>
      </rPr>
      <t>µM</t>
    </r>
  </si>
  <si>
    <t>delta %</t>
  </si>
  <si>
    <t>4 AP 200µM</t>
  </si>
  <si>
    <t>tracce brutte</t>
  </si>
  <si>
    <t>C1P8_d21_1_02_21</t>
  </si>
  <si>
    <t>RA 3</t>
  </si>
  <si>
    <t>RA 4</t>
  </si>
  <si>
    <t xml:space="preserve"> EXO M0 </t>
  </si>
  <si>
    <t xml:space="preserve"> EXO M1</t>
  </si>
  <si>
    <t>da MM exp</t>
  </si>
  <si>
    <t>video</t>
  </si>
  <si>
    <t>RA5-c1p20</t>
  </si>
  <si>
    <t>RA5-c1p9</t>
  </si>
  <si>
    <t>N3-c1p14</t>
  </si>
  <si>
    <t>N4-c5p20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</si>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</sst>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quotePrefix="1" applyFill="1"/>
    <xf numFmtId="0" fontId="0" fillId="3" borderId="0" xfId="0" applyFill="1"/>
    <xf numFmtId="0" fontId="2" fillId="0" borderId="0" xfId="0" applyFont="1" applyFill="1"/>
    <xf numFmtId="0" fontId="0" fillId="0" borderId="0" xfId="0"/>
    <xf numFmtId="0" fontId="2" fillId="0" borderId="0" xfId="0" applyFont="1" applyFill="1"/>
    <xf numFmtId="0" fontId="0" fillId="0" borderId="0" xfId="0"/>
    <xf numFmtId="0" fontId="2" fillId="0" borderId="0" xfId="0" applyFont="1" applyFill="1"/>
    <xf numFmtId="0" fontId="0" fillId="4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5" borderId="0" xfId="0" applyFont="1" applyFill="1"/>
    <xf numFmtId="0" fontId="4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4" fillId="0" borderId="0" xfId="1"/>
    <xf numFmtId="0" fontId="4" fillId="0" borderId="0" xfId="1"/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7" zoomScale="120" zoomScaleNormal="120" workbookViewId="0">
      <selection activeCell="E12" sqref="E12"/>
    </sheetView>
  </sheetViews>
  <sheetFormatPr defaultRowHeight="14.5" x14ac:dyDescent="0.35"/>
  <cols>
    <col min="1" max="1" width="11.1796875" customWidth="1"/>
    <col min="2" max="2" width="9.1796875" style="1"/>
    <col min="3" max="3" width="12.1796875" customWidth="1"/>
    <col min="4" max="4" width="12.1796875" style="1" customWidth="1"/>
    <col min="5" max="5" width="12.26953125" customWidth="1"/>
    <col min="6" max="6" width="11.1796875" customWidth="1"/>
    <col min="8" max="8" width="15" customWidth="1"/>
  </cols>
  <sheetData>
    <row r="1" spans="1:10" x14ac:dyDescent="0.35">
      <c r="I1" t="s">
        <v>46</v>
      </c>
    </row>
    <row r="2" spans="1:10" x14ac:dyDescent="0.35">
      <c r="A2" t="s">
        <v>0</v>
      </c>
      <c r="B2" s="1" t="s">
        <v>3</v>
      </c>
      <c r="C2" t="s">
        <v>1</v>
      </c>
      <c r="D2" s="1" t="s">
        <v>4</v>
      </c>
      <c r="E2" t="s">
        <v>5</v>
      </c>
      <c r="F2" t="s">
        <v>11</v>
      </c>
    </row>
    <row r="3" spans="1:10" x14ac:dyDescent="0.35">
      <c r="A3" t="s">
        <v>2</v>
      </c>
      <c r="B3" s="1">
        <v>3</v>
      </c>
      <c r="D3" s="1">
        <v>36</v>
      </c>
      <c r="E3" s="25" t="s">
        <v>37</v>
      </c>
      <c r="F3">
        <v>0.86670000000000003</v>
      </c>
      <c r="H3" s="32" t="s">
        <v>45</v>
      </c>
      <c r="I3">
        <v>32.417999999999999</v>
      </c>
    </row>
    <row r="4" spans="1:10" x14ac:dyDescent="0.35">
      <c r="D4" s="1">
        <v>46</v>
      </c>
      <c r="E4" s="20">
        <v>0.50683141710368895</v>
      </c>
    </row>
    <row r="5" spans="1:10" x14ac:dyDescent="0.35">
      <c r="A5" s="2" t="s">
        <v>6</v>
      </c>
      <c r="B5" s="1">
        <v>1</v>
      </c>
      <c r="D5" s="1">
        <v>53</v>
      </c>
      <c r="E5" s="3">
        <v>0.40211175581996922</v>
      </c>
      <c r="F5" s="12">
        <v>0.58333333333333337</v>
      </c>
      <c r="H5" s="32" t="s">
        <v>45</v>
      </c>
      <c r="I5" s="27">
        <v>53.482508569884324</v>
      </c>
      <c r="J5" t="s">
        <v>48</v>
      </c>
    </row>
    <row r="6" spans="1:10" x14ac:dyDescent="0.35">
      <c r="D6" s="1">
        <v>55</v>
      </c>
      <c r="E6" s="25" t="s">
        <v>34</v>
      </c>
      <c r="F6" s="25" t="s">
        <v>35</v>
      </c>
    </row>
    <row r="7" spans="1:10" x14ac:dyDescent="0.35">
      <c r="A7" s="18" t="s">
        <v>14</v>
      </c>
      <c r="B7" s="1">
        <v>3</v>
      </c>
      <c r="E7" s="15"/>
      <c r="F7" s="25" t="s">
        <v>24</v>
      </c>
      <c r="G7" s="26" t="s">
        <v>13</v>
      </c>
    </row>
    <row r="8" spans="1:10" x14ac:dyDescent="0.35">
      <c r="A8" s="18" t="s">
        <v>15</v>
      </c>
      <c r="B8" s="1">
        <v>1</v>
      </c>
      <c r="D8" s="1">
        <v>43</v>
      </c>
      <c r="E8" s="25" t="s">
        <v>36</v>
      </c>
      <c r="F8">
        <v>1.9</v>
      </c>
    </row>
    <row r="9" spans="1:10" x14ac:dyDescent="0.35">
      <c r="D9" s="1">
        <v>63</v>
      </c>
      <c r="E9" s="20">
        <v>0.41449900000000001</v>
      </c>
    </row>
    <row r="10" spans="1:10" x14ac:dyDescent="0.35">
      <c r="A10" s="22" t="s">
        <v>17</v>
      </c>
      <c r="B10" s="1">
        <v>1</v>
      </c>
      <c r="D10" s="1">
        <v>56</v>
      </c>
      <c r="E10">
        <v>0.20133699999999999</v>
      </c>
      <c r="F10">
        <v>0.46511627999999999</v>
      </c>
      <c r="I10" s="11"/>
    </row>
    <row r="11" spans="1:10" x14ac:dyDescent="0.35">
      <c r="B11" s="16" t="s">
        <v>18</v>
      </c>
      <c r="D11" s="1">
        <v>65</v>
      </c>
      <c r="E11">
        <v>0.38339899999999999</v>
      </c>
      <c r="F11">
        <v>0.72968491000000002</v>
      </c>
    </row>
    <row r="12" spans="1:10" s="22" customFormat="1" x14ac:dyDescent="0.35">
      <c r="B12" s="22">
        <v>3</v>
      </c>
      <c r="D12" s="22">
        <v>58</v>
      </c>
      <c r="E12" s="22">
        <v>0.17985300000000001</v>
      </c>
      <c r="F12" s="22">
        <v>0.53601339999999997</v>
      </c>
    </row>
    <row r="13" spans="1:10" s="22" customFormat="1" x14ac:dyDescent="0.35">
      <c r="B13" s="22">
        <v>2</v>
      </c>
      <c r="D13" s="22">
        <v>22</v>
      </c>
      <c r="E13" s="22">
        <v>0.30420399999999997</v>
      </c>
      <c r="F13" s="22">
        <v>1.8801996700000001</v>
      </c>
    </row>
    <row r="14" spans="1:10" s="22" customFormat="1" x14ac:dyDescent="0.35">
      <c r="A14" s="23" t="s">
        <v>20</v>
      </c>
      <c r="B14" s="16" t="s">
        <v>22</v>
      </c>
      <c r="D14" s="22">
        <v>72</v>
      </c>
      <c r="F14" s="24">
        <v>0.16377649325626203</v>
      </c>
    </row>
    <row r="15" spans="1:10" x14ac:dyDescent="0.35">
      <c r="B15" s="16" t="s">
        <v>23</v>
      </c>
      <c r="D15" s="1">
        <v>56</v>
      </c>
      <c r="F15">
        <v>0.73161485999999998</v>
      </c>
    </row>
    <row r="18" spans="1:9" x14ac:dyDescent="0.35">
      <c r="D18" s="1" t="s">
        <v>7</v>
      </c>
      <c r="E18">
        <f>COUNT(E3:E16)</f>
        <v>7</v>
      </c>
      <c r="F18" s="14">
        <f>COUNT(F3:F15)</f>
        <v>9</v>
      </c>
      <c r="I18" s="30">
        <f>COUNT(I3:I16)</f>
        <v>2</v>
      </c>
    </row>
    <row r="19" spans="1:9" x14ac:dyDescent="0.35">
      <c r="D19" s="1" t="s">
        <v>8</v>
      </c>
      <c r="E19">
        <f>AVERAGE(E3:E16)</f>
        <v>0.34174788184623683</v>
      </c>
      <c r="F19" s="14">
        <f>AVERAGE(F3:F15)</f>
        <v>0.87293766073217727</v>
      </c>
      <c r="I19" s="30">
        <f>AVERAGE(I3:I16)</f>
        <v>42.950254284942162</v>
      </c>
    </row>
    <row r="20" spans="1:9" x14ac:dyDescent="0.35">
      <c r="D20" s="1" t="s">
        <v>9</v>
      </c>
      <c r="E20">
        <f>STDEV(E3:E16)/E18^0.5</f>
        <v>4.5055157546116491E-2</v>
      </c>
      <c r="F20" s="14">
        <f>STDEV(F3:F16)/F18^0.5</f>
        <v>0.20332591041858142</v>
      </c>
      <c r="I20" s="30">
        <f>STDEV(I3:I16)/I18^0.5</f>
        <v>10.532254284942155</v>
      </c>
    </row>
    <row r="22" spans="1:9" x14ac:dyDescent="0.35">
      <c r="D22" s="24" t="s">
        <v>43</v>
      </c>
      <c r="E22" s="24"/>
      <c r="F22" s="24"/>
    </row>
    <row r="23" spans="1:9" x14ac:dyDescent="0.35">
      <c r="A23" s="41" t="s">
        <v>54</v>
      </c>
    </row>
    <row r="24" spans="1:9" x14ac:dyDescent="0.35">
      <c r="A24" s="35" t="s">
        <v>49</v>
      </c>
      <c r="F24" s="33">
        <v>0.78431372549019607</v>
      </c>
    </row>
    <row r="25" spans="1:9" x14ac:dyDescent="0.35">
      <c r="A25" s="36" t="s">
        <v>2</v>
      </c>
      <c r="F25" s="33">
        <v>0.37656901999999998</v>
      </c>
    </row>
    <row r="26" spans="1:9" x14ac:dyDescent="0.35">
      <c r="A26" s="37" t="s">
        <v>6</v>
      </c>
      <c r="F26" s="33">
        <v>0.73333328444444768</v>
      </c>
    </row>
    <row r="27" spans="1:9" x14ac:dyDescent="0.35">
      <c r="A27" s="38" t="s">
        <v>50</v>
      </c>
      <c r="F27" s="33">
        <v>0.35573123935696593</v>
      </c>
    </row>
    <row r="28" spans="1:9" x14ac:dyDescent="0.35">
      <c r="A28" s="39" t="s">
        <v>51</v>
      </c>
      <c r="F28" s="33">
        <v>0.45325784172893396</v>
      </c>
    </row>
    <row r="29" spans="1:9" x14ac:dyDescent="0.35">
      <c r="A29" s="40" t="s">
        <v>52</v>
      </c>
      <c r="F29" s="34">
        <v>1.1650483928739943</v>
      </c>
    </row>
    <row r="30" spans="1:9" x14ac:dyDescent="0.35">
      <c r="A30" s="40" t="s">
        <v>53</v>
      </c>
      <c r="F30" s="34">
        <v>0.27088037340317711</v>
      </c>
    </row>
    <row r="33" spans="1:6" x14ac:dyDescent="0.35">
      <c r="A33" s="41" t="s">
        <v>55</v>
      </c>
    </row>
    <row r="35" spans="1:6" ht="15.5" x14ac:dyDescent="0.35">
      <c r="A35" s="42" t="s">
        <v>56</v>
      </c>
      <c r="F35" s="51">
        <v>0.42083333333333328</v>
      </c>
    </row>
    <row r="36" spans="1:6" ht="15.5" x14ac:dyDescent="0.35">
      <c r="A36" s="42" t="s">
        <v>57</v>
      </c>
      <c r="F36" s="51">
        <v>0.71</v>
      </c>
    </row>
    <row r="37" spans="1:6" ht="15.5" x14ac:dyDescent="0.35">
      <c r="A37" s="42" t="s">
        <v>58</v>
      </c>
      <c r="F37" s="51">
        <v>0.34583333333333333</v>
      </c>
    </row>
    <row r="38" spans="1:6" ht="15.5" x14ac:dyDescent="0.35">
      <c r="A38" s="42" t="s">
        <v>59</v>
      </c>
      <c r="F38" s="51">
        <v>0.87916666666666665</v>
      </c>
    </row>
    <row r="41" spans="1:6" x14ac:dyDescent="0.35">
      <c r="F41">
        <f>COUNT(F24:F40)</f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1"/>
  <sheetViews>
    <sheetView tabSelected="1" zoomScale="85" zoomScaleNormal="85" workbookViewId="0">
      <selection activeCell="O10" sqref="O10"/>
    </sheetView>
  </sheetViews>
  <sheetFormatPr defaultRowHeight="14.5" x14ac:dyDescent="0.35"/>
  <cols>
    <col min="1" max="1" width="10.453125" customWidth="1"/>
    <col min="5" max="5" width="12.453125" customWidth="1"/>
    <col min="8" max="8" width="11" customWidth="1"/>
    <col min="10" max="10" width="12" bestFit="1" customWidth="1"/>
  </cols>
  <sheetData>
    <row r="2" spans="1:9" x14ac:dyDescent="0.35">
      <c r="A2" t="s">
        <v>0</v>
      </c>
      <c r="B2" t="s">
        <v>3</v>
      </c>
      <c r="C2" t="s">
        <v>1</v>
      </c>
      <c r="D2" t="s">
        <v>4</v>
      </c>
      <c r="E2" t="s">
        <v>5</v>
      </c>
      <c r="F2" t="s">
        <v>10</v>
      </c>
    </row>
    <row r="3" spans="1:9" x14ac:dyDescent="0.35">
      <c r="A3" t="s">
        <v>2</v>
      </c>
      <c r="B3">
        <v>1</v>
      </c>
      <c r="D3">
        <v>34</v>
      </c>
      <c r="E3" s="4">
        <v>0.2064335838990437</v>
      </c>
      <c r="F3">
        <v>2.1666599999999998</v>
      </c>
      <c r="H3" t="s">
        <v>12</v>
      </c>
      <c r="I3" t="s">
        <v>60</v>
      </c>
    </row>
    <row r="4" spans="1:9" x14ac:dyDescent="0.35">
      <c r="D4">
        <v>46</v>
      </c>
      <c r="E4" s="20" t="s">
        <v>28</v>
      </c>
      <c r="F4" s="10"/>
    </row>
    <row r="5" spans="1:9" s="5" customFormat="1" x14ac:dyDescent="0.35">
      <c r="B5" s="5">
        <v>2</v>
      </c>
      <c r="D5" s="5">
        <v>27</v>
      </c>
      <c r="E5" s="6">
        <v>0.14168873855426142</v>
      </c>
      <c r="F5" s="10">
        <v>2</v>
      </c>
      <c r="H5" s="32" t="s">
        <v>47</v>
      </c>
      <c r="I5" s="5">
        <v>72.411119999999997</v>
      </c>
    </row>
    <row r="6" spans="1:9" s="5" customFormat="1" x14ac:dyDescent="0.35">
      <c r="D6" s="5">
        <v>38</v>
      </c>
      <c r="E6" s="20" t="s">
        <v>29</v>
      </c>
      <c r="F6" s="10"/>
    </row>
    <row r="7" spans="1:9" s="7" customFormat="1" x14ac:dyDescent="0.35">
      <c r="B7" s="7">
        <v>4</v>
      </c>
      <c r="D7" s="7">
        <v>64</v>
      </c>
      <c r="E7" s="8">
        <v>0.2563893545246872</v>
      </c>
      <c r="F7" s="7">
        <v>2.2166600000000001</v>
      </c>
      <c r="H7" s="17" t="s">
        <v>12</v>
      </c>
    </row>
    <row r="8" spans="1:9" s="7" customFormat="1" x14ac:dyDescent="0.35">
      <c r="D8" s="7">
        <v>73</v>
      </c>
      <c r="E8" s="20" t="s">
        <v>30</v>
      </c>
    </row>
    <row r="9" spans="1:9" x14ac:dyDescent="0.35">
      <c r="A9" t="s">
        <v>6</v>
      </c>
      <c r="B9">
        <v>2</v>
      </c>
      <c r="D9">
        <v>45</v>
      </c>
      <c r="E9" s="9">
        <v>0.18112823709075551</v>
      </c>
      <c r="F9" s="13">
        <v>2.4666666666666668</v>
      </c>
      <c r="H9" s="28" t="s">
        <v>47</v>
      </c>
      <c r="I9" s="29">
        <v>45.537666336036644</v>
      </c>
    </row>
    <row r="10" spans="1:9" x14ac:dyDescent="0.35">
      <c r="D10">
        <v>46</v>
      </c>
      <c r="E10" s="20" t="s">
        <v>31</v>
      </c>
    </row>
    <row r="11" spans="1:9" x14ac:dyDescent="0.35">
      <c r="D11">
        <v>84</v>
      </c>
      <c r="E11" s="20" t="s">
        <v>32</v>
      </c>
    </row>
    <row r="12" spans="1:9" x14ac:dyDescent="0.35">
      <c r="B12">
        <v>3</v>
      </c>
      <c r="D12">
        <v>37</v>
      </c>
      <c r="E12" s="10">
        <v>0.2182546736363338</v>
      </c>
      <c r="F12" s="14">
        <v>2.5333333333333332</v>
      </c>
      <c r="H12" s="30" t="s">
        <v>47</v>
      </c>
      <c r="I12" s="31">
        <v>61.355862260143134</v>
      </c>
    </row>
    <row r="13" spans="1:9" x14ac:dyDescent="0.35">
      <c r="A13" s="18" t="s">
        <v>14</v>
      </c>
      <c r="B13">
        <v>1</v>
      </c>
      <c r="D13" s="18">
        <v>37</v>
      </c>
      <c r="E13">
        <v>0.245448</v>
      </c>
      <c r="F13">
        <v>1.8</v>
      </c>
      <c r="H13" s="17"/>
    </row>
    <row r="14" spans="1:9" x14ac:dyDescent="0.35">
      <c r="B14">
        <v>2</v>
      </c>
      <c r="D14">
        <v>34</v>
      </c>
      <c r="E14">
        <v>0.23424600000000001</v>
      </c>
      <c r="F14">
        <v>1.8666666670000001</v>
      </c>
    </row>
    <row r="15" spans="1:9" x14ac:dyDescent="0.35">
      <c r="A15" s="19" t="s">
        <v>15</v>
      </c>
      <c r="B15" s="16" t="s">
        <v>16</v>
      </c>
      <c r="D15">
        <v>34</v>
      </c>
      <c r="E15">
        <v>0.21882599999999999</v>
      </c>
      <c r="F15">
        <v>2.1</v>
      </c>
    </row>
    <row r="16" spans="1:9" x14ac:dyDescent="0.35">
      <c r="B16">
        <v>3</v>
      </c>
      <c r="D16">
        <v>51</v>
      </c>
      <c r="E16" s="21">
        <v>0.25506158029857995</v>
      </c>
      <c r="F16">
        <v>2</v>
      </c>
    </row>
    <row r="17" spans="1:9" x14ac:dyDescent="0.35">
      <c r="D17">
        <v>63</v>
      </c>
      <c r="E17" s="20" t="s">
        <v>33</v>
      </c>
    </row>
    <row r="18" spans="1:9" s="21" customFormat="1" x14ac:dyDescent="0.35">
      <c r="B18" s="21">
        <v>4</v>
      </c>
      <c r="D18" s="21">
        <v>43</v>
      </c>
      <c r="E18" s="21">
        <v>0.36491600000000002</v>
      </c>
      <c r="F18" s="21">
        <v>2.03333333</v>
      </c>
    </row>
    <row r="19" spans="1:9" s="22" customFormat="1" x14ac:dyDescent="0.35">
      <c r="A19" s="22" t="s">
        <v>17</v>
      </c>
      <c r="B19" s="22">
        <v>4</v>
      </c>
      <c r="D19" s="22">
        <v>72</v>
      </c>
      <c r="E19" s="22">
        <v>0.28553099999999998</v>
      </c>
      <c r="F19" s="22">
        <v>1.5614617900000001</v>
      </c>
    </row>
    <row r="20" spans="1:9" s="22" customFormat="1" x14ac:dyDescent="0.35">
      <c r="A20" s="22" t="s">
        <v>19</v>
      </c>
      <c r="B20" s="22">
        <v>4</v>
      </c>
      <c r="D20" s="22">
        <v>35</v>
      </c>
      <c r="E20" s="22">
        <v>0.40805399999999997</v>
      </c>
      <c r="F20" s="22">
        <v>0.97957828000000002</v>
      </c>
    </row>
    <row r="21" spans="1:9" s="22" customFormat="1" x14ac:dyDescent="0.35">
      <c r="B21" s="22">
        <v>2</v>
      </c>
      <c r="D21" s="22">
        <v>53</v>
      </c>
      <c r="E21" s="20" t="s">
        <v>38</v>
      </c>
      <c r="F21" s="22">
        <v>1.2166669999999999</v>
      </c>
    </row>
    <row r="22" spans="1:9" s="22" customFormat="1" x14ac:dyDescent="0.35">
      <c r="B22" s="22">
        <v>5</v>
      </c>
      <c r="D22" s="22">
        <v>62</v>
      </c>
      <c r="E22" s="22">
        <v>0.31002200000000002</v>
      </c>
      <c r="F22" s="22">
        <v>0.98265895999999997</v>
      </c>
    </row>
    <row r="23" spans="1:9" s="22" customFormat="1" x14ac:dyDescent="0.35">
      <c r="A23" s="22" t="s">
        <v>20</v>
      </c>
      <c r="B23" s="22">
        <v>5</v>
      </c>
      <c r="D23" s="22">
        <v>33</v>
      </c>
      <c r="E23" s="22">
        <v>0.29964800000000003</v>
      </c>
      <c r="F23" s="22">
        <v>1</v>
      </c>
    </row>
    <row r="24" spans="1:9" s="22" customFormat="1" x14ac:dyDescent="0.35">
      <c r="B24" s="16" t="s">
        <v>21</v>
      </c>
      <c r="D24" s="22">
        <v>52</v>
      </c>
      <c r="E24" s="22">
        <v>0.28945599999999999</v>
      </c>
      <c r="F24" s="22">
        <v>0.6504065</v>
      </c>
    </row>
    <row r="25" spans="1:9" s="22" customFormat="1" x14ac:dyDescent="0.35">
      <c r="A25" s="24" t="s">
        <v>25</v>
      </c>
      <c r="B25" s="16" t="s">
        <v>26</v>
      </c>
      <c r="D25" s="22">
        <v>62</v>
      </c>
      <c r="E25" s="22">
        <v>0.184174</v>
      </c>
      <c r="F25" s="22">
        <v>1.22614698</v>
      </c>
    </row>
    <row r="26" spans="1:9" s="22" customFormat="1" x14ac:dyDescent="0.35">
      <c r="B26" s="16" t="s">
        <v>27</v>
      </c>
      <c r="D26" s="22">
        <v>65</v>
      </c>
      <c r="E26" s="22">
        <v>0.1371</v>
      </c>
      <c r="F26" s="22">
        <v>0.4731243</v>
      </c>
    </row>
    <row r="28" spans="1:9" x14ac:dyDescent="0.35">
      <c r="D28" t="s">
        <v>7</v>
      </c>
      <c r="E28">
        <f>COUNT(E3:E26)</f>
        <v>17</v>
      </c>
      <c r="F28" s="14">
        <f>COUNT(F3:F26)</f>
        <v>18</v>
      </c>
      <c r="I28" s="30">
        <f>COUNT(I3:I26)</f>
        <v>3</v>
      </c>
    </row>
    <row r="29" spans="1:9" x14ac:dyDescent="0.35">
      <c r="D29" t="s">
        <v>8</v>
      </c>
      <c r="E29">
        <f>AVERAGE(E3:E27)</f>
        <v>0.24919865694139187</v>
      </c>
      <c r="F29" s="14">
        <f>AVERAGE(F3:F27)</f>
        <v>1.6262979892777776</v>
      </c>
      <c r="I29" s="30">
        <f>AVERAGE(I3:I27)</f>
        <v>59.768216198726599</v>
      </c>
    </row>
    <row r="30" spans="1:9" x14ac:dyDescent="0.35">
      <c r="D30" t="s">
        <v>9</v>
      </c>
      <c r="E30">
        <f>STDEV(E3:E26)/E28^0.5</f>
        <v>1.7659953903901307E-2</v>
      </c>
      <c r="F30" s="14">
        <f>STDEV(F3:F26)/F28^0.5</f>
        <v>0.1486963051346136</v>
      </c>
      <c r="I30" s="30">
        <f>STDEV(I3:I26)/I28^0.5</f>
        <v>7.7982069086327792</v>
      </c>
    </row>
    <row r="32" spans="1:9" x14ac:dyDescent="0.35">
      <c r="D32" t="s">
        <v>43</v>
      </c>
    </row>
    <row r="34" spans="1:6" x14ac:dyDescent="0.35">
      <c r="A34" s="41" t="s">
        <v>54</v>
      </c>
    </row>
    <row r="35" spans="1:6" x14ac:dyDescent="0.35">
      <c r="A35" s="40" t="s">
        <v>49</v>
      </c>
      <c r="F35" s="43">
        <v>2.5</v>
      </c>
    </row>
    <row r="36" spans="1:6" x14ac:dyDescent="0.35">
      <c r="A36" s="40" t="s">
        <v>2</v>
      </c>
      <c r="F36" s="44">
        <v>1.49765981</v>
      </c>
    </row>
    <row r="37" spans="1:6" x14ac:dyDescent="0.35">
      <c r="A37" s="44"/>
      <c r="F37" s="44">
        <v>0.97737549000000001</v>
      </c>
    </row>
    <row r="38" spans="1:6" x14ac:dyDescent="0.35">
      <c r="A38" s="40" t="s">
        <v>6</v>
      </c>
      <c r="F38" s="45">
        <v>1.4449539627346373</v>
      </c>
    </row>
    <row r="39" spans="1:6" x14ac:dyDescent="0.35">
      <c r="A39" s="45"/>
      <c r="F39" s="45">
        <v>1.7114644685494707</v>
      </c>
    </row>
    <row r="40" spans="1:6" x14ac:dyDescent="0.35">
      <c r="A40" s="40" t="s">
        <v>50</v>
      </c>
      <c r="F40" s="46">
        <v>0.92574741953692707</v>
      </c>
    </row>
    <row r="41" spans="1:6" x14ac:dyDescent="0.35">
      <c r="A41" s="40" t="s">
        <v>51</v>
      </c>
      <c r="F41" s="47">
        <v>1.0240498097827477</v>
      </c>
    </row>
    <row r="42" spans="1:6" x14ac:dyDescent="0.35">
      <c r="A42" s="48"/>
      <c r="F42" s="47">
        <v>0.82677171864344234</v>
      </c>
    </row>
    <row r="43" spans="1:6" x14ac:dyDescent="0.35">
      <c r="A43" s="40" t="s">
        <v>52</v>
      </c>
      <c r="F43" s="50">
        <v>0.99481873532176024</v>
      </c>
    </row>
    <row r="44" spans="1:6" x14ac:dyDescent="0.35">
      <c r="A44" s="40" t="s">
        <v>53</v>
      </c>
      <c r="F44" s="49">
        <v>1.0207941438174186</v>
      </c>
    </row>
    <row r="47" spans="1:6" x14ac:dyDescent="0.35">
      <c r="A47" s="41" t="s">
        <v>55</v>
      </c>
    </row>
    <row r="48" spans="1:6" ht="15.5" x14ac:dyDescent="0.35">
      <c r="A48" s="52" t="s">
        <v>56</v>
      </c>
      <c r="F48" s="52">
        <v>1.2749999999999999</v>
      </c>
    </row>
    <row r="49" spans="1:6" ht="15.5" x14ac:dyDescent="0.35">
      <c r="A49" s="52" t="s">
        <v>57</v>
      </c>
      <c r="F49" s="52">
        <v>1.3666666666666667</v>
      </c>
    </row>
    <row r="50" spans="1:6" ht="15.5" x14ac:dyDescent="0.35">
      <c r="A50" s="52" t="s">
        <v>58</v>
      </c>
      <c r="F50" s="52">
        <v>1.7104166666666667</v>
      </c>
    </row>
    <row r="51" spans="1:6" ht="15.5" x14ac:dyDescent="0.35">
      <c r="A51" s="52" t="s">
        <v>59</v>
      </c>
      <c r="F51" s="52">
        <v>1.6500000000000001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1:P33"/>
  <sheetViews>
    <sheetView workbookViewId="0">
      <selection activeCell="S12" sqref="S12"/>
    </sheetView>
  </sheetViews>
  <sheetFormatPr defaultRowHeight="14.5" x14ac:dyDescent="0.35"/>
  <sheetData>
    <row r="11" spans="10:16" x14ac:dyDescent="0.35">
      <c r="K11" t="s">
        <v>40</v>
      </c>
      <c r="L11" t="s">
        <v>41</v>
      </c>
      <c r="O11" s="24" t="s">
        <v>40</v>
      </c>
      <c r="P11" s="24" t="s">
        <v>41</v>
      </c>
    </row>
    <row r="13" spans="10:16" x14ac:dyDescent="0.35">
      <c r="J13" t="s">
        <v>39</v>
      </c>
      <c r="K13">
        <v>0.2064335838990437</v>
      </c>
      <c r="L13">
        <v>2.1666599999999998</v>
      </c>
      <c r="N13" t="s">
        <v>42</v>
      </c>
      <c r="O13" s="20">
        <v>0.50683141710368895</v>
      </c>
      <c r="P13" s="24">
        <v>0.86670000000000003</v>
      </c>
    </row>
    <row r="14" spans="10:16" x14ac:dyDescent="0.35">
      <c r="K14">
        <v>0.14168873855426142</v>
      </c>
      <c r="L14">
        <v>2</v>
      </c>
      <c r="O14" s="24">
        <v>0.40211175581996922</v>
      </c>
      <c r="P14" s="24"/>
    </row>
    <row r="15" spans="10:16" x14ac:dyDescent="0.35">
      <c r="K15">
        <v>0.2563893545246872</v>
      </c>
      <c r="L15">
        <v>2.2166600000000001</v>
      </c>
      <c r="O15" s="15"/>
      <c r="P15" s="24">
        <v>0.58333333333333337</v>
      </c>
    </row>
    <row r="16" spans="10:16" x14ac:dyDescent="0.35">
      <c r="K16">
        <v>0.18112823709075551</v>
      </c>
      <c r="L16">
        <v>2.4666666666666668</v>
      </c>
      <c r="O16" s="20">
        <v>0.41449900000000001</v>
      </c>
      <c r="P16" s="24">
        <v>1.9</v>
      </c>
    </row>
    <row r="17" spans="11:16" x14ac:dyDescent="0.35">
      <c r="K17">
        <v>0.2182546736363338</v>
      </c>
      <c r="L17">
        <v>2.5333333333333332</v>
      </c>
      <c r="O17" s="24">
        <v>0.20133699999999999</v>
      </c>
      <c r="P17" s="24"/>
    </row>
    <row r="18" spans="11:16" x14ac:dyDescent="0.35">
      <c r="K18">
        <v>0.245448</v>
      </c>
      <c r="L18">
        <v>1.8</v>
      </c>
      <c r="O18" s="24">
        <v>0.38339899999999999</v>
      </c>
      <c r="P18" s="24">
        <v>0.46511627999999999</v>
      </c>
    </row>
    <row r="19" spans="11:16" x14ac:dyDescent="0.35">
      <c r="K19">
        <v>0.23424600000000001</v>
      </c>
      <c r="L19">
        <v>1.8666666670000001</v>
      </c>
      <c r="O19" s="24">
        <v>0.17985300000000001</v>
      </c>
      <c r="P19" s="24">
        <v>0.72968491000000002</v>
      </c>
    </row>
    <row r="20" spans="11:16" x14ac:dyDescent="0.35">
      <c r="K20">
        <v>0.21882599999999999</v>
      </c>
      <c r="L20">
        <v>2.1</v>
      </c>
      <c r="O20" s="24">
        <v>0.30420399999999997</v>
      </c>
      <c r="P20" s="24">
        <v>0.53601339999999997</v>
      </c>
    </row>
    <row r="21" spans="11:16" x14ac:dyDescent="0.35">
      <c r="K21">
        <v>0.25506158029857995</v>
      </c>
      <c r="L21">
        <v>2</v>
      </c>
      <c r="O21" s="24"/>
      <c r="P21" s="24">
        <v>1.8801996700000001</v>
      </c>
    </row>
    <row r="22" spans="11:16" x14ac:dyDescent="0.35">
      <c r="K22">
        <v>0.36491600000000002</v>
      </c>
      <c r="L22">
        <v>2.03333333</v>
      </c>
      <c r="O22" s="24"/>
      <c r="P22" s="24">
        <v>0.16377649325626203</v>
      </c>
    </row>
    <row r="23" spans="11:16" x14ac:dyDescent="0.35">
      <c r="K23">
        <v>0.28553099999999998</v>
      </c>
      <c r="L23">
        <v>1.5614617900000001</v>
      </c>
      <c r="P23" s="24">
        <v>0.73161485999999998</v>
      </c>
    </row>
    <row r="24" spans="11:16" x14ac:dyDescent="0.35">
      <c r="K24">
        <v>0.40805399999999997</v>
      </c>
      <c r="L24">
        <v>0.97957828000000002</v>
      </c>
    </row>
    <row r="25" spans="11:16" x14ac:dyDescent="0.35">
      <c r="K25">
        <v>0.31002200000000002</v>
      </c>
      <c r="L25">
        <v>0.98265895999999997</v>
      </c>
    </row>
    <row r="26" spans="11:16" x14ac:dyDescent="0.35">
      <c r="K26">
        <v>0.29964800000000003</v>
      </c>
      <c r="L26">
        <v>1</v>
      </c>
    </row>
    <row r="27" spans="11:16" x14ac:dyDescent="0.35">
      <c r="K27">
        <v>0.28945599999999999</v>
      </c>
      <c r="L27">
        <v>0.6504065</v>
      </c>
    </row>
    <row r="28" spans="11:16" x14ac:dyDescent="0.35">
      <c r="K28">
        <v>0.184174</v>
      </c>
      <c r="L28">
        <v>1.22614698</v>
      </c>
    </row>
    <row r="29" spans="11:16" x14ac:dyDescent="0.35">
      <c r="K29">
        <v>0.1371</v>
      </c>
      <c r="L29">
        <v>0.4731243</v>
      </c>
    </row>
    <row r="33" spans="9:12" x14ac:dyDescent="0.35">
      <c r="I33" t="s">
        <v>44</v>
      </c>
      <c r="K33">
        <f>_xlfn.T.TEST(K13:K29,O13:O20,2,2)</f>
        <v>2.8531366930924763E-2</v>
      </c>
      <c r="L33" s="24">
        <f>_xlfn.T.TEST(L13:L29,P13:P24,2,2)</f>
        <v>6.3931260436321143E-3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Ctrl</vt:lpstr>
      <vt:lpstr>RA</vt:lpstr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Crisel</dc:creator>
  <cp:lastModifiedBy>Claudia</cp:lastModifiedBy>
  <dcterms:created xsi:type="dcterms:W3CDTF">2020-10-08T14:00:05Z</dcterms:created>
  <dcterms:modified xsi:type="dcterms:W3CDTF">2021-05-07T14:52:52Z</dcterms:modified>
</cp:coreProperties>
</file>