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dymo\Downloads\FPS_testing_April222024\"/>
    </mc:Choice>
  </mc:AlternateContent>
  <xr:revisionPtr revIDLastSave="0" documentId="13_ncr:1_{721A6369-019C-4296-92C2-E18C59322A38}" xr6:coauthVersionLast="47" xr6:coauthVersionMax="47" xr10:uidLastSave="{00000000-0000-0000-0000-000000000000}"/>
  <bookViews>
    <workbookView xWindow="12276" yWindow="-36" windowWidth="10188" windowHeight="12240" activeTab="3" autoFilterDateGrouping="0" xr2:uid="{00000000-000D-0000-FFFF-FFFF00000000}"/>
  </bookViews>
  <sheets>
    <sheet name="Log" sheetId="1" r:id="rId1"/>
    <sheet name="input" sheetId="2" r:id="rId2"/>
    <sheet name="Apr '24 Steps" sheetId="12" r:id="rId3"/>
    <sheet name="special codes" sheetId="5" r:id="rId4"/>
    <sheet name="Types and Steps" sheetId="4" r:id="rId5"/>
    <sheet name="exponential decay" sheetId="6" r:id="rId6"/>
    <sheet name="gamma" sheetId="11" r:id="rId7"/>
    <sheet name="Jan'24 Steps1-6" sheetId="3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8"/>
  <pivotCaches>
    <pivotCache cacheId="0" r:id="rId14"/>
    <pivotCache cacheId="1" r:id="rId15"/>
    <pivotCache cacheId="2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12" l="1"/>
  <c r="Q138" i="12"/>
  <c r="Q137" i="12"/>
  <c r="Q136" i="12"/>
  <c r="Q135" i="12"/>
  <c r="Q134" i="12"/>
  <c r="C121" i="12"/>
  <c r="P139" i="12" s="1"/>
  <c r="C117" i="12"/>
  <c r="L132" i="12" s="1"/>
  <c r="T51" i="12"/>
  <c r="T49" i="12"/>
  <c r="T48" i="12"/>
  <c r="R70" i="12"/>
  <c r="R69" i="12"/>
  <c r="R68" i="12"/>
  <c r="R67" i="12"/>
  <c r="R66" i="12"/>
  <c r="R65" i="12"/>
  <c r="R64" i="12"/>
  <c r="R61" i="12"/>
  <c r="R57" i="12"/>
  <c r="R56" i="12"/>
  <c r="R55" i="12"/>
  <c r="R54" i="12"/>
  <c r="R53" i="12"/>
  <c r="R52" i="12"/>
  <c r="R51" i="12"/>
  <c r="R49" i="12"/>
  <c r="R48" i="12"/>
  <c r="R79" i="12" s="1"/>
  <c r="F147" i="12"/>
  <c r="K13" i="6"/>
  <c r="I13" i="6"/>
  <c r="V50" i="12"/>
  <c r="V58" i="12"/>
  <c r="V59" i="12"/>
  <c r="V60" i="12"/>
  <c r="V62" i="12"/>
  <c r="V63" i="12"/>
  <c r="R76" i="12"/>
  <c r="R75" i="12"/>
  <c r="R74" i="12"/>
  <c r="R139" i="12" l="1"/>
  <c r="M132" i="12"/>
  <c r="P133" i="12" s="1"/>
  <c r="J132" i="12"/>
  <c r="P138" i="12"/>
  <c r="R138" i="12" s="1"/>
  <c r="I74" i="12"/>
  <c r="C119" i="12" s="1"/>
  <c r="I70" i="12"/>
  <c r="I69" i="12"/>
  <c r="I68" i="12"/>
  <c r="I67" i="12"/>
  <c r="I65" i="12"/>
  <c r="I66" i="12"/>
  <c r="I64" i="12"/>
  <c r="I61" i="12"/>
  <c r="I57" i="12"/>
  <c r="I56" i="12"/>
  <c r="I55" i="12"/>
  <c r="I54" i="12"/>
  <c r="I53" i="12"/>
  <c r="I52" i="12"/>
  <c r="I51" i="12"/>
  <c r="I49" i="12"/>
  <c r="I48" i="12"/>
  <c r="P48" i="12" s="1"/>
  <c r="G41" i="12"/>
  <c r="G40" i="12"/>
  <c r="G37" i="12"/>
  <c r="G36" i="12"/>
  <c r="G35" i="12"/>
  <c r="G34" i="12"/>
  <c r="H28" i="12"/>
  <c r="H25" i="12"/>
  <c r="I75" i="12" s="1"/>
  <c r="H23" i="12"/>
  <c r="H20" i="12"/>
  <c r="H19" i="12"/>
  <c r="H18" i="12"/>
  <c r="J16" i="2"/>
  <c r="J19" i="2" s="1"/>
  <c r="I16" i="2"/>
  <c r="I19" i="2" s="1"/>
  <c r="H11" i="12"/>
  <c r="H9" i="12"/>
  <c r="H8" i="12"/>
  <c r="H7" i="12"/>
  <c r="P59" i="12"/>
  <c r="Q45" i="3"/>
  <c r="R46" i="3"/>
  <c r="S46" i="3" s="1"/>
  <c r="W51" i="3"/>
  <c r="W46" i="3"/>
  <c r="W45" i="3"/>
  <c r="Y45" i="3" s="1"/>
  <c r="P45" i="3"/>
  <c r="P46" i="3"/>
  <c r="P47" i="3"/>
  <c r="P51" i="3"/>
  <c r="P52" i="3"/>
  <c r="P53" i="3"/>
  <c r="P54" i="3"/>
  <c r="P56" i="3"/>
  <c r="P59" i="3"/>
  <c r="P61" i="3"/>
  <c r="P62" i="3"/>
  <c r="P63" i="3"/>
  <c r="P64" i="3"/>
  <c r="P65" i="3"/>
  <c r="P66" i="3"/>
  <c r="P67" i="3"/>
  <c r="P68" i="3"/>
  <c r="P69" i="3"/>
  <c r="I5" i="6"/>
  <c r="I4" i="6"/>
  <c r="C118" i="12" l="1"/>
  <c r="L134" i="12" s="1"/>
  <c r="P132" i="12"/>
  <c r="F11" i="12"/>
  <c r="G11" i="12" s="1"/>
  <c r="F12" i="12"/>
  <c r="F13" i="12"/>
  <c r="F10" i="12"/>
  <c r="F9" i="12"/>
  <c r="G9" i="12" s="1"/>
  <c r="I9" i="12" s="1"/>
  <c r="F8" i="12"/>
  <c r="G8" i="12" s="1"/>
  <c r="F21" i="12" s="1"/>
  <c r="F7" i="12"/>
  <c r="S62" i="12"/>
  <c r="L135" i="12"/>
  <c r="V55" i="12"/>
  <c r="V61" i="12"/>
  <c r="V69" i="12"/>
  <c r="V51" i="12"/>
  <c r="V56" i="12"/>
  <c r="V64" i="12"/>
  <c r="V53" i="12"/>
  <c r="V66" i="12"/>
  <c r="P54" i="12"/>
  <c r="S54" i="12" s="1"/>
  <c r="V54" i="12"/>
  <c r="P68" i="12"/>
  <c r="S68" i="12" s="1"/>
  <c r="V68" i="12"/>
  <c r="P49" i="12"/>
  <c r="S49" i="12" s="1"/>
  <c r="V49" i="12"/>
  <c r="P67" i="12"/>
  <c r="S67" i="12" s="1"/>
  <c r="V67" i="12"/>
  <c r="G7" i="12"/>
  <c r="F27" i="12" s="1"/>
  <c r="P70" i="12"/>
  <c r="S70" i="12" s="1"/>
  <c r="V70" i="12"/>
  <c r="V48" i="12"/>
  <c r="I78" i="12"/>
  <c r="P52" i="12"/>
  <c r="S52" i="12" s="1"/>
  <c r="V52" i="12"/>
  <c r="P57" i="12"/>
  <c r="S57" i="12" s="1"/>
  <c r="V57" i="12"/>
  <c r="P65" i="12"/>
  <c r="S65" i="12" s="1"/>
  <c r="V65" i="12"/>
  <c r="P66" i="12"/>
  <c r="S66" i="12" s="1"/>
  <c r="I76" i="12"/>
  <c r="I79" i="12" s="1"/>
  <c r="G42" i="12"/>
  <c r="G43" i="12" s="1"/>
  <c r="H15" i="12"/>
  <c r="F18" i="12"/>
  <c r="P56" i="12"/>
  <c r="S56" i="12" s="1"/>
  <c r="F19" i="12"/>
  <c r="F20" i="12"/>
  <c r="P64" i="12"/>
  <c r="S64" i="12" s="1"/>
  <c r="H29" i="12"/>
  <c r="F24" i="12"/>
  <c r="F23" i="12"/>
  <c r="G23" i="12" s="1"/>
  <c r="F41" i="12" s="1"/>
  <c r="G72" i="12" s="1"/>
  <c r="I8" i="12"/>
  <c r="I11" i="12"/>
  <c r="P51" i="12"/>
  <c r="S51" i="12" s="1"/>
  <c r="P55" i="12"/>
  <c r="S55" i="12" s="1"/>
  <c r="P69" i="12"/>
  <c r="S69" i="12" s="1"/>
  <c r="P61" i="12"/>
  <c r="S61" i="12" s="1"/>
  <c r="P53" i="12"/>
  <c r="S53" i="12" s="1"/>
  <c r="R56" i="3"/>
  <c r="R54" i="3"/>
  <c r="S54" i="3" s="1"/>
  <c r="R53" i="3"/>
  <c r="S53" i="3" s="1"/>
  <c r="R52" i="3"/>
  <c r="S52" i="3" s="1"/>
  <c r="R51" i="3"/>
  <c r="S51" i="3" s="1"/>
  <c r="R50" i="3"/>
  <c r="R49" i="3"/>
  <c r="R48" i="3"/>
  <c r="R47" i="3"/>
  <c r="S47" i="3" s="1"/>
  <c r="S45" i="3"/>
  <c r="I58" i="3"/>
  <c r="P58" i="3" s="1"/>
  <c r="I50" i="3"/>
  <c r="P50" i="3" s="1"/>
  <c r="I49" i="3"/>
  <c r="P49" i="3" s="1"/>
  <c r="I48" i="3"/>
  <c r="P48" i="3" s="1"/>
  <c r="G36" i="3"/>
  <c r="H11" i="3"/>
  <c r="H9" i="3"/>
  <c r="H8" i="3"/>
  <c r="H7" i="3"/>
  <c r="M134" i="12" l="1"/>
  <c r="P134" i="12" s="1"/>
  <c r="R134" i="12" s="1"/>
  <c r="V78" i="12"/>
  <c r="P79" i="12"/>
  <c r="F22" i="12"/>
  <c r="G19" i="12" s="1"/>
  <c r="I19" i="12" s="1"/>
  <c r="M135" i="12"/>
  <c r="P135" i="12"/>
  <c r="R135" i="12" s="1"/>
  <c r="G104" i="12"/>
  <c r="G113" i="12"/>
  <c r="G98" i="12"/>
  <c r="F28" i="12"/>
  <c r="G28" i="12" s="1"/>
  <c r="I28" i="12" s="1"/>
  <c r="G97" i="12"/>
  <c r="G101" i="12"/>
  <c r="G89" i="12"/>
  <c r="G112" i="12"/>
  <c r="G90" i="12"/>
  <c r="G96" i="12"/>
  <c r="G109" i="12"/>
  <c r="G105" i="12"/>
  <c r="G95" i="12"/>
  <c r="G106" i="12"/>
  <c r="G111" i="12"/>
  <c r="G110" i="12"/>
  <c r="G87" i="12"/>
  <c r="G100" i="12"/>
  <c r="G94" i="12"/>
  <c r="G15" i="12"/>
  <c r="G108" i="12"/>
  <c r="G107" i="12"/>
  <c r="G92" i="12"/>
  <c r="G91" i="12"/>
  <c r="G103" i="12"/>
  <c r="G88" i="12"/>
  <c r="G93" i="12"/>
  <c r="F25" i="12"/>
  <c r="G25" i="12" s="1"/>
  <c r="I25" i="12" s="1"/>
  <c r="I7" i="12"/>
  <c r="F26" i="12"/>
  <c r="G18" i="12" s="1"/>
  <c r="G85" i="12"/>
  <c r="G86" i="12"/>
  <c r="I80" i="12"/>
  <c r="S48" i="12"/>
  <c r="I23" i="12"/>
  <c r="F40" i="12"/>
  <c r="G59" i="12" s="1"/>
  <c r="G20" i="12"/>
  <c r="F34" i="12" s="1"/>
  <c r="H41" i="12"/>
  <c r="S48" i="3"/>
  <c r="S49" i="3"/>
  <c r="S50" i="3"/>
  <c r="Q7" i="11"/>
  <c r="Q8" i="11"/>
  <c r="Q9" i="11"/>
  <c r="Q10" i="11"/>
  <c r="Q11" i="11"/>
  <c r="Q12" i="11"/>
  <c r="Q6" i="11"/>
  <c r="N147" i="12" l="1"/>
  <c r="W78" i="12"/>
  <c r="F37" i="12"/>
  <c r="G69" i="12" s="1"/>
  <c r="H69" i="12" s="1"/>
  <c r="J69" i="12" s="1"/>
  <c r="F36" i="12"/>
  <c r="G56" i="12" s="1"/>
  <c r="H56" i="12" s="1"/>
  <c r="J56" i="12" s="1"/>
  <c r="F29" i="12"/>
  <c r="I114" i="12"/>
  <c r="I99" i="12"/>
  <c r="I115" i="12" s="1"/>
  <c r="J115" i="12" s="1"/>
  <c r="H40" i="12"/>
  <c r="G51" i="12"/>
  <c r="J51" i="12" s="1"/>
  <c r="G58" i="12"/>
  <c r="G50" i="12"/>
  <c r="G49" i="12"/>
  <c r="J49" i="12" s="1"/>
  <c r="G48" i="12"/>
  <c r="G29" i="12"/>
  <c r="I29" i="12" s="1"/>
  <c r="I20" i="12"/>
  <c r="F35" i="12"/>
  <c r="I18" i="12"/>
  <c r="H34" i="12"/>
  <c r="H32" i="6"/>
  <c r="J32" i="6" s="1"/>
  <c r="I32" i="6"/>
  <c r="K32" i="6" s="1"/>
  <c r="H26" i="6"/>
  <c r="J26" i="6" s="1"/>
  <c r="I26" i="6"/>
  <c r="K26" i="6" s="1"/>
  <c r="H27" i="6"/>
  <c r="J27" i="6" s="1"/>
  <c r="I27" i="6"/>
  <c r="K27" i="6" s="1"/>
  <c r="H28" i="6"/>
  <c r="J28" i="6" s="1"/>
  <c r="I28" i="6"/>
  <c r="K28" i="6" s="1"/>
  <c r="H29" i="6"/>
  <c r="J29" i="6" s="1"/>
  <c r="I29" i="6"/>
  <c r="K29" i="6" s="1"/>
  <c r="H30" i="6"/>
  <c r="J30" i="6" s="1"/>
  <c r="I30" i="6"/>
  <c r="K30" i="6" s="1"/>
  <c r="H31" i="6"/>
  <c r="J31" i="6" s="1"/>
  <c r="I31" i="6"/>
  <c r="K31" i="6" s="1"/>
  <c r="H19" i="6"/>
  <c r="J19" i="6" s="1"/>
  <c r="I19" i="6"/>
  <c r="K19" i="6" s="1"/>
  <c r="H20" i="6"/>
  <c r="J20" i="6" s="1"/>
  <c r="I20" i="6"/>
  <c r="K20" i="6" s="1"/>
  <c r="H21" i="6"/>
  <c r="J21" i="6" s="1"/>
  <c r="I21" i="6"/>
  <c r="K21" i="6" s="1"/>
  <c r="H22" i="6"/>
  <c r="J22" i="6" s="1"/>
  <c r="I22" i="6"/>
  <c r="K22" i="6" s="1"/>
  <c r="H23" i="6"/>
  <c r="J23" i="6" s="1"/>
  <c r="I23" i="6"/>
  <c r="K23" i="6" s="1"/>
  <c r="H24" i="6"/>
  <c r="J24" i="6" s="1"/>
  <c r="I24" i="6"/>
  <c r="K24" i="6" s="1"/>
  <c r="H25" i="6"/>
  <c r="J25" i="6" s="1"/>
  <c r="I25" i="6"/>
  <c r="K25" i="6" s="1"/>
  <c r="H7" i="6"/>
  <c r="J7" i="6" s="1"/>
  <c r="I6" i="6"/>
  <c r="K6" i="6" s="1"/>
  <c r="K4" i="6"/>
  <c r="H5" i="6"/>
  <c r="J5" i="6" s="1"/>
  <c r="H4" i="6"/>
  <c r="J4" i="6" s="1"/>
  <c r="H37" i="12" l="1"/>
  <c r="H36" i="12"/>
  <c r="G70" i="12"/>
  <c r="J70" i="12" s="1"/>
  <c r="G66" i="12"/>
  <c r="J66" i="12" s="1"/>
  <c r="G71" i="12"/>
  <c r="C116" i="12" s="1"/>
  <c r="G67" i="12"/>
  <c r="J67" i="12" s="1"/>
  <c r="G52" i="12"/>
  <c r="J52" i="12" s="1"/>
  <c r="G53" i="12"/>
  <c r="J53" i="12" s="1"/>
  <c r="G55" i="12"/>
  <c r="J55" i="12" s="1"/>
  <c r="G57" i="12"/>
  <c r="J57" i="12" s="1"/>
  <c r="G54" i="12"/>
  <c r="J54" i="12" s="1"/>
  <c r="G64" i="12"/>
  <c r="J64" i="12" s="1"/>
  <c r="G68" i="12"/>
  <c r="J68" i="12" s="1"/>
  <c r="G65" i="12"/>
  <c r="J65" i="12" s="1"/>
  <c r="G63" i="12"/>
  <c r="H76" i="12" s="1"/>
  <c r="C120" i="12" s="1"/>
  <c r="G62" i="12"/>
  <c r="H74" i="12" s="1"/>
  <c r="J74" i="12" s="1"/>
  <c r="G61" i="12"/>
  <c r="J61" i="12" s="1"/>
  <c r="J48" i="12"/>
  <c r="H35" i="12"/>
  <c r="L130" i="12" l="1"/>
  <c r="L141" i="12" s="1"/>
  <c r="J130" i="12"/>
  <c r="J141" i="12" s="1"/>
  <c r="P136" i="12"/>
  <c r="P137" i="12"/>
  <c r="R137" i="12" s="1"/>
  <c r="G79" i="12"/>
  <c r="C122" i="12"/>
  <c r="H75" i="12"/>
  <c r="J75" i="12" s="1"/>
  <c r="J76" i="12"/>
  <c r="K5" i="6"/>
  <c r="I7" i="6"/>
  <c r="K7" i="6" s="1"/>
  <c r="I8" i="6"/>
  <c r="K8" i="6" s="1"/>
  <c r="I9" i="6"/>
  <c r="K9" i="6" s="1"/>
  <c r="I10" i="6"/>
  <c r="K10" i="6" s="1"/>
  <c r="I11" i="6"/>
  <c r="K11" i="6" s="1"/>
  <c r="I12" i="6"/>
  <c r="K12" i="6" s="1"/>
  <c r="I14" i="6"/>
  <c r="K14" i="6" s="1"/>
  <c r="I15" i="6"/>
  <c r="K15" i="6" s="1"/>
  <c r="I16" i="6"/>
  <c r="K16" i="6" s="1"/>
  <c r="I17" i="6"/>
  <c r="K17" i="6" s="1"/>
  <c r="I18" i="6"/>
  <c r="K18" i="6" s="1"/>
  <c r="H17" i="6"/>
  <c r="J17" i="6" s="1"/>
  <c r="H18" i="6"/>
  <c r="J18" i="6" s="1"/>
  <c r="H6" i="6"/>
  <c r="J6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C6" i="6"/>
  <c r="C13" i="6"/>
  <c r="M130" i="12" l="1"/>
  <c r="M141" i="12" s="1"/>
  <c r="R136" i="12"/>
  <c r="P131" i="12"/>
  <c r="F150" i="12" s="1"/>
  <c r="P130" i="12"/>
  <c r="F32" i="6"/>
  <c r="F30" i="6"/>
  <c r="F5" i="6"/>
  <c r="F26" i="6"/>
  <c r="F27" i="6"/>
  <c r="F28" i="6"/>
  <c r="F29" i="6"/>
  <c r="F31" i="6"/>
  <c r="C15" i="6"/>
  <c r="F6" i="6"/>
  <c r="F12" i="6"/>
  <c r="F10" i="6"/>
  <c r="F13" i="6"/>
  <c r="F9" i="6"/>
  <c r="F4" i="6"/>
  <c r="F24" i="6"/>
  <c r="F22" i="6"/>
  <c r="F7" i="6"/>
  <c r="F15" i="6"/>
  <c r="F25" i="6"/>
  <c r="F11" i="6"/>
  <c r="F21" i="6"/>
  <c r="F20" i="6"/>
  <c r="F8" i="6"/>
  <c r="F19" i="6"/>
  <c r="F18" i="6"/>
  <c r="F17" i="6"/>
  <c r="F14" i="6"/>
  <c r="F23" i="6"/>
  <c r="F16" i="6"/>
  <c r="S63" i="3"/>
  <c r="I67" i="3"/>
  <c r="S67" i="3" s="1"/>
  <c r="I66" i="3"/>
  <c r="S66" i="3" s="1"/>
  <c r="I65" i="3"/>
  <c r="S65" i="3" s="1"/>
  <c r="I64" i="3"/>
  <c r="S64" i="3" s="1"/>
  <c r="I63" i="3"/>
  <c r="I62" i="3"/>
  <c r="S62" i="3" s="1"/>
  <c r="I61" i="3"/>
  <c r="S61" i="3" s="1"/>
  <c r="I59" i="3"/>
  <c r="S59" i="3" s="1"/>
  <c r="S58" i="3"/>
  <c r="I54" i="3"/>
  <c r="I53" i="3"/>
  <c r="I52" i="3"/>
  <c r="I51" i="3"/>
  <c r="I47" i="3"/>
  <c r="I46" i="3"/>
  <c r="I45" i="3"/>
  <c r="G41" i="3"/>
  <c r="G40" i="3"/>
  <c r="G37" i="3"/>
  <c r="G35" i="3"/>
  <c r="G34" i="3"/>
  <c r="H25" i="3"/>
  <c r="H28" i="3"/>
  <c r="H23" i="3"/>
  <c r="H20" i="3"/>
  <c r="H19" i="3"/>
  <c r="H18" i="3"/>
  <c r="F11" i="3"/>
  <c r="G11" i="3" s="1"/>
  <c r="F12" i="3"/>
  <c r="F13" i="3"/>
  <c r="F10" i="3"/>
  <c r="F8" i="3"/>
  <c r="G8" i="3" s="1"/>
  <c r="F23" i="3" s="1"/>
  <c r="G23" i="3" s="1"/>
  <c r="F9" i="3"/>
  <c r="F7" i="3"/>
  <c r="I151" i="12" l="1"/>
  <c r="I152" i="12" s="1"/>
  <c r="P141" i="12"/>
  <c r="Q143" i="12" s="1"/>
  <c r="F148" i="12"/>
  <c r="E148" i="12" s="1"/>
  <c r="F149" i="12" s="1"/>
  <c r="I149" i="12" s="1"/>
  <c r="I148" i="12" s="1"/>
  <c r="I147" i="12" s="1"/>
  <c r="I8" i="3"/>
  <c r="F20" i="3"/>
  <c r="F18" i="3"/>
  <c r="F19" i="3"/>
  <c r="G7" i="3"/>
  <c r="F26" i="3" s="1"/>
  <c r="G9" i="3"/>
  <c r="I9" i="3" s="1"/>
  <c r="F24" i="3"/>
  <c r="F21" i="3"/>
  <c r="I11" i="3"/>
  <c r="F41" i="3"/>
  <c r="G69" i="3" s="1"/>
  <c r="F40" i="3"/>
  <c r="G56" i="3" s="1"/>
  <c r="F22" i="3"/>
  <c r="I23" i="3"/>
  <c r="H29" i="3"/>
  <c r="I153" i="12" l="1"/>
  <c r="I154" i="12" s="1"/>
  <c r="M147" i="12"/>
  <c r="L147" i="12"/>
  <c r="L148" i="12"/>
  <c r="M148" i="12"/>
  <c r="I7" i="3"/>
  <c r="G20" i="3"/>
  <c r="I20" i="3" s="1"/>
  <c r="G18" i="3"/>
  <c r="I18" i="3" s="1"/>
  <c r="F25" i="3"/>
  <c r="G25" i="3" s="1"/>
  <c r="I25" i="3" s="1"/>
  <c r="F28" i="3"/>
  <c r="G28" i="3" s="1"/>
  <c r="I28" i="3" s="1"/>
  <c r="F27" i="3"/>
  <c r="G19" i="3" s="1"/>
  <c r="H40" i="3"/>
  <c r="H41" i="3"/>
  <c r="F34" i="3" l="1"/>
  <c r="H34" i="3" s="1"/>
  <c r="F35" i="3"/>
  <c r="G59" i="3" s="1"/>
  <c r="F36" i="3"/>
  <c r="G48" i="3" s="1"/>
  <c r="J48" i="3" s="1"/>
  <c r="F37" i="3"/>
  <c r="G64" i="3" s="1"/>
  <c r="I19" i="3"/>
  <c r="G29" i="3"/>
  <c r="I29" i="3" s="1"/>
  <c r="F29" i="3"/>
  <c r="G60" i="3" l="1"/>
  <c r="J60" i="3" s="1"/>
  <c r="G63" i="3"/>
  <c r="G53" i="3"/>
  <c r="G62" i="3"/>
  <c r="G61" i="3"/>
  <c r="J61" i="3" s="1"/>
  <c r="G46" i="3"/>
  <c r="J46" i="3" s="1"/>
  <c r="G47" i="3"/>
  <c r="J47" i="3" s="1"/>
  <c r="G45" i="3"/>
  <c r="H78" i="3" s="1"/>
  <c r="G55" i="3"/>
  <c r="G49" i="3"/>
  <c r="H35" i="3"/>
  <c r="G58" i="3"/>
  <c r="G54" i="3"/>
  <c r="G66" i="3"/>
  <c r="G67" i="3"/>
  <c r="H36" i="3"/>
  <c r="G52" i="3"/>
  <c r="G51" i="3"/>
  <c r="Y51" i="3" s="1"/>
  <c r="G68" i="3"/>
  <c r="G65" i="3"/>
  <c r="G50" i="3"/>
  <c r="H37" i="3"/>
  <c r="J59" i="3"/>
  <c r="J64" i="3"/>
  <c r="J62" i="3" l="1"/>
  <c r="H79" i="3"/>
  <c r="J63" i="3"/>
  <c r="H53" i="3"/>
  <c r="J53" i="3" s="1"/>
  <c r="J45" i="3"/>
  <c r="Y46" i="3"/>
  <c r="J50" i="3"/>
  <c r="J51" i="3"/>
  <c r="J58" i="3"/>
  <c r="J52" i="3"/>
  <c r="H66" i="3"/>
  <c r="J66" i="3" s="1"/>
  <c r="J54" i="3"/>
  <c r="J49" i="3"/>
  <c r="J65" i="3"/>
  <c r="J6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tc={9DE1E155-C56C-4FAD-9730-159085C911E2}</author>
  </authors>
  <commentList>
    <comment ref="F5" authorId="0" shapeId="0" xr:uid="{9DE1E155-C56C-4FAD-9730-159085C911E2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tc={16FE7D70-9292-480F-8B8E-DFE41141377F}</author>
    <author>tc={869B8662-D927-4614-862D-DF8C93490660}</author>
  </authors>
  <commentList>
    <comment ref="L58" authorId="0" shapeId="0" xr:uid="{16FE7D70-9292-480F-8B8E-DFE4114137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here?</t>
      </text>
    </comment>
    <comment ref="L71" authorId="1" shapeId="0" xr:uid="{869B8662-D927-4614-862D-DF8C9349066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here?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tc={7B50A049-6D8F-4222-8D1B-44057B160CF9}</author>
    <author>tc={3493BE4B-DEB7-4AA5-80B2-80EB61046434}</author>
    <author>tc={4FA21915-57EC-4D45-BDF5-5FC9916CAE1B}</author>
    <author>tc={FC632399-9AFC-4976-81EB-DA053E01C1E9}</author>
    <author>tc={07F19DCB-726E-410E-8659-1554C01DFB82}</author>
  </authors>
  <commentList>
    <comment ref="W44" authorId="0" shapeId="0" xr:uid="{7B50A049-6D8F-4222-8D1B-44057B16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I remember correctly that where there's yr 1 reported it's actually year 2?</t>
      </text>
    </comment>
    <comment ref="D47" authorId="1" shapeId="0" xr:uid="{3493BE4B-DEB7-4AA5-80B2-80EB6104643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special code DumpWood</t>
      </text>
    </comment>
    <comment ref="L55" authorId="2" shapeId="0" xr:uid="{4FA21915-57EC-4D45-BDF5-5FC9916CAE1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here?</t>
      </text>
    </comment>
    <comment ref="D60" authorId="3" shapeId="0" xr:uid="{FC632399-9AFC-4976-81EB-DA053E01C1E9}">
      <text>
        <t>[Threaded comment]
Your version of Excel allows you to read this threaded comment; however, any edits to it will get removed if the file is opened in a newer version of Excel. Learn more: https://go.microsoft.com/fwlink/?linkid=870924
Comment:
    1005 because outside forest sector</t>
      </text>
    </comment>
    <comment ref="L68" authorId="4" shapeId="0" xr:uid="{07F19DCB-726E-410E-8659-1554C01DFB82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here?</t>
      </text>
    </comment>
  </commentList>
</comments>
</file>

<file path=xl/sharedStrings.xml><?xml version="1.0" encoding="utf-8"?>
<sst xmlns="http://schemas.openxmlformats.org/spreadsheetml/2006/main" count="783" uniqueCount="286">
  <si>
    <t>Date</t>
  </si>
  <si>
    <t>Task</t>
  </si>
  <si>
    <t>Comment</t>
  </si>
  <si>
    <t>Oct 17 2022</t>
  </si>
  <si>
    <t>Set up predicted outcomes for comparison</t>
  </si>
  <si>
    <t>example Oct 28 2022</t>
  </si>
  <si>
    <t>Oct 30 2022</t>
  </si>
  <si>
    <t>Realized tracking of harvest from year 1 in year 2 occurs in FPS_raw_out.csv</t>
  </si>
  <si>
    <t>New dll from Sarah</t>
  </si>
  <si>
    <t>different exponential decay options</t>
  </si>
  <si>
    <t>Missing: gamma distribution, retirement output, landfills</t>
  </si>
  <si>
    <t>Need to update some places in input file.</t>
  </si>
  <si>
    <t>Testing March 31 deliverable with MU</t>
  </si>
  <si>
    <t>C:\Users\cdymond\Documents\1Work\LANDIS\HWP model\FPS\March 2023 deliverables</t>
  </si>
  <si>
    <t>Testing May2023 deliverable</t>
  </si>
  <si>
    <t>end-to-end except for multiploe management units</t>
  </si>
  <si>
    <t>Emailed Sarah, exponential not right and how to evaluate landfills ?</t>
  </si>
  <si>
    <t>New dll from Sarah with Step 9</t>
  </si>
  <si>
    <t>Think I had the wrong dll before</t>
  </si>
  <si>
    <t>Bat fil was looking in the wrong place for the dll</t>
  </si>
  <si>
    <t>Gamma not working?</t>
  </si>
  <si>
    <t>Trying to predict gamma output</t>
  </si>
  <si>
    <t>Gamma tab</t>
  </si>
  <si>
    <t xml:space="preserve">Made FPS_main4_noMU.txt with parameters from article, </t>
  </si>
  <si>
    <t>not good results</t>
  </si>
  <si>
    <t>According to Wiki there are 2 forms to the equation but I'm not sure which one is used in code</t>
  </si>
  <si>
    <t>July 12 2023</t>
  </si>
  <si>
    <t>trying 1/omega</t>
  </si>
  <si>
    <t>FPS_main4_noMU.txt</t>
  </si>
  <si>
    <t>Still have to put full path of input txt file into .Bat</t>
  </si>
  <si>
    <t>example July 6 2023</t>
  </si>
  <si>
    <t>Can't seem to get expected to achieve reasonable values</t>
  </si>
  <si>
    <t>Sunk too much time into this</t>
  </si>
  <si>
    <t>Emailed Sarah formore info</t>
  </si>
  <si>
    <t>If not then remove functionality</t>
  </si>
  <si>
    <t xml:space="preserve">Landfills seem to be working OK until E_CH4 and E_CO2 </t>
  </si>
  <si>
    <t>Updated User Guide</t>
  </si>
  <si>
    <t>Revised user guide with feedback from Sarah</t>
  </si>
  <si>
    <t>Anaerobic decay not working right</t>
  </si>
  <si>
    <t>oxidation and CH4 release not in code 1500</t>
  </si>
  <si>
    <t>Anaerobic with LFGM is not right in user guide</t>
  </si>
  <si>
    <t>not sure if code is right</t>
  </si>
  <si>
    <t>Not sure where not degraded is being reported - maybe new files only?</t>
  </si>
  <si>
    <t>Jan 23 2024</t>
  </si>
  <si>
    <t>new dll from Don</t>
  </si>
  <si>
    <t>looks like I gave up on gamma - need to note in user guide</t>
  </si>
  <si>
    <t>Sum of  BioToFPS</t>
  </si>
  <si>
    <t>Column Labels</t>
  </si>
  <si>
    <t>From ExampleParameterFile Sept 7 2022.xlsx</t>
  </si>
  <si>
    <t>Row Labels</t>
  </si>
  <si>
    <t>pinubank</t>
  </si>
  <si>
    <t>querelli</t>
  </si>
  <si>
    <t>SpeciesGroupTable</t>
  </si>
  <si>
    <t>Species</t>
  </si>
  <si>
    <t>SpeciesGroup</t>
  </si>
  <si>
    <t>SpeciesGroupName</t>
  </si>
  <si>
    <t xml:space="preserve"> pinubank</t>
  </si>
  <si>
    <t>softwood</t>
  </si>
  <si>
    <t>hardwood</t>
  </si>
  <si>
    <t xml:space="preserve"> pinuresin</t>
  </si>
  <si>
    <t>Input</t>
  </si>
  <si>
    <t>Time</t>
  </si>
  <si>
    <t>BioToFPS</t>
  </si>
  <si>
    <t>SnagsToFPS</t>
  </si>
  <si>
    <t>Sum of  SnagsToFPS</t>
  </si>
  <si>
    <t>Special codes in use in ExampleParameterFile Sept 7 2022.xlsx</t>
  </si>
  <si>
    <t>Code</t>
  </si>
  <si>
    <t>Description</t>
  </si>
  <si>
    <t>LandfillWood</t>
  </si>
  <si>
    <t>DumpWood</t>
  </si>
  <si>
    <t>CombustionFuel</t>
  </si>
  <si>
    <t>DumpsPaper</t>
  </si>
  <si>
    <t>LandfillPaper</t>
  </si>
  <si>
    <t>post-forestry CombustionFuel</t>
  </si>
  <si>
    <t>DegradableLandfillWood</t>
  </si>
  <si>
    <t>DegradableLandfillPaper</t>
  </si>
  <si>
    <t>Aerobic</t>
  </si>
  <si>
    <t>Anaerobic</t>
  </si>
  <si>
    <t>E_CO2</t>
  </si>
  <si>
    <t>E_CH4</t>
  </si>
  <si>
    <t>PotCH4</t>
  </si>
  <si>
    <t>What is left and emitted from every pool in every timestep</t>
  </si>
  <si>
    <t xml:space="preserve">FPS_raw_out.csv </t>
  </si>
  <si>
    <t>Type - ignore</t>
  </si>
  <si>
    <t>YearCreated is the year the FromPool was created</t>
  </si>
  <si>
    <t>YearReported is the year decay or combustion occurred and emissions reported</t>
  </si>
  <si>
    <t>If From and To pools are the same it's reporting stock retained after flux in AmountEmitted column</t>
  </si>
  <si>
    <t>AmountEmitted = Amount Transferred or Emitted</t>
  </si>
  <si>
    <t>What's created in a particular year -but can be cumulative for multiple steps like landfill</t>
  </si>
  <si>
    <t>Step</t>
  </si>
  <si>
    <t>File</t>
  </si>
  <si>
    <t>forest to mill</t>
  </si>
  <si>
    <t>FPS_test_out</t>
  </si>
  <si>
    <t>mill to primary</t>
  </si>
  <si>
    <t>primary to market</t>
  </si>
  <si>
    <t>primary to secondary</t>
  </si>
  <si>
    <t>What is to be retired</t>
  </si>
  <si>
    <t>The rows with -99 in the third column are the size of the special pools after primary has moved to secondary</t>
  </si>
  <si>
    <t>retirement proportions</t>
  </si>
  <si>
    <t>substitution</t>
  </si>
  <si>
    <t>special pools  before any retirement or disposal has been modelled.</t>
  </si>
  <si>
    <t>buggy</t>
  </si>
  <si>
    <t>https://www.kristakingmath.com/blog/half-life-and-exponential-decay</t>
  </si>
  <si>
    <t xml:space="preserve">Sarah's equation1 exp(-t/halflife) </t>
  </si>
  <si>
    <t>Sarah's equation2 2^(-t/halflife)</t>
  </si>
  <si>
    <t>Amount remaining</t>
  </si>
  <si>
    <t>C</t>
  </si>
  <si>
    <t>amount at T=0</t>
  </si>
  <si>
    <t>h</t>
  </si>
  <si>
    <t>half-life</t>
  </si>
  <si>
    <t>y</t>
  </si>
  <si>
    <t>amount expected at T=50%</t>
  </si>
  <si>
    <t>special case where t=half life</t>
  </si>
  <si>
    <t>1/2=e^hk</t>
  </si>
  <si>
    <t>ln(1/2)=ln(e^hk)</t>
  </si>
  <si>
    <t>ln(1/2)=hk</t>
  </si>
  <si>
    <t>k=(ln0.5)/h</t>
  </si>
  <si>
    <t>y=C*e^kt</t>
  </si>
  <si>
    <t>proof of concept</t>
  </si>
  <si>
    <t>Gamma</t>
  </si>
  <si>
    <t>A distributed approach to accounting for carbon in wood products
Eric S. Marland · Kirk Stellar · Gregg H. Marland</t>
  </si>
  <si>
    <t>Table 1 Data on the decay rate of some forest products</t>
  </si>
  <si>
    <t>https://en.wikipedia.org/wiki/Gamma_distribution</t>
  </si>
  <si>
    <t>https://numerics.mathdotnet.com/Probability</t>
  </si>
  <si>
    <t>Product</t>
  </si>
  <si>
    <t>Year of</t>
  </si>
  <si>
    <t>95% decay</t>
  </si>
  <si>
    <t>parameters</t>
  </si>
  <si>
    <t>(from oak)</t>
  </si>
  <si>
    <t>maximum decay</t>
  </si>
  <si>
    <t>period (y)</t>
  </si>
  <si>
    <t>k</t>
  </si>
  <si>
    <t>θ</t>
  </si>
  <si>
    <t>alpha</t>
  </si>
  <si>
    <t>Beta</t>
  </si>
  <si>
    <t>1/</t>
  </si>
  <si>
    <t>Waste, bark,fuel</t>
  </si>
  <si>
    <t>Pulpwood</t>
  </si>
  <si>
    <t>Particleboard</t>
  </si>
  <si>
    <t>Pallet, packaging</t>
  </si>
  <si>
    <t>https://en.wikipedia.org/wiki/Gamma_function</t>
  </si>
  <si>
    <t>Fencing</t>
  </si>
  <si>
    <t>Construction</t>
  </si>
  <si>
    <t>Mining</t>
  </si>
  <si>
    <t>From ExampleParameterFile Sept 7 2022.xlsx and FPS_main5_noMU-11-Dec-2023.txt</t>
  </si>
  <si>
    <t>C:\Users\cdymond\Documents\1Work\LANDIS\HWP model\FPS\example Oct 28 2022</t>
  </si>
  <si>
    <t>Step 1 forest to mill</t>
  </si>
  <si>
    <t>ProportionsFromForestToMills</t>
  </si>
  <si>
    <t>Expected</t>
  </si>
  <si>
    <t>Realized</t>
  </si>
  <si>
    <t>Pass</t>
  </si>
  <si>
    <t>Pool</t>
  </si>
  <si>
    <t>MillCode</t>
  </si>
  <si>
    <t>MillName</t>
  </si>
  <si>
    <t>MUSPG_2Mills_X</t>
  </si>
  <si>
    <t>sum by mill</t>
  </si>
  <si>
    <t>Hardwood Lumber Mill</t>
  </si>
  <si>
    <t>Hardwood Plywood Mill</t>
  </si>
  <si>
    <t>SnagToFPS</t>
  </si>
  <si>
    <t>Chip Mill</t>
  </si>
  <si>
    <t>Step 2</t>
  </si>
  <si>
    <t>Primary output code</t>
  </si>
  <si>
    <t>proportion</t>
  </si>
  <si>
    <t>Expected sum by pool</t>
  </si>
  <si>
    <t>Chip mill</t>
  </si>
  <si>
    <t>Chips</t>
  </si>
  <si>
    <t>Plywood</t>
  </si>
  <si>
    <t>Landfills</t>
  </si>
  <si>
    <t>Lumber</t>
  </si>
  <si>
    <t>Includes combustion fuel from step 1</t>
  </si>
  <si>
    <t>Step 3</t>
  </si>
  <si>
    <t>ProportionsFromPrimaryToMarkets</t>
  </si>
  <si>
    <t>Market split</t>
  </si>
  <si>
    <t>Market</t>
  </si>
  <si>
    <t>MarketName</t>
  </si>
  <si>
    <t>Canada</t>
  </si>
  <si>
    <t>US</t>
  </si>
  <si>
    <t>OSB</t>
  </si>
  <si>
    <t>Compare year 1 data with year 2 expectations</t>
  </si>
  <si>
    <t>But why is that necessary? Will users see raw_output?</t>
  </si>
  <si>
    <t>Yr</t>
  </si>
  <si>
    <t>Year 1 FPS test output</t>
  </si>
  <si>
    <t>FPS_raw output</t>
  </si>
  <si>
    <t>Step 4</t>
  </si>
  <si>
    <t>ProportionsFromPrimaryToSecondaryProducts</t>
  </si>
  <si>
    <t>Sums</t>
  </si>
  <si>
    <t>retirement function</t>
  </si>
  <si>
    <t>parameter 1</t>
  </si>
  <si>
    <t>parameter 2</t>
  </si>
  <si>
    <t>time</t>
  </si>
  <si>
    <t>Expected remaining with decay</t>
  </si>
  <si>
    <t>Achieved</t>
  </si>
  <si>
    <t>Yr 2 realized</t>
  </si>
  <si>
    <t>Yr 3 realized</t>
  </si>
  <si>
    <t>Kraft paper</t>
  </si>
  <si>
    <t>exponential</t>
  </si>
  <si>
    <t>No change in year 1 Good!</t>
  </si>
  <si>
    <t>Newsprint/packaging</t>
  </si>
  <si>
    <t>Effluent/Dump</t>
  </si>
  <si>
    <t>Single family homes</t>
  </si>
  <si>
    <t>Multi family homes</t>
  </si>
  <si>
    <t>Furniture and manufactured goods</t>
  </si>
  <si>
    <t>Repairs and maintenance</t>
  </si>
  <si>
    <t>Commercial buildings</t>
  </si>
  <si>
    <t>Shipping</t>
  </si>
  <si>
    <t>Other use</t>
  </si>
  <si>
    <t>Landfill, not handled here</t>
  </si>
  <si>
    <t>shipping</t>
  </si>
  <si>
    <t>Summed with other shipping</t>
  </si>
  <si>
    <t>Effluent</t>
  </si>
  <si>
    <t>instant</t>
  </si>
  <si>
    <t>Instant</t>
  </si>
  <si>
    <t>Step 6</t>
  </si>
  <si>
    <t>ProportionsFromSecondaryProductsToRetirementOptions</t>
  </si>
  <si>
    <t>Fuel</t>
  </si>
  <si>
    <t>From ExampleParameterFile FPS_main5_noMU-Apr-22-2024.txt</t>
  </si>
  <si>
    <t>Note - new units</t>
  </si>
  <si>
    <t>gC/m2</t>
  </si>
  <si>
    <t>CellLength</t>
  </si>
  <si>
    <t>tC/ha</t>
  </si>
  <si>
    <t>Expected and realized includes combustion fuel from step 1</t>
  </si>
  <si>
    <t>no market</t>
  </si>
  <si>
    <t>total</t>
  </si>
  <si>
    <t>special codes</t>
  </si>
  <si>
    <t>subtotal</t>
  </si>
  <si>
    <t>sub-total</t>
  </si>
  <si>
    <t>These shouldn't be here, the products are being retired not decying</t>
  </si>
  <si>
    <t>Expected remaining with retirement</t>
  </si>
  <si>
    <t>expected transfers to other pools</t>
  </si>
  <si>
    <t>sub-sub total</t>
  </si>
  <si>
    <t>achieved</t>
  </si>
  <si>
    <t>Not written</t>
  </si>
  <si>
    <t>Step 7 ProportionsFromRetirementToDisposal</t>
  </si>
  <si>
    <t xml:space="preserve">&gt;&gt;Time </t>
  </si>
  <si>
    <t>Retirement</t>
  </si>
  <si>
    <t>Disposal</t>
  </si>
  <si>
    <t>Proportion</t>
  </si>
  <si>
    <t>Respiration</t>
  </si>
  <si>
    <t>&gt;&gt;Start</t>
  </si>
  <si>
    <t>Code(From)</t>
  </si>
  <si>
    <t>Name(From)</t>
  </si>
  <si>
    <t>Code(To)</t>
  </si>
  <si>
    <t>Name</t>
  </si>
  <si>
    <t>&gt;&gt;---------------------------------------------------------------------------------------</t>
  </si>
  <si>
    <t>N/A</t>
  </si>
  <si>
    <t>Half-life of decay</t>
  </si>
  <si>
    <t>PoolCode(From)</t>
  </si>
  <si>
    <t>PoolName(From)</t>
  </si>
  <si>
    <t>PoolCode(To)</t>
  </si>
  <si>
    <t>PoolName(To)</t>
  </si>
  <si>
    <t>Sum of Expected</t>
  </si>
  <si>
    <t>(blank)</t>
  </si>
  <si>
    <t>Grand Total</t>
  </si>
  <si>
    <t>Pool(To)</t>
  </si>
  <si>
    <t>New pools</t>
  </si>
  <si>
    <t>New pool names</t>
  </si>
  <si>
    <t>transferred amount</t>
  </si>
  <si>
    <t xml:space="preserve">Proportion </t>
  </si>
  <si>
    <t>that can decay</t>
  </si>
  <si>
    <t>Can't move</t>
  </si>
  <si>
    <t xml:space="preserve">Amount that </t>
  </si>
  <si>
    <t>can move</t>
  </si>
  <si>
    <t xml:space="preserve">Amount that  that </t>
  </si>
  <si>
    <t>LandfillGasManagement</t>
  </si>
  <si>
    <t>&gt;&gt;TimeStart</t>
  </si>
  <si>
    <t>Prop.Landfills Capture</t>
  </si>
  <si>
    <t>Oxidation</t>
  </si>
  <si>
    <t>WithLFGM</t>
  </si>
  <si>
    <t>Efficiency</t>
  </si>
  <si>
    <t>sub-totals</t>
  </si>
  <si>
    <t>(can move but doesn't)</t>
  </si>
  <si>
    <t>Proportion of CH4 converted to CO2 through LFGM</t>
  </si>
  <si>
    <t>DumpPaper not handled here</t>
  </si>
  <si>
    <t xml:space="preserve"> YearCreated</t>
  </si>
  <si>
    <t xml:space="preserve"> YearReported</t>
  </si>
  <si>
    <t>Sum of  AmountEmitted</t>
  </si>
  <si>
    <t>FAIL</t>
  </si>
  <si>
    <t>Total special pools expected coming into Step 7</t>
  </si>
  <si>
    <t>Extra coming in from Step 4</t>
  </si>
  <si>
    <t>DIFF</t>
  </si>
  <si>
    <t>newCO2</t>
  </si>
  <si>
    <t>From code</t>
  </si>
  <si>
    <t>potCH4</t>
  </si>
  <si>
    <t>eCH4</t>
  </si>
  <si>
    <t>application</t>
  </si>
  <si>
    <t>E_CH4 from LFGM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</si>
</sst>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B1D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0" fillId="0" borderId="2" xfId="0" applyBorder="1"/>
    <xf numFmtId="164" fontId="0" fillId="0" borderId="0" xfId="0" applyNumberFormat="1"/>
    <xf numFmtId="0" fontId="2" fillId="0" borderId="0" xfId="2" applyAlignment="1" applyProtection="1"/>
    <xf numFmtId="0" fontId="3" fillId="0" borderId="0" xfId="0" applyFont="1" applyAlignment="1">
      <alignment horizontal="left" vertical="center" readingOrder="1"/>
    </xf>
    <xf numFmtId="16" fontId="0" fillId="0" borderId="0" xfId="0" applyNumberFormat="1"/>
    <xf numFmtId="0" fontId="2" fillId="0" borderId="0" xfId="2"/>
    <xf numFmtId="0" fontId="0" fillId="4" borderId="0" xfId="0" applyFill="1"/>
    <xf numFmtId="164" fontId="0" fillId="3" borderId="0" xfId="0" applyNumberFormat="1" applyFill="1"/>
    <xf numFmtId="1" fontId="0" fillId="0" borderId="0" xfId="0" applyNumberFormat="1"/>
    <xf numFmtId="164" fontId="0" fillId="3" borderId="0" xfId="0" applyNumberFormat="1" applyFill="1" applyAlignment="1">
      <alignment horizontal="right"/>
    </xf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6" xfId="0" applyBorder="1"/>
    <xf numFmtId="9" fontId="0" fillId="0" borderId="0" xfId="0" applyNumberFormat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43" fontId="0" fillId="3" borderId="0" xfId="1" applyFont="1" applyFill="1"/>
    <xf numFmtId="43" fontId="0" fillId="0" borderId="1" xfId="1" applyFont="1" applyBorder="1"/>
    <xf numFmtId="43" fontId="0" fillId="0" borderId="2" xfId="1" applyFont="1" applyBorder="1"/>
    <xf numFmtId="43" fontId="0" fillId="6" borderId="0" xfId="1" applyFont="1" applyFill="1"/>
    <xf numFmtId="0" fontId="0" fillId="0" borderId="0" xfId="1" applyNumberFormat="1" applyFont="1"/>
    <xf numFmtId="0" fontId="0" fillId="0" borderId="1" xfId="1" applyNumberFormat="1" applyFont="1" applyBorder="1"/>
    <xf numFmtId="0" fontId="0" fillId="0" borderId="2" xfId="1" applyNumberFormat="1" applyFont="1" applyBorder="1"/>
    <xf numFmtId="165" fontId="0" fillId="0" borderId="0" xfId="1" applyNumberFormat="1" applyFont="1"/>
    <xf numFmtId="165" fontId="2" fillId="0" borderId="0" xfId="1" applyNumberFormat="1" applyFont="1" applyAlignment="1" applyProtection="1"/>
    <xf numFmtId="165" fontId="0" fillId="6" borderId="0" xfId="1" applyNumberFormat="1" applyFont="1" applyFill="1"/>
    <xf numFmtId="0" fontId="0" fillId="3" borderId="0" xfId="1" applyNumberFormat="1" applyFont="1" applyFill="1"/>
    <xf numFmtId="43" fontId="0" fillId="7" borderId="0" xfId="1" applyFont="1" applyFill="1"/>
    <xf numFmtId="0" fontId="0" fillId="0" borderId="1" xfId="1" applyNumberFormat="1" applyFont="1" applyFill="1" applyBorder="1"/>
    <xf numFmtId="43" fontId="0" fillId="0" borderId="1" xfId="1" applyFont="1" applyFill="1" applyBorder="1"/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7"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3B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304800" cy="312420"/>
    <xdr:sp macro="" textlink="">
      <xdr:nvSpPr>
        <xdr:cNvPr id="2" name="AutoShape 1" descr="{\displaystyle F(x)={\frac {1}{\Gamma (k)}}\gamma \left(k,{\frac {x}{\theta }}\right)}">
          <a:extLst>
            <a:ext uri="{FF2B5EF4-FFF2-40B4-BE49-F238E27FC236}">
              <a16:creationId xmlns:a16="http://schemas.microsoft.com/office/drawing/2014/main" id="{6F8156AA-0007-4A22-85B8-7CAED76D662F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12420"/>
    <xdr:sp macro="" textlink="">
      <xdr:nvSpPr>
        <xdr:cNvPr id="3" name="AutoShape 2" descr="{\displaystyle F(x)={\frac {1}{\Gamma (k)}}\gamma \left(k,{\frac {x}{\theta }}\right)}">
          <a:extLst>
            <a:ext uri="{FF2B5EF4-FFF2-40B4-BE49-F238E27FC236}">
              <a16:creationId xmlns:a16="http://schemas.microsoft.com/office/drawing/2014/main" id="{42B5E9C6-4BD7-403C-AAEC-2C1F46787B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10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12420"/>
    <xdr:sp macro="" textlink="">
      <xdr:nvSpPr>
        <xdr:cNvPr id="4" name="AutoShape 3" descr="{\displaystyle F(x)={\frac {1}{\Gamma (k)}}\gamma \left(k,{\frac {x}{\theta }}\right)}">
          <a:extLst>
            <a:ext uri="{FF2B5EF4-FFF2-40B4-BE49-F238E27FC236}">
              <a16:creationId xmlns:a16="http://schemas.microsoft.com/office/drawing/2014/main" id="{062E6153-A7E0-489F-BDAC-418139B3F8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10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12420"/>
    <xdr:sp macro="" textlink="">
      <xdr:nvSpPr>
        <xdr:cNvPr id="5" name="AutoShape 4" descr="{\displaystyle F(x)={\frac {1}{\Gamma (k)}}\gamma \left(k,{\frac {x}{\theta }}\right)}">
          <a:extLst>
            <a:ext uri="{FF2B5EF4-FFF2-40B4-BE49-F238E27FC236}">
              <a16:creationId xmlns:a16="http://schemas.microsoft.com/office/drawing/2014/main" id="{2D58ABB1-CC86-4657-B41E-FD9078FDFA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12420"/>
    <xdr:sp macro="" textlink="">
      <xdr:nvSpPr>
        <xdr:cNvPr id="6" name="AutoShape 5" descr="{\displaystyle F(x)={\frac {1}{\Gamma (k)}}\gamma \left(k,{\frac {x}{\theta }}\right)}">
          <a:extLst>
            <a:ext uri="{FF2B5EF4-FFF2-40B4-BE49-F238E27FC236}">
              <a16:creationId xmlns:a16="http://schemas.microsoft.com/office/drawing/2014/main" id="{E75B8473-CAC6-433F-BD27-79E608E8838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10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184151</xdr:colOff>
      <xdr:row>21</xdr:row>
      <xdr:rowOff>6350</xdr:rowOff>
    </xdr:from>
    <xdr:ext cx="5154930" cy="536503"/>
    <xdr:pic>
      <xdr:nvPicPr>
        <xdr:cNvPr id="7" name="Picture 6">
          <a:extLst>
            <a:ext uri="{FF2B5EF4-FFF2-40B4-BE49-F238E27FC236}">
              <a16:creationId xmlns:a16="http://schemas.microsoft.com/office/drawing/2014/main" id="{8C4BDF4B-001A-4D41-BDFE-0CEB3ACAF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1" y="3873500"/>
          <a:ext cx="5154930" cy="536503"/>
        </a:xfrm>
        <a:prstGeom prst="rect">
          <a:avLst/>
        </a:prstGeom>
      </xdr:spPr>
    </xdr:pic>
    <xdr:clientData/>
  </xdr:oneCellAnchor>
  <xdr:oneCellAnchor>
    <xdr:from>
      <xdr:col>0</xdr:col>
      <xdr:colOff>7621</xdr:colOff>
      <xdr:row>10</xdr:row>
      <xdr:rowOff>114301</xdr:rowOff>
    </xdr:from>
    <xdr:ext cx="5078730" cy="1668780"/>
    <xdr:pic>
      <xdr:nvPicPr>
        <xdr:cNvPr id="8" name="Picture 7">
          <a:extLst>
            <a:ext uri="{FF2B5EF4-FFF2-40B4-BE49-F238E27FC236}">
              <a16:creationId xmlns:a16="http://schemas.microsoft.com/office/drawing/2014/main" id="{6F1822BA-6784-4DF1-AF5B-3579859F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1" y="8877301"/>
          <a:ext cx="5078730" cy="1668780"/>
        </a:xfrm>
        <a:prstGeom prst="rect">
          <a:avLst/>
        </a:prstGeom>
      </xdr:spPr>
    </xdr:pic>
    <xdr:clientData/>
  </xdr:oneCellAnchor>
  <xdr:twoCellAnchor editAs="oneCell">
    <xdr:from>
      <xdr:col>0</xdr:col>
      <xdr:colOff>38100</xdr:colOff>
      <xdr:row>4</xdr:row>
      <xdr:rowOff>139700</xdr:rowOff>
    </xdr:from>
    <xdr:to>
      <xdr:col>8</xdr:col>
      <xdr:colOff>274316</xdr:colOff>
      <xdr:row>7</xdr:row>
      <xdr:rowOff>111060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E4B94B-1914-2DE4-7A19-6755325C4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876300"/>
          <a:ext cx="5113016" cy="5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dymo\Downloads\FPS_testing_April222024\FPS_test_out.xlsx" TargetMode="External"/><Relationship Id="rId1" Type="http://schemas.openxmlformats.org/officeDocument/2006/relationships/externalLinkPath" Target="FPS_test_ou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dymo\Downloads\FPS_testing_April222024\FPS_raw_out.xlsx" TargetMode="External"/><Relationship Id="rId1" Type="http://schemas.openxmlformats.org/officeDocument/2006/relationships/externalLinkPath" Target="FPS_raw_ou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cgov-my.sharepoint.com/personal/caren_dymond_gov_bc_ca/Documents/LANDIS/Coding/HWP%20model/FPS/example%20Jan%2022%202024/FPS_test_out.xlsx" TargetMode="External"/><Relationship Id="rId1" Type="http://schemas.openxmlformats.org/officeDocument/2006/relationships/externalLinkPath" Target="https://bcgov-my.sharepoint.com/personal/caren_dymond_gov_bc_ca/Documents/LANDIS/HWP%20model/FPS/example%20Jan%2022%202024/FPS_test_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ov-my.sharepoint.com/personal/caren_dymond_gov_bc_ca/Documents/LANDIS/HWP%20model/FPS/example%20Oct%2028%202022/FPS_test_out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dymond\OneDrive%20-%20Government%20of%20BC\LANDIS\HWP%20model\FPS\example%20Jan%2022%202024\FPS_raw_out.csv" TargetMode="External"/><Relationship Id="rId1" Type="http://schemas.openxmlformats.org/officeDocument/2006/relationships/externalLinkPath" Target="/Users/cdymond/OneDrive%20-%20Government%20of%20BC/LANDIS/HWP%20model/FPS/example%20Jan%2022%202024/FPS_raw_o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PS_test_out"/>
    </sheetNames>
    <sheetDataSet>
      <sheetData sheetId="0">
        <row r="2">
          <cell r="E2">
            <v>242933.06299999999</v>
          </cell>
        </row>
        <row r="12">
          <cell r="E12">
            <v>150599.465</v>
          </cell>
        </row>
        <row r="13">
          <cell r="E13">
            <v>67605.266000000003</v>
          </cell>
        </row>
        <row r="41">
          <cell r="E41">
            <v>30777.866000000002</v>
          </cell>
        </row>
        <row r="54">
          <cell r="E54">
            <v>301029.00229999999</v>
          </cell>
        </row>
        <row r="64">
          <cell r="E64">
            <v>15059.9465</v>
          </cell>
        </row>
        <row r="65">
          <cell r="E65">
            <v>24898.259699999999</v>
          </cell>
        </row>
        <row r="84">
          <cell r="E84">
            <v>75299.732499999998</v>
          </cell>
        </row>
        <row r="85">
          <cell r="E85">
            <v>33802.633000000002</v>
          </cell>
        </row>
        <row r="86">
          <cell r="E86">
            <v>41826.086000000003</v>
          </cell>
        </row>
        <row r="147">
          <cell r="E147">
            <v>15059.9465</v>
          </cell>
        </row>
        <row r="148">
          <cell r="E148">
            <v>60239.786</v>
          </cell>
        </row>
        <row r="149">
          <cell r="E149">
            <v>6760.5266000000001</v>
          </cell>
        </row>
        <row r="150">
          <cell r="E150">
            <v>27042.106400000001</v>
          </cell>
        </row>
        <row r="151">
          <cell r="E151">
            <v>20913.043000000001</v>
          </cell>
        </row>
        <row r="152">
          <cell r="E152">
            <v>20913.043000000001</v>
          </cell>
        </row>
        <row r="153">
          <cell r="E153">
            <v>311485.52380000002</v>
          </cell>
        </row>
        <row r="154">
          <cell r="E154">
            <v>19577.93045</v>
          </cell>
        </row>
        <row r="156">
          <cell r="E156">
            <v>7319.5650500000002</v>
          </cell>
        </row>
        <row r="259">
          <cell r="E259">
            <v>3764.986625</v>
          </cell>
        </row>
        <row r="269">
          <cell r="E269">
            <v>301.19893000000002</v>
          </cell>
        </row>
        <row r="270">
          <cell r="E270">
            <v>1505.9946500000001</v>
          </cell>
        </row>
        <row r="289">
          <cell r="E289">
            <v>3764.986625</v>
          </cell>
        </row>
        <row r="299">
          <cell r="E299">
            <v>1204.7957200000001</v>
          </cell>
        </row>
        <row r="300">
          <cell r="E300">
            <v>8266.5212499999998</v>
          </cell>
        </row>
        <row r="301">
          <cell r="E301">
            <v>2108.3925100000001</v>
          </cell>
        </row>
        <row r="302">
          <cell r="E302">
            <v>15059.9465</v>
          </cell>
        </row>
        <row r="303">
          <cell r="E303">
            <v>1204.7957200000001</v>
          </cell>
        </row>
        <row r="304">
          <cell r="E304">
            <v>6023.9786000000004</v>
          </cell>
        </row>
        <row r="305">
          <cell r="E305">
            <v>15059.9465</v>
          </cell>
        </row>
        <row r="306">
          <cell r="E306">
            <v>4819.1828800000003</v>
          </cell>
        </row>
        <row r="307">
          <cell r="E307">
            <v>33066.084999999999</v>
          </cell>
        </row>
        <row r="308">
          <cell r="E308">
            <v>8433.5700400000005</v>
          </cell>
        </row>
        <row r="309">
          <cell r="E309">
            <v>5228.2607500000004</v>
          </cell>
        </row>
        <row r="310">
          <cell r="E310">
            <v>9410.8693500000008</v>
          </cell>
        </row>
        <row r="311">
          <cell r="E311">
            <v>9410.8693500000008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PS_raw_out"/>
    </sheetNames>
    <sheetDataSet>
      <sheetData sheetId="0">
        <row r="3">
          <cell r="H3">
            <v>14944.405781174801</v>
          </cell>
        </row>
        <row r="41">
          <cell r="H41">
            <v>1193.71233823532</v>
          </cell>
        </row>
        <row r="79">
          <cell r="H79">
            <v>5915.0930160358303</v>
          </cell>
        </row>
        <row r="117">
          <cell r="H117">
            <v>14715.9768465614</v>
          </cell>
        </row>
        <row r="155">
          <cell r="H155">
            <v>4774.8493529412999</v>
          </cell>
        </row>
        <row r="193">
          <cell r="H193">
            <v>23381.252930790801</v>
          </cell>
        </row>
        <row r="231">
          <cell r="H231">
            <v>8281.1302224501596</v>
          </cell>
        </row>
        <row r="269">
          <cell r="H269">
            <v>6654.4895342456402</v>
          </cell>
        </row>
        <row r="306">
          <cell r="G306">
            <v>1531.3221198635399</v>
          </cell>
        </row>
        <row r="307">
          <cell r="H307">
            <v>3696.9386301364698</v>
          </cell>
        </row>
        <row r="344">
          <cell r="G344">
            <v>2756.3798157543602</v>
          </cell>
        </row>
        <row r="345">
          <cell r="H345">
            <v>6654.4895342456402</v>
          </cell>
        </row>
        <row r="382">
          <cell r="G382">
            <v>28.885179706298899</v>
          </cell>
        </row>
        <row r="383">
          <cell r="H383">
            <v>3736.1014452937002</v>
          </cell>
        </row>
        <row r="421">
          <cell r="H421">
            <v>298.42808455883102</v>
          </cell>
        </row>
        <row r="459">
          <cell r="H459">
            <v>1478.7732540089601</v>
          </cell>
        </row>
        <row r="497">
          <cell r="H497">
            <v>3678.9942116403599</v>
          </cell>
        </row>
        <row r="535">
          <cell r="H535">
            <v>1193.71233823532</v>
          </cell>
        </row>
        <row r="573">
          <cell r="H573">
            <v>5845.3132326977002</v>
          </cell>
        </row>
        <row r="611">
          <cell r="H611">
            <v>2070.2825556125399</v>
          </cell>
        </row>
        <row r="4948">
          <cell r="H4948">
            <v>0</v>
          </cell>
        </row>
        <row r="4953">
          <cell r="G4953">
            <v>1055.60452759491</v>
          </cell>
        </row>
        <row r="4954">
          <cell r="G4954">
            <v>311485.056571714</v>
          </cell>
        </row>
        <row r="4955">
          <cell r="G4955">
            <v>0.46722828570000002</v>
          </cell>
        </row>
        <row r="4957">
          <cell r="G4957">
            <v>607.49430465039904</v>
          </cell>
        </row>
        <row r="5991">
          <cell r="H5991">
            <v>0</v>
          </cell>
        </row>
        <row r="5997">
          <cell r="G5997">
            <v>1114.66321881928</v>
          </cell>
        </row>
        <row r="5998">
          <cell r="G5998">
            <v>1.67199733622493E-3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ua9PuFVaUOobqMMG0MOEy_xrG0NHrBGkb1wKIimUjOcysxAfgumS6dYDoofoDsD" itemId="01CXWRBC3ACB5DJBPF5FE2X7QIC4DB3SDS">
      <xxl21:absoluteUrl r:id="rId2"/>
    </xxl21:alternateUrls>
    <sheetNames>
      <sheetName val="FPS_test_out"/>
    </sheetNames>
    <sheetDataSet>
      <sheetData sheetId="0">
        <row r="12">
          <cell r="E12">
            <v>204</v>
          </cell>
        </row>
        <row r="13">
          <cell r="E13">
            <v>204</v>
          </cell>
        </row>
        <row r="41">
          <cell r="E41">
            <v>204</v>
          </cell>
        </row>
        <row r="54">
          <cell r="E54">
            <v>204</v>
          </cell>
        </row>
        <row r="960">
          <cell r="E960">
            <v>1505.9946500000001</v>
          </cell>
        </row>
        <row r="969">
          <cell r="E969">
            <v>376.49866250000002</v>
          </cell>
        </row>
        <row r="970">
          <cell r="E970">
            <v>30.119893000000001</v>
          </cell>
        </row>
        <row r="971">
          <cell r="E971">
            <v>150.59946500000001</v>
          </cell>
        </row>
        <row r="972">
          <cell r="E972">
            <v>376.49866250000002</v>
          </cell>
        </row>
        <row r="973">
          <cell r="E973">
            <v>120.479572</v>
          </cell>
        </row>
        <row r="974">
          <cell r="E974">
            <v>826.65212499999996</v>
          </cell>
        </row>
        <row r="975">
          <cell r="E975">
            <v>210.83925099999999</v>
          </cell>
        </row>
        <row r="977">
          <cell r="E977">
            <v>941.08693500000004</v>
          </cell>
        </row>
        <row r="978">
          <cell r="E978">
            <v>627.39129000000003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S_test_out"/>
    </sheetNames>
    <sheetDataSet>
      <sheetData sheetId="0">
        <row r="54">
          <cell r="E54">
            <v>30102.900229999999</v>
          </cell>
        </row>
        <row r="64">
          <cell r="E64">
            <v>1505.9946500000001</v>
          </cell>
        </row>
        <row r="65">
          <cell r="E65">
            <v>2489.8259699999999</v>
          </cell>
        </row>
        <row r="84">
          <cell r="E84">
            <v>7529.97325</v>
          </cell>
        </row>
        <row r="85">
          <cell r="E85">
            <v>3380.2633000000001</v>
          </cell>
        </row>
        <row r="86">
          <cell r="E86">
            <v>4182.6085999999996</v>
          </cell>
        </row>
        <row r="149">
          <cell r="E149">
            <v>6023.9786000000004</v>
          </cell>
        </row>
        <row r="151">
          <cell r="E151">
            <v>676.05265999999995</v>
          </cell>
        </row>
        <row r="153">
          <cell r="E153">
            <v>2704.2106399999998</v>
          </cell>
        </row>
        <row r="155">
          <cell r="E155">
            <v>2091.3042999999998</v>
          </cell>
        </row>
        <row r="156">
          <cell r="E156">
            <v>2091.3042999999998</v>
          </cell>
        </row>
        <row r="302">
          <cell r="E302">
            <v>376.49866250000002</v>
          </cell>
        </row>
        <row r="303">
          <cell r="E303">
            <v>120.479572</v>
          </cell>
        </row>
        <row r="304">
          <cell r="E304">
            <v>826.65212499999996</v>
          </cell>
        </row>
        <row r="305">
          <cell r="E305">
            <v>210.83925099999999</v>
          </cell>
        </row>
        <row r="306">
          <cell r="E306">
            <v>1505.9946500000001</v>
          </cell>
        </row>
        <row r="307">
          <cell r="E307">
            <v>120.479572</v>
          </cell>
        </row>
        <row r="308">
          <cell r="E308">
            <v>602.39786000000004</v>
          </cell>
        </row>
        <row r="309">
          <cell r="E309">
            <v>1505.9946500000001</v>
          </cell>
        </row>
        <row r="310">
          <cell r="E310">
            <v>481.91828800000002</v>
          </cell>
        </row>
        <row r="311">
          <cell r="E311">
            <v>3306.6084999999998</v>
          </cell>
        </row>
        <row r="312">
          <cell r="E312">
            <v>843.35700399999996</v>
          </cell>
        </row>
        <row r="313">
          <cell r="E313">
            <v>522.82607499999995</v>
          </cell>
        </row>
        <row r="314">
          <cell r="E314">
            <v>941.08693500000004</v>
          </cell>
        </row>
        <row r="315">
          <cell r="E315">
            <v>627.39129000000003</v>
          </cell>
        </row>
        <row r="317">
          <cell r="E317">
            <v>104.56521499999999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PS_raw_out"/>
    </sheetNames>
    <sheetDataSet>
      <sheetData sheetId="0">
        <row r="59">
          <cell r="H59">
            <v>367.89942116403603</v>
          </cell>
        </row>
        <row r="268">
          <cell r="H268">
            <v>369.69386301364602</v>
          </cell>
        </row>
        <row r="287">
          <cell r="H287">
            <v>665.44895342456402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ymond, Caren FOR:EX" id="{2EE729EE-6A5F-4E2F-AD1D-E1C4E4DED025}" userId="S::Caren.Dymond@gov.bc.ca::41506f09-468c-4fdc-8586-f86f21998bcc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og_FluxBio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og_FluxDOM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PS_raw_out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en Dymond" refreshedDate="45405.385117708334" createdVersion="8" refreshedVersion="8" minRefreshableVersion="3" recordCount="78" xr:uid="{22516465-EC67-4C50-88C9-DDB811C5A4CA}">
  <cacheSource type="worksheet">
    <worksheetSource ref="A1:Q79" sheet="log_FluxBio" r:id="rId2"/>
  </cacheSource>
  <cacheFields count="17"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 row" numFmtId="0">
      <sharedItems containsSemiMixedTypes="0" containsString="0" containsNumber="1" containsInteger="1" minValue="1" maxValue="8"/>
    </cacheField>
    <cacheField name=" column" numFmtId="0">
      <sharedItems containsSemiMixedTypes="0" containsString="0" containsNumber="1" containsInteger="1" minValue="1" maxValue="9"/>
    </cacheField>
    <cacheField name=" ecoregion" numFmtId="0">
      <sharedItems containsSemiMixedTypes="0" containsString="0" containsNumber="1" containsInteger="1" minValue="1" maxValue="2"/>
    </cacheField>
    <cacheField name=" species" numFmtId="0">
      <sharedItems count="2">
        <s v="querelli"/>
        <s v="pinubank"/>
      </sharedItems>
    </cacheField>
    <cacheField name=" Dist" numFmtId="0">
      <sharedItems containsSemiMixedTypes="0" containsString="0" containsNumber="1" containsInteger="1" minValue="2" maxValue="2"/>
    </cacheField>
    <cacheField name=" MERCH_ToDOM" numFmtId="0">
      <sharedItems containsSemiMixedTypes="0" containsString="0" containsNumber="1" minValue="0" maxValue="1298.0550000000001"/>
    </cacheField>
    <cacheField name=" MERCH_ToAir" numFmtId="0">
      <sharedItems containsSemiMixedTypes="0" containsString="0" containsNumber="1" containsInteger="1" minValue="0" maxValue="0"/>
    </cacheField>
    <cacheField name=" FOL_ToDOM" numFmtId="0">
      <sharedItems containsSemiMixedTypes="0" containsString="0" containsNumber="1" minValue="0" maxValue="1101"/>
    </cacheField>
    <cacheField name=" FOL_ToAir" numFmtId="0">
      <sharedItems containsSemiMixedTypes="0" containsString="0" containsNumber="1" containsInteger="1" minValue="0" maxValue="0"/>
    </cacheField>
    <cacheField name=" OtherWoody_ToDOM" numFmtId="0">
      <sharedItems containsSemiMixedTypes="0" containsString="0" containsNumber="1" minValue="0.58299999999999996" maxValue="3515.8829999999998"/>
    </cacheField>
    <cacheField name=" OtherWoody_ToAir" numFmtId="0">
      <sharedItems containsSemiMixedTypes="0" containsString="0" containsNumber="1" containsInteger="1" minValue="0" maxValue="0"/>
    </cacheField>
    <cacheField name=" CrsRt_ToDOM" numFmtId="0">
      <sharedItems containsSemiMixedTypes="0" containsString="0" containsNumber="1" minValue="0.53300000000000003" maxValue="2894.085"/>
    </cacheField>
    <cacheField name=" CrsRt_ToAir" numFmtId="0">
      <sharedItems containsSemiMixedTypes="0" containsString="0" containsNumber="1" containsInteger="1" minValue="0" maxValue="0"/>
    </cacheField>
    <cacheField name=" FRt_ToDOM" numFmtId="0">
      <sharedItems containsSemiMixedTypes="0" containsString="0" containsNumber="1" minValue="0.11700000000000001" maxValue="321.565"/>
    </cacheField>
    <cacheField name=" FRt_ToAir" numFmtId="0">
      <sharedItems containsSemiMixedTypes="0" containsString="0" containsNumber="1" containsInteger="1" minValue="0" maxValue="0"/>
    </cacheField>
    <cacheField name=" BioToFPS" numFmtId="0">
      <sharedItems containsSemiMixedTypes="0" containsString="0" containsNumber="1" containsInteger="1" minValue="0" maxValue="5192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en Dymond" refreshedDate="45405.385430439812" createdVersion="8" refreshedVersion="8" minRefreshableVersion="3" recordCount="62" xr:uid="{661F39B0-13B1-4961-9EBC-3EF3D60FE737}">
  <cacheSource type="worksheet">
    <worksheetSource ref="A1:T63" sheet="log_FluxDOM" r:id="rId2"/>
  </cacheSource>
  <cacheFields count="20">
    <cacheField name="Tim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 row" numFmtId="0">
      <sharedItems containsSemiMixedTypes="0" containsString="0" containsNumber="1" containsInteger="1" minValue="1" maxValue="8"/>
    </cacheField>
    <cacheField name=" column" numFmtId="0">
      <sharedItems containsSemiMixedTypes="0" containsString="0" containsNumber="1" containsInteger="1" minValue="1" maxValue="9"/>
    </cacheField>
    <cacheField name=" ecoregion" numFmtId="0">
      <sharedItems containsSemiMixedTypes="0" containsString="0" containsNumber="1" containsInteger="1" minValue="1" maxValue="2"/>
    </cacheField>
    <cacheField name=" species" numFmtId="0">
      <sharedItems count="2">
        <s v="querelli"/>
        <s v="pinubank"/>
      </sharedItems>
    </cacheField>
    <cacheField name=" Dist" numFmtId="0">
      <sharedItems containsSemiMixedTypes="0" containsString="0" containsNumber="1" containsInteger="1" minValue="2" maxValue="2"/>
    </cacheField>
    <cacheField name=" VF_A_toAir" numFmtId="0">
      <sharedItems containsSemiMixedTypes="0" containsString="0" containsNumber="1" containsInteger="1" minValue="0" maxValue="0"/>
    </cacheField>
    <cacheField name=" VF_B_toAir" numFmtId="0">
      <sharedItems containsSemiMixedTypes="0" containsString="0" containsNumber="1" containsInteger="1" minValue="0" maxValue="0"/>
    </cacheField>
    <cacheField name=" Fast_A_toAir" numFmtId="0">
      <sharedItems containsSemiMixedTypes="0" containsString="0" containsNumber="1" containsInteger="1" minValue="0" maxValue="0"/>
    </cacheField>
    <cacheField name=" Fast_B_toAir" numFmtId="0">
      <sharedItems containsSemiMixedTypes="0" containsString="0" containsNumber="1" containsInteger="1" minValue="0" maxValue="0"/>
    </cacheField>
    <cacheField name=" MED_toAir" numFmtId="0">
      <sharedItems containsSemiMixedTypes="0" containsString="0" containsNumber="1" containsInteger="1" minValue="0" maxValue="0"/>
    </cacheField>
    <cacheField name=" Slow_A_toAir" numFmtId="0">
      <sharedItems containsSemiMixedTypes="0" containsString="0" containsNumber="1" containsInteger="1" minValue="0" maxValue="0"/>
    </cacheField>
    <cacheField name=" Slow_B_toAir" numFmtId="0">
      <sharedItems containsSemiMixedTypes="0" containsString="0" containsNumber="1" containsInteger="1" minValue="0" maxValue="0"/>
    </cacheField>
    <cacheField name=" Sng_Stem_toAir" numFmtId="0">
      <sharedItems containsSemiMixedTypes="0" containsString="0" containsNumber="1" containsInteger="1" minValue="0" maxValue="0"/>
    </cacheField>
    <cacheField name=" SngStemToMed" numFmtId="0">
      <sharedItems containsSemiMixedTypes="0" containsString="0" containsNumber="1" minValue="0" maxValue="1468.0619999999999"/>
    </cacheField>
    <cacheField name=" Sng_Oth_toAir" numFmtId="0">
      <sharedItems containsSemiMixedTypes="0" containsString="0" containsNumber="1" containsInteger="1" minValue="0" maxValue="0"/>
    </cacheField>
    <cacheField name=" SngOthToFast" numFmtId="0">
      <sharedItems containsSemiMixedTypes="0" containsString="0" containsNumber="1" minValue="2.4180000000000001" maxValue="2214.038"/>
    </cacheField>
    <cacheField name=" Extra_toAir" numFmtId="0">
      <sharedItems containsSemiMixedTypes="0" containsString="0" containsNumber="1" containsInteger="1" minValue="0" maxValue="0"/>
    </cacheField>
    <cacheField name=" SnagsToFPS" numFmtId="0">
      <sharedItems containsSemiMixedTypes="0" containsString="0" containsNumber="1" containsInteger="1" minValue="0" maxValue="2202094"/>
    </cacheField>
    <cacheField name=" DOMtoFP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en Dymond" refreshedDate="45405.394364814812" createdVersion="8" refreshedVersion="8" minRefreshableVersion="3" recordCount="29" xr:uid="{74045D79-03F4-49DD-9AE6-D2CA82366C81}">
  <cacheSource type="worksheet">
    <worksheetSource ref="A84:G113" sheet="Apr '24 Steps"/>
  </cacheSource>
  <cacheFields count="7">
    <cacheField name="Market" numFmtId="0">
      <sharedItems containsString="0" containsBlank="1" containsNumber="1" containsInteger="1" minValue="300" maxValue="301"/>
    </cacheField>
    <cacheField name="PoolCode(From)" numFmtId="0">
      <sharedItems containsString="0" containsBlank="1" containsNumber="1" containsInteger="1" minValue="200" maxValue="400" count="11">
        <n v="200"/>
        <n v="202"/>
        <n v="204"/>
        <n v="205"/>
        <n v="206"/>
        <n v="207"/>
        <n v="208"/>
        <n v="209"/>
        <n v="210"/>
        <m/>
        <n v="400"/>
      </sharedItems>
    </cacheField>
    <cacheField name="PoolName(From)" numFmtId="0">
      <sharedItems containsBlank="1"/>
    </cacheField>
    <cacheField name="PoolCode(To)" numFmtId="0">
      <sharedItems containsString="0" containsBlank="1" containsNumber="1" containsInteger="1" minValue="210" maxValue="1005" count="5">
        <n v="1004"/>
        <n v="1005"/>
        <n v="1000"/>
        <n v="210"/>
        <m/>
      </sharedItems>
    </cacheField>
    <cacheField name="PoolName(To)" numFmtId="43">
      <sharedItems containsBlank="1"/>
    </cacheField>
    <cacheField name="Proportion" numFmtId="43">
      <sharedItems containsString="0" containsBlank="1" containsNumber="1" minValue="0.1" maxValue="1"/>
    </cacheField>
    <cacheField name="Expected" numFmtId="43">
      <sharedItems containsString="0" containsBlank="1" containsNumber="1" minValue="0" maxValue="9684.8320692092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en Dymond" refreshedDate="45405.466836689811" createdVersion="8" refreshedVersion="8" minRefreshableVersion="3" recordCount="6582" xr:uid="{8B6E5B7B-E140-41A2-83C7-1A5FB307E809}">
  <cacheSource type="worksheet">
    <worksheetSource ref="A1:H6583" sheet="FPS_raw_out" r:id="rId2"/>
  </cacheSource>
  <cacheFields count="8">
    <cacheField name="Type" numFmtId="0">
      <sharedItems containsSemiMixedTypes="0" containsString="0" containsNumber="1" containsInteger="1" minValue="1" maxValue="5"/>
    </cacheField>
    <cacheField name=" YearCreated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 YearReporte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  Market" numFmtId="0">
      <sharedItems containsSemiMixedTypes="0" containsString="0" containsNumber="1" containsInteger="1" minValue="0" maxValue="301"/>
    </cacheField>
    <cacheField name=" FromPool" numFmtId="0">
      <sharedItems containsSemiMixedTypes="0" containsString="0" containsNumber="1" containsInteger="1" minValue="200" maxValue="1010"/>
    </cacheField>
    <cacheField name=" To_Gas/Pool" numFmtId="0">
      <sharedItems containsSemiMixedTypes="0" containsString="0" containsNumber="1" containsInteger="1" minValue="200" maxValue="2008" count="19">
        <n v="2006"/>
        <n v="204"/>
        <n v="205"/>
        <n v="206"/>
        <n v="207"/>
        <n v="208"/>
        <n v="209"/>
        <n v="210"/>
        <n v="400"/>
        <n v="200"/>
        <n v="202"/>
        <n v="1009"/>
        <n v="1000"/>
        <n v="2007"/>
        <n v="1001"/>
        <n v="1003"/>
        <n v="2008"/>
        <n v="1010"/>
        <n v="1004"/>
      </sharedItems>
    </cacheField>
    <cacheField name=" AmountEmitted" numFmtId="0">
      <sharedItems containsSemiMixedTypes="0" containsString="0" containsNumber="1" minValue="0" maxValue="311485.056571714"/>
    </cacheField>
    <cacheField name=" AmountRetained" numFmtId="0">
      <sharedItems containsSemiMixedTypes="0" containsString="0" containsNumber="1" minValue="0" maxValue="25110.891176795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5"/>
    <n v="1"/>
    <n v="1"/>
    <x v="0"/>
    <n v="2"/>
    <n v="732.01400000000001"/>
    <n v="0"/>
    <n v="554"/>
    <n v="0"/>
    <n v="1326.43"/>
    <n v="0"/>
    <n v="1456.0429999999999"/>
    <n v="0"/>
    <n v="161.78299999999999"/>
    <n v="0"/>
    <n v="2928056"/>
  </r>
  <r>
    <x v="0"/>
    <n v="4"/>
    <n v="1"/>
    <n v="1"/>
    <x v="0"/>
    <n v="2"/>
    <n v="1250.923"/>
    <n v="0"/>
    <n v="1085.5"/>
    <n v="0"/>
    <n v="3515.8829999999998"/>
    <n v="0"/>
    <n v="2852.9569999999999"/>
    <n v="0"/>
    <n v="316.995"/>
    <n v="0"/>
    <n v="5003693"/>
  </r>
  <r>
    <x v="0"/>
    <n v="3"/>
    <n v="1"/>
    <n v="1"/>
    <x v="0"/>
    <n v="2"/>
    <n v="1250.923"/>
    <n v="0"/>
    <n v="1085.5"/>
    <n v="0"/>
    <n v="3515.8829999999998"/>
    <n v="0"/>
    <n v="2852.9569999999999"/>
    <n v="0"/>
    <n v="316.995"/>
    <n v="0"/>
    <n v="5003693"/>
  </r>
  <r>
    <x v="0"/>
    <n v="3"/>
    <n v="2"/>
    <n v="1"/>
    <x v="0"/>
    <n v="2"/>
    <n v="1250.923"/>
    <n v="0"/>
    <n v="1085.5"/>
    <n v="0"/>
    <n v="3515.8829999999998"/>
    <n v="0"/>
    <n v="2852.9569999999999"/>
    <n v="0"/>
    <n v="316.995"/>
    <n v="0"/>
    <n v="5003693"/>
  </r>
  <r>
    <x v="0"/>
    <n v="7"/>
    <n v="9"/>
    <n v="2"/>
    <x v="0"/>
    <n v="2"/>
    <n v="732.01400000000001"/>
    <n v="0"/>
    <n v="554"/>
    <n v="0"/>
    <n v="1326.43"/>
    <n v="0"/>
    <n v="1456.0429999999999"/>
    <n v="0"/>
    <n v="161.78299999999999"/>
    <n v="0"/>
    <n v="2928056"/>
  </r>
  <r>
    <x v="0"/>
    <n v="8"/>
    <n v="9"/>
    <n v="2"/>
    <x v="0"/>
    <n v="2"/>
    <n v="732.01400000000001"/>
    <n v="0"/>
    <n v="554"/>
    <n v="0"/>
    <n v="1326.43"/>
    <n v="0"/>
    <n v="1456.0429999999999"/>
    <n v="0"/>
    <n v="161.78299999999999"/>
    <n v="0"/>
    <n v="2928056"/>
  </r>
  <r>
    <x v="0"/>
    <n v="2"/>
    <n v="3"/>
    <n v="2"/>
    <x v="0"/>
    <n v="2"/>
    <n v="1250.923"/>
    <n v="0"/>
    <n v="1085.5"/>
    <n v="0"/>
    <n v="3515.8829999999998"/>
    <n v="0"/>
    <n v="2852.9569999999999"/>
    <n v="0"/>
    <n v="316.995"/>
    <n v="0"/>
    <n v="5003693"/>
  </r>
  <r>
    <x v="0"/>
    <n v="3"/>
    <n v="3"/>
    <n v="2"/>
    <x v="0"/>
    <n v="2"/>
    <n v="1250.923"/>
    <n v="0"/>
    <n v="1085.5"/>
    <n v="0"/>
    <n v="3515.8829999999998"/>
    <n v="0"/>
    <n v="2852.9569999999999"/>
    <n v="0"/>
    <n v="316.995"/>
    <n v="0"/>
    <n v="5003693"/>
  </r>
  <r>
    <x v="1"/>
    <n v="2"/>
    <n v="1"/>
    <n v="1"/>
    <x v="0"/>
    <n v="2"/>
    <n v="355.05099999999999"/>
    <n v="0"/>
    <n v="517.5"/>
    <n v="0"/>
    <n v="2884.2469999999998"/>
    <n v="0"/>
    <n v="1360.5160000000001"/>
    <n v="0"/>
    <n v="151.16800000000001"/>
    <n v="0"/>
    <n v="1420202"/>
  </r>
  <r>
    <x v="1"/>
    <n v="1"/>
    <n v="1"/>
    <n v="1"/>
    <x v="0"/>
    <n v="2"/>
    <n v="355.05099999999999"/>
    <n v="0"/>
    <n v="517.5"/>
    <n v="0"/>
    <n v="2884.2469999999998"/>
    <n v="0"/>
    <n v="1360.5160000000001"/>
    <n v="0"/>
    <n v="151.16800000000001"/>
    <n v="0"/>
    <n v="1420202"/>
  </r>
  <r>
    <x v="1"/>
    <n v="2"/>
    <n v="2"/>
    <n v="1"/>
    <x v="0"/>
    <n v="2"/>
    <n v="355.05099999999999"/>
    <n v="0"/>
    <n v="517.5"/>
    <n v="0"/>
    <n v="2884.2469999999998"/>
    <n v="0"/>
    <n v="1360.5160000000001"/>
    <n v="0"/>
    <n v="151.16800000000001"/>
    <n v="0"/>
    <n v="1420202"/>
  </r>
  <r>
    <x v="1"/>
    <n v="1"/>
    <n v="2"/>
    <n v="1"/>
    <x v="0"/>
    <n v="2"/>
    <n v="355.05099999999999"/>
    <n v="0"/>
    <n v="517.5"/>
    <n v="0"/>
    <n v="2884.2469999999998"/>
    <n v="0"/>
    <n v="1360.5160000000001"/>
    <n v="0"/>
    <n v="151.16800000000001"/>
    <n v="0"/>
    <n v="1420202"/>
  </r>
  <r>
    <x v="1"/>
    <n v="8"/>
    <n v="9"/>
    <n v="2"/>
    <x v="0"/>
    <n v="2"/>
    <n v="0"/>
    <n v="0"/>
    <n v="74.5"/>
    <n v="0"/>
    <n v="673"/>
    <n v="0"/>
    <n v="247.01900000000001"/>
    <n v="0"/>
    <n v="54.223999999999997"/>
    <n v="0"/>
    <n v="0"/>
  </r>
  <r>
    <x v="1"/>
    <n v="8"/>
    <n v="9"/>
    <n v="2"/>
    <x v="1"/>
    <n v="2"/>
    <n v="0"/>
    <n v="0"/>
    <n v="33"/>
    <n v="0"/>
    <n v="298"/>
    <n v="0"/>
    <n v="117.52500000000001"/>
    <n v="0"/>
    <n v="25.797999999999998"/>
    <n v="0"/>
    <n v="0"/>
  </r>
  <r>
    <x v="1"/>
    <n v="7"/>
    <n v="9"/>
    <n v="2"/>
    <x v="0"/>
    <n v="2"/>
    <n v="0"/>
    <n v="0"/>
    <n v="74.5"/>
    <n v="0"/>
    <n v="673"/>
    <n v="0"/>
    <n v="247.01900000000001"/>
    <n v="0"/>
    <n v="54.223999999999997"/>
    <n v="0"/>
    <n v="0"/>
  </r>
  <r>
    <x v="1"/>
    <n v="7"/>
    <n v="9"/>
    <n v="2"/>
    <x v="1"/>
    <n v="2"/>
    <n v="0"/>
    <n v="0"/>
    <n v="33"/>
    <n v="0"/>
    <n v="298"/>
    <n v="0"/>
    <n v="117.52500000000001"/>
    <n v="0"/>
    <n v="25.797999999999998"/>
    <n v="0"/>
    <n v="0"/>
  </r>
  <r>
    <x v="1"/>
    <n v="1"/>
    <n v="9"/>
    <n v="2"/>
    <x v="1"/>
    <n v="2"/>
    <n v="11.22"/>
    <n v="0"/>
    <n v="10.5"/>
    <n v="0"/>
    <n v="38.898000000000003"/>
    <n v="0"/>
    <n v="37.459000000000003"/>
    <n v="0"/>
    <n v="8.2230000000000008"/>
    <n v="0"/>
    <n v="44882"/>
  </r>
  <r>
    <x v="1"/>
    <n v="2"/>
    <n v="9"/>
    <n v="2"/>
    <x v="1"/>
    <n v="2"/>
    <n v="11.22"/>
    <n v="0"/>
    <n v="10.5"/>
    <n v="0"/>
    <n v="38.898000000000003"/>
    <n v="0"/>
    <n v="37.459000000000003"/>
    <n v="0"/>
    <n v="8.2230000000000008"/>
    <n v="0"/>
    <n v="44882"/>
  </r>
  <r>
    <x v="2"/>
    <n v="1"/>
    <n v="5"/>
    <n v="2"/>
    <x v="0"/>
    <n v="2"/>
    <n v="693.548"/>
    <n v="0"/>
    <n v="524"/>
    <n v="0"/>
    <n v="1252.261"/>
    <n v="0"/>
    <n v="1378.123"/>
    <n v="0"/>
    <n v="153.125"/>
    <n v="0"/>
    <n v="2774191"/>
  </r>
  <r>
    <x v="2"/>
    <n v="2"/>
    <n v="5"/>
    <n v="2"/>
    <x v="0"/>
    <n v="2"/>
    <n v="693.548"/>
    <n v="0"/>
    <n v="524"/>
    <n v="0"/>
    <n v="1252.261"/>
    <n v="0"/>
    <n v="1378.123"/>
    <n v="0"/>
    <n v="153.125"/>
    <n v="0"/>
    <n v="2774191"/>
  </r>
  <r>
    <x v="2"/>
    <n v="1"/>
    <n v="4"/>
    <n v="2"/>
    <x v="0"/>
    <n v="2"/>
    <n v="693.548"/>
    <n v="0"/>
    <n v="524"/>
    <n v="0"/>
    <n v="1252.261"/>
    <n v="0"/>
    <n v="1378.123"/>
    <n v="0"/>
    <n v="153.125"/>
    <n v="0"/>
    <n v="2774191"/>
  </r>
  <r>
    <x v="2"/>
    <n v="2"/>
    <n v="3"/>
    <n v="2"/>
    <x v="0"/>
    <n v="2"/>
    <n v="0"/>
    <n v="0"/>
    <n v="78.5"/>
    <n v="0"/>
    <n v="711"/>
    <n v="0"/>
    <n v="260.89800000000002"/>
    <n v="0"/>
    <n v="57.27"/>
    <n v="0"/>
    <n v="0"/>
  </r>
  <r>
    <x v="2"/>
    <n v="2"/>
    <n v="3"/>
    <n v="2"/>
    <x v="1"/>
    <n v="2"/>
    <n v="0"/>
    <n v="0"/>
    <n v="33.5"/>
    <n v="0"/>
    <n v="305"/>
    <n v="0"/>
    <n v="120.188"/>
    <n v="0"/>
    <n v="26.382999999999999"/>
    <n v="0"/>
    <n v="0"/>
  </r>
  <r>
    <x v="3"/>
    <n v="8"/>
    <n v="9"/>
    <n v="2"/>
    <x v="0"/>
    <n v="2"/>
    <n v="0"/>
    <n v="0"/>
    <n v="78.5"/>
    <n v="0"/>
    <n v="711"/>
    <n v="0"/>
    <n v="260.89800000000002"/>
    <n v="0"/>
    <n v="57.27"/>
    <n v="0"/>
    <n v="0"/>
  </r>
  <r>
    <x v="3"/>
    <n v="8"/>
    <n v="9"/>
    <n v="2"/>
    <x v="1"/>
    <n v="2"/>
    <n v="0"/>
    <n v="0"/>
    <n v="33.5"/>
    <n v="0"/>
    <n v="305.5"/>
    <n v="0"/>
    <n v="120.36499999999999"/>
    <n v="0"/>
    <n v="26.422000000000001"/>
    <n v="0"/>
    <n v="0"/>
  </r>
  <r>
    <x v="3"/>
    <n v="7"/>
    <n v="9"/>
    <n v="2"/>
    <x v="0"/>
    <n v="2"/>
    <n v="0"/>
    <n v="0"/>
    <n v="78.5"/>
    <n v="0"/>
    <n v="711"/>
    <n v="0"/>
    <n v="260.89800000000002"/>
    <n v="0"/>
    <n v="57.27"/>
    <n v="0"/>
    <n v="0"/>
  </r>
  <r>
    <x v="3"/>
    <n v="7"/>
    <n v="9"/>
    <n v="2"/>
    <x v="1"/>
    <n v="2"/>
    <n v="0"/>
    <n v="0"/>
    <n v="33.5"/>
    <n v="0"/>
    <n v="305.5"/>
    <n v="0"/>
    <n v="120.36499999999999"/>
    <n v="0"/>
    <n v="26.422000000000001"/>
    <n v="0"/>
    <n v="0"/>
  </r>
  <r>
    <x v="3"/>
    <n v="2"/>
    <n v="3"/>
    <n v="2"/>
    <x v="0"/>
    <n v="2"/>
    <n v="0"/>
    <n v="0"/>
    <n v="74.5"/>
    <n v="0"/>
    <n v="672.5"/>
    <n v="0"/>
    <n v="246.85400000000001"/>
    <n v="0"/>
    <n v="54.186999999999998"/>
    <n v="0"/>
    <n v="0"/>
  </r>
  <r>
    <x v="3"/>
    <n v="2"/>
    <n v="3"/>
    <n v="2"/>
    <x v="1"/>
    <n v="2"/>
    <n v="0"/>
    <n v="0"/>
    <n v="33"/>
    <n v="0"/>
    <n v="298"/>
    <n v="0"/>
    <n v="117.52500000000001"/>
    <n v="0"/>
    <n v="25.797999999999998"/>
    <n v="0"/>
    <n v="0"/>
  </r>
  <r>
    <x v="3"/>
    <n v="3"/>
    <n v="3"/>
    <n v="2"/>
    <x v="0"/>
    <n v="2"/>
    <n v="0"/>
    <n v="0"/>
    <n v="65.5"/>
    <n v="0"/>
    <n v="591"/>
    <n v="0"/>
    <n v="216.947"/>
    <n v="0"/>
    <n v="47.622999999999998"/>
    <n v="0"/>
    <n v="0"/>
  </r>
  <r>
    <x v="3"/>
    <n v="3"/>
    <n v="3"/>
    <n v="2"/>
    <x v="0"/>
    <n v="2"/>
    <n v="0"/>
    <n v="0"/>
    <n v="80"/>
    <n v="0"/>
    <n v="723.5"/>
    <n v="0"/>
    <n v="265.52499999999998"/>
    <n v="0"/>
    <n v="58.286000000000001"/>
    <n v="0"/>
    <n v="0"/>
  </r>
  <r>
    <x v="3"/>
    <n v="3"/>
    <n v="3"/>
    <n v="2"/>
    <x v="1"/>
    <n v="2"/>
    <n v="0"/>
    <n v="0"/>
    <n v="34"/>
    <n v="0"/>
    <n v="307"/>
    <n v="0"/>
    <n v="121.075"/>
    <n v="0"/>
    <n v="26.577999999999999"/>
    <n v="0"/>
    <n v="0"/>
  </r>
  <r>
    <x v="4"/>
    <n v="4"/>
    <n v="3"/>
    <n v="2"/>
    <x v="0"/>
    <n v="2"/>
    <n v="654.47199999999998"/>
    <n v="0"/>
    <n v="494"/>
    <n v="0"/>
    <n v="1177.6410000000001"/>
    <n v="0"/>
    <n v="1299.2829999999999"/>
    <n v="0"/>
    <n v="144.36500000000001"/>
    <n v="0"/>
    <n v="2617887"/>
  </r>
  <r>
    <x v="4"/>
    <n v="5"/>
    <n v="3"/>
    <n v="2"/>
    <x v="0"/>
    <n v="2"/>
    <n v="654.47199999999998"/>
    <n v="0"/>
    <n v="494"/>
    <n v="0"/>
    <n v="1177.6410000000001"/>
    <n v="0"/>
    <n v="1299.2829999999999"/>
    <n v="0"/>
    <n v="144.36500000000001"/>
    <n v="0"/>
    <n v="2617887"/>
  </r>
  <r>
    <x v="4"/>
    <n v="6"/>
    <n v="3"/>
    <n v="2"/>
    <x v="0"/>
    <n v="2"/>
    <n v="654.47199999999998"/>
    <n v="0"/>
    <n v="494"/>
    <n v="0"/>
    <n v="1177.6410000000001"/>
    <n v="0"/>
    <n v="1299.2829999999999"/>
    <n v="0"/>
    <n v="144.36500000000001"/>
    <n v="0"/>
    <n v="2617887"/>
  </r>
  <r>
    <x v="4"/>
    <n v="6"/>
    <n v="4"/>
    <n v="2"/>
    <x v="0"/>
    <n v="2"/>
    <n v="654.47199999999998"/>
    <n v="0"/>
    <n v="494"/>
    <n v="0"/>
    <n v="1177.6410000000001"/>
    <n v="0"/>
    <n v="1299.2829999999999"/>
    <n v="0"/>
    <n v="144.36500000000001"/>
    <n v="0"/>
    <n v="2617887"/>
  </r>
  <r>
    <x v="5"/>
    <n v="5"/>
    <n v="7"/>
    <n v="2"/>
    <x v="1"/>
    <n v="2"/>
    <n v="0.42499999999999999"/>
    <n v="0"/>
    <n v="0"/>
    <n v="0"/>
    <n v="1.377"/>
    <n v="0"/>
    <n v="1.2430000000000001"/>
    <n v="0"/>
    <n v="0.27300000000000002"/>
    <n v="0"/>
    <n v="1698"/>
  </r>
  <r>
    <x v="5"/>
    <n v="6"/>
    <n v="7"/>
    <n v="2"/>
    <x v="1"/>
    <n v="2"/>
    <n v="0.42499999999999999"/>
    <n v="0"/>
    <n v="0"/>
    <n v="0"/>
    <n v="1.377"/>
    <n v="0"/>
    <n v="1.2430000000000001"/>
    <n v="0"/>
    <n v="0.27300000000000002"/>
    <n v="0"/>
    <n v="1698"/>
  </r>
  <r>
    <x v="6"/>
    <n v="1"/>
    <n v="9"/>
    <n v="2"/>
    <x v="0"/>
    <n v="2"/>
    <n v="12.209"/>
    <n v="0"/>
    <n v="91.5"/>
    <n v="0"/>
    <n v="766.45399999999995"/>
    <n v="0"/>
    <n v="303.69299999999998"/>
    <n v="0"/>
    <n v="66.664000000000001"/>
    <n v="0"/>
    <n v="48837"/>
  </r>
  <r>
    <x v="6"/>
    <n v="1"/>
    <n v="9"/>
    <n v="2"/>
    <x v="1"/>
    <n v="2"/>
    <n v="0"/>
    <n v="0"/>
    <n v="28"/>
    <n v="0"/>
    <n v="252.5"/>
    <n v="0"/>
    <n v="99.593999999999994"/>
    <n v="0"/>
    <n v="21.861999999999998"/>
    <n v="0"/>
    <n v="0"/>
  </r>
  <r>
    <x v="6"/>
    <n v="1"/>
    <n v="9"/>
    <n v="2"/>
    <x v="1"/>
    <n v="2"/>
    <n v="4.78"/>
    <n v="0"/>
    <n v="36"/>
    <n v="0"/>
    <n v="300.09800000000001"/>
    <n v="0"/>
    <n v="127.822"/>
    <n v="0"/>
    <n v="28.058"/>
    <n v="0"/>
    <n v="19121"/>
  </r>
  <r>
    <x v="6"/>
    <n v="2"/>
    <n v="9"/>
    <n v="2"/>
    <x v="0"/>
    <n v="2"/>
    <n v="0"/>
    <n v="0"/>
    <n v="59.5"/>
    <n v="0"/>
    <n v="539"/>
    <n v="0"/>
    <n v="197.78"/>
    <n v="0"/>
    <n v="43.414999999999999"/>
    <n v="0"/>
    <n v="0"/>
  </r>
  <r>
    <x v="6"/>
    <n v="2"/>
    <n v="9"/>
    <n v="2"/>
    <x v="0"/>
    <n v="2"/>
    <n v="11.826000000000001"/>
    <n v="0"/>
    <n v="89"/>
    <n v="0"/>
    <n v="742.37199999999996"/>
    <n v="0"/>
    <n v="294.27499999999998"/>
    <n v="0"/>
    <n v="64.596999999999994"/>
    <n v="0"/>
    <n v="47302"/>
  </r>
  <r>
    <x v="6"/>
    <n v="2"/>
    <n v="9"/>
    <n v="2"/>
    <x v="1"/>
    <n v="2"/>
    <n v="0"/>
    <n v="0"/>
    <n v="29"/>
    <n v="0"/>
    <n v="262"/>
    <n v="0"/>
    <n v="103.322"/>
    <n v="0"/>
    <n v="22.681000000000001"/>
    <n v="0"/>
    <n v="0"/>
  </r>
  <r>
    <x v="6"/>
    <n v="2"/>
    <n v="9"/>
    <n v="2"/>
    <x v="1"/>
    <n v="2"/>
    <n v="4.7210000000000001"/>
    <n v="0"/>
    <n v="35.5"/>
    <n v="0"/>
    <n v="296.39299999999997"/>
    <n v="0"/>
    <n v="126.224"/>
    <n v="0"/>
    <n v="27.707999999999998"/>
    <n v="0"/>
    <n v="18885"/>
  </r>
  <r>
    <x v="6"/>
    <n v="2"/>
    <n v="3"/>
    <n v="2"/>
    <x v="0"/>
    <n v="2"/>
    <n v="0"/>
    <n v="0"/>
    <n v="83"/>
    <n v="0"/>
    <n v="750"/>
    <n v="0"/>
    <n v="275.27300000000002"/>
    <n v="0"/>
    <n v="60.426000000000002"/>
    <n v="0"/>
    <n v="0"/>
  </r>
  <r>
    <x v="6"/>
    <n v="2"/>
    <n v="3"/>
    <n v="2"/>
    <x v="1"/>
    <n v="2"/>
    <n v="0"/>
    <n v="0"/>
    <n v="34.5"/>
    <n v="0"/>
    <n v="312"/>
    <n v="0"/>
    <n v="123.02800000000001"/>
    <n v="0"/>
    <n v="27.006"/>
    <n v="0"/>
    <n v="0"/>
  </r>
  <r>
    <x v="6"/>
    <n v="3"/>
    <n v="3"/>
    <n v="2"/>
    <x v="0"/>
    <n v="2"/>
    <n v="0"/>
    <n v="0"/>
    <n v="82"/>
    <n v="0"/>
    <n v="742.5"/>
    <n v="0"/>
    <n v="272.464"/>
    <n v="0"/>
    <n v="59.808999999999997"/>
    <n v="0"/>
    <n v="0"/>
  </r>
  <r>
    <x v="6"/>
    <n v="3"/>
    <n v="3"/>
    <n v="2"/>
    <x v="1"/>
    <n v="2"/>
    <n v="0"/>
    <n v="0"/>
    <n v="28"/>
    <n v="0"/>
    <n v="256"/>
    <n v="0"/>
    <n v="100.837"/>
    <n v="0"/>
    <n v="22.135000000000002"/>
    <n v="0"/>
    <n v="0"/>
  </r>
  <r>
    <x v="6"/>
    <n v="3"/>
    <n v="3"/>
    <n v="2"/>
    <x v="1"/>
    <n v="2"/>
    <n v="0"/>
    <n v="0"/>
    <n v="34.5"/>
    <n v="0"/>
    <n v="310.5"/>
    <n v="0"/>
    <n v="122.496"/>
    <n v="0"/>
    <n v="26.888999999999999"/>
    <n v="0"/>
    <n v="0"/>
  </r>
  <r>
    <x v="7"/>
    <n v="1"/>
    <n v="9"/>
    <n v="2"/>
    <x v="0"/>
    <n v="2"/>
    <n v="0"/>
    <n v="0"/>
    <n v="74.5"/>
    <n v="0"/>
    <n v="672.5"/>
    <n v="0"/>
    <n v="246.85400000000001"/>
    <n v="0"/>
    <n v="54.186999999999998"/>
    <n v="0"/>
    <n v="0"/>
  </r>
  <r>
    <x v="7"/>
    <n v="1"/>
    <n v="9"/>
    <n v="2"/>
    <x v="1"/>
    <n v="2"/>
    <n v="0"/>
    <n v="0"/>
    <n v="33"/>
    <n v="0"/>
    <n v="298"/>
    <n v="0"/>
    <n v="117.52500000000001"/>
    <n v="0"/>
    <n v="25.797999999999998"/>
    <n v="0"/>
    <n v="0"/>
  </r>
  <r>
    <x v="7"/>
    <n v="2"/>
    <n v="9"/>
    <n v="2"/>
    <x v="0"/>
    <n v="2"/>
    <n v="0"/>
    <n v="0"/>
    <n v="74.5"/>
    <n v="0"/>
    <n v="672.5"/>
    <n v="0"/>
    <n v="246.85400000000001"/>
    <n v="0"/>
    <n v="54.186999999999998"/>
    <n v="0"/>
    <n v="0"/>
  </r>
  <r>
    <x v="7"/>
    <n v="2"/>
    <n v="9"/>
    <n v="2"/>
    <x v="1"/>
    <n v="2"/>
    <n v="0"/>
    <n v="0"/>
    <n v="33"/>
    <n v="0"/>
    <n v="298"/>
    <n v="0"/>
    <n v="117.52500000000001"/>
    <n v="0"/>
    <n v="25.797999999999998"/>
    <n v="0"/>
    <n v="0"/>
  </r>
  <r>
    <x v="7"/>
    <n v="2"/>
    <n v="3"/>
    <n v="2"/>
    <x v="0"/>
    <n v="2"/>
    <n v="0"/>
    <n v="0"/>
    <n v="74.5"/>
    <n v="0"/>
    <n v="672.5"/>
    <n v="0"/>
    <n v="246.85400000000001"/>
    <n v="0"/>
    <n v="54.186999999999998"/>
    <n v="0"/>
    <n v="0"/>
  </r>
  <r>
    <x v="7"/>
    <n v="2"/>
    <n v="3"/>
    <n v="2"/>
    <x v="1"/>
    <n v="2"/>
    <n v="0"/>
    <n v="0"/>
    <n v="33"/>
    <n v="0"/>
    <n v="298"/>
    <n v="0"/>
    <n v="117.52500000000001"/>
    <n v="0"/>
    <n v="25.797999999999998"/>
    <n v="0"/>
    <n v="0"/>
  </r>
  <r>
    <x v="7"/>
    <n v="3"/>
    <n v="3"/>
    <n v="2"/>
    <x v="0"/>
    <n v="2"/>
    <n v="0"/>
    <n v="0"/>
    <n v="74.5"/>
    <n v="0"/>
    <n v="672.5"/>
    <n v="0"/>
    <n v="246.85400000000001"/>
    <n v="0"/>
    <n v="54.186999999999998"/>
    <n v="0"/>
    <n v="0"/>
  </r>
  <r>
    <x v="7"/>
    <n v="3"/>
    <n v="3"/>
    <n v="2"/>
    <x v="1"/>
    <n v="2"/>
    <n v="0"/>
    <n v="0"/>
    <n v="33"/>
    <n v="0"/>
    <n v="298"/>
    <n v="0"/>
    <n v="117.52500000000001"/>
    <n v="0"/>
    <n v="25.797999999999998"/>
    <n v="0"/>
    <n v="0"/>
  </r>
  <r>
    <x v="8"/>
    <n v="6"/>
    <n v="9"/>
    <n v="2"/>
    <x v="0"/>
    <n v="2"/>
    <n v="1298.0550000000001"/>
    <n v="0"/>
    <n v="1101"/>
    <n v="0"/>
    <n v="3421.2249999999999"/>
    <n v="0"/>
    <n v="2894.085"/>
    <n v="0"/>
    <n v="321.565"/>
    <n v="0"/>
    <n v="5192220"/>
  </r>
  <r>
    <x v="8"/>
    <n v="5"/>
    <n v="9"/>
    <n v="2"/>
    <x v="0"/>
    <n v="2"/>
    <n v="1298.0550000000001"/>
    <n v="0"/>
    <n v="1101"/>
    <n v="0"/>
    <n v="3421.2249999999999"/>
    <n v="0"/>
    <n v="2894.085"/>
    <n v="0"/>
    <n v="321.565"/>
    <n v="0"/>
    <n v="5192220"/>
  </r>
  <r>
    <x v="8"/>
    <n v="4"/>
    <n v="9"/>
    <n v="2"/>
    <x v="0"/>
    <n v="2"/>
    <n v="1298.0550000000001"/>
    <n v="0"/>
    <n v="1101"/>
    <n v="0"/>
    <n v="3421.2249999999999"/>
    <n v="0"/>
    <n v="2894.085"/>
    <n v="0"/>
    <n v="321.565"/>
    <n v="0"/>
    <n v="5192220"/>
  </r>
  <r>
    <x v="8"/>
    <n v="2"/>
    <n v="4"/>
    <n v="2"/>
    <x v="1"/>
    <n v="2"/>
    <n v="0"/>
    <n v="0"/>
    <n v="30"/>
    <n v="0"/>
    <n v="272.5"/>
    <n v="0"/>
    <n v="107.40600000000001"/>
    <n v="0"/>
    <n v="23.577000000000002"/>
    <n v="0"/>
    <n v="0"/>
  </r>
  <r>
    <x v="8"/>
    <n v="2"/>
    <n v="4"/>
    <n v="2"/>
    <x v="1"/>
    <n v="2"/>
    <n v="0"/>
    <n v="0"/>
    <n v="32.5"/>
    <n v="0"/>
    <n v="292.5"/>
    <n v="0"/>
    <n v="115.395"/>
    <n v="0"/>
    <n v="25.331"/>
    <n v="0"/>
    <n v="0"/>
  </r>
  <r>
    <x v="8"/>
    <n v="2"/>
    <n v="4"/>
    <n v="2"/>
    <x v="1"/>
    <n v="2"/>
    <n v="4.34"/>
    <n v="0"/>
    <n v="38.5"/>
    <n v="0"/>
    <n v="328.30099999999999"/>
    <n v="0"/>
    <n v="137.941"/>
    <n v="0"/>
    <n v="30.28"/>
    <n v="0"/>
    <n v="17359"/>
  </r>
  <r>
    <x v="8"/>
    <n v="2"/>
    <n v="4"/>
    <n v="2"/>
    <x v="1"/>
    <n v="2"/>
    <n v="0.24399999999999999"/>
    <n v="0"/>
    <n v="0"/>
    <n v="0"/>
    <n v="0.78200000000000003"/>
    <n v="0"/>
    <n v="0.71"/>
    <n v="0"/>
    <n v="0.156"/>
    <n v="0"/>
    <n v="975"/>
  </r>
  <r>
    <x v="9"/>
    <n v="3"/>
    <n v="6"/>
    <n v="2"/>
    <x v="1"/>
    <n v="2"/>
    <n v="3.379"/>
    <n v="0"/>
    <n v="30"/>
    <n v="0"/>
    <n v="255.60599999999999"/>
    <n v="0"/>
    <n v="107.40600000000001"/>
    <n v="0"/>
    <n v="23.577000000000002"/>
    <n v="0"/>
    <n v="13515"/>
  </r>
  <r>
    <x v="9"/>
    <n v="3"/>
    <n v="6"/>
    <n v="2"/>
    <x v="1"/>
    <n v="2"/>
    <n v="4.2930000000000001"/>
    <n v="0"/>
    <n v="32"/>
    <n v="0"/>
    <n v="269.53300000000002"/>
    <n v="0"/>
    <n v="114.684"/>
    <n v="0"/>
    <n v="25.175000000000001"/>
    <n v="0"/>
    <n v="17174"/>
  </r>
  <r>
    <x v="9"/>
    <n v="3"/>
    <n v="6"/>
    <n v="2"/>
    <x v="1"/>
    <n v="2"/>
    <n v="6.2679999999999998"/>
    <n v="0"/>
    <n v="35.5"/>
    <n v="0"/>
    <n v="292.66199999999998"/>
    <n v="0"/>
    <n v="127.64400000000001"/>
    <n v="0"/>
    <n v="28.018999999999998"/>
    <n v="0"/>
    <n v="25071"/>
  </r>
  <r>
    <x v="9"/>
    <n v="3"/>
    <n v="6"/>
    <n v="2"/>
    <x v="1"/>
    <n v="2"/>
    <n v="7.7690000000000001"/>
    <n v="0"/>
    <n v="40"/>
    <n v="0"/>
    <n v="321.154"/>
    <n v="0"/>
    <n v="142.024"/>
    <n v="0"/>
    <n v="31.175999999999998"/>
    <n v="0"/>
    <n v="31077"/>
  </r>
  <r>
    <x v="9"/>
    <n v="3"/>
    <n v="6"/>
    <n v="2"/>
    <x v="1"/>
    <n v="2"/>
    <n v="0.183"/>
    <n v="0"/>
    <n v="0"/>
    <n v="0"/>
    <n v="0.58299999999999996"/>
    <n v="0"/>
    <n v="0.53300000000000003"/>
    <n v="0"/>
    <n v="0.11700000000000001"/>
    <n v="0"/>
    <n v="734"/>
  </r>
  <r>
    <x v="9"/>
    <n v="2"/>
    <n v="6"/>
    <n v="2"/>
    <x v="0"/>
    <n v="2"/>
    <n v="0"/>
    <n v="0"/>
    <n v="63"/>
    <n v="0"/>
    <n v="569.5"/>
    <n v="0"/>
    <n v="209.01599999999999"/>
    <n v="0"/>
    <n v="45.881999999999998"/>
    <n v="0"/>
    <n v="0"/>
  </r>
  <r>
    <x v="9"/>
    <n v="2"/>
    <n v="6"/>
    <n v="2"/>
    <x v="0"/>
    <n v="2"/>
    <n v="20.718"/>
    <n v="0"/>
    <n v="106.5"/>
    <n v="0"/>
    <n v="856.41"/>
    <n v="0"/>
    <n v="352.43599999999998"/>
    <n v="0"/>
    <n v="77.364000000000004"/>
    <n v="0"/>
    <n v="82872"/>
  </r>
  <r>
    <x v="9"/>
    <n v="2"/>
    <n v="6"/>
    <n v="2"/>
    <x v="1"/>
    <n v="2"/>
    <n v="5.7359999999999998"/>
    <n v="0"/>
    <n v="32.5"/>
    <n v="0"/>
    <n v="267.822"/>
    <n v="0"/>
    <n v="116.815"/>
    <n v="0"/>
    <n v="25.641999999999999"/>
    <n v="0"/>
    <n v="22943"/>
  </r>
  <r>
    <x v="9"/>
    <n v="2"/>
    <n v="6"/>
    <n v="2"/>
    <x v="1"/>
    <n v="2"/>
    <n v="0.183"/>
    <n v="0"/>
    <n v="0"/>
    <n v="0"/>
    <n v="0.58299999999999996"/>
    <n v="0"/>
    <n v="0.53300000000000003"/>
    <n v="0"/>
    <n v="0.11700000000000001"/>
    <n v="0"/>
    <n v="734"/>
  </r>
  <r>
    <x v="9"/>
    <n v="3"/>
    <n v="7"/>
    <n v="2"/>
    <x v="1"/>
    <n v="2"/>
    <n v="0.183"/>
    <n v="0"/>
    <n v="0"/>
    <n v="0"/>
    <n v="0.58299999999999996"/>
    <n v="0"/>
    <n v="0.53300000000000003"/>
    <n v="0"/>
    <n v="0.11700000000000001"/>
    <n v="0"/>
    <n v="734"/>
  </r>
  <r>
    <x v="9"/>
    <n v="4"/>
    <n v="8"/>
    <n v="2"/>
    <x v="1"/>
    <n v="2"/>
    <n v="0"/>
    <n v="0"/>
    <n v="33.5"/>
    <n v="0"/>
    <n v="304.5"/>
    <n v="0"/>
    <n v="120.01"/>
    <n v="0"/>
    <n v="26.344000000000001"/>
    <n v="0"/>
    <n v="0"/>
  </r>
  <r>
    <x v="9"/>
    <n v="4"/>
    <n v="8"/>
    <n v="2"/>
    <x v="1"/>
    <n v="2"/>
    <n v="5.4"/>
    <n v="0"/>
    <n v="40.5"/>
    <n v="0"/>
    <n v="339"/>
    <n v="0"/>
    <n v="144.33199999999999"/>
    <n v="0"/>
    <n v="31.683"/>
    <n v="0"/>
    <n v="21600"/>
  </r>
  <r>
    <x v="9"/>
    <n v="4"/>
    <n v="8"/>
    <n v="2"/>
    <x v="1"/>
    <n v="2"/>
    <n v="0.183"/>
    <n v="0"/>
    <n v="0"/>
    <n v="0"/>
    <n v="0.58299999999999996"/>
    <n v="0"/>
    <n v="0.53300000000000003"/>
    <n v="0"/>
    <n v="0.11700000000000001"/>
    <n v="0"/>
    <n v="7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5"/>
    <n v="1"/>
    <n v="1"/>
    <x v="0"/>
    <n v="2"/>
    <n v="0"/>
    <n v="0"/>
    <n v="0"/>
    <n v="0"/>
    <n v="0"/>
    <n v="0"/>
    <n v="0"/>
    <n v="0"/>
    <n v="1279.115"/>
    <n v="0"/>
    <n v="478.37799999999999"/>
    <n v="0"/>
    <n v="1918673"/>
    <n v="0"/>
  </r>
  <r>
    <x v="0"/>
    <n v="4"/>
    <n v="1"/>
    <n v="1"/>
    <x v="0"/>
    <n v="2"/>
    <n v="0"/>
    <n v="0"/>
    <n v="0"/>
    <n v="0"/>
    <n v="0"/>
    <n v="0"/>
    <n v="0"/>
    <n v="0"/>
    <n v="1152.2840000000001"/>
    <n v="0"/>
    <n v="753.92"/>
    <n v="0"/>
    <n v="1728426"/>
    <n v="0"/>
  </r>
  <r>
    <x v="0"/>
    <n v="3"/>
    <n v="1"/>
    <n v="1"/>
    <x v="0"/>
    <n v="2"/>
    <n v="0"/>
    <n v="0"/>
    <n v="0"/>
    <n v="0"/>
    <n v="0"/>
    <n v="0"/>
    <n v="0"/>
    <n v="0"/>
    <n v="1152.2840000000001"/>
    <n v="0"/>
    <n v="753.92"/>
    <n v="0"/>
    <n v="1728426"/>
    <n v="0"/>
  </r>
  <r>
    <x v="0"/>
    <n v="3"/>
    <n v="2"/>
    <n v="1"/>
    <x v="0"/>
    <n v="2"/>
    <n v="0"/>
    <n v="0"/>
    <n v="0"/>
    <n v="0"/>
    <n v="0"/>
    <n v="0"/>
    <n v="0"/>
    <n v="0"/>
    <n v="1152.2840000000001"/>
    <n v="0"/>
    <n v="753.92"/>
    <n v="0"/>
    <n v="1728426"/>
    <n v="0"/>
  </r>
  <r>
    <x v="0"/>
    <n v="7"/>
    <n v="9"/>
    <n v="2"/>
    <x v="0"/>
    <n v="2"/>
    <n v="0"/>
    <n v="0"/>
    <n v="0"/>
    <n v="0"/>
    <n v="0"/>
    <n v="0"/>
    <n v="0"/>
    <n v="0"/>
    <n v="1468.0619999999999"/>
    <n v="0"/>
    <n v="514.92700000000002"/>
    <n v="0"/>
    <n v="2202094"/>
    <n v="0"/>
  </r>
  <r>
    <x v="0"/>
    <n v="8"/>
    <n v="9"/>
    <n v="2"/>
    <x v="0"/>
    <n v="2"/>
    <n v="0"/>
    <n v="0"/>
    <n v="0"/>
    <n v="0"/>
    <n v="0"/>
    <n v="0"/>
    <n v="0"/>
    <n v="0"/>
    <n v="1468.0619999999999"/>
    <n v="0"/>
    <n v="514.92700000000002"/>
    <n v="0"/>
    <n v="2202094"/>
    <n v="0"/>
  </r>
  <r>
    <x v="0"/>
    <n v="2"/>
    <n v="3"/>
    <n v="2"/>
    <x v="0"/>
    <n v="2"/>
    <n v="0"/>
    <n v="0"/>
    <n v="0"/>
    <n v="0"/>
    <n v="0"/>
    <n v="0"/>
    <n v="0"/>
    <n v="0"/>
    <n v="1293.598"/>
    <n v="0"/>
    <n v="808.83799999999997"/>
    <n v="0"/>
    <n v="1940397"/>
    <n v="0"/>
  </r>
  <r>
    <x v="0"/>
    <n v="3"/>
    <n v="3"/>
    <n v="2"/>
    <x v="0"/>
    <n v="2"/>
    <n v="0"/>
    <n v="0"/>
    <n v="0"/>
    <n v="0"/>
    <n v="0"/>
    <n v="0"/>
    <n v="0"/>
    <n v="0"/>
    <n v="1293.598"/>
    <n v="0"/>
    <n v="808.83799999999997"/>
    <n v="0"/>
    <n v="1940397"/>
    <n v="0"/>
  </r>
  <r>
    <x v="1"/>
    <n v="2"/>
    <n v="1"/>
    <n v="1"/>
    <x v="0"/>
    <n v="2"/>
    <n v="0"/>
    <n v="0"/>
    <n v="0"/>
    <n v="0"/>
    <n v="0"/>
    <n v="0"/>
    <n v="0"/>
    <n v="0"/>
    <n v="240.39500000000001"/>
    <n v="0"/>
    <n v="589.97299999999996"/>
    <n v="0"/>
    <n v="360593"/>
    <n v="0"/>
  </r>
  <r>
    <x v="1"/>
    <n v="1"/>
    <n v="1"/>
    <n v="1"/>
    <x v="0"/>
    <n v="2"/>
    <n v="0"/>
    <n v="0"/>
    <n v="0"/>
    <n v="0"/>
    <n v="0"/>
    <n v="0"/>
    <n v="0"/>
    <n v="0"/>
    <n v="240.39500000000001"/>
    <n v="0"/>
    <n v="589.97299999999996"/>
    <n v="0"/>
    <n v="360593"/>
    <n v="0"/>
  </r>
  <r>
    <x v="1"/>
    <n v="2"/>
    <n v="2"/>
    <n v="1"/>
    <x v="0"/>
    <n v="2"/>
    <n v="0"/>
    <n v="0"/>
    <n v="0"/>
    <n v="0"/>
    <n v="0"/>
    <n v="0"/>
    <n v="0"/>
    <n v="0"/>
    <n v="240.39500000000001"/>
    <n v="0"/>
    <n v="589.97299999999996"/>
    <n v="0"/>
    <n v="360593"/>
    <n v="0"/>
  </r>
  <r>
    <x v="1"/>
    <n v="1"/>
    <n v="2"/>
    <n v="1"/>
    <x v="0"/>
    <n v="2"/>
    <n v="0"/>
    <n v="0"/>
    <n v="0"/>
    <n v="0"/>
    <n v="0"/>
    <n v="0"/>
    <n v="0"/>
    <n v="0"/>
    <n v="240.39500000000001"/>
    <n v="0"/>
    <n v="589.97299999999996"/>
    <n v="0"/>
    <n v="360593"/>
    <n v="0"/>
  </r>
  <r>
    <x v="1"/>
    <n v="8"/>
    <n v="9"/>
    <n v="2"/>
    <x v="1"/>
    <n v="2"/>
    <n v="0"/>
    <n v="0"/>
    <n v="0"/>
    <n v="0"/>
    <n v="0"/>
    <n v="0"/>
    <n v="0"/>
    <n v="0"/>
    <n v="0"/>
    <n v="0"/>
    <n v="2.4180000000000001"/>
    <n v="0"/>
    <n v="0"/>
    <n v="0"/>
  </r>
  <r>
    <x v="1"/>
    <n v="8"/>
    <n v="9"/>
    <n v="2"/>
    <x v="0"/>
    <n v="2"/>
    <n v="0"/>
    <n v="0"/>
    <n v="0"/>
    <n v="0"/>
    <n v="0"/>
    <n v="0"/>
    <n v="0"/>
    <n v="0"/>
    <n v="280.73899999999998"/>
    <n v="0"/>
    <n v="969.16499999999996"/>
    <n v="0"/>
    <n v="421109"/>
    <n v="0"/>
  </r>
  <r>
    <x v="1"/>
    <n v="7"/>
    <n v="9"/>
    <n v="2"/>
    <x v="1"/>
    <n v="2"/>
    <n v="0"/>
    <n v="0"/>
    <n v="0"/>
    <n v="0"/>
    <n v="0"/>
    <n v="0"/>
    <n v="0"/>
    <n v="0"/>
    <n v="0"/>
    <n v="0"/>
    <n v="2.4180000000000001"/>
    <n v="0"/>
    <n v="0"/>
    <n v="0"/>
  </r>
  <r>
    <x v="1"/>
    <n v="7"/>
    <n v="9"/>
    <n v="2"/>
    <x v="0"/>
    <n v="2"/>
    <n v="0"/>
    <n v="0"/>
    <n v="0"/>
    <n v="0"/>
    <n v="0"/>
    <n v="0"/>
    <n v="0"/>
    <n v="0"/>
    <n v="280.73899999999998"/>
    <n v="0"/>
    <n v="969.16499999999996"/>
    <n v="0"/>
    <n v="421109"/>
    <n v="0"/>
  </r>
  <r>
    <x v="1"/>
    <n v="1"/>
    <n v="9"/>
    <n v="2"/>
    <x v="1"/>
    <n v="2"/>
    <n v="0"/>
    <n v="0"/>
    <n v="0"/>
    <n v="0"/>
    <n v="0"/>
    <n v="0"/>
    <n v="0"/>
    <n v="0"/>
    <n v="351.613"/>
    <n v="0"/>
    <n v="261.529"/>
    <n v="0"/>
    <n v="527419"/>
    <n v="0"/>
  </r>
  <r>
    <x v="1"/>
    <n v="2"/>
    <n v="9"/>
    <n v="2"/>
    <x v="1"/>
    <n v="2"/>
    <n v="0"/>
    <n v="0"/>
    <n v="0"/>
    <n v="0"/>
    <n v="0"/>
    <n v="0"/>
    <n v="0"/>
    <n v="0"/>
    <n v="351.613"/>
    <n v="0"/>
    <n v="261.529"/>
    <n v="0"/>
    <n v="527419"/>
    <n v="0"/>
  </r>
  <r>
    <x v="2"/>
    <n v="1"/>
    <n v="5"/>
    <n v="2"/>
    <x v="0"/>
    <n v="2"/>
    <n v="0"/>
    <n v="0"/>
    <n v="0"/>
    <n v="0"/>
    <n v="0"/>
    <n v="0"/>
    <n v="0"/>
    <n v="0"/>
    <n v="1444.7460000000001"/>
    <n v="0"/>
    <n v="502.34699999999998"/>
    <n v="0"/>
    <n v="2167120"/>
    <n v="0"/>
  </r>
  <r>
    <x v="2"/>
    <n v="2"/>
    <n v="5"/>
    <n v="2"/>
    <x v="0"/>
    <n v="2"/>
    <n v="0"/>
    <n v="0"/>
    <n v="0"/>
    <n v="0"/>
    <n v="0"/>
    <n v="0"/>
    <n v="0"/>
    <n v="0"/>
    <n v="1444.7460000000001"/>
    <n v="0"/>
    <n v="502.34699999999998"/>
    <n v="0"/>
    <n v="2167120"/>
    <n v="0"/>
  </r>
  <r>
    <x v="2"/>
    <n v="1"/>
    <n v="4"/>
    <n v="2"/>
    <x v="0"/>
    <n v="2"/>
    <n v="0"/>
    <n v="0"/>
    <n v="0"/>
    <n v="0"/>
    <n v="0"/>
    <n v="0"/>
    <n v="0"/>
    <n v="0"/>
    <n v="1444.7460000000001"/>
    <n v="0"/>
    <n v="502.34699999999998"/>
    <n v="0"/>
    <n v="2167120"/>
    <n v="0"/>
  </r>
  <r>
    <x v="2"/>
    <n v="2"/>
    <n v="3"/>
    <n v="2"/>
    <x v="1"/>
    <n v="2"/>
    <n v="0"/>
    <n v="0"/>
    <n v="0"/>
    <n v="0"/>
    <n v="0"/>
    <n v="0"/>
    <n v="0"/>
    <n v="0"/>
    <n v="0"/>
    <n v="0"/>
    <n v="4.54"/>
    <n v="0"/>
    <n v="0"/>
    <n v="0"/>
  </r>
  <r>
    <x v="2"/>
    <n v="2"/>
    <n v="3"/>
    <n v="2"/>
    <x v="0"/>
    <n v="2"/>
    <n v="0"/>
    <n v="0"/>
    <n v="0"/>
    <n v="0"/>
    <n v="0"/>
    <n v="0"/>
    <n v="0"/>
    <n v="0"/>
    <n v="445.26"/>
    <n v="0"/>
    <n v="2214.038"/>
    <n v="0"/>
    <n v="667890"/>
    <n v="0"/>
  </r>
  <r>
    <x v="3"/>
    <n v="8"/>
    <n v="9"/>
    <n v="2"/>
    <x v="1"/>
    <n v="2"/>
    <n v="0"/>
    <n v="0"/>
    <n v="0"/>
    <n v="0"/>
    <n v="0"/>
    <n v="0"/>
    <n v="0"/>
    <n v="0"/>
    <n v="0"/>
    <n v="0"/>
    <n v="189.85300000000001"/>
    <n v="0"/>
    <n v="0"/>
    <n v="0"/>
  </r>
  <r>
    <x v="3"/>
    <n v="8"/>
    <n v="9"/>
    <n v="2"/>
    <x v="0"/>
    <n v="2"/>
    <n v="0"/>
    <n v="0"/>
    <n v="0"/>
    <n v="0"/>
    <n v="0"/>
    <n v="0"/>
    <n v="0"/>
    <n v="0"/>
    <n v="0"/>
    <n v="0"/>
    <n v="446.27699999999999"/>
    <n v="0"/>
    <n v="0"/>
    <n v="0"/>
  </r>
  <r>
    <x v="3"/>
    <n v="7"/>
    <n v="9"/>
    <n v="2"/>
    <x v="1"/>
    <n v="2"/>
    <n v="0"/>
    <n v="0"/>
    <n v="0"/>
    <n v="0"/>
    <n v="0"/>
    <n v="0"/>
    <n v="0"/>
    <n v="0"/>
    <n v="0"/>
    <n v="0"/>
    <n v="189.85300000000001"/>
    <n v="0"/>
    <n v="0"/>
    <n v="0"/>
  </r>
  <r>
    <x v="3"/>
    <n v="7"/>
    <n v="9"/>
    <n v="2"/>
    <x v="0"/>
    <n v="2"/>
    <n v="0"/>
    <n v="0"/>
    <n v="0"/>
    <n v="0"/>
    <n v="0"/>
    <n v="0"/>
    <n v="0"/>
    <n v="0"/>
    <n v="0"/>
    <n v="0"/>
    <n v="446.27699999999999"/>
    <n v="0"/>
    <n v="0"/>
    <n v="0"/>
  </r>
  <r>
    <x v="3"/>
    <n v="2"/>
    <n v="3"/>
    <n v="2"/>
    <x v="1"/>
    <n v="2"/>
    <n v="0"/>
    <n v="0"/>
    <n v="0"/>
    <n v="0"/>
    <n v="0"/>
    <n v="0"/>
    <n v="0"/>
    <n v="0"/>
    <n v="0"/>
    <n v="0"/>
    <n v="221.97200000000001"/>
    <n v="0"/>
    <n v="0"/>
    <n v="0"/>
  </r>
  <r>
    <x v="3"/>
    <n v="2"/>
    <n v="3"/>
    <n v="2"/>
    <x v="0"/>
    <n v="2"/>
    <n v="0"/>
    <n v="0"/>
    <n v="0"/>
    <n v="0"/>
    <n v="0"/>
    <n v="0"/>
    <n v="0"/>
    <n v="0"/>
    <n v="0"/>
    <n v="0"/>
    <n v="526.13400000000001"/>
    <n v="0"/>
    <n v="0"/>
    <n v="0"/>
  </r>
  <r>
    <x v="3"/>
    <n v="3"/>
    <n v="3"/>
    <n v="2"/>
    <x v="1"/>
    <n v="2"/>
    <n v="0"/>
    <n v="0"/>
    <n v="0"/>
    <n v="0"/>
    <n v="0"/>
    <n v="0"/>
    <n v="0"/>
    <n v="0"/>
    <n v="0"/>
    <n v="0"/>
    <n v="5.1109999999999998"/>
    <n v="0"/>
    <n v="0"/>
    <n v="0"/>
  </r>
  <r>
    <x v="3"/>
    <n v="3"/>
    <n v="3"/>
    <n v="2"/>
    <x v="0"/>
    <n v="2"/>
    <n v="0"/>
    <n v="0"/>
    <n v="0"/>
    <n v="0"/>
    <n v="0"/>
    <n v="0"/>
    <n v="0"/>
    <n v="0"/>
    <n v="413.25"/>
    <n v="0"/>
    <n v="1932.518"/>
    <n v="0"/>
    <n v="619874"/>
    <n v="0"/>
  </r>
  <r>
    <x v="4"/>
    <n v="4"/>
    <n v="3"/>
    <n v="2"/>
    <x v="0"/>
    <n v="2"/>
    <n v="0"/>
    <n v="0"/>
    <n v="0"/>
    <n v="0"/>
    <n v="0"/>
    <n v="0"/>
    <n v="0"/>
    <n v="0"/>
    <n v="1419.28"/>
    <n v="0"/>
    <n v="489.03100000000001"/>
    <n v="0"/>
    <n v="2128920"/>
    <n v="0"/>
  </r>
  <r>
    <x v="4"/>
    <n v="5"/>
    <n v="3"/>
    <n v="2"/>
    <x v="0"/>
    <n v="2"/>
    <n v="0"/>
    <n v="0"/>
    <n v="0"/>
    <n v="0"/>
    <n v="0"/>
    <n v="0"/>
    <n v="0"/>
    <n v="0"/>
    <n v="1419.28"/>
    <n v="0"/>
    <n v="489.03100000000001"/>
    <n v="0"/>
    <n v="2128920"/>
    <n v="0"/>
  </r>
  <r>
    <x v="4"/>
    <n v="6"/>
    <n v="3"/>
    <n v="2"/>
    <x v="0"/>
    <n v="2"/>
    <n v="0"/>
    <n v="0"/>
    <n v="0"/>
    <n v="0"/>
    <n v="0"/>
    <n v="0"/>
    <n v="0"/>
    <n v="0"/>
    <n v="1419.28"/>
    <n v="0"/>
    <n v="489.03100000000001"/>
    <n v="0"/>
    <n v="2128920"/>
    <n v="0"/>
  </r>
  <r>
    <x v="4"/>
    <n v="6"/>
    <n v="4"/>
    <n v="2"/>
    <x v="0"/>
    <n v="2"/>
    <n v="0"/>
    <n v="0"/>
    <n v="0"/>
    <n v="0"/>
    <n v="0"/>
    <n v="0"/>
    <n v="0"/>
    <n v="0"/>
    <n v="1419.28"/>
    <n v="0"/>
    <n v="489.03100000000001"/>
    <n v="0"/>
    <n v="2128920"/>
    <n v="0"/>
  </r>
  <r>
    <x v="5"/>
    <n v="5"/>
    <n v="7"/>
    <n v="2"/>
    <x v="1"/>
    <n v="2"/>
    <n v="0"/>
    <n v="0"/>
    <n v="0"/>
    <n v="0"/>
    <n v="0"/>
    <n v="0"/>
    <n v="0"/>
    <n v="0"/>
    <n v="242.73"/>
    <n v="0"/>
    <n v="126.55"/>
    <n v="0"/>
    <n v="364096"/>
    <n v="0"/>
  </r>
  <r>
    <x v="5"/>
    <n v="6"/>
    <n v="7"/>
    <n v="2"/>
    <x v="1"/>
    <n v="2"/>
    <n v="0"/>
    <n v="0"/>
    <n v="0"/>
    <n v="0"/>
    <n v="0"/>
    <n v="0"/>
    <n v="0"/>
    <n v="0"/>
    <n v="242.73"/>
    <n v="0"/>
    <n v="126.55"/>
    <n v="0"/>
    <n v="364096"/>
    <n v="0"/>
  </r>
  <r>
    <x v="6"/>
    <n v="1"/>
    <n v="9"/>
    <n v="2"/>
    <x v="1"/>
    <n v="2"/>
    <n v="0"/>
    <n v="0"/>
    <n v="0"/>
    <n v="0"/>
    <n v="0"/>
    <n v="0"/>
    <n v="0"/>
    <n v="0"/>
    <n v="3.3460000000000001"/>
    <n v="0"/>
    <n v="25.658000000000001"/>
    <n v="0"/>
    <n v="5019"/>
    <n v="0"/>
  </r>
  <r>
    <x v="6"/>
    <n v="1"/>
    <n v="9"/>
    <n v="2"/>
    <x v="0"/>
    <n v="2"/>
    <n v="0"/>
    <n v="0"/>
    <n v="0"/>
    <n v="0"/>
    <n v="0"/>
    <n v="0"/>
    <n v="0"/>
    <n v="0"/>
    <n v="1.167"/>
    <n v="0"/>
    <n v="59.253"/>
    <n v="0"/>
    <n v="1751"/>
    <n v="0"/>
  </r>
  <r>
    <x v="6"/>
    <n v="2"/>
    <n v="9"/>
    <n v="2"/>
    <x v="1"/>
    <n v="2"/>
    <n v="0"/>
    <n v="0"/>
    <n v="0"/>
    <n v="0"/>
    <n v="0"/>
    <n v="0"/>
    <n v="0"/>
    <n v="0"/>
    <n v="3.3159999999999998"/>
    <n v="0"/>
    <n v="26.73"/>
    <n v="0"/>
    <n v="4975"/>
    <n v="0"/>
  </r>
  <r>
    <x v="6"/>
    <n v="2"/>
    <n v="9"/>
    <n v="2"/>
    <x v="0"/>
    <n v="2"/>
    <n v="0"/>
    <n v="0"/>
    <n v="0"/>
    <n v="0"/>
    <n v="0"/>
    <n v="0"/>
    <n v="0"/>
    <n v="0"/>
    <n v="0.9"/>
    <n v="0"/>
    <n v="55.704999999999998"/>
    <n v="0"/>
    <n v="1350"/>
    <n v="0"/>
  </r>
  <r>
    <x v="6"/>
    <n v="2"/>
    <n v="3"/>
    <n v="2"/>
    <x v="1"/>
    <n v="2"/>
    <n v="0"/>
    <n v="0"/>
    <n v="0"/>
    <n v="0"/>
    <n v="0"/>
    <n v="0"/>
    <n v="0"/>
    <n v="0"/>
    <n v="0"/>
    <n v="0"/>
    <n v="166"/>
    <n v="0"/>
    <n v="0"/>
    <n v="0"/>
  </r>
  <r>
    <x v="6"/>
    <n v="2"/>
    <n v="3"/>
    <n v="2"/>
    <x v="0"/>
    <n v="2"/>
    <n v="0"/>
    <n v="0"/>
    <n v="0"/>
    <n v="0"/>
    <n v="0"/>
    <n v="0"/>
    <n v="0"/>
    <n v="0"/>
    <n v="0"/>
    <n v="0"/>
    <n v="400.601"/>
    <n v="0"/>
    <n v="0"/>
    <n v="0"/>
  </r>
  <r>
    <x v="6"/>
    <n v="3"/>
    <n v="3"/>
    <n v="2"/>
    <x v="1"/>
    <n v="2"/>
    <n v="0"/>
    <n v="0"/>
    <n v="0"/>
    <n v="0"/>
    <n v="0"/>
    <n v="0"/>
    <n v="0"/>
    <n v="0"/>
    <n v="0"/>
    <n v="0"/>
    <n v="171.804"/>
    <n v="0"/>
    <n v="0"/>
    <n v="0"/>
  </r>
  <r>
    <x v="6"/>
    <n v="3"/>
    <n v="3"/>
    <n v="2"/>
    <x v="0"/>
    <n v="2"/>
    <n v="0"/>
    <n v="0"/>
    <n v="0"/>
    <n v="0"/>
    <n v="0"/>
    <n v="0"/>
    <n v="0"/>
    <n v="0"/>
    <n v="0"/>
    <n v="0"/>
    <n v="741.41300000000001"/>
    <n v="0"/>
    <n v="0"/>
    <n v="0"/>
  </r>
  <r>
    <x v="7"/>
    <n v="1"/>
    <n v="9"/>
    <n v="2"/>
    <x v="1"/>
    <n v="2"/>
    <n v="0"/>
    <n v="0"/>
    <n v="0"/>
    <n v="0"/>
    <n v="0"/>
    <n v="0"/>
    <n v="0"/>
    <n v="0"/>
    <n v="1.831"/>
    <n v="0"/>
    <n v="399.61399999999998"/>
    <n v="0"/>
    <n v="2746"/>
    <n v="0"/>
  </r>
  <r>
    <x v="7"/>
    <n v="1"/>
    <n v="9"/>
    <n v="2"/>
    <x v="0"/>
    <n v="2"/>
    <n v="0"/>
    <n v="0"/>
    <n v="0"/>
    <n v="0"/>
    <n v="0"/>
    <n v="0"/>
    <n v="0"/>
    <n v="0"/>
    <n v="4.6749999999999998"/>
    <n v="0"/>
    <n v="565.21699999999998"/>
    <n v="0"/>
    <n v="7013"/>
    <n v="0"/>
  </r>
  <r>
    <x v="7"/>
    <n v="2"/>
    <n v="9"/>
    <n v="2"/>
    <x v="1"/>
    <n v="2"/>
    <n v="0"/>
    <n v="0"/>
    <n v="0"/>
    <n v="0"/>
    <n v="0"/>
    <n v="0"/>
    <n v="0"/>
    <n v="0"/>
    <n v="1.8080000000000001"/>
    <n v="0"/>
    <n v="403.779"/>
    <n v="0"/>
    <n v="2712"/>
    <n v="0"/>
  </r>
  <r>
    <x v="7"/>
    <n v="2"/>
    <n v="9"/>
    <n v="2"/>
    <x v="0"/>
    <n v="2"/>
    <n v="0"/>
    <n v="0"/>
    <n v="0"/>
    <n v="0"/>
    <n v="0"/>
    <n v="0"/>
    <n v="0"/>
    <n v="0"/>
    <n v="4.5279999999999996"/>
    <n v="0"/>
    <n v="935.33100000000002"/>
    <n v="0"/>
    <n v="6793"/>
    <n v="0"/>
  </r>
  <r>
    <x v="7"/>
    <n v="2"/>
    <n v="3"/>
    <n v="2"/>
    <x v="1"/>
    <n v="2"/>
    <n v="0"/>
    <n v="0"/>
    <n v="0"/>
    <n v="0"/>
    <n v="0"/>
    <n v="0"/>
    <n v="0"/>
    <n v="0"/>
    <n v="0"/>
    <n v="0"/>
    <n v="226.67599999999999"/>
    <n v="0"/>
    <n v="0"/>
    <n v="0"/>
  </r>
  <r>
    <x v="7"/>
    <n v="2"/>
    <n v="3"/>
    <n v="2"/>
    <x v="0"/>
    <n v="2"/>
    <n v="0"/>
    <n v="0"/>
    <n v="0"/>
    <n v="0"/>
    <n v="0"/>
    <n v="0"/>
    <n v="0"/>
    <n v="0"/>
    <n v="0"/>
    <n v="0"/>
    <n v="553.39"/>
    <n v="0"/>
    <n v="0"/>
    <n v="0"/>
  </r>
  <r>
    <x v="7"/>
    <n v="3"/>
    <n v="3"/>
    <n v="2"/>
    <x v="1"/>
    <n v="2"/>
    <n v="0"/>
    <n v="0"/>
    <n v="0"/>
    <n v="0"/>
    <n v="0"/>
    <n v="0"/>
    <n v="0"/>
    <n v="0"/>
    <n v="0"/>
    <n v="0"/>
    <n v="409.60599999999999"/>
    <n v="0"/>
    <n v="0"/>
    <n v="0"/>
  </r>
  <r>
    <x v="7"/>
    <n v="3"/>
    <n v="3"/>
    <n v="2"/>
    <x v="0"/>
    <n v="2"/>
    <n v="0"/>
    <n v="0"/>
    <n v="0"/>
    <n v="0"/>
    <n v="0"/>
    <n v="0"/>
    <n v="0"/>
    <n v="0"/>
    <n v="0"/>
    <n v="0"/>
    <n v="547.99900000000002"/>
    <n v="0"/>
    <n v="0"/>
    <n v="0"/>
  </r>
  <r>
    <x v="8"/>
    <n v="6"/>
    <n v="9"/>
    <n v="2"/>
    <x v="0"/>
    <n v="2"/>
    <n v="0"/>
    <n v="0"/>
    <n v="0"/>
    <n v="0"/>
    <n v="0"/>
    <n v="0"/>
    <n v="0"/>
    <n v="0"/>
    <n v="1362.569"/>
    <n v="0"/>
    <n v="786.74400000000003"/>
    <n v="0"/>
    <n v="2043853"/>
    <n v="0"/>
  </r>
  <r>
    <x v="8"/>
    <n v="5"/>
    <n v="9"/>
    <n v="2"/>
    <x v="0"/>
    <n v="2"/>
    <n v="0"/>
    <n v="0"/>
    <n v="0"/>
    <n v="0"/>
    <n v="0"/>
    <n v="0"/>
    <n v="0"/>
    <n v="0"/>
    <n v="1362.569"/>
    <n v="0"/>
    <n v="786.74400000000003"/>
    <n v="0"/>
    <n v="2043853"/>
    <n v="0"/>
  </r>
  <r>
    <x v="8"/>
    <n v="4"/>
    <n v="9"/>
    <n v="2"/>
    <x v="0"/>
    <n v="2"/>
    <n v="0"/>
    <n v="0"/>
    <n v="0"/>
    <n v="0"/>
    <n v="0"/>
    <n v="0"/>
    <n v="0"/>
    <n v="0"/>
    <n v="1362.569"/>
    <n v="0"/>
    <n v="786.74400000000003"/>
    <n v="0"/>
    <n v="2043853"/>
    <n v="0"/>
  </r>
  <r>
    <x v="8"/>
    <n v="2"/>
    <n v="4"/>
    <n v="2"/>
    <x v="1"/>
    <n v="2"/>
    <n v="0"/>
    <n v="0"/>
    <n v="0"/>
    <n v="0"/>
    <n v="0"/>
    <n v="0"/>
    <n v="0"/>
    <n v="0"/>
    <n v="224.70400000000001"/>
    <n v="0"/>
    <n v="131.71100000000001"/>
    <n v="0"/>
    <n v="337056"/>
    <n v="0"/>
  </r>
  <r>
    <x v="9"/>
    <n v="3"/>
    <n v="6"/>
    <n v="2"/>
    <x v="1"/>
    <n v="2"/>
    <n v="0"/>
    <n v="0"/>
    <n v="0"/>
    <n v="0"/>
    <n v="0"/>
    <n v="0"/>
    <n v="0"/>
    <n v="0"/>
    <n v="209.43299999999999"/>
    <n v="0"/>
    <n v="131.38300000000001"/>
    <n v="0"/>
    <n v="314150"/>
    <n v="0"/>
  </r>
  <r>
    <x v="9"/>
    <n v="2"/>
    <n v="6"/>
    <n v="2"/>
    <x v="1"/>
    <n v="2"/>
    <n v="0"/>
    <n v="0"/>
    <n v="0"/>
    <n v="0"/>
    <n v="0"/>
    <n v="0"/>
    <n v="0"/>
    <n v="0"/>
    <n v="208.624"/>
    <n v="0"/>
    <n v="102.29300000000001"/>
    <n v="0"/>
    <n v="312937"/>
    <n v="0"/>
  </r>
  <r>
    <x v="9"/>
    <n v="2"/>
    <n v="6"/>
    <n v="2"/>
    <x v="0"/>
    <n v="2"/>
    <n v="0"/>
    <n v="0"/>
    <n v="0"/>
    <n v="0"/>
    <n v="0"/>
    <n v="0"/>
    <n v="0"/>
    <n v="0"/>
    <n v="3.6989999999999998"/>
    <n v="0"/>
    <n v="96.852999999999994"/>
    <n v="0"/>
    <n v="5548"/>
    <n v="0"/>
  </r>
  <r>
    <x v="9"/>
    <n v="3"/>
    <n v="7"/>
    <n v="2"/>
    <x v="1"/>
    <n v="2"/>
    <n v="0"/>
    <n v="0"/>
    <n v="0"/>
    <n v="0"/>
    <n v="0"/>
    <n v="0"/>
    <n v="0"/>
    <n v="0"/>
    <n v="208.36699999999999"/>
    <n v="0"/>
    <n v="94.561000000000007"/>
    <n v="0"/>
    <n v="312550"/>
    <n v="0"/>
  </r>
  <r>
    <x v="9"/>
    <n v="4"/>
    <n v="8"/>
    <n v="2"/>
    <x v="1"/>
    <n v="2"/>
    <n v="0"/>
    <n v="0"/>
    <n v="0"/>
    <n v="0"/>
    <n v="0"/>
    <n v="0"/>
    <n v="0"/>
    <n v="0"/>
    <n v="208.68600000000001"/>
    <n v="0"/>
    <n v="121.245"/>
    <n v="0"/>
    <n v="31302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00"/>
    <x v="0"/>
    <s v="Kraft paper"/>
    <x v="0"/>
    <s v="LandfillPaper"/>
    <n v="0.75"/>
    <n v="1148.4915898976517"/>
  </r>
  <r>
    <n v="300"/>
    <x v="0"/>
    <s v="Kraft paper"/>
    <x v="1"/>
    <s v="Fuel"/>
    <n v="0.25"/>
    <n v="382.8305299658839"/>
  </r>
  <r>
    <n v="300"/>
    <x v="1"/>
    <s v="Newsprint/packaging"/>
    <x v="0"/>
    <s v="LandfillPaper"/>
    <n v="1"/>
    <n v="2756.3798157543642"/>
  </r>
  <r>
    <n v="300"/>
    <x v="2"/>
    <s v="Single family homes"/>
    <x v="2"/>
    <s v="LandfillWood"/>
    <n v="0.8"/>
    <n v="23.108143765039131"/>
  </r>
  <r>
    <n v="300"/>
    <x v="2"/>
    <s v="Single family homes"/>
    <x v="1"/>
    <s v="Fuel"/>
    <n v="0.2"/>
    <n v="5.7770359412597827"/>
  </r>
  <r>
    <n v="300"/>
    <x v="3"/>
    <s v="Multi family homes"/>
    <x v="2"/>
    <s v="LandfillWood"/>
    <n v="0.8"/>
    <n v="2.2166763529352922"/>
  </r>
  <r>
    <n v="300"/>
    <x v="3"/>
    <s v="Multi family homes"/>
    <x v="1"/>
    <s v="Fuel"/>
    <n v="0.2"/>
    <n v="0.55416908823382305"/>
  </r>
  <r>
    <n v="300"/>
    <x v="4"/>
    <s v="Furniture and manufactured goods"/>
    <x v="2"/>
    <s v="LandfillWood"/>
    <n v="1"/>
    <n v="27.221395991044119"/>
  </r>
  <r>
    <n v="300"/>
    <x v="5"/>
    <s v="Repairs and maintenance"/>
    <x v="2"/>
    <s v="LandfillWood"/>
    <n v="1"/>
    <n v="85.992413359641887"/>
  </r>
  <r>
    <n v="300"/>
    <x v="6"/>
    <s v="Commercial buildings"/>
    <x v="3"/>
    <s v="Other use"/>
    <n v="0.1"/>
    <n v="1.1083381764676461"/>
  </r>
  <r>
    <n v="300"/>
    <x v="6"/>
    <s v="Commercial buildings"/>
    <x v="2"/>
    <s v="LandfillWood"/>
    <n v="0.8"/>
    <n v="8.8667054117411688"/>
  </r>
  <r>
    <n v="300"/>
    <x v="6"/>
    <s v="Commercial buildings"/>
    <x v="1"/>
    <s v="Fuel"/>
    <n v="0.2"/>
    <n v="2.2166763529352922"/>
  </r>
  <r>
    <n v="300"/>
    <x v="7"/>
    <s v="Shipping"/>
    <x v="2"/>
    <s v="LandfillWood"/>
    <n v="1"/>
    <n v="2421.2080173023051"/>
  </r>
  <r>
    <n v="300"/>
    <x v="8"/>
    <s v="Other use"/>
    <x v="2"/>
    <s v="LandfillWood"/>
    <n v="1"/>
    <n v="38.109954387462039"/>
  </r>
  <r>
    <m/>
    <x v="9"/>
    <m/>
    <x v="4"/>
    <m/>
    <m/>
    <m/>
  </r>
  <r>
    <n v="301"/>
    <x v="10"/>
    <s v="Kraft paper"/>
    <x v="0"/>
    <s v="LandfillPaper"/>
    <n v="0.75"/>
    <n v="2067.2848618157732"/>
  </r>
  <r>
    <n v="301"/>
    <x v="10"/>
    <s v="Kraft paper"/>
    <x v="1"/>
    <s v="Fuel"/>
    <n v="0.25"/>
    <n v="689.09495393859106"/>
  </r>
  <r>
    <n v="301"/>
    <x v="1"/>
    <s v="Newsprint/packaging"/>
    <x v="0"/>
    <s v="LandfillPaper"/>
    <n v="1"/>
    <n v="0"/>
  </r>
  <r>
    <n v="301"/>
    <x v="2"/>
    <s v="Single family homes"/>
    <x v="2"/>
    <s v="LandfillWood"/>
    <n v="0.8"/>
    <n v="92.432575060156523"/>
  </r>
  <r>
    <n v="301"/>
    <x v="2"/>
    <s v="Single family homes"/>
    <x v="1"/>
    <s v="Fuel"/>
    <n v="0.2"/>
    <n v="23.108143765039131"/>
  </r>
  <r>
    <n v="301"/>
    <x v="3"/>
    <s v="Multi family homes"/>
    <x v="2"/>
    <s v="LandfillWood"/>
    <n v="0.8"/>
    <n v="8.8667054117411688"/>
  </r>
  <r>
    <n v="301"/>
    <x v="3"/>
    <s v="Multi family homes"/>
    <x v="1"/>
    <s v="Fuel"/>
    <n v="0.2"/>
    <n v="2.2166763529352922"/>
  </r>
  <r>
    <n v="301"/>
    <x v="4"/>
    <s v="Furniture and manufactured goods"/>
    <x v="2"/>
    <s v="LandfillWood"/>
    <n v="1"/>
    <n v="108.88558396417648"/>
  </r>
  <r>
    <n v="301"/>
    <x v="5"/>
    <s v="Repairs and maintenance"/>
    <x v="2"/>
    <s v="LandfillWood"/>
    <n v="1"/>
    <n v="343.96965343856755"/>
  </r>
  <r>
    <n v="301"/>
    <x v="6"/>
    <s v="Commercial buildings"/>
    <x v="3"/>
    <s v="Other use"/>
    <n v="0.1"/>
    <n v="4.4333527058705844"/>
  </r>
  <r>
    <n v="301"/>
    <x v="6"/>
    <s v="Commercial buildings"/>
    <x v="2"/>
    <s v="LandfillWood"/>
    <n v="0.8"/>
    <n v="35.466821646964675"/>
  </r>
  <r>
    <n v="301"/>
    <x v="6"/>
    <s v="Commercial buildings"/>
    <x v="1"/>
    <s v="Fuel"/>
    <n v="0.2"/>
    <n v="8.8667054117411688"/>
  </r>
  <r>
    <n v="301"/>
    <x v="7"/>
    <s v="Shipping"/>
    <x v="2"/>
    <s v="LandfillWood"/>
    <n v="1"/>
    <n v="9684.8320692092202"/>
  </r>
  <r>
    <n v="301"/>
    <x v="8"/>
    <s v="Other use"/>
    <x v="2"/>
    <s v="LandfillWood"/>
    <n v="1"/>
    <n v="152.439817549848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2">
  <r>
    <n v="5"/>
    <x v="0"/>
    <x v="0"/>
    <n v="301"/>
    <n v="204"/>
    <x v="0"/>
    <n v="115.540718825196"/>
    <n v="0"/>
  </r>
  <r>
    <n v="5"/>
    <x v="0"/>
    <x v="0"/>
    <n v="301"/>
    <n v="204"/>
    <x v="1"/>
    <n v="0"/>
    <n v="14944.405781174801"/>
  </r>
  <r>
    <n v="5"/>
    <x v="0"/>
    <x v="1"/>
    <n v="300"/>
    <n v="204"/>
    <x v="0"/>
    <n v="28.663571055387798"/>
    <n v="0"/>
  </r>
  <r>
    <n v="5"/>
    <x v="0"/>
    <x v="1"/>
    <n v="300"/>
    <n v="204"/>
    <x v="1"/>
    <n v="0"/>
    <n v="3707.4378742383101"/>
  </r>
  <r>
    <n v="5"/>
    <x v="0"/>
    <x v="2"/>
    <n v="300"/>
    <n v="204"/>
    <x v="0"/>
    <n v="28.4436625979552"/>
    <n v="0"/>
  </r>
  <r>
    <n v="5"/>
    <x v="0"/>
    <x v="2"/>
    <n v="300"/>
    <n v="204"/>
    <x v="1"/>
    <n v="0"/>
    <n v="3678.9942116403599"/>
  </r>
  <r>
    <n v="5"/>
    <x v="0"/>
    <x v="3"/>
    <n v="300"/>
    <n v="204"/>
    <x v="0"/>
    <n v="28.225441290024701"/>
    <n v="0"/>
  </r>
  <r>
    <n v="5"/>
    <x v="0"/>
    <x v="3"/>
    <n v="300"/>
    <n v="204"/>
    <x v="1"/>
    <n v="0"/>
    <n v="3650.7687703503302"/>
  </r>
  <r>
    <n v="5"/>
    <x v="0"/>
    <x v="4"/>
    <n v="300"/>
    <n v="204"/>
    <x v="0"/>
    <n v="28.008894187695201"/>
    <n v="0"/>
  </r>
  <r>
    <n v="5"/>
    <x v="0"/>
    <x v="4"/>
    <n v="300"/>
    <n v="204"/>
    <x v="1"/>
    <n v="0"/>
    <n v="3622.75987616264"/>
  </r>
  <r>
    <n v="5"/>
    <x v="0"/>
    <x v="5"/>
    <n v="300"/>
    <n v="204"/>
    <x v="0"/>
    <n v="27.794008446372601"/>
    <n v="0"/>
  </r>
  <r>
    <n v="5"/>
    <x v="0"/>
    <x v="5"/>
    <n v="300"/>
    <n v="204"/>
    <x v="1"/>
    <n v="0"/>
    <n v="3594.9658677162702"/>
  </r>
  <r>
    <n v="5"/>
    <x v="0"/>
    <x v="6"/>
    <n v="300"/>
    <n v="204"/>
    <x v="0"/>
    <n v="27.580771320002899"/>
    <n v="0"/>
  </r>
  <r>
    <n v="5"/>
    <x v="0"/>
    <x v="6"/>
    <n v="300"/>
    <n v="204"/>
    <x v="1"/>
    <n v="0"/>
    <n v="3567.38509639626"/>
  </r>
  <r>
    <n v="5"/>
    <x v="0"/>
    <x v="7"/>
    <n v="300"/>
    <n v="204"/>
    <x v="0"/>
    <n v="27.369170160326998"/>
    <n v="0"/>
  </r>
  <r>
    <n v="5"/>
    <x v="0"/>
    <x v="7"/>
    <n v="300"/>
    <n v="204"/>
    <x v="1"/>
    <n v="0"/>
    <n v="3540.0159262359398"/>
  </r>
  <r>
    <n v="5"/>
    <x v="0"/>
    <x v="8"/>
    <n v="300"/>
    <n v="204"/>
    <x v="0"/>
    <n v="27.159192416117499"/>
    <n v="0"/>
  </r>
  <r>
    <n v="5"/>
    <x v="0"/>
    <x v="8"/>
    <n v="300"/>
    <n v="204"/>
    <x v="1"/>
    <n v="0"/>
    <n v="3512.85673381982"/>
  </r>
  <r>
    <n v="5"/>
    <x v="0"/>
    <x v="9"/>
    <n v="300"/>
    <n v="204"/>
    <x v="0"/>
    <n v="26.950825632446598"/>
    <n v="0"/>
  </r>
  <r>
    <n v="5"/>
    <x v="0"/>
    <x v="9"/>
    <n v="300"/>
    <n v="204"/>
    <x v="1"/>
    <n v="0"/>
    <n v="3485.9059081873702"/>
  </r>
  <r>
    <n v="5"/>
    <x v="0"/>
    <x v="10"/>
    <n v="300"/>
    <n v="204"/>
    <x v="0"/>
    <n v="26.744057449936498"/>
    <n v="0"/>
  </r>
  <r>
    <n v="5"/>
    <x v="0"/>
    <x v="10"/>
    <n v="300"/>
    <n v="204"/>
    <x v="1"/>
    <n v="0"/>
    <n v="3459.1618507374401"/>
  </r>
  <r>
    <n v="5"/>
    <x v="0"/>
    <x v="11"/>
    <n v="300"/>
    <n v="204"/>
    <x v="0"/>
    <n v="26.5388756040334"/>
    <n v="0"/>
  </r>
  <r>
    <n v="5"/>
    <x v="0"/>
    <x v="11"/>
    <n v="300"/>
    <n v="204"/>
    <x v="1"/>
    <n v="0"/>
    <n v="3432.6229751333999"/>
  </r>
  <r>
    <n v="5"/>
    <x v="0"/>
    <x v="12"/>
    <n v="300"/>
    <n v="204"/>
    <x v="0"/>
    <n v="26.335267924278501"/>
    <n v="0"/>
  </r>
  <r>
    <n v="5"/>
    <x v="0"/>
    <x v="12"/>
    <n v="300"/>
    <n v="204"/>
    <x v="1"/>
    <n v="0"/>
    <n v="3406.2877072091201"/>
  </r>
  <r>
    <n v="5"/>
    <x v="0"/>
    <x v="13"/>
    <n v="300"/>
    <n v="204"/>
    <x v="0"/>
    <n v="26.1332223335835"/>
    <n v="0"/>
  </r>
  <r>
    <n v="5"/>
    <x v="0"/>
    <x v="13"/>
    <n v="300"/>
    <n v="204"/>
    <x v="1"/>
    <n v="0"/>
    <n v="3380.1544848755402"/>
  </r>
  <r>
    <n v="5"/>
    <x v="0"/>
    <x v="14"/>
    <n v="300"/>
    <n v="204"/>
    <x v="0"/>
    <n v="25.9327268475176"/>
    <n v="0"/>
  </r>
  <r>
    <n v="5"/>
    <x v="0"/>
    <x v="14"/>
    <n v="300"/>
    <n v="204"/>
    <x v="1"/>
    <n v="0"/>
    <n v="3354.2217580280198"/>
  </r>
  <r>
    <n v="5"/>
    <x v="0"/>
    <x v="15"/>
    <n v="300"/>
    <n v="204"/>
    <x v="0"/>
    <n v="25.733769573595101"/>
    <n v="0"/>
  </r>
  <r>
    <n v="5"/>
    <x v="0"/>
    <x v="15"/>
    <n v="300"/>
    <n v="204"/>
    <x v="1"/>
    <n v="0"/>
    <n v="3328.4879884544298"/>
  </r>
  <r>
    <n v="5"/>
    <x v="0"/>
    <x v="16"/>
    <n v="300"/>
    <n v="204"/>
    <x v="0"/>
    <n v="25.536338710569499"/>
    <n v="0"/>
  </r>
  <r>
    <n v="5"/>
    <x v="0"/>
    <x v="16"/>
    <n v="300"/>
    <n v="204"/>
    <x v="1"/>
    <n v="0"/>
    <n v="3302.9516497438599"/>
  </r>
  <r>
    <n v="5"/>
    <x v="0"/>
    <x v="17"/>
    <n v="300"/>
    <n v="204"/>
    <x v="0"/>
    <n v="25.3404225477348"/>
    <n v="0"/>
  </r>
  <r>
    <n v="5"/>
    <x v="0"/>
    <x v="17"/>
    <n v="300"/>
    <n v="204"/>
    <x v="1"/>
    <n v="0"/>
    <n v="3277.6112271961201"/>
  </r>
  <r>
    <n v="5"/>
    <x v="0"/>
    <x v="18"/>
    <n v="300"/>
    <n v="204"/>
    <x v="0"/>
    <n v="25.146009464228001"/>
    <n v="0"/>
  </r>
  <r>
    <n v="5"/>
    <x v="0"/>
    <x v="18"/>
    <n v="300"/>
    <n v="204"/>
    <x v="1"/>
    <n v="0"/>
    <n v="3252.4652177318999"/>
  </r>
  <r>
    <n v="5"/>
    <x v="0"/>
    <x v="0"/>
    <n v="301"/>
    <n v="205"/>
    <x v="0"/>
    <n v="11.083381764676499"/>
    <n v="0"/>
  </r>
  <r>
    <n v="5"/>
    <x v="0"/>
    <x v="0"/>
    <n v="301"/>
    <n v="205"/>
    <x v="2"/>
    <n v="0"/>
    <n v="1193.71233823532"/>
  </r>
  <r>
    <n v="5"/>
    <x v="0"/>
    <x v="1"/>
    <n v="300"/>
    <n v="205"/>
    <x v="0"/>
    <n v="2.7453553623735201"/>
    <n v="0"/>
  </r>
  <r>
    <n v="5"/>
    <x v="0"/>
    <x v="1"/>
    <n v="300"/>
    <n v="205"/>
    <x v="2"/>
    <n v="0"/>
    <n v="295.68272919645801"/>
  </r>
  <r>
    <n v="5"/>
    <x v="0"/>
    <x v="2"/>
    <n v="300"/>
    <n v="205"/>
    <x v="0"/>
    <n v="2.72009977667068"/>
    <n v="0"/>
  </r>
  <r>
    <n v="5"/>
    <x v="0"/>
    <x v="2"/>
    <n v="300"/>
    <n v="205"/>
    <x v="2"/>
    <n v="0"/>
    <n v="292.96262941978699"/>
  </r>
  <r>
    <n v="5"/>
    <x v="0"/>
    <x v="3"/>
    <n v="300"/>
    <n v="205"/>
    <x v="0"/>
    <n v="2.6950765268679202"/>
    <n v="0"/>
  </r>
  <r>
    <n v="5"/>
    <x v="0"/>
    <x v="3"/>
    <n v="300"/>
    <n v="205"/>
    <x v="2"/>
    <n v="0"/>
    <n v="290.26755289291901"/>
  </r>
  <r>
    <n v="5"/>
    <x v="0"/>
    <x v="4"/>
    <n v="300"/>
    <n v="205"/>
    <x v="0"/>
    <n v="2.6702834756175098"/>
    <n v="0"/>
  </r>
  <r>
    <n v="5"/>
    <x v="0"/>
    <x v="4"/>
    <n v="300"/>
    <n v="205"/>
    <x v="2"/>
    <n v="0"/>
    <n v="287.59726941730099"/>
  </r>
  <r>
    <n v="5"/>
    <x v="0"/>
    <x v="5"/>
    <n v="300"/>
    <n v="205"/>
    <x v="0"/>
    <n v="2.6457185052337899"/>
    <n v="0"/>
  </r>
  <r>
    <n v="5"/>
    <x v="0"/>
    <x v="5"/>
    <n v="300"/>
    <n v="205"/>
    <x v="2"/>
    <n v="0"/>
    <n v="284.951550912068"/>
  </r>
  <r>
    <n v="5"/>
    <x v="0"/>
    <x v="6"/>
    <n v="300"/>
    <n v="205"/>
    <x v="0"/>
    <n v="2.6213795175128198"/>
    <n v="0"/>
  </r>
  <r>
    <n v="5"/>
    <x v="0"/>
    <x v="6"/>
    <n v="300"/>
    <n v="205"/>
    <x v="2"/>
    <n v="0"/>
    <n v="282.33017139455501"/>
  </r>
  <r>
    <n v="5"/>
    <x v="0"/>
    <x v="7"/>
    <n v="300"/>
    <n v="205"/>
    <x v="0"/>
    <n v="2.5972644335526001"/>
    <n v="0"/>
  </r>
  <r>
    <n v="5"/>
    <x v="0"/>
    <x v="7"/>
    <n v="300"/>
    <n v="205"/>
    <x v="2"/>
    <n v="0"/>
    <n v="279.73290696100202"/>
  </r>
  <r>
    <n v="5"/>
    <x v="0"/>
    <x v="8"/>
    <n v="300"/>
    <n v="205"/>
    <x v="0"/>
    <n v="2.5733711935758401"/>
    <n v="0"/>
  </r>
  <r>
    <n v="5"/>
    <x v="0"/>
    <x v="8"/>
    <n v="300"/>
    <n v="205"/>
    <x v="2"/>
    <n v="0"/>
    <n v="277.15953576742601"/>
  </r>
  <r>
    <n v="5"/>
    <x v="0"/>
    <x v="9"/>
    <n v="300"/>
    <n v="205"/>
    <x v="0"/>
    <n v="2.5496977567540902"/>
    <n v="0"/>
  </r>
  <r>
    <n v="5"/>
    <x v="0"/>
    <x v="9"/>
    <n v="300"/>
    <n v="205"/>
    <x v="2"/>
    <n v="0"/>
    <n v="274.60983801067198"/>
  </r>
  <r>
    <n v="5"/>
    <x v="0"/>
    <x v="10"/>
    <n v="300"/>
    <n v="205"/>
    <x v="0"/>
    <n v="2.5262421010328899"/>
    <n v="0"/>
  </r>
  <r>
    <n v="5"/>
    <x v="0"/>
    <x v="10"/>
    <n v="300"/>
    <n v="205"/>
    <x v="2"/>
    <n v="0"/>
    <n v="272.08359590963897"/>
  </r>
  <r>
    <n v="5"/>
    <x v="0"/>
    <x v="11"/>
    <n v="300"/>
    <n v="205"/>
    <x v="0"/>
    <n v="2.5030022229598199"/>
    <n v="0"/>
  </r>
  <r>
    <n v="5"/>
    <x v="0"/>
    <x v="11"/>
    <n v="300"/>
    <n v="205"/>
    <x v="2"/>
    <n v="0"/>
    <n v="269.58059368668"/>
  </r>
  <r>
    <n v="5"/>
    <x v="0"/>
    <x v="12"/>
    <n v="300"/>
    <n v="205"/>
    <x v="0"/>
    <n v="2.4799761375128901"/>
    <n v="0"/>
  </r>
  <r>
    <n v="5"/>
    <x v="0"/>
    <x v="12"/>
    <n v="300"/>
    <n v="205"/>
    <x v="2"/>
    <n v="0"/>
    <n v="267.100617549167"/>
  </r>
  <r>
    <n v="5"/>
    <x v="0"/>
    <x v="13"/>
    <n v="300"/>
    <n v="205"/>
    <x v="0"/>
    <n v="2.4571618779308402"/>
    <n v="0"/>
  </r>
  <r>
    <n v="5"/>
    <x v="0"/>
    <x v="13"/>
    <n v="300"/>
    <n v="205"/>
    <x v="2"/>
    <n v="0"/>
    <n v="264.64345567123598"/>
  </r>
  <r>
    <n v="5"/>
    <x v="0"/>
    <x v="14"/>
    <n v="300"/>
    <n v="205"/>
    <x v="0"/>
    <n v="2.43455749554585"/>
    <n v="0"/>
  </r>
  <r>
    <n v="5"/>
    <x v="0"/>
    <x v="14"/>
    <n v="300"/>
    <n v="205"/>
    <x v="2"/>
    <n v="0"/>
    <n v="262.20889817569002"/>
  </r>
  <r>
    <n v="5"/>
    <x v="0"/>
    <x v="15"/>
    <n v="300"/>
    <n v="205"/>
    <x v="0"/>
    <n v="2.4121610596162699"/>
    <n v="0"/>
  </r>
  <r>
    <n v="5"/>
    <x v="0"/>
    <x v="15"/>
    <n v="300"/>
    <n v="205"/>
    <x v="2"/>
    <n v="0"/>
    <n v="259.79673711607398"/>
  </r>
  <r>
    <n v="5"/>
    <x v="0"/>
    <x v="16"/>
    <n v="300"/>
    <n v="205"/>
    <x v="0"/>
    <n v="2.38997065716234"/>
    <n v="0"/>
  </r>
  <r>
    <n v="5"/>
    <x v="0"/>
    <x v="16"/>
    <n v="300"/>
    <n v="205"/>
    <x v="2"/>
    <n v="0"/>
    <n v="257.40676645891102"/>
  </r>
  <r>
    <n v="5"/>
    <x v="0"/>
    <x v="17"/>
    <n v="300"/>
    <n v="205"/>
    <x v="0"/>
    <n v="2.3679843928022999"/>
    <n v="0"/>
  </r>
  <r>
    <n v="5"/>
    <x v="0"/>
    <x v="17"/>
    <n v="300"/>
    <n v="205"/>
    <x v="2"/>
    <n v="0"/>
    <n v="255.03878206610901"/>
  </r>
  <r>
    <n v="5"/>
    <x v="0"/>
    <x v="18"/>
    <n v="300"/>
    <n v="205"/>
    <x v="0"/>
    <n v="2.3462003885910598"/>
    <n v="0"/>
  </r>
  <r>
    <n v="5"/>
    <x v="0"/>
    <x v="18"/>
    <n v="300"/>
    <n v="205"/>
    <x v="2"/>
    <n v="0"/>
    <n v="252.69258167751801"/>
  </r>
  <r>
    <n v="5"/>
    <x v="0"/>
    <x v="0"/>
    <n v="301"/>
    <n v="206"/>
    <x v="0"/>
    <n v="108.88558396417601"/>
    <n v="0"/>
  </r>
  <r>
    <n v="5"/>
    <x v="0"/>
    <x v="0"/>
    <n v="301"/>
    <n v="206"/>
    <x v="3"/>
    <n v="0"/>
    <n v="5915.0930160358303"/>
  </r>
  <r>
    <n v="5"/>
    <x v="0"/>
    <x v="1"/>
    <n v="300"/>
    <n v="206"/>
    <x v="0"/>
    <n v="26.729359449147299"/>
    <n v="0"/>
  </r>
  <r>
    <n v="5"/>
    <x v="0"/>
    <x v="1"/>
    <n v="300"/>
    <n v="206"/>
    <x v="3"/>
    <n v="0"/>
    <n v="1452.04389455981"/>
  </r>
  <r>
    <n v="5"/>
    <x v="0"/>
    <x v="2"/>
    <n v="300"/>
    <n v="206"/>
    <x v="0"/>
    <n v="26.246216645052801"/>
    <n v="0"/>
  </r>
  <r>
    <n v="5"/>
    <x v="0"/>
    <x v="2"/>
    <n v="300"/>
    <n v="206"/>
    <x v="3"/>
    <n v="0"/>
    <n v="1425.79767791476"/>
  </r>
  <r>
    <n v="5"/>
    <x v="0"/>
    <x v="3"/>
    <n v="300"/>
    <n v="206"/>
    <x v="0"/>
    <n v="25.771806821245299"/>
    <n v="0"/>
  </r>
  <r>
    <n v="5"/>
    <x v="0"/>
    <x v="3"/>
    <n v="300"/>
    <n v="206"/>
    <x v="3"/>
    <n v="0"/>
    <n v="1400.02587109351"/>
  </r>
  <r>
    <n v="5"/>
    <x v="0"/>
    <x v="4"/>
    <n v="300"/>
    <n v="206"/>
    <x v="0"/>
    <n v="25.3059721259588"/>
    <n v="0"/>
  </r>
  <r>
    <n v="5"/>
    <x v="0"/>
    <x v="4"/>
    <n v="300"/>
    <n v="206"/>
    <x v="3"/>
    <n v="0"/>
    <n v="1374.7198989675501"/>
  </r>
  <r>
    <n v="5"/>
    <x v="0"/>
    <x v="5"/>
    <n v="300"/>
    <n v="206"/>
    <x v="0"/>
    <n v="24.848557560655301"/>
    <n v="0"/>
  </r>
  <r>
    <n v="5"/>
    <x v="0"/>
    <x v="5"/>
    <n v="300"/>
    <n v="206"/>
    <x v="3"/>
    <n v="0"/>
    <n v="1349.8713414069"/>
  </r>
  <r>
    <n v="5"/>
    <x v="0"/>
    <x v="6"/>
    <n v="300"/>
    <n v="206"/>
    <x v="0"/>
    <n v="24.399410928451299"/>
    <n v="0"/>
  </r>
  <r>
    <n v="5"/>
    <x v="0"/>
    <x v="6"/>
    <n v="300"/>
    <n v="206"/>
    <x v="3"/>
    <n v="0"/>
    <n v="1325.4719304784501"/>
  </r>
  <r>
    <n v="5"/>
    <x v="0"/>
    <x v="7"/>
    <n v="300"/>
    <n v="206"/>
    <x v="0"/>
    <n v="23.958382783476299"/>
    <n v="0"/>
  </r>
  <r>
    <n v="5"/>
    <x v="0"/>
    <x v="7"/>
    <n v="300"/>
    <n v="206"/>
    <x v="3"/>
    <n v="0"/>
    <n v="1301.5135476949699"/>
  </r>
  <r>
    <n v="5"/>
    <x v="0"/>
    <x v="8"/>
    <n v="300"/>
    <n v="206"/>
    <x v="0"/>
    <n v="23.525326381148702"/>
    <n v="0"/>
  </r>
  <r>
    <n v="5"/>
    <x v="0"/>
    <x v="8"/>
    <n v="300"/>
    <n v="206"/>
    <x v="3"/>
    <n v="0"/>
    <n v="1277.9882213138201"/>
  </r>
  <r>
    <n v="5"/>
    <x v="0"/>
    <x v="9"/>
    <n v="300"/>
    <n v="206"/>
    <x v="0"/>
    <n v="23.1000976293465"/>
    <n v="0"/>
  </r>
  <r>
    <n v="5"/>
    <x v="0"/>
    <x v="9"/>
    <n v="300"/>
    <n v="206"/>
    <x v="3"/>
    <n v="0"/>
    <n v="1254.88812368447"/>
  </r>
  <r>
    <n v="5"/>
    <x v="0"/>
    <x v="10"/>
    <n v="300"/>
    <n v="206"/>
    <x v="0"/>
    <n v="22.682555040466699"/>
    <n v="0"/>
  </r>
  <r>
    <n v="5"/>
    <x v="0"/>
    <x v="10"/>
    <n v="300"/>
    <n v="206"/>
    <x v="3"/>
    <n v="0"/>
    <n v="1232.2055686440101"/>
  </r>
  <r>
    <n v="5"/>
    <x v="0"/>
    <x v="11"/>
    <n v="300"/>
    <n v="206"/>
    <x v="0"/>
    <n v="22.272559684344301"/>
    <n v="0"/>
  </r>
  <r>
    <n v="5"/>
    <x v="0"/>
    <x v="11"/>
    <n v="300"/>
    <n v="206"/>
    <x v="3"/>
    <n v="0"/>
    <n v="1209.9330089596599"/>
  </r>
  <r>
    <n v="5"/>
    <x v="0"/>
    <x v="12"/>
    <n v="300"/>
    <n v="206"/>
    <x v="0"/>
    <n v="21.869975142027901"/>
    <n v="0"/>
  </r>
  <r>
    <n v="5"/>
    <x v="0"/>
    <x v="12"/>
    <n v="300"/>
    <n v="206"/>
    <x v="3"/>
    <n v="0"/>
    <n v="1188.06303381764"/>
  </r>
  <r>
    <n v="5"/>
    <x v="0"/>
    <x v="13"/>
    <n v="300"/>
    <n v="206"/>
    <x v="0"/>
    <n v="21.4746674603862"/>
    <n v="0"/>
  </r>
  <r>
    <n v="5"/>
    <x v="0"/>
    <x v="13"/>
    <n v="300"/>
    <n v="206"/>
    <x v="3"/>
    <n v="0"/>
    <n v="1166.5883663572499"/>
  </r>
  <r>
    <n v="5"/>
    <x v="0"/>
    <x v="14"/>
    <n v="300"/>
    <n v="206"/>
    <x v="0"/>
    <n v="21.086505107542099"/>
    <n v="0"/>
  </r>
  <r>
    <n v="5"/>
    <x v="0"/>
    <x v="14"/>
    <n v="300"/>
    <n v="206"/>
    <x v="3"/>
    <n v="0"/>
    <n v="1145.5018612497099"/>
  </r>
  <r>
    <n v="5"/>
    <x v="0"/>
    <x v="15"/>
    <n v="300"/>
    <n v="206"/>
    <x v="0"/>
    <n v="20.7053589291015"/>
    <n v="0"/>
  </r>
  <r>
    <n v="5"/>
    <x v="0"/>
    <x v="15"/>
    <n v="300"/>
    <n v="206"/>
    <x v="3"/>
    <n v="0"/>
    <n v="1124.79650232061"/>
  </r>
  <r>
    <n v="5"/>
    <x v="0"/>
    <x v="16"/>
    <n v="300"/>
    <n v="206"/>
    <x v="0"/>
    <n v="20.331102105183799"/>
    <n v="0"/>
  </r>
  <r>
    <n v="5"/>
    <x v="0"/>
    <x v="16"/>
    <n v="300"/>
    <n v="206"/>
    <x v="3"/>
    <n v="0"/>
    <n v="1104.46540021542"/>
  </r>
  <r>
    <n v="5"/>
    <x v="0"/>
    <x v="17"/>
    <n v="300"/>
    <n v="206"/>
    <x v="0"/>
    <n v="19.963610108223701"/>
    <n v="0"/>
  </r>
  <r>
    <n v="5"/>
    <x v="0"/>
    <x v="17"/>
    <n v="300"/>
    <n v="206"/>
    <x v="3"/>
    <n v="0"/>
    <n v="1084.5017901071999"/>
  </r>
  <r>
    <n v="5"/>
    <x v="0"/>
    <x v="18"/>
    <n v="300"/>
    <n v="206"/>
    <x v="0"/>
    <n v="19.602760661536401"/>
    <n v="0"/>
  </r>
  <r>
    <n v="5"/>
    <x v="0"/>
    <x v="18"/>
    <n v="300"/>
    <n v="206"/>
    <x v="3"/>
    <n v="0"/>
    <n v="1064.8990294456601"/>
  </r>
  <r>
    <n v="5"/>
    <x v="0"/>
    <x v="0"/>
    <n v="301"/>
    <n v="207"/>
    <x v="0"/>
    <n v="343.969653438568"/>
    <n v="0"/>
  </r>
  <r>
    <n v="5"/>
    <x v="0"/>
    <x v="0"/>
    <n v="301"/>
    <n v="207"/>
    <x v="4"/>
    <n v="0"/>
    <n v="14715.9768465614"/>
  </r>
  <r>
    <n v="5"/>
    <x v="0"/>
    <x v="1"/>
    <n v="300"/>
    <n v="207"/>
    <x v="0"/>
    <n v="84.028343924092496"/>
    <n v="0"/>
  </r>
  <r>
    <n v="5"/>
    <x v="0"/>
    <x v="1"/>
    <n v="300"/>
    <n v="207"/>
    <x v="4"/>
    <n v="0"/>
    <n v="3594.9658677162702"/>
  </r>
  <r>
    <n v="5"/>
    <x v="0"/>
    <x v="2"/>
    <n v="300"/>
    <n v="207"/>
    <x v="0"/>
    <n v="82.109133896447503"/>
    <n v="0"/>
  </r>
  <r>
    <n v="5"/>
    <x v="0"/>
    <x v="2"/>
    <n v="300"/>
    <n v="207"/>
    <x v="4"/>
    <n v="0"/>
    <n v="3512.85673381982"/>
  </r>
  <r>
    <n v="5"/>
    <x v="0"/>
    <x v="3"/>
    <n v="300"/>
    <n v="207"/>
    <x v="0"/>
    <n v="80.233758686416394"/>
    <n v="0"/>
  </r>
  <r>
    <n v="5"/>
    <x v="0"/>
    <x v="3"/>
    <n v="300"/>
    <n v="207"/>
    <x v="4"/>
    <n v="0"/>
    <n v="3432.6229751333999"/>
  </r>
  <r>
    <n v="5"/>
    <x v="0"/>
    <x v="4"/>
    <n v="300"/>
    <n v="207"/>
    <x v="0"/>
    <n v="78.401217105379601"/>
    <n v="0"/>
  </r>
  <r>
    <n v="5"/>
    <x v="0"/>
    <x v="4"/>
    <n v="300"/>
    <n v="207"/>
    <x v="4"/>
    <n v="0"/>
    <n v="3354.2217580280198"/>
  </r>
  <r>
    <n v="5"/>
    <x v="0"/>
    <x v="5"/>
    <n v="300"/>
    <n v="207"/>
    <x v="0"/>
    <n v="76.610530831899297"/>
    <n v="0"/>
  </r>
  <r>
    <n v="5"/>
    <x v="0"/>
    <x v="5"/>
    <n v="300"/>
    <n v="207"/>
    <x v="4"/>
    <n v="0"/>
    <n v="3277.6112271961201"/>
  </r>
  <r>
    <n v="5"/>
    <x v="0"/>
    <x v="6"/>
    <n v="300"/>
    <n v="207"/>
    <x v="0"/>
    <n v="74.860743889429202"/>
    <n v="0"/>
  </r>
  <r>
    <n v="5"/>
    <x v="0"/>
    <x v="6"/>
    <n v="300"/>
    <n v="207"/>
    <x v="4"/>
    <n v="0"/>
    <n v="3202.7504833067001"/>
  </r>
  <r>
    <n v="5"/>
    <x v="0"/>
    <x v="7"/>
    <n v="300"/>
    <n v="207"/>
    <x v="0"/>
    <n v="73.150922135958794"/>
    <n v="0"/>
  </r>
  <r>
    <n v="5"/>
    <x v="0"/>
    <x v="7"/>
    <n v="300"/>
    <n v="207"/>
    <x v="4"/>
    <n v="0"/>
    <n v="3129.5995611707399"/>
  </r>
  <r>
    <n v="5"/>
    <x v="0"/>
    <x v="8"/>
    <n v="300"/>
    <n v="207"/>
    <x v="0"/>
    <n v="71.480152765309398"/>
    <n v="0"/>
  </r>
  <r>
    <n v="5"/>
    <x v="0"/>
    <x v="8"/>
    <n v="300"/>
    <n v="207"/>
    <x v="4"/>
    <n v="0"/>
    <n v="3058.11940840543"/>
  </r>
  <r>
    <n v="5"/>
    <x v="0"/>
    <x v="9"/>
    <n v="300"/>
    <n v="207"/>
    <x v="0"/>
    <n v="69.847543819825205"/>
    <n v="0"/>
  </r>
  <r>
    <n v="5"/>
    <x v="0"/>
    <x v="9"/>
    <n v="300"/>
    <n v="207"/>
    <x v="4"/>
    <n v="0"/>
    <n v="2988.2718645855998"/>
  </r>
  <r>
    <n v="5"/>
    <x v="0"/>
    <x v="10"/>
    <n v="300"/>
    <n v="207"/>
    <x v="0"/>
    <n v="68.252223714189796"/>
    <n v="0"/>
  </r>
  <r>
    <n v="5"/>
    <x v="0"/>
    <x v="10"/>
    <n v="300"/>
    <n v="207"/>
    <x v="4"/>
    <n v="0"/>
    <n v="2920.01964087141"/>
  </r>
  <r>
    <n v="5"/>
    <x v="0"/>
    <x v="11"/>
    <n v="300"/>
    <n v="207"/>
    <x v="0"/>
    <n v="66.693340770125403"/>
    <n v="0"/>
  </r>
  <r>
    <n v="5"/>
    <x v="0"/>
    <x v="11"/>
    <n v="300"/>
    <n v="207"/>
    <x v="4"/>
    <n v="0"/>
    <n v="2853.3263001012901"/>
  </r>
  <r>
    <n v="5"/>
    <x v="0"/>
    <x v="12"/>
    <n v="300"/>
    <n v="207"/>
    <x v="0"/>
    <n v="65.170062761709204"/>
    <n v="0"/>
  </r>
  <r>
    <n v="5"/>
    <x v="0"/>
    <x v="12"/>
    <n v="300"/>
    <n v="207"/>
    <x v="4"/>
    <n v="0"/>
    <n v="2788.15623733958"/>
  </r>
  <r>
    <n v="5"/>
    <x v="0"/>
    <x v="13"/>
    <n v="300"/>
    <n v="207"/>
    <x v="0"/>
    <n v="63.681576471089599"/>
    <n v="0"/>
  </r>
  <r>
    <n v="5"/>
    <x v="0"/>
    <x v="13"/>
    <n v="300"/>
    <n v="207"/>
    <x v="4"/>
    <n v="0"/>
    <n v="2724.47466086849"/>
  </r>
  <r>
    <n v="5"/>
    <x v="0"/>
    <x v="14"/>
    <n v="300"/>
    <n v="207"/>
    <x v="0"/>
    <n v="62.227087254333597"/>
    <n v="0"/>
  </r>
  <r>
    <n v="5"/>
    <x v="0"/>
    <x v="14"/>
    <n v="300"/>
    <n v="207"/>
    <x v="4"/>
    <n v="0"/>
    <n v="2662.24757361415"/>
  </r>
  <r>
    <n v="5"/>
    <x v="0"/>
    <x v="15"/>
    <n v="300"/>
    <n v="207"/>
    <x v="0"/>
    <n v="60.805818617199698"/>
    <n v="0"/>
  </r>
  <r>
    <n v="5"/>
    <x v="0"/>
    <x v="15"/>
    <n v="300"/>
    <n v="207"/>
    <x v="4"/>
    <n v="0"/>
    <n v="2601.4417549969498"/>
  </r>
  <r>
    <n v="5"/>
    <x v="0"/>
    <x v="16"/>
    <n v="300"/>
    <n v="207"/>
    <x v="0"/>
    <n v="59.417011800600903"/>
    <n v="0"/>
  </r>
  <r>
    <n v="5"/>
    <x v="0"/>
    <x v="16"/>
    <n v="300"/>
    <n v="207"/>
    <x v="4"/>
    <n v="0"/>
    <n v="2542.0247431963498"/>
  </r>
  <r>
    <n v="5"/>
    <x v="0"/>
    <x v="17"/>
    <n v="300"/>
    <n v="207"/>
    <x v="0"/>
    <n v="58.0599253755327"/>
    <n v="0"/>
  </r>
  <r>
    <n v="5"/>
    <x v="0"/>
    <x v="17"/>
    <n v="300"/>
    <n v="207"/>
    <x v="4"/>
    <n v="0"/>
    <n v="2483.9648178208199"/>
  </r>
  <r>
    <n v="5"/>
    <x v="0"/>
    <x v="18"/>
    <n v="300"/>
    <n v="207"/>
    <x v="0"/>
    <n v="56.733834847249902"/>
    <n v="0"/>
  </r>
  <r>
    <n v="5"/>
    <x v="0"/>
    <x v="18"/>
    <n v="300"/>
    <n v="207"/>
    <x v="4"/>
    <n v="0"/>
    <n v="2427.23098297357"/>
  </r>
  <r>
    <n v="5"/>
    <x v="0"/>
    <x v="0"/>
    <n v="301"/>
    <n v="208"/>
    <x v="0"/>
    <n v="44.333527058705798"/>
    <n v="0"/>
  </r>
  <r>
    <n v="5"/>
    <x v="0"/>
    <x v="0"/>
    <n v="301"/>
    <n v="208"/>
    <x v="5"/>
    <n v="0"/>
    <n v="4774.8493529412999"/>
  </r>
  <r>
    <n v="5"/>
    <x v="0"/>
    <x v="1"/>
    <n v="300"/>
    <n v="208"/>
    <x v="0"/>
    <n v="10.9814214494941"/>
    <n v="0"/>
  </r>
  <r>
    <n v="5"/>
    <x v="0"/>
    <x v="1"/>
    <n v="300"/>
    <n v="208"/>
    <x v="5"/>
    <n v="0"/>
    <n v="1182.73091678583"/>
  </r>
  <r>
    <n v="5"/>
    <x v="0"/>
    <x v="2"/>
    <n v="300"/>
    <n v="208"/>
    <x v="0"/>
    <n v="10.880399106682701"/>
    <n v="0"/>
  </r>
  <r>
    <n v="5"/>
    <x v="0"/>
    <x v="2"/>
    <n v="300"/>
    <n v="208"/>
    <x v="5"/>
    <n v="0"/>
    <n v="1171.85051767915"/>
  </r>
  <r>
    <n v="5"/>
    <x v="0"/>
    <x v="3"/>
    <n v="300"/>
    <n v="208"/>
    <x v="0"/>
    <n v="10.7803061074717"/>
    <n v="0"/>
  </r>
  <r>
    <n v="5"/>
    <x v="0"/>
    <x v="3"/>
    <n v="300"/>
    <n v="208"/>
    <x v="5"/>
    <n v="0"/>
    <n v="1161.0702115716799"/>
  </r>
  <r>
    <n v="5"/>
    <x v="0"/>
    <x v="4"/>
    <n v="300"/>
    <n v="208"/>
    <x v="0"/>
    <n v="10.68113390247"/>
    <n v="0"/>
  </r>
  <r>
    <n v="5"/>
    <x v="0"/>
    <x v="4"/>
    <n v="300"/>
    <n v="208"/>
    <x v="5"/>
    <n v="0"/>
    <n v="1150.3890776692101"/>
  </r>
  <r>
    <n v="5"/>
    <x v="0"/>
    <x v="5"/>
    <n v="300"/>
    <n v="208"/>
    <x v="0"/>
    <n v="10.582874020935201"/>
    <n v="0"/>
  </r>
  <r>
    <n v="5"/>
    <x v="0"/>
    <x v="5"/>
    <n v="300"/>
    <n v="208"/>
    <x v="5"/>
    <n v="0"/>
    <n v="1139.80620364827"/>
  </r>
  <r>
    <n v="5"/>
    <x v="0"/>
    <x v="6"/>
    <n v="300"/>
    <n v="208"/>
    <x v="0"/>
    <n v="10.485518070051301"/>
    <n v="0"/>
  </r>
  <r>
    <n v="5"/>
    <x v="0"/>
    <x v="6"/>
    <n v="300"/>
    <n v="208"/>
    <x v="5"/>
    <n v="0"/>
    <n v="1129.32068557822"/>
  </r>
  <r>
    <n v="5"/>
    <x v="0"/>
    <x v="7"/>
    <n v="300"/>
    <n v="208"/>
    <x v="0"/>
    <n v="10.3890577342104"/>
    <n v="0"/>
  </r>
  <r>
    <n v="5"/>
    <x v="0"/>
    <x v="7"/>
    <n v="300"/>
    <n v="208"/>
    <x v="5"/>
    <n v="0"/>
    <n v="1118.9316278440101"/>
  </r>
  <r>
    <n v="5"/>
    <x v="0"/>
    <x v="8"/>
    <n v="300"/>
    <n v="208"/>
    <x v="0"/>
    <n v="10.293484774303399"/>
    <n v="0"/>
  </r>
  <r>
    <n v="5"/>
    <x v="0"/>
    <x v="8"/>
    <n v="300"/>
    <n v="208"/>
    <x v="5"/>
    <n v="0"/>
    <n v="1108.6381430697099"/>
  </r>
  <r>
    <n v="5"/>
    <x v="0"/>
    <x v="9"/>
    <n v="300"/>
    <n v="208"/>
    <x v="0"/>
    <n v="10.1987910270163"/>
    <n v="0"/>
  </r>
  <r>
    <n v="5"/>
    <x v="0"/>
    <x v="9"/>
    <n v="300"/>
    <n v="208"/>
    <x v="5"/>
    <n v="0"/>
    <n v="1098.43935204269"/>
  </r>
  <r>
    <n v="5"/>
    <x v="0"/>
    <x v="10"/>
    <n v="300"/>
    <n v="208"/>
    <x v="0"/>
    <n v="10.104968404131601"/>
    <n v="0"/>
  </r>
  <r>
    <n v="5"/>
    <x v="0"/>
    <x v="10"/>
    <n v="300"/>
    <n v="208"/>
    <x v="5"/>
    <n v="0"/>
    <n v="1088.33438363856"/>
  </r>
  <r>
    <n v="5"/>
    <x v="0"/>
    <x v="11"/>
    <n v="300"/>
    <n v="208"/>
    <x v="0"/>
    <n v="10.012008891839301"/>
    <n v="0"/>
  </r>
  <r>
    <n v="5"/>
    <x v="0"/>
    <x v="11"/>
    <n v="300"/>
    <n v="208"/>
    <x v="5"/>
    <n v="0"/>
    <n v="1078.32237474672"/>
  </r>
  <r>
    <n v="5"/>
    <x v="0"/>
    <x v="12"/>
    <n v="300"/>
    <n v="208"/>
    <x v="0"/>
    <n v="9.9199045500515695"/>
    <n v="0"/>
  </r>
  <r>
    <n v="5"/>
    <x v="0"/>
    <x v="12"/>
    <n v="300"/>
    <n v="208"/>
    <x v="5"/>
    <n v="0"/>
    <n v="1068.40247019667"/>
  </r>
  <r>
    <n v="5"/>
    <x v="0"/>
    <x v="13"/>
    <n v="300"/>
    <n v="208"/>
    <x v="0"/>
    <n v="9.8286475117233696"/>
    <n v="0"/>
  </r>
  <r>
    <n v="5"/>
    <x v="0"/>
    <x v="13"/>
    <n v="300"/>
    <n v="208"/>
    <x v="5"/>
    <n v="0"/>
    <n v="1058.5738226849401"/>
  </r>
  <r>
    <n v="5"/>
    <x v="0"/>
    <x v="14"/>
    <n v="300"/>
    <n v="208"/>
    <x v="0"/>
    <n v="9.7382299821833804"/>
    <n v="0"/>
  </r>
  <r>
    <n v="5"/>
    <x v="0"/>
    <x v="14"/>
    <n v="300"/>
    <n v="208"/>
    <x v="5"/>
    <n v="0"/>
    <n v="1048.8355927027601"/>
  </r>
  <r>
    <n v="5"/>
    <x v="0"/>
    <x v="15"/>
    <n v="300"/>
    <n v="208"/>
    <x v="0"/>
    <n v="9.6486442384650708"/>
    <n v="0"/>
  </r>
  <r>
    <n v="5"/>
    <x v="0"/>
    <x v="15"/>
    <n v="300"/>
    <n v="208"/>
    <x v="5"/>
    <n v="0"/>
    <n v="1039.18694846429"/>
  </r>
  <r>
    <n v="5"/>
    <x v="0"/>
    <x v="16"/>
    <n v="300"/>
    <n v="208"/>
    <x v="0"/>
    <n v="9.5598826286493495"/>
    <n v="0"/>
  </r>
  <r>
    <n v="5"/>
    <x v="0"/>
    <x v="16"/>
    <n v="300"/>
    <n v="208"/>
    <x v="5"/>
    <n v="0"/>
    <n v="1029.62706583565"/>
  </r>
  <r>
    <n v="5"/>
    <x v="0"/>
    <x v="17"/>
    <n v="300"/>
    <n v="208"/>
    <x v="0"/>
    <n v="9.4719375712091995"/>
    <n v="0"/>
  </r>
  <r>
    <n v="5"/>
    <x v="0"/>
    <x v="17"/>
    <n v="300"/>
    <n v="208"/>
    <x v="5"/>
    <n v="0"/>
    <n v="1020.15512826444"/>
  </r>
  <r>
    <n v="5"/>
    <x v="0"/>
    <x v="18"/>
    <n v="300"/>
    <n v="208"/>
    <x v="0"/>
    <n v="9.3848015543642305"/>
    <n v="0"/>
  </r>
  <r>
    <n v="5"/>
    <x v="0"/>
    <x v="18"/>
    <n v="300"/>
    <n v="208"/>
    <x v="5"/>
    <n v="0"/>
    <n v="1010.77032671007"/>
  </r>
  <r>
    <n v="5"/>
    <x v="0"/>
    <x v="0"/>
    <n v="301"/>
    <n v="209"/>
    <x v="0"/>
    <n v="9684.8320692092202"/>
    <n v="0"/>
  </r>
  <r>
    <n v="5"/>
    <x v="0"/>
    <x v="0"/>
    <n v="301"/>
    <n v="209"/>
    <x v="6"/>
    <n v="0"/>
    <n v="23381.252930790801"/>
  </r>
  <r>
    <n v="5"/>
    <x v="0"/>
    <x v="1"/>
    <n v="300"/>
    <n v="209"/>
    <x v="0"/>
    <n v="1712.0526076977001"/>
    <n v="0"/>
  </r>
  <r>
    <n v="5"/>
    <x v="0"/>
    <x v="1"/>
    <n v="300"/>
    <n v="209"/>
    <x v="6"/>
    <n v="0"/>
    <n v="4133.2606249999999"/>
  </r>
  <r>
    <n v="5"/>
    <x v="0"/>
    <x v="2"/>
    <n v="300"/>
    <n v="209"/>
    <x v="0"/>
    <n v="1210.60400865115"/>
    <n v="0"/>
  </r>
  <r>
    <n v="5"/>
    <x v="0"/>
    <x v="2"/>
    <n v="300"/>
    <n v="209"/>
    <x v="6"/>
    <n v="0"/>
    <n v="2922.6566163488501"/>
  </r>
  <r>
    <n v="5"/>
    <x v="0"/>
    <x v="3"/>
    <n v="300"/>
    <n v="209"/>
    <x v="0"/>
    <n v="856.02630384884799"/>
    <n v="0"/>
  </r>
  <r>
    <n v="5"/>
    <x v="0"/>
    <x v="3"/>
    <n v="300"/>
    <n v="209"/>
    <x v="6"/>
    <n v="0"/>
    <n v="2066.6303124999999"/>
  </r>
  <r>
    <n v="5"/>
    <x v="0"/>
    <x v="4"/>
    <n v="300"/>
    <n v="209"/>
    <x v="0"/>
    <n v="605.30200432557604"/>
    <n v="0"/>
  </r>
  <r>
    <n v="5"/>
    <x v="0"/>
    <x v="4"/>
    <n v="300"/>
    <n v="209"/>
    <x v="6"/>
    <n v="0"/>
    <n v="1461.32830817442"/>
  </r>
  <r>
    <n v="5"/>
    <x v="0"/>
    <x v="5"/>
    <n v="300"/>
    <n v="209"/>
    <x v="0"/>
    <n v="428.01315192442399"/>
    <n v="0"/>
  </r>
  <r>
    <n v="5"/>
    <x v="0"/>
    <x v="5"/>
    <n v="300"/>
    <n v="209"/>
    <x v="6"/>
    <n v="0"/>
    <n v="1033.31515625"/>
  </r>
  <r>
    <n v="5"/>
    <x v="0"/>
    <x v="6"/>
    <n v="300"/>
    <n v="209"/>
    <x v="0"/>
    <n v="302.65100216278802"/>
    <n v="0"/>
  </r>
  <r>
    <n v="5"/>
    <x v="0"/>
    <x v="6"/>
    <n v="300"/>
    <n v="209"/>
    <x v="6"/>
    <n v="0"/>
    <n v="730.66415408721195"/>
  </r>
  <r>
    <n v="5"/>
    <x v="0"/>
    <x v="7"/>
    <n v="300"/>
    <n v="209"/>
    <x v="0"/>
    <n v="214.006575962212"/>
    <n v="0"/>
  </r>
  <r>
    <n v="5"/>
    <x v="0"/>
    <x v="7"/>
    <n v="300"/>
    <n v="209"/>
    <x v="6"/>
    <n v="0"/>
    <n v="516.65757812499999"/>
  </r>
  <r>
    <n v="5"/>
    <x v="0"/>
    <x v="8"/>
    <n v="300"/>
    <n v="209"/>
    <x v="0"/>
    <n v="151.32550108139401"/>
    <n v="0"/>
  </r>
  <r>
    <n v="5"/>
    <x v="0"/>
    <x v="8"/>
    <n v="300"/>
    <n v="209"/>
    <x v="6"/>
    <n v="0"/>
    <n v="365.33207704360598"/>
  </r>
  <r>
    <n v="5"/>
    <x v="0"/>
    <x v="9"/>
    <n v="300"/>
    <n v="209"/>
    <x v="0"/>
    <n v="107.003287981106"/>
    <n v="0"/>
  </r>
  <r>
    <n v="5"/>
    <x v="0"/>
    <x v="9"/>
    <n v="300"/>
    <n v="209"/>
    <x v="6"/>
    <n v="0"/>
    <n v="258.32878906249999"/>
  </r>
  <r>
    <n v="5"/>
    <x v="0"/>
    <x v="10"/>
    <n v="300"/>
    <n v="209"/>
    <x v="0"/>
    <n v="75.662750540697004"/>
    <n v="0"/>
  </r>
  <r>
    <n v="5"/>
    <x v="0"/>
    <x v="10"/>
    <n v="300"/>
    <n v="209"/>
    <x v="6"/>
    <n v="0"/>
    <n v="182.66603852180299"/>
  </r>
  <r>
    <n v="5"/>
    <x v="0"/>
    <x v="11"/>
    <n v="300"/>
    <n v="209"/>
    <x v="0"/>
    <n v="53.501643990552999"/>
    <n v="0"/>
  </r>
  <r>
    <n v="5"/>
    <x v="0"/>
    <x v="11"/>
    <n v="300"/>
    <n v="209"/>
    <x v="6"/>
    <n v="0"/>
    <n v="129.16439453125"/>
  </r>
  <r>
    <n v="5"/>
    <x v="0"/>
    <x v="12"/>
    <n v="300"/>
    <n v="209"/>
    <x v="0"/>
    <n v="37.831375270348502"/>
    <n v="0"/>
  </r>
  <r>
    <n v="5"/>
    <x v="0"/>
    <x v="12"/>
    <n v="300"/>
    <n v="209"/>
    <x v="6"/>
    <n v="0"/>
    <n v="91.333019260901494"/>
  </r>
  <r>
    <n v="5"/>
    <x v="0"/>
    <x v="13"/>
    <n v="300"/>
    <n v="209"/>
    <x v="0"/>
    <n v="26.7508219952765"/>
    <n v="0"/>
  </r>
  <r>
    <n v="5"/>
    <x v="0"/>
    <x v="13"/>
    <n v="300"/>
    <n v="209"/>
    <x v="6"/>
    <n v="0"/>
    <n v="64.582197265624998"/>
  </r>
  <r>
    <n v="5"/>
    <x v="0"/>
    <x v="14"/>
    <n v="300"/>
    <n v="209"/>
    <x v="0"/>
    <n v="18.915687635174301"/>
    <n v="0"/>
  </r>
  <r>
    <n v="5"/>
    <x v="0"/>
    <x v="14"/>
    <n v="300"/>
    <n v="209"/>
    <x v="6"/>
    <n v="0"/>
    <n v="45.666509630450797"/>
  </r>
  <r>
    <n v="5"/>
    <x v="0"/>
    <x v="15"/>
    <n v="300"/>
    <n v="209"/>
    <x v="0"/>
    <n v="13.3754109976382"/>
    <n v="0"/>
  </r>
  <r>
    <n v="5"/>
    <x v="0"/>
    <x v="15"/>
    <n v="300"/>
    <n v="209"/>
    <x v="6"/>
    <n v="0"/>
    <n v="32.291098632812499"/>
  </r>
  <r>
    <n v="5"/>
    <x v="0"/>
    <x v="16"/>
    <n v="300"/>
    <n v="209"/>
    <x v="0"/>
    <n v="9.4578438175871309"/>
    <n v="0"/>
  </r>
  <r>
    <n v="5"/>
    <x v="0"/>
    <x v="16"/>
    <n v="300"/>
    <n v="209"/>
    <x v="6"/>
    <n v="0"/>
    <n v="22.833254815225398"/>
  </r>
  <r>
    <n v="5"/>
    <x v="0"/>
    <x v="17"/>
    <n v="300"/>
    <n v="209"/>
    <x v="0"/>
    <n v="6.6877054988191196"/>
    <n v="0"/>
  </r>
  <r>
    <n v="5"/>
    <x v="0"/>
    <x v="17"/>
    <n v="300"/>
    <n v="209"/>
    <x v="6"/>
    <n v="0"/>
    <n v="16.145549316406299"/>
  </r>
  <r>
    <n v="5"/>
    <x v="0"/>
    <x v="18"/>
    <n v="300"/>
    <n v="209"/>
    <x v="0"/>
    <n v="4.7289219087935601"/>
    <n v="0"/>
  </r>
  <r>
    <n v="5"/>
    <x v="0"/>
    <x v="18"/>
    <n v="300"/>
    <n v="209"/>
    <x v="6"/>
    <n v="0"/>
    <n v="11.416627407612699"/>
  </r>
  <r>
    <n v="5"/>
    <x v="0"/>
    <x v="0"/>
    <n v="301"/>
    <n v="210"/>
    <x v="0"/>
    <n v="152.43981754984799"/>
    <n v="0"/>
  </r>
  <r>
    <n v="5"/>
    <x v="0"/>
    <x v="0"/>
    <n v="301"/>
    <n v="210"/>
    <x v="7"/>
    <n v="0"/>
    <n v="8281.1302224501596"/>
  </r>
  <r>
    <n v="5"/>
    <x v="0"/>
    <x v="1"/>
    <n v="300"/>
    <n v="210"/>
    <x v="0"/>
    <n v="37.421103228805997"/>
    <n v="0"/>
  </r>
  <r>
    <n v="5"/>
    <x v="0"/>
    <x v="1"/>
    <n v="300"/>
    <n v="210"/>
    <x v="7"/>
    <n v="0"/>
    <n v="2032.86145238373"/>
  </r>
  <r>
    <n v="5"/>
    <x v="0"/>
    <x v="2"/>
    <n v="300"/>
    <n v="210"/>
    <x v="0"/>
    <n v="36.744703303073898"/>
    <n v="0"/>
  </r>
  <r>
    <n v="5"/>
    <x v="0"/>
    <x v="2"/>
    <n v="300"/>
    <n v="210"/>
    <x v="7"/>
    <n v="0"/>
    <n v="1996.1167490806599"/>
  </r>
  <r>
    <n v="5"/>
    <x v="0"/>
    <x v="3"/>
    <n v="300"/>
    <n v="210"/>
    <x v="0"/>
    <n v="36.080529549743197"/>
    <n v="0"/>
  </r>
  <r>
    <n v="5"/>
    <x v="0"/>
    <x v="3"/>
    <n v="300"/>
    <n v="210"/>
    <x v="7"/>
    <n v="0"/>
    <n v="1960.0362195309201"/>
  </r>
  <r>
    <n v="5"/>
    <x v="0"/>
    <x v="4"/>
    <n v="300"/>
    <n v="210"/>
    <x v="0"/>
    <n v="35.428360976342198"/>
    <n v="0"/>
  </r>
  <r>
    <n v="5"/>
    <x v="0"/>
    <x v="4"/>
    <n v="300"/>
    <n v="210"/>
    <x v="7"/>
    <n v="0"/>
    <n v="1924.6078585545699"/>
  </r>
  <r>
    <n v="5"/>
    <x v="0"/>
    <x v="5"/>
    <n v="300"/>
    <n v="210"/>
    <x v="0"/>
    <n v="34.787980584917499"/>
    <n v="0"/>
  </r>
  <r>
    <n v="5"/>
    <x v="0"/>
    <x v="5"/>
    <n v="300"/>
    <n v="210"/>
    <x v="7"/>
    <n v="0"/>
    <n v="1889.81987796966"/>
  </r>
  <r>
    <n v="5"/>
    <x v="0"/>
    <x v="6"/>
    <n v="300"/>
    <n v="210"/>
    <x v="0"/>
    <n v="34.159175299831801"/>
    <n v="0"/>
  </r>
  <r>
    <n v="5"/>
    <x v="0"/>
    <x v="6"/>
    <n v="300"/>
    <n v="210"/>
    <x v="7"/>
    <n v="0"/>
    <n v="1855.66070266982"/>
  </r>
  <r>
    <n v="5"/>
    <x v="0"/>
    <x v="7"/>
    <n v="300"/>
    <n v="210"/>
    <x v="0"/>
    <n v="33.541735896866797"/>
    <n v="0"/>
  </r>
  <r>
    <n v="5"/>
    <x v="0"/>
    <x v="7"/>
    <n v="300"/>
    <n v="210"/>
    <x v="7"/>
    <n v="0"/>
    <n v="1822.11896677296"/>
  </r>
  <r>
    <n v="5"/>
    <x v="0"/>
    <x v="8"/>
    <n v="300"/>
    <n v="210"/>
    <x v="0"/>
    <n v="32.935456933608101"/>
    <n v="0"/>
  </r>
  <r>
    <n v="5"/>
    <x v="0"/>
    <x v="8"/>
    <n v="300"/>
    <n v="210"/>
    <x v="7"/>
    <n v="0"/>
    <n v="1789.1835098393501"/>
  </r>
  <r>
    <n v="5"/>
    <x v="0"/>
    <x v="9"/>
    <n v="300"/>
    <n v="210"/>
    <x v="0"/>
    <n v="32.340136681085099"/>
    <n v="0"/>
  </r>
  <r>
    <n v="5"/>
    <x v="0"/>
    <x v="9"/>
    <n v="300"/>
    <n v="210"/>
    <x v="7"/>
    <n v="0"/>
    <n v="1756.84337315826"/>
  </r>
  <r>
    <n v="5"/>
    <x v="0"/>
    <x v="10"/>
    <n v="300"/>
    <n v="210"/>
    <x v="0"/>
    <n v="31.7555770566535"/>
    <n v="0"/>
  </r>
  <r>
    <n v="5"/>
    <x v="0"/>
    <x v="10"/>
    <n v="300"/>
    <n v="210"/>
    <x v="7"/>
    <n v="0"/>
    <n v="1725.0877961016099"/>
  </r>
  <r>
    <n v="5"/>
    <x v="0"/>
    <x v="11"/>
    <n v="300"/>
    <n v="210"/>
    <x v="0"/>
    <n v="31.181583558081901"/>
    <n v="0"/>
  </r>
  <r>
    <n v="5"/>
    <x v="0"/>
    <x v="11"/>
    <n v="300"/>
    <n v="210"/>
    <x v="7"/>
    <n v="0"/>
    <n v="1693.90621254353"/>
  </r>
  <r>
    <n v="5"/>
    <x v="0"/>
    <x v="12"/>
    <n v="300"/>
    <n v="210"/>
    <x v="0"/>
    <n v="30.617965198838899"/>
    <n v="0"/>
  </r>
  <r>
    <n v="5"/>
    <x v="0"/>
    <x v="12"/>
    <n v="300"/>
    <n v="210"/>
    <x v="7"/>
    <n v="0"/>
    <n v="1663.28824734469"/>
  </r>
  <r>
    <n v="5"/>
    <x v="0"/>
    <x v="13"/>
    <n v="300"/>
    <n v="210"/>
    <x v="0"/>
    <n v="30.0645344445409"/>
    <n v="0"/>
  </r>
  <r>
    <n v="5"/>
    <x v="0"/>
    <x v="13"/>
    <n v="300"/>
    <n v="210"/>
    <x v="7"/>
    <n v="0"/>
    <n v="1633.2237129001501"/>
  </r>
  <r>
    <n v="5"/>
    <x v="0"/>
    <x v="14"/>
    <n v="300"/>
    <n v="210"/>
    <x v="0"/>
    <n v="29.521107150558901"/>
    <n v="0"/>
  </r>
  <r>
    <n v="5"/>
    <x v="0"/>
    <x v="14"/>
    <n v="300"/>
    <n v="210"/>
    <x v="7"/>
    <n v="0"/>
    <n v="1603.70260574959"/>
  </r>
  <r>
    <n v="5"/>
    <x v="0"/>
    <x v="15"/>
    <n v="300"/>
    <n v="210"/>
    <x v="0"/>
    <n v="28.987502500742"/>
    <n v="0"/>
  </r>
  <r>
    <n v="5"/>
    <x v="0"/>
    <x v="15"/>
    <n v="300"/>
    <n v="210"/>
    <x v="7"/>
    <n v="0"/>
    <n v="1574.71510324885"/>
  </r>
  <r>
    <n v="5"/>
    <x v="0"/>
    <x v="16"/>
    <n v="300"/>
    <n v="210"/>
    <x v="0"/>
    <n v="28.463542947257299"/>
    <n v="0"/>
  </r>
  <r>
    <n v="5"/>
    <x v="0"/>
    <x v="16"/>
    <n v="300"/>
    <n v="210"/>
    <x v="7"/>
    <n v="0"/>
    <n v="1546.25156030159"/>
  </r>
  <r>
    <n v="5"/>
    <x v="0"/>
    <x v="17"/>
    <n v="300"/>
    <n v="210"/>
    <x v="0"/>
    <n v="27.9490541515136"/>
    <n v="0"/>
  </r>
  <r>
    <n v="5"/>
    <x v="0"/>
    <x v="17"/>
    <n v="300"/>
    <n v="210"/>
    <x v="7"/>
    <n v="0"/>
    <n v="1518.30250615008"/>
  </r>
  <r>
    <n v="5"/>
    <x v="0"/>
    <x v="18"/>
    <n v="300"/>
    <n v="210"/>
    <x v="0"/>
    <n v="27.443864926150798"/>
    <n v="0"/>
  </r>
  <r>
    <n v="5"/>
    <x v="0"/>
    <x v="18"/>
    <n v="300"/>
    <n v="210"/>
    <x v="7"/>
    <n v="0"/>
    <n v="1490.8586412239299"/>
  </r>
  <r>
    <n v="5"/>
    <x v="0"/>
    <x v="0"/>
    <n v="301"/>
    <n v="400"/>
    <x v="0"/>
    <n v="2756.3798157543602"/>
    <n v="0"/>
  </r>
  <r>
    <n v="5"/>
    <x v="0"/>
    <x v="0"/>
    <n v="301"/>
    <n v="400"/>
    <x v="8"/>
    <n v="0"/>
    <n v="6654.4895342456402"/>
  </r>
  <r>
    <n v="5"/>
    <x v="0"/>
    <x v="1"/>
    <n v="301"/>
    <n v="204"/>
    <x v="0"/>
    <n v="114.65428422155099"/>
    <n v="0"/>
  </r>
  <r>
    <n v="5"/>
    <x v="0"/>
    <x v="1"/>
    <n v="301"/>
    <n v="204"/>
    <x v="1"/>
    <n v="0"/>
    <n v="14829.7514969533"/>
  </r>
  <r>
    <n v="5"/>
    <x v="0"/>
    <x v="2"/>
    <n v="301"/>
    <n v="204"/>
    <x v="0"/>
    <n v="113.774650391821"/>
    <n v="0"/>
  </r>
  <r>
    <n v="5"/>
    <x v="0"/>
    <x v="2"/>
    <n v="301"/>
    <n v="204"/>
    <x v="1"/>
    <n v="0"/>
    <n v="14715.9768465614"/>
  </r>
  <r>
    <n v="5"/>
    <x v="0"/>
    <x v="3"/>
    <n v="301"/>
    <n v="204"/>
    <x v="0"/>
    <n v="112.901765160099"/>
    <n v="0"/>
  </r>
  <r>
    <n v="5"/>
    <x v="0"/>
    <x v="3"/>
    <n v="301"/>
    <n v="204"/>
    <x v="1"/>
    <n v="0"/>
    <n v="14603.075081401301"/>
  </r>
  <r>
    <n v="5"/>
    <x v="0"/>
    <x v="4"/>
    <n v="301"/>
    <n v="204"/>
    <x v="0"/>
    <n v="112.035576750781"/>
    <n v="0"/>
  </r>
  <r>
    <n v="5"/>
    <x v="0"/>
    <x v="4"/>
    <n v="301"/>
    <n v="204"/>
    <x v="1"/>
    <n v="0"/>
    <n v="14491.0395046506"/>
  </r>
  <r>
    <n v="5"/>
    <x v="0"/>
    <x v="5"/>
    <n v="301"/>
    <n v="204"/>
    <x v="0"/>
    <n v="111.17603378549001"/>
    <n v="0"/>
  </r>
  <r>
    <n v="5"/>
    <x v="0"/>
    <x v="5"/>
    <n v="301"/>
    <n v="204"/>
    <x v="1"/>
    <n v="0"/>
    <n v="14379.863470865101"/>
  </r>
  <r>
    <n v="5"/>
    <x v="0"/>
    <x v="6"/>
    <n v="301"/>
    <n v="204"/>
    <x v="0"/>
    <n v="110.32308528001199"/>
    <n v="0"/>
  </r>
  <r>
    <n v="5"/>
    <x v="0"/>
    <x v="6"/>
    <n v="301"/>
    <n v="204"/>
    <x v="1"/>
    <n v="0"/>
    <n v="14269.5403855851"/>
  </r>
  <r>
    <n v="5"/>
    <x v="0"/>
    <x v="7"/>
    <n v="301"/>
    <n v="204"/>
    <x v="0"/>
    <n v="109.47668064130799"/>
    <n v="0"/>
  </r>
  <r>
    <n v="5"/>
    <x v="0"/>
    <x v="7"/>
    <n v="301"/>
    <n v="204"/>
    <x v="1"/>
    <n v="0"/>
    <n v="14160.063704943699"/>
  </r>
  <r>
    <n v="5"/>
    <x v="0"/>
    <x v="8"/>
    <n v="301"/>
    <n v="204"/>
    <x v="0"/>
    <n v="108.63676966446999"/>
    <n v="0"/>
  </r>
  <r>
    <n v="5"/>
    <x v="0"/>
    <x v="8"/>
    <n v="301"/>
    <n v="204"/>
    <x v="1"/>
    <n v="0"/>
    <n v="14051.4269352793"/>
  </r>
  <r>
    <n v="5"/>
    <x v="0"/>
    <x v="9"/>
    <n v="301"/>
    <n v="204"/>
    <x v="0"/>
    <n v="107.803302529786"/>
    <n v="0"/>
  </r>
  <r>
    <n v="5"/>
    <x v="0"/>
    <x v="9"/>
    <n v="301"/>
    <n v="204"/>
    <x v="1"/>
    <n v="0"/>
    <n v="13943.623632749501"/>
  </r>
  <r>
    <n v="5"/>
    <x v="0"/>
    <x v="10"/>
    <n v="301"/>
    <n v="204"/>
    <x v="0"/>
    <n v="106.97622979974599"/>
    <n v="0"/>
  </r>
  <r>
    <n v="5"/>
    <x v="0"/>
    <x v="10"/>
    <n v="301"/>
    <n v="204"/>
    <x v="1"/>
    <n v="0"/>
    <n v="13836.6474029497"/>
  </r>
  <r>
    <n v="5"/>
    <x v="0"/>
    <x v="11"/>
    <n v="301"/>
    <n v="204"/>
    <x v="0"/>
    <n v="106.155502416133"/>
    <n v="0"/>
  </r>
  <r>
    <n v="5"/>
    <x v="0"/>
    <x v="11"/>
    <n v="301"/>
    <n v="204"/>
    <x v="1"/>
    <n v="0"/>
    <n v="13730.4919005336"/>
  </r>
  <r>
    <n v="5"/>
    <x v="0"/>
    <x v="12"/>
    <n v="301"/>
    <n v="204"/>
    <x v="0"/>
    <n v="105.341071697114"/>
    <n v="0"/>
  </r>
  <r>
    <n v="5"/>
    <x v="0"/>
    <x v="12"/>
    <n v="301"/>
    <n v="204"/>
    <x v="1"/>
    <n v="0"/>
    <n v="13625.1508288365"/>
  </r>
  <r>
    <n v="5"/>
    <x v="0"/>
    <x v="13"/>
    <n v="301"/>
    <n v="204"/>
    <x v="0"/>
    <n v="104.532889334334"/>
    <n v="0"/>
  </r>
  <r>
    <n v="5"/>
    <x v="0"/>
    <x v="13"/>
    <n v="301"/>
    <n v="204"/>
    <x v="1"/>
    <n v="0"/>
    <n v="13520.617939502201"/>
  </r>
  <r>
    <n v="5"/>
    <x v="0"/>
    <x v="14"/>
    <n v="301"/>
    <n v="204"/>
    <x v="0"/>
    <n v="103.730907390071"/>
    <n v="0"/>
  </r>
  <r>
    <n v="5"/>
    <x v="0"/>
    <x v="14"/>
    <n v="301"/>
    <n v="204"/>
    <x v="1"/>
    <n v="0"/>
    <n v="13416.887032112099"/>
  </r>
  <r>
    <n v="5"/>
    <x v="0"/>
    <x v="15"/>
    <n v="301"/>
    <n v="204"/>
    <x v="0"/>
    <n v="102.93507829438001"/>
    <n v="0"/>
  </r>
  <r>
    <n v="5"/>
    <x v="0"/>
    <x v="15"/>
    <n v="301"/>
    <n v="204"/>
    <x v="1"/>
    <n v="0"/>
    <n v="13313.951953817699"/>
  </r>
  <r>
    <n v="5"/>
    <x v="0"/>
    <x v="16"/>
    <n v="301"/>
    <n v="204"/>
    <x v="0"/>
    <n v="102.145354842278"/>
    <n v="0"/>
  </r>
  <r>
    <n v="5"/>
    <x v="0"/>
    <x v="16"/>
    <n v="301"/>
    <n v="204"/>
    <x v="1"/>
    <n v="0"/>
    <n v="13211.8065989754"/>
  </r>
  <r>
    <n v="5"/>
    <x v="0"/>
    <x v="17"/>
    <n v="301"/>
    <n v="204"/>
    <x v="0"/>
    <n v="101.361690190939"/>
    <n v="0"/>
  </r>
  <r>
    <n v="5"/>
    <x v="0"/>
    <x v="17"/>
    <n v="301"/>
    <n v="204"/>
    <x v="1"/>
    <n v="0"/>
    <n v="13110.444908784501"/>
  </r>
  <r>
    <n v="5"/>
    <x v="0"/>
    <x v="18"/>
    <n v="301"/>
    <n v="204"/>
    <x v="0"/>
    <n v="100.584037856912"/>
    <n v="0"/>
  </r>
  <r>
    <n v="5"/>
    <x v="0"/>
    <x v="18"/>
    <n v="301"/>
    <n v="204"/>
    <x v="1"/>
    <n v="0"/>
    <n v="13009.8608709276"/>
  </r>
  <r>
    <n v="5"/>
    <x v="0"/>
    <x v="0"/>
    <n v="300"/>
    <n v="200"/>
    <x v="0"/>
    <n v="1531.3221198635399"/>
    <n v="0"/>
  </r>
  <r>
    <n v="5"/>
    <x v="0"/>
    <x v="0"/>
    <n v="300"/>
    <n v="200"/>
    <x v="9"/>
    <n v="0"/>
    <n v="3696.9386301364698"/>
  </r>
  <r>
    <n v="5"/>
    <x v="0"/>
    <x v="1"/>
    <n v="301"/>
    <n v="205"/>
    <x v="0"/>
    <n v="10.9814214494941"/>
    <n v="0"/>
  </r>
  <r>
    <n v="5"/>
    <x v="0"/>
    <x v="1"/>
    <n v="301"/>
    <n v="205"/>
    <x v="2"/>
    <n v="0"/>
    <n v="1182.73091678583"/>
  </r>
  <r>
    <n v="5"/>
    <x v="0"/>
    <x v="2"/>
    <n v="301"/>
    <n v="205"/>
    <x v="0"/>
    <n v="10.880399106682701"/>
    <n v="0"/>
  </r>
  <r>
    <n v="5"/>
    <x v="0"/>
    <x v="2"/>
    <n v="301"/>
    <n v="205"/>
    <x v="2"/>
    <n v="0"/>
    <n v="1171.85051767915"/>
  </r>
  <r>
    <n v="5"/>
    <x v="0"/>
    <x v="3"/>
    <n v="301"/>
    <n v="205"/>
    <x v="0"/>
    <n v="10.7803061074717"/>
    <n v="0"/>
  </r>
  <r>
    <n v="5"/>
    <x v="0"/>
    <x v="3"/>
    <n v="301"/>
    <n v="205"/>
    <x v="2"/>
    <n v="0"/>
    <n v="1161.0702115716799"/>
  </r>
  <r>
    <n v="5"/>
    <x v="0"/>
    <x v="4"/>
    <n v="301"/>
    <n v="205"/>
    <x v="0"/>
    <n v="10.68113390247"/>
    <n v="0"/>
  </r>
  <r>
    <n v="5"/>
    <x v="0"/>
    <x v="4"/>
    <n v="301"/>
    <n v="205"/>
    <x v="2"/>
    <n v="0"/>
    <n v="1150.3890776692101"/>
  </r>
  <r>
    <n v="5"/>
    <x v="0"/>
    <x v="5"/>
    <n v="301"/>
    <n v="205"/>
    <x v="0"/>
    <n v="10.582874020935201"/>
    <n v="0"/>
  </r>
  <r>
    <n v="5"/>
    <x v="0"/>
    <x v="5"/>
    <n v="301"/>
    <n v="205"/>
    <x v="2"/>
    <n v="0"/>
    <n v="1139.80620364827"/>
  </r>
  <r>
    <n v="5"/>
    <x v="0"/>
    <x v="6"/>
    <n v="301"/>
    <n v="205"/>
    <x v="0"/>
    <n v="10.485518070051301"/>
    <n v="0"/>
  </r>
  <r>
    <n v="5"/>
    <x v="0"/>
    <x v="6"/>
    <n v="301"/>
    <n v="205"/>
    <x v="2"/>
    <n v="0"/>
    <n v="1129.32068557822"/>
  </r>
  <r>
    <n v="5"/>
    <x v="0"/>
    <x v="7"/>
    <n v="301"/>
    <n v="205"/>
    <x v="0"/>
    <n v="10.3890577342104"/>
    <n v="0"/>
  </r>
  <r>
    <n v="5"/>
    <x v="0"/>
    <x v="7"/>
    <n v="301"/>
    <n v="205"/>
    <x v="2"/>
    <n v="0"/>
    <n v="1118.9316278440101"/>
  </r>
  <r>
    <n v="5"/>
    <x v="0"/>
    <x v="8"/>
    <n v="301"/>
    <n v="205"/>
    <x v="0"/>
    <n v="10.293484774303399"/>
    <n v="0"/>
  </r>
  <r>
    <n v="5"/>
    <x v="0"/>
    <x v="8"/>
    <n v="301"/>
    <n v="205"/>
    <x v="2"/>
    <n v="0"/>
    <n v="1108.6381430697099"/>
  </r>
  <r>
    <n v="5"/>
    <x v="0"/>
    <x v="9"/>
    <n v="301"/>
    <n v="205"/>
    <x v="0"/>
    <n v="10.1987910270163"/>
    <n v="0"/>
  </r>
  <r>
    <n v="5"/>
    <x v="0"/>
    <x v="9"/>
    <n v="301"/>
    <n v="205"/>
    <x v="2"/>
    <n v="0"/>
    <n v="1098.43935204269"/>
  </r>
  <r>
    <n v="5"/>
    <x v="0"/>
    <x v="10"/>
    <n v="301"/>
    <n v="205"/>
    <x v="0"/>
    <n v="10.104968404131601"/>
    <n v="0"/>
  </r>
  <r>
    <n v="5"/>
    <x v="0"/>
    <x v="10"/>
    <n v="301"/>
    <n v="205"/>
    <x v="2"/>
    <n v="0"/>
    <n v="1088.33438363856"/>
  </r>
  <r>
    <n v="5"/>
    <x v="0"/>
    <x v="11"/>
    <n v="301"/>
    <n v="205"/>
    <x v="0"/>
    <n v="10.012008891839301"/>
    <n v="0"/>
  </r>
  <r>
    <n v="5"/>
    <x v="0"/>
    <x v="11"/>
    <n v="301"/>
    <n v="205"/>
    <x v="2"/>
    <n v="0"/>
    <n v="1078.32237474672"/>
  </r>
  <r>
    <n v="5"/>
    <x v="0"/>
    <x v="12"/>
    <n v="301"/>
    <n v="205"/>
    <x v="0"/>
    <n v="9.9199045500515695"/>
    <n v="0"/>
  </r>
  <r>
    <n v="5"/>
    <x v="0"/>
    <x v="12"/>
    <n v="301"/>
    <n v="205"/>
    <x v="2"/>
    <n v="0"/>
    <n v="1068.40247019667"/>
  </r>
  <r>
    <n v="5"/>
    <x v="0"/>
    <x v="13"/>
    <n v="301"/>
    <n v="205"/>
    <x v="0"/>
    <n v="9.8286475117233696"/>
    <n v="0"/>
  </r>
  <r>
    <n v="5"/>
    <x v="0"/>
    <x v="13"/>
    <n v="301"/>
    <n v="205"/>
    <x v="2"/>
    <n v="0"/>
    <n v="1058.5738226849401"/>
  </r>
  <r>
    <n v="5"/>
    <x v="0"/>
    <x v="14"/>
    <n v="301"/>
    <n v="205"/>
    <x v="0"/>
    <n v="9.7382299821833804"/>
    <n v="0"/>
  </r>
  <r>
    <n v="5"/>
    <x v="0"/>
    <x v="14"/>
    <n v="301"/>
    <n v="205"/>
    <x v="2"/>
    <n v="0"/>
    <n v="1048.8355927027601"/>
  </r>
  <r>
    <n v="5"/>
    <x v="0"/>
    <x v="15"/>
    <n v="301"/>
    <n v="205"/>
    <x v="0"/>
    <n v="9.6486442384650708"/>
    <n v="0"/>
  </r>
  <r>
    <n v="5"/>
    <x v="0"/>
    <x v="15"/>
    <n v="301"/>
    <n v="205"/>
    <x v="2"/>
    <n v="0"/>
    <n v="1039.18694846429"/>
  </r>
  <r>
    <n v="5"/>
    <x v="0"/>
    <x v="16"/>
    <n v="301"/>
    <n v="205"/>
    <x v="0"/>
    <n v="9.5598826286493495"/>
    <n v="0"/>
  </r>
  <r>
    <n v="5"/>
    <x v="0"/>
    <x v="16"/>
    <n v="301"/>
    <n v="205"/>
    <x v="2"/>
    <n v="0"/>
    <n v="1029.62706583565"/>
  </r>
  <r>
    <n v="5"/>
    <x v="0"/>
    <x v="17"/>
    <n v="301"/>
    <n v="205"/>
    <x v="0"/>
    <n v="9.4719375712091995"/>
    <n v="0"/>
  </r>
  <r>
    <n v="5"/>
    <x v="0"/>
    <x v="17"/>
    <n v="301"/>
    <n v="205"/>
    <x v="2"/>
    <n v="0"/>
    <n v="1020.15512826444"/>
  </r>
  <r>
    <n v="5"/>
    <x v="0"/>
    <x v="18"/>
    <n v="301"/>
    <n v="205"/>
    <x v="0"/>
    <n v="9.3848015543642305"/>
    <n v="0"/>
  </r>
  <r>
    <n v="5"/>
    <x v="0"/>
    <x v="18"/>
    <n v="301"/>
    <n v="205"/>
    <x v="2"/>
    <n v="0"/>
    <n v="1010.77032671007"/>
  </r>
  <r>
    <n v="5"/>
    <x v="0"/>
    <x v="0"/>
    <n v="300"/>
    <n v="202"/>
    <x v="0"/>
    <n v="2756.3798157543602"/>
    <n v="0"/>
  </r>
  <r>
    <n v="5"/>
    <x v="0"/>
    <x v="0"/>
    <n v="300"/>
    <n v="202"/>
    <x v="10"/>
    <n v="0"/>
    <n v="6654.4895342456402"/>
  </r>
  <r>
    <n v="5"/>
    <x v="0"/>
    <x v="1"/>
    <n v="301"/>
    <n v="206"/>
    <x v="0"/>
    <n v="106.917437796589"/>
    <n v="0"/>
  </r>
  <r>
    <n v="5"/>
    <x v="0"/>
    <x v="1"/>
    <n v="301"/>
    <n v="206"/>
    <x v="3"/>
    <n v="0"/>
    <n v="5808.1755782392402"/>
  </r>
  <r>
    <n v="5"/>
    <x v="0"/>
    <x v="2"/>
    <n v="301"/>
    <n v="206"/>
    <x v="0"/>
    <n v="104.984866580211"/>
    <n v="0"/>
  </r>
  <r>
    <n v="5"/>
    <x v="0"/>
    <x v="2"/>
    <n v="301"/>
    <n v="206"/>
    <x v="3"/>
    <n v="0"/>
    <n v="5703.1907116590301"/>
  </r>
  <r>
    <n v="5"/>
    <x v="0"/>
    <x v="3"/>
    <n v="301"/>
    <n v="206"/>
    <x v="0"/>
    <n v="103.087227284981"/>
    <n v="0"/>
  </r>
  <r>
    <n v="5"/>
    <x v="0"/>
    <x v="3"/>
    <n v="301"/>
    <n v="206"/>
    <x v="3"/>
    <n v="0"/>
    <n v="5600.1034843740399"/>
  </r>
  <r>
    <n v="5"/>
    <x v="0"/>
    <x v="4"/>
    <n v="301"/>
    <n v="206"/>
    <x v="0"/>
    <n v="101.223888503835"/>
    <n v="0"/>
  </r>
  <r>
    <n v="5"/>
    <x v="0"/>
    <x v="4"/>
    <n v="301"/>
    <n v="206"/>
    <x v="3"/>
    <n v="0"/>
    <n v="5498.8795958702103"/>
  </r>
  <r>
    <n v="5"/>
    <x v="0"/>
    <x v="5"/>
    <n v="301"/>
    <n v="206"/>
    <x v="0"/>
    <n v="99.394230242621205"/>
    <n v="0"/>
  </r>
  <r>
    <n v="5"/>
    <x v="0"/>
    <x v="5"/>
    <n v="301"/>
    <n v="206"/>
    <x v="3"/>
    <n v="0"/>
    <n v="5399.48536562759"/>
  </r>
  <r>
    <n v="5"/>
    <x v="0"/>
    <x v="6"/>
    <n v="301"/>
    <n v="206"/>
    <x v="0"/>
    <n v="97.597643713805198"/>
    <n v="0"/>
  </r>
  <r>
    <n v="5"/>
    <x v="0"/>
    <x v="6"/>
    <n v="301"/>
    <n v="206"/>
    <x v="3"/>
    <n v="0"/>
    <n v="5301.8877219137803"/>
  </r>
  <r>
    <n v="5"/>
    <x v="0"/>
    <x v="7"/>
    <n v="301"/>
    <n v="206"/>
    <x v="0"/>
    <n v="95.833531133905097"/>
    <n v="0"/>
  </r>
  <r>
    <n v="5"/>
    <x v="0"/>
    <x v="7"/>
    <n v="301"/>
    <n v="206"/>
    <x v="3"/>
    <n v="0"/>
    <n v="5206.0541907798797"/>
  </r>
  <r>
    <n v="5"/>
    <x v="0"/>
    <x v="8"/>
    <n v="301"/>
    <n v="206"/>
    <x v="0"/>
    <n v="94.101305524594906"/>
    <n v="0"/>
  </r>
  <r>
    <n v="5"/>
    <x v="0"/>
    <x v="8"/>
    <n v="301"/>
    <n v="206"/>
    <x v="3"/>
    <n v="0"/>
    <n v="5111.9528852552803"/>
  </r>
  <r>
    <n v="5"/>
    <x v="0"/>
    <x v="9"/>
    <n v="301"/>
    <n v="206"/>
    <x v="0"/>
    <n v="92.400390517385901"/>
    <n v="0"/>
  </r>
  <r>
    <n v="5"/>
    <x v="0"/>
    <x v="9"/>
    <n v="301"/>
    <n v="206"/>
    <x v="3"/>
    <n v="0"/>
    <n v="5019.5524947378999"/>
  </r>
  <r>
    <n v="5"/>
    <x v="0"/>
    <x v="10"/>
    <n v="301"/>
    <n v="206"/>
    <x v="0"/>
    <n v="90.730220161866797"/>
    <n v="0"/>
  </r>
  <r>
    <n v="5"/>
    <x v="0"/>
    <x v="10"/>
    <n v="301"/>
    <n v="206"/>
    <x v="3"/>
    <n v="0"/>
    <n v="4928.8222745760304"/>
  </r>
  <r>
    <n v="5"/>
    <x v="0"/>
    <x v="11"/>
    <n v="301"/>
    <n v="206"/>
    <x v="0"/>
    <n v="89.090238737377106"/>
    <n v="0"/>
  </r>
  <r>
    <n v="5"/>
    <x v="0"/>
    <x v="11"/>
    <n v="301"/>
    <n v="206"/>
    <x v="3"/>
    <n v="0"/>
    <n v="4839.7320358386496"/>
  </r>
  <r>
    <n v="5"/>
    <x v="0"/>
    <x v="12"/>
    <n v="301"/>
    <n v="206"/>
    <x v="0"/>
    <n v="87.479900568111603"/>
    <n v="0"/>
  </r>
  <r>
    <n v="5"/>
    <x v="0"/>
    <x v="12"/>
    <n v="301"/>
    <n v="206"/>
    <x v="3"/>
    <n v="0"/>
    <n v="4752.2521352705398"/>
  </r>
  <r>
    <n v="5"/>
    <x v="0"/>
    <x v="13"/>
    <n v="301"/>
    <n v="206"/>
    <x v="0"/>
    <n v="85.898669841544702"/>
    <n v="0"/>
  </r>
  <r>
    <n v="5"/>
    <x v="0"/>
    <x v="13"/>
    <n v="301"/>
    <n v="206"/>
    <x v="3"/>
    <n v="0"/>
    <n v="4666.3534654289997"/>
  </r>
  <r>
    <n v="5"/>
    <x v="0"/>
    <x v="14"/>
    <n v="301"/>
    <n v="206"/>
    <x v="0"/>
    <n v="84.346020430168196"/>
    <n v="0"/>
  </r>
  <r>
    <n v="5"/>
    <x v="0"/>
    <x v="14"/>
    <n v="301"/>
    <n v="206"/>
    <x v="3"/>
    <n v="0"/>
    <n v="4582.0074449988297"/>
  </r>
  <r>
    <n v="5"/>
    <x v="0"/>
    <x v="15"/>
    <n v="301"/>
    <n v="206"/>
    <x v="0"/>
    <n v="82.8214357164061"/>
    <n v="0"/>
  </r>
  <r>
    <n v="5"/>
    <x v="0"/>
    <x v="15"/>
    <n v="301"/>
    <n v="206"/>
    <x v="3"/>
    <n v="0"/>
    <n v="4499.1860092824199"/>
  </r>
  <r>
    <n v="5"/>
    <x v="0"/>
    <x v="16"/>
    <n v="301"/>
    <n v="206"/>
    <x v="0"/>
    <n v="81.324408420735395"/>
    <n v="0"/>
  </r>
  <r>
    <n v="5"/>
    <x v="0"/>
    <x v="16"/>
    <n v="301"/>
    <n v="206"/>
    <x v="3"/>
    <n v="0"/>
    <n v="4417.86160086169"/>
  </r>
  <r>
    <n v="5"/>
    <x v="0"/>
    <x v="17"/>
    <n v="301"/>
    <n v="206"/>
    <x v="0"/>
    <n v="79.854440432895004"/>
    <n v="0"/>
  </r>
  <r>
    <n v="5"/>
    <x v="0"/>
    <x v="17"/>
    <n v="301"/>
    <n v="206"/>
    <x v="3"/>
    <n v="0"/>
    <n v="4338.0071604287896"/>
  </r>
  <r>
    <n v="5"/>
    <x v="0"/>
    <x v="18"/>
    <n v="301"/>
    <n v="206"/>
    <x v="0"/>
    <n v="78.411042646145702"/>
    <n v="0"/>
  </r>
  <r>
    <n v="5"/>
    <x v="0"/>
    <x v="18"/>
    <n v="301"/>
    <n v="206"/>
    <x v="3"/>
    <n v="0"/>
    <n v="4259.5961177826503"/>
  </r>
  <r>
    <n v="5"/>
    <x v="0"/>
    <x v="0"/>
    <n v="300"/>
    <n v="204"/>
    <x v="0"/>
    <n v="28.885179706298899"/>
    <n v="0"/>
  </r>
  <r>
    <n v="5"/>
    <x v="0"/>
    <x v="0"/>
    <n v="300"/>
    <n v="204"/>
    <x v="1"/>
    <n v="0"/>
    <n v="3736.1014452937002"/>
  </r>
  <r>
    <n v="5"/>
    <x v="0"/>
    <x v="1"/>
    <n v="301"/>
    <n v="207"/>
    <x v="0"/>
    <n v="336.11337569636999"/>
    <n v="0"/>
  </r>
  <r>
    <n v="5"/>
    <x v="0"/>
    <x v="1"/>
    <n v="301"/>
    <n v="207"/>
    <x v="4"/>
    <n v="0"/>
    <n v="14379.863470865101"/>
  </r>
  <r>
    <n v="5"/>
    <x v="0"/>
    <x v="2"/>
    <n v="301"/>
    <n v="207"/>
    <x v="0"/>
    <n v="328.43653558579001"/>
    <n v="0"/>
  </r>
  <r>
    <n v="5"/>
    <x v="0"/>
    <x v="2"/>
    <n v="301"/>
    <n v="207"/>
    <x v="4"/>
    <n v="0"/>
    <n v="14051.4269352793"/>
  </r>
  <r>
    <n v="5"/>
    <x v="0"/>
    <x v="3"/>
    <n v="301"/>
    <n v="207"/>
    <x v="0"/>
    <n v="320.93503474566597"/>
    <n v="0"/>
  </r>
  <r>
    <n v="5"/>
    <x v="0"/>
    <x v="3"/>
    <n v="301"/>
    <n v="207"/>
    <x v="4"/>
    <n v="0"/>
    <n v="13730.4919005336"/>
  </r>
  <r>
    <n v="5"/>
    <x v="0"/>
    <x v="4"/>
    <n v="301"/>
    <n v="207"/>
    <x v="0"/>
    <n v="313.60486842151801"/>
    <n v="0"/>
  </r>
  <r>
    <n v="5"/>
    <x v="0"/>
    <x v="4"/>
    <n v="301"/>
    <n v="207"/>
    <x v="4"/>
    <n v="0"/>
    <n v="13416.887032112099"/>
  </r>
  <r>
    <n v="5"/>
    <x v="0"/>
    <x v="5"/>
    <n v="301"/>
    <n v="207"/>
    <x v="0"/>
    <n v="306.44212332759702"/>
    <n v="0"/>
  </r>
  <r>
    <n v="5"/>
    <x v="0"/>
    <x v="5"/>
    <n v="301"/>
    <n v="207"/>
    <x v="4"/>
    <n v="0"/>
    <n v="13110.444908784501"/>
  </r>
  <r>
    <n v="5"/>
    <x v="0"/>
    <x v="6"/>
    <n v="301"/>
    <n v="207"/>
    <x v="0"/>
    <n v="299.44297555771698"/>
    <n v="0"/>
  </r>
  <r>
    <n v="5"/>
    <x v="0"/>
    <x v="6"/>
    <n v="301"/>
    <n v="207"/>
    <x v="4"/>
    <n v="0"/>
    <n v="12811.0019332268"/>
  </r>
  <r>
    <n v="5"/>
    <x v="0"/>
    <x v="7"/>
    <n v="301"/>
    <n v="207"/>
    <x v="0"/>
    <n v="292.60368854383501"/>
    <n v="0"/>
  </r>
  <r>
    <n v="5"/>
    <x v="0"/>
    <x v="7"/>
    <n v="301"/>
    <n v="207"/>
    <x v="4"/>
    <n v="0"/>
    <n v="12518.3982446829"/>
  </r>
  <r>
    <n v="5"/>
    <x v="0"/>
    <x v="8"/>
    <n v="301"/>
    <n v="207"/>
    <x v="0"/>
    <n v="285.92061106123799"/>
    <n v="0"/>
  </r>
  <r>
    <n v="5"/>
    <x v="0"/>
    <x v="8"/>
    <n v="301"/>
    <n v="207"/>
    <x v="4"/>
    <n v="0"/>
    <n v="12232.4776336217"/>
  </r>
  <r>
    <n v="5"/>
    <x v="0"/>
    <x v="9"/>
    <n v="301"/>
    <n v="207"/>
    <x v="0"/>
    <n v="279.39017527930099"/>
    <n v="0"/>
  </r>
  <r>
    <n v="5"/>
    <x v="0"/>
    <x v="9"/>
    <n v="301"/>
    <n v="207"/>
    <x v="4"/>
    <n v="0"/>
    <n v="11953.087458342399"/>
  </r>
  <r>
    <n v="5"/>
    <x v="0"/>
    <x v="10"/>
    <n v="301"/>
    <n v="207"/>
    <x v="0"/>
    <n v="273.00889485675901"/>
    <n v="0"/>
  </r>
  <r>
    <n v="5"/>
    <x v="0"/>
    <x v="10"/>
    <n v="301"/>
    <n v="207"/>
    <x v="4"/>
    <n v="0"/>
    <n v="11680.0785634856"/>
  </r>
  <r>
    <n v="5"/>
    <x v="0"/>
    <x v="11"/>
    <n v="301"/>
    <n v="207"/>
    <x v="0"/>
    <n v="266.77336308050099"/>
    <n v="0"/>
  </r>
  <r>
    <n v="5"/>
    <x v="0"/>
    <x v="11"/>
    <n v="301"/>
    <n v="207"/>
    <x v="4"/>
    <n v="0"/>
    <n v="11413.305200405101"/>
  </r>
  <r>
    <n v="5"/>
    <x v="0"/>
    <x v="12"/>
    <n v="301"/>
    <n v="207"/>
    <x v="0"/>
    <n v="260.68025104683699"/>
    <n v="0"/>
  </r>
  <r>
    <n v="5"/>
    <x v="0"/>
    <x v="12"/>
    <n v="301"/>
    <n v="207"/>
    <x v="4"/>
    <n v="0"/>
    <n v="11152.6249493583"/>
  </r>
  <r>
    <n v="5"/>
    <x v="0"/>
    <x v="13"/>
    <n v="301"/>
    <n v="207"/>
    <x v="0"/>
    <n v="254.726305884358"/>
    <n v="0"/>
  </r>
  <r>
    <n v="5"/>
    <x v="0"/>
    <x v="13"/>
    <n v="301"/>
    <n v="207"/>
    <x v="4"/>
    <n v="0"/>
    <n v="10897.898643474"/>
  </r>
  <r>
    <n v="5"/>
    <x v="0"/>
    <x v="14"/>
    <n v="301"/>
    <n v="207"/>
    <x v="0"/>
    <n v="248.90834901733399"/>
    <n v="0"/>
  </r>
  <r>
    <n v="5"/>
    <x v="0"/>
    <x v="14"/>
    <n v="301"/>
    <n v="207"/>
    <x v="4"/>
    <n v="0"/>
    <n v="10648.9902944566"/>
  </r>
  <r>
    <n v="5"/>
    <x v="0"/>
    <x v="15"/>
    <n v="301"/>
    <n v="207"/>
    <x v="0"/>
    <n v="243.22327446879899"/>
    <n v="0"/>
  </r>
  <r>
    <n v="5"/>
    <x v="0"/>
    <x v="15"/>
    <n v="301"/>
    <n v="207"/>
    <x v="4"/>
    <n v="0"/>
    <n v="10405.767019987799"/>
  </r>
  <r>
    <n v="5"/>
    <x v="0"/>
    <x v="16"/>
    <n v="301"/>
    <n v="207"/>
    <x v="0"/>
    <n v="237.66804720240401"/>
    <n v="0"/>
  </r>
  <r>
    <n v="5"/>
    <x v="0"/>
    <x v="16"/>
    <n v="301"/>
    <n v="207"/>
    <x v="4"/>
    <n v="0"/>
    <n v="10168.098972785399"/>
  </r>
  <r>
    <n v="5"/>
    <x v="0"/>
    <x v="17"/>
    <n v="301"/>
    <n v="207"/>
    <x v="0"/>
    <n v="232.239701502131"/>
    <n v="0"/>
  </r>
  <r>
    <n v="5"/>
    <x v="0"/>
    <x v="17"/>
    <n v="301"/>
    <n v="207"/>
    <x v="4"/>
    <n v="0"/>
    <n v="9935.8592712832797"/>
  </r>
  <r>
    <n v="5"/>
    <x v="0"/>
    <x v="18"/>
    <n v="301"/>
    <n v="207"/>
    <x v="0"/>
    <n v="226.93533938900001"/>
    <n v="0"/>
  </r>
  <r>
    <n v="5"/>
    <x v="0"/>
    <x v="18"/>
    <n v="301"/>
    <n v="207"/>
    <x v="4"/>
    <n v="0"/>
    <n v="9708.92393189428"/>
  </r>
  <r>
    <n v="5"/>
    <x v="0"/>
    <x v="0"/>
    <n v="300"/>
    <n v="205"/>
    <x v="0"/>
    <n v="2.7708454411691199"/>
    <n v="0"/>
  </r>
  <r>
    <n v="5"/>
    <x v="0"/>
    <x v="0"/>
    <n v="300"/>
    <n v="205"/>
    <x v="2"/>
    <n v="0"/>
    <n v="298.42808455883102"/>
  </r>
  <r>
    <n v="5"/>
    <x v="0"/>
    <x v="1"/>
    <n v="301"/>
    <n v="208"/>
    <x v="0"/>
    <n v="43.9256857979763"/>
    <n v="0"/>
  </r>
  <r>
    <n v="5"/>
    <x v="0"/>
    <x v="1"/>
    <n v="301"/>
    <n v="208"/>
    <x v="5"/>
    <n v="0"/>
    <n v="4730.92366714332"/>
  </r>
  <r>
    <n v="5"/>
    <x v="0"/>
    <x v="2"/>
    <n v="301"/>
    <n v="208"/>
    <x v="0"/>
    <n v="43.521596426730902"/>
    <n v="0"/>
  </r>
  <r>
    <n v="5"/>
    <x v="0"/>
    <x v="2"/>
    <n v="301"/>
    <n v="208"/>
    <x v="5"/>
    <n v="0"/>
    <n v="4687.4020707165901"/>
  </r>
  <r>
    <n v="5"/>
    <x v="0"/>
    <x v="3"/>
    <n v="301"/>
    <n v="208"/>
    <x v="0"/>
    <n v="43.121224429886801"/>
    <n v="0"/>
  </r>
  <r>
    <n v="5"/>
    <x v="0"/>
    <x v="3"/>
    <n v="301"/>
    <n v="208"/>
    <x v="5"/>
    <n v="0"/>
    <n v="4644.2808462866997"/>
  </r>
  <r>
    <n v="5"/>
    <x v="0"/>
    <x v="4"/>
    <n v="301"/>
    <n v="208"/>
    <x v="0"/>
    <n v="42.7245356098801"/>
    <n v="0"/>
  </r>
  <r>
    <n v="5"/>
    <x v="0"/>
    <x v="4"/>
    <n v="301"/>
    <n v="208"/>
    <x v="5"/>
    <n v="0"/>
    <n v="4601.5563106768204"/>
  </r>
  <r>
    <n v="5"/>
    <x v="0"/>
    <x v="5"/>
    <n v="301"/>
    <n v="208"/>
    <x v="0"/>
    <n v="42.331496083740603"/>
    <n v="0"/>
  </r>
  <r>
    <n v="5"/>
    <x v="0"/>
    <x v="5"/>
    <n v="301"/>
    <n v="208"/>
    <x v="5"/>
    <n v="0"/>
    <n v="4559.2248145930798"/>
  </r>
  <r>
    <n v="5"/>
    <x v="0"/>
    <x v="6"/>
    <n v="301"/>
    <n v="208"/>
    <x v="0"/>
    <n v="41.942072280205103"/>
    <n v="0"/>
  </r>
  <r>
    <n v="5"/>
    <x v="0"/>
    <x v="6"/>
    <n v="301"/>
    <n v="208"/>
    <x v="5"/>
    <n v="0"/>
    <n v="4517.2827423128801"/>
  </r>
  <r>
    <n v="5"/>
    <x v="0"/>
    <x v="7"/>
    <n v="301"/>
    <n v="208"/>
    <x v="0"/>
    <n v="41.556230936841501"/>
    <n v="0"/>
  </r>
  <r>
    <n v="5"/>
    <x v="0"/>
    <x v="7"/>
    <n v="301"/>
    <n v="208"/>
    <x v="5"/>
    <n v="0"/>
    <n v="4475.7265113760304"/>
  </r>
  <r>
    <n v="5"/>
    <x v="0"/>
    <x v="8"/>
    <n v="301"/>
    <n v="208"/>
    <x v="0"/>
    <n v="41.173939097213399"/>
    <n v="0"/>
  </r>
  <r>
    <n v="5"/>
    <x v="0"/>
    <x v="8"/>
    <n v="301"/>
    <n v="208"/>
    <x v="5"/>
    <n v="0"/>
    <n v="4434.5525722788198"/>
  </r>
  <r>
    <n v="5"/>
    <x v="0"/>
    <x v="9"/>
    <n v="301"/>
    <n v="208"/>
    <x v="0"/>
    <n v="40.7951641080654"/>
    <n v="0"/>
  </r>
  <r>
    <n v="5"/>
    <x v="0"/>
    <x v="9"/>
    <n v="301"/>
    <n v="208"/>
    <x v="5"/>
    <n v="0"/>
    <n v="4393.7574081707598"/>
  </r>
  <r>
    <n v="5"/>
    <x v="0"/>
    <x v="10"/>
    <n v="301"/>
    <n v="208"/>
    <x v="0"/>
    <n v="40.419873616526303"/>
    <n v="0"/>
  </r>
  <r>
    <n v="5"/>
    <x v="0"/>
    <x v="10"/>
    <n v="301"/>
    <n v="208"/>
    <x v="5"/>
    <n v="0"/>
    <n v="4353.3375345542299"/>
  </r>
  <r>
    <n v="5"/>
    <x v="0"/>
    <x v="11"/>
    <n v="301"/>
    <n v="208"/>
    <x v="0"/>
    <n v="40.048035567357203"/>
    <n v="0"/>
  </r>
  <r>
    <n v="5"/>
    <x v="0"/>
    <x v="11"/>
    <n v="301"/>
    <n v="208"/>
    <x v="5"/>
    <n v="0"/>
    <n v="4313.2894989868701"/>
  </r>
  <r>
    <n v="5"/>
    <x v="0"/>
    <x v="12"/>
    <n v="301"/>
    <n v="208"/>
    <x v="0"/>
    <n v="39.679618200206299"/>
    <n v="0"/>
  </r>
  <r>
    <n v="5"/>
    <x v="0"/>
    <x v="12"/>
    <n v="301"/>
    <n v="208"/>
    <x v="5"/>
    <n v="0"/>
    <n v="4273.6098807866701"/>
  </r>
  <r>
    <n v="5"/>
    <x v="0"/>
    <x v="13"/>
    <n v="301"/>
    <n v="208"/>
    <x v="0"/>
    <n v="39.3145900468935"/>
    <n v="0"/>
  </r>
  <r>
    <n v="5"/>
    <x v="0"/>
    <x v="13"/>
    <n v="301"/>
    <n v="208"/>
    <x v="5"/>
    <n v="0"/>
    <n v="4234.2952907397703"/>
  </r>
  <r>
    <n v="5"/>
    <x v="0"/>
    <x v="14"/>
    <n v="301"/>
    <n v="208"/>
    <x v="0"/>
    <n v="38.9529199287335"/>
    <n v="0"/>
  </r>
  <r>
    <n v="5"/>
    <x v="0"/>
    <x v="14"/>
    <n v="301"/>
    <n v="208"/>
    <x v="5"/>
    <n v="0"/>
    <n v="4195.3423708110404"/>
  </r>
  <r>
    <n v="5"/>
    <x v="0"/>
    <x v="15"/>
    <n v="301"/>
    <n v="208"/>
    <x v="0"/>
    <n v="38.594576953860297"/>
    <n v="0"/>
  </r>
  <r>
    <n v="5"/>
    <x v="0"/>
    <x v="15"/>
    <n v="301"/>
    <n v="208"/>
    <x v="5"/>
    <n v="0"/>
    <n v="4156.7477938571801"/>
  </r>
  <r>
    <n v="5"/>
    <x v="0"/>
    <x v="16"/>
    <n v="301"/>
    <n v="208"/>
    <x v="0"/>
    <n v="38.239530514597398"/>
    <n v="0"/>
  </r>
  <r>
    <n v="5"/>
    <x v="0"/>
    <x v="16"/>
    <n v="301"/>
    <n v="208"/>
    <x v="5"/>
    <n v="0"/>
    <n v="4118.50826334258"/>
  </r>
  <r>
    <n v="5"/>
    <x v="0"/>
    <x v="17"/>
    <n v="301"/>
    <n v="208"/>
    <x v="0"/>
    <n v="37.887750284836798"/>
    <n v="0"/>
  </r>
  <r>
    <n v="5"/>
    <x v="0"/>
    <x v="17"/>
    <n v="301"/>
    <n v="208"/>
    <x v="5"/>
    <n v="0"/>
    <n v="4080.62051305775"/>
  </r>
  <r>
    <n v="5"/>
    <x v="0"/>
    <x v="18"/>
    <n v="301"/>
    <n v="208"/>
    <x v="0"/>
    <n v="37.539206217456901"/>
    <n v="0"/>
  </r>
  <r>
    <n v="5"/>
    <x v="0"/>
    <x v="18"/>
    <n v="301"/>
    <n v="208"/>
    <x v="5"/>
    <n v="0"/>
    <n v="4043.0813068402899"/>
  </r>
  <r>
    <n v="5"/>
    <x v="0"/>
    <x v="0"/>
    <n v="300"/>
    <n v="206"/>
    <x v="0"/>
    <n v="27.221395991044101"/>
    <n v="0"/>
  </r>
  <r>
    <n v="5"/>
    <x v="0"/>
    <x v="0"/>
    <n v="300"/>
    <n v="206"/>
    <x v="3"/>
    <n v="0"/>
    <n v="1478.7732540089601"/>
  </r>
  <r>
    <n v="5"/>
    <x v="0"/>
    <x v="1"/>
    <n v="301"/>
    <n v="209"/>
    <x v="0"/>
    <n v="6848.2104307907803"/>
    <n v="0"/>
  </r>
  <r>
    <n v="5"/>
    <x v="0"/>
    <x v="1"/>
    <n v="301"/>
    <n v="209"/>
    <x v="6"/>
    <n v="0"/>
    <n v="16533.0425"/>
  </r>
  <r>
    <n v="5"/>
    <x v="0"/>
    <x v="2"/>
    <n v="301"/>
    <n v="209"/>
    <x v="0"/>
    <n v="4842.4160346046101"/>
    <n v="0"/>
  </r>
  <r>
    <n v="5"/>
    <x v="0"/>
    <x v="2"/>
    <n v="301"/>
    <n v="209"/>
    <x v="6"/>
    <n v="0"/>
    <n v="11690.6264653954"/>
  </r>
  <r>
    <n v="5"/>
    <x v="0"/>
    <x v="3"/>
    <n v="301"/>
    <n v="209"/>
    <x v="0"/>
    <n v="3424.1052153953901"/>
    <n v="0"/>
  </r>
  <r>
    <n v="5"/>
    <x v="0"/>
    <x v="3"/>
    <n v="301"/>
    <n v="209"/>
    <x v="6"/>
    <n v="0"/>
    <n v="8266.5212499999998"/>
  </r>
  <r>
    <n v="5"/>
    <x v="0"/>
    <x v="4"/>
    <n v="301"/>
    <n v="209"/>
    <x v="0"/>
    <n v="2421.2080173023101"/>
    <n v="0"/>
  </r>
  <r>
    <n v="5"/>
    <x v="0"/>
    <x v="4"/>
    <n v="301"/>
    <n v="209"/>
    <x v="6"/>
    <n v="0"/>
    <n v="5845.3132326977002"/>
  </r>
  <r>
    <n v="5"/>
    <x v="0"/>
    <x v="5"/>
    <n v="301"/>
    <n v="209"/>
    <x v="0"/>
    <n v="1712.0526076977001"/>
    <n v="0"/>
  </r>
  <r>
    <n v="5"/>
    <x v="0"/>
    <x v="5"/>
    <n v="301"/>
    <n v="209"/>
    <x v="6"/>
    <n v="0"/>
    <n v="4133.2606249999999"/>
  </r>
  <r>
    <n v="5"/>
    <x v="0"/>
    <x v="6"/>
    <n v="301"/>
    <n v="209"/>
    <x v="0"/>
    <n v="1210.60400865115"/>
    <n v="0"/>
  </r>
  <r>
    <n v="5"/>
    <x v="0"/>
    <x v="6"/>
    <n v="301"/>
    <n v="209"/>
    <x v="6"/>
    <n v="0"/>
    <n v="2922.6566163488501"/>
  </r>
  <r>
    <n v="5"/>
    <x v="0"/>
    <x v="7"/>
    <n v="301"/>
    <n v="209"/>
    <x v="0"/>
    <n v="856.02630384884799"/>
    <n v="0"/>
  </r>
  <r>
    <n v="5"/>
    <x v="0"/>
    <x v="7"/>
    <n v="301"/>
    <n v="209"/>
    <x v="6"/>
    <n v="0"/>
    <n v="2066.6303124999999"/>
  </r>
  <r>
    <n v="5"/>
    <x v="0"/>
    <x v="8"/>
    <n v="301"/>
    <n v="209"/>
    <x v="0"/>
    <n v="605.30200432557604"/>
    <n v="0"/>
  </r>
  <r>
    <n v="5"/>
    <x v="0"/>
    <x v="8"/>
    <n v="301"/>
    <n v="209"/>
    <x v="6"/>
    <n v="0"/>
    <n v="1461.32830817442"/>
  </r>
  <r>
    <n v="5"/>
    <x v="0"/>
    <x v="9"/>
    <n v="301"/>
    <n v="209"/>
    <x v="0"/>
    <n v="428.01315192442399"/>
    <n v="0"/>
  </r>
  <r>
    <n v="5"/>
    <x v="0"/>
    <x v="9"/>
    <n v="301"/>
    <n v="209"/>
    <x v="6"/>
    <n v="0"/>
    <n v="1033.31515625"/>
  </r>
  <r>
    <n v="5"/>
    <x v="0"/>
    <x v="10"/>
    <n v="301"/>
    <n v="209"/>
    <x v="0"/>
    <n v="302.65100216278802"/>
    <n v="0"/>
  </r>
  <r>
    <n v="5"/>
    <x v="0"/>
    <x v="10"/>
    <n v="301"/>
    <n v="209"/>
    <x v="6"/>
    <n v="0"/>
    <n v="730.66415408721195"/>
  </r>
  <r>
    <n v="5"/>
    <x v="0"/>
    <x v="11"/>
    <n v="301"/>
    <n v="209"/>
    <x v="0"/>
    <n v="214.006575962212"/>
    <n v="0"/>
  </r>
  <r>
    <n v="5"/>
    <x v="0"/>
    <x v="11"/>
    <n v="301"/>
    <n v="209"/>
    <x v="6"/>
    <n v="0"/>
    <n v="516.65757812499999"/>
  </r>
  <r>
    <n v="5"/>
    <x v="0"/>
    <x v="12"/>
    <n v="301"/>
    <n v="209"/>
    <x v="0"/>
    <n v="151.32550108139401"/>
    <n v="0"/>
  </r>
  <r>
    <n v="5"/>
    <x v="0"/>
    <x v="12"/>
    <n v="301"/>
    <n v="209"/>
    <x v="6"/>
    <n v="0"/>
    <n v="365.33207704360598"/>
  </r>
  <r>
    <n v="5"/>
    <x v="0"/>
    <x v="13"/>
    <n v="301"/>
    <n v="209"/>
    <x v="0"/>
    <n v="107.003287981106"/>
    <n v="0"/>
  </r>
  <r>
    <n v="5"/>
    <x v="0"/>
    <x v="13"/>
    <n v="301"/>
    <n v="209"/>
    <x v="6"/>
    <n v="0"/>
    <n v="258.32878906249999"/>
  </r>
  <r>
    <n v="5"/>
    <x v="0"/>
    <x v="14"/>
    <n v="301"/>
    <n v="209"/>
    <x v="0"/>
    <n v="75.662750540697004"/>
    <n v="0"/>
  </r>
  <r>
    <n v="5"/>
    <x v="0"/>
    <x v="14"/>
    <n v="301"/>
    <n v="209"/>
    <x v="6"/>
    <n v="0"/>
    <n v="182.66603852180299"/>
  </r>
  <r>
    <n v="5"/>
    <x v="0"/>
    <x v="15"/>
    <n v="301"/>
    <n v="209"/>
    <x v="0"/>
    <n v="53.501643990552999"/>
    <n v="0"/>
  </r>
  <r>
    <n v="5"/>
    <x v="0"/>
    <x v="15"/>
    <n v="301"/>
    <n v="209"/>
    <x v="6"/>
    <n v="0"/>
    <n v="129.16439453125"/>
  </r>
  <r>
    <n v="5"/>
    <x v="0"/>
    <x v="16"/>
    <n v="301"/>
    <n v="209"/>
    <x v="0"/>
    <n v="37.831375270348502"/>
    <n v="0"/>
  </r>
  <r>
    <n v="5"/>
    <x v="0"/>
    <x v="16"/>
    <n v="301"/>
    <n v="209"/>
    <x v="6"/>
    <n v="0"/>
    <n v="91.333019260901494"/>
  </r>
  <r>
    <n v="5"/>
    <x v="0"/>
    <x v="17"/>
    <n v="301"/>
    <n v="209"/>
    <x v="0"/>
    <n v="26.7508219952765"/>
    <n v="0"/>
  </r>
  <r>
    <n v="5"/>
    <x v="0"/>
    <x v="17"/>
    <n v="301"/>
    <n v="209"/>
    <x v="6"/>
    <n v="0"/>
    <n v="64.582197265624998"/>
  </r>
  <r>
    <n v="5"/>
    <x v="0"/>
    <x v="18"/>
    <n v="301"/>
    <n v="209"/>
    <x v="0"/>
    <n v="18.915687635174301"/>
    <n v="0"/>
  </r>
  <r>
    <n v="5"/>
    <x v="0"/>
    <x v="18"/>
    <n v="301"/>
    <n v="209"/>
    <x v="6"/>
    <n v="0"/>
    <n v="45.666509630450797"/>
  </r>
  <r>
    <n v="5"/>
    <x v="0"/>
    <x v="0"/>
    <n v="300"/>
    <n v="207"/>
    <x v="0"/>
    <n v="85.992413359641901"/>
    <n v="0"/>
  </r>
  <r>
    <n v="5"/>
    <x v="0"/>
    <x v="0"/>
    <n v="300"/>
    <n v="207"/>
    <x v="4"/>
    <n v="0"/>
    <n v="3678.9942116403599"/>
  </r>
  <r>
    <n v="5"/>
    <x v="0"/>
    <x v="1"/>
    <n v="301"/>
    <n v="210"/>
    <x v="0"/>
    <n v="149.68441291522399"/>
    <n v="0"/>
  </r>
  <r>
    <n v="5"/>
    <x v="0"/>
    <x v="1"/>
    <n v="301"/>
    <n v="210"/>
    <x v="7"/>
    <n v="0"/>
    <n v="8131.44580953493"/>
  </r>
  <r>
    <n v="5"/>
    <x v="0"/>
    <x v="2"/>
    <n v="301"/>
    <n v="210"/>
    <x v="0"/>
    <n v="146.97881321229599"/>
    <n v="0"/>
  </r>
  <r>
    <n v="5"/>
    <x v="0"/>
    <x v="2"/>
    <n v="301"/>
    <n v="210"/>
    <x v="7"/>
    <n v="0"/>
    <n v="7984.4669963226397"/>
  </r>
  <r>
    <n v="5"/>
    <x v="0"/>
    <x v="3"/>
    <n v="301"/>
    <n v="210"/>
    <x v="0"/>
    <n v="144.32211819897299"/>
    <n v="0"/>
  </r>
  <r>
    <n v="5"/>
    <x v="0"/>
    <x v="3"/>
    <n v="301"/>
    <n v="210"/>
    <x v="7"/>
    <n v="0"/>
    <n v="7840.1448781236604"/>
  </r>
  <r>
    <n v="5"/>
    <x v="0"/>
    <x v="4"/>
    <n v="301"/>
    <n v="210"/>
    <x v="0"/>
    <n v="141.71344390536899"/>
    <n v="0"/>
  </r>
  <r>
    <n v="5"/>
    <x v="0"/>
    <x v="4"/>
    <n v="301"/>
    <n v="210"/>
    <x v="7"/>
    <n v="0"/>
    <n v="7698.4314342182897"/>
  </r>
  <r>
    <n v="5"/>
    <x v="0"/>
    <x v="5"/>
    <n v="301"/>
    <n v="210"/>
    <x v="0"/>
    <n v="139.15192233966999"/>
    <n v="0"/>
  </r>
  <r>
    <n v="5"/>
    <x v="0"/>
    <x v="5"/>
    <n v="301"/>
    <n v="210"/>
    <x v="7"/>
    <n v="0"/>
    <n v="7559.2795118786198"/>
  </r>
  <r>
    <n v="5"/>
    <x v="0"/>
    <x v="6"/>
    <n v="301"/>
    <n v="210"/>
    <x v="0"/>
    <n v="136.63670119932701"/>
    <n v="0"/>
  </r>
  <r>
    <n v="5"/>
    <x v="0"/>
    <x v="6"/>
    <n v="301"/>
    <n v="210"/>
    <x v="7"/>
    <n v="0"/>
    <n v="7422.6428106793001"/>
  </r>
  <r>
    <n v="5"/>
    <x v="0"/>
    <x v="7"/>
    <n v="301"/>
    <n v="210"/>
    <x v="0"/>
    <n v="134.16694358746699"/>
    <n v="0"/>
  </r>
  <r>
    <n v="5"/>
    <x v="0"/>
    <x v="7"/>
    <n v="301"/>
    <n v="210"/>
    <x v="7"/>
    <n v="0"/>
    <n v="7288.47586709183"/>
  </r>
  <r>
    <n v="5"/>
    <x v="0"/>
    <x v="8"/>
    <n v="301"/>
    <n v="210"/>
    <x v="0"/>
    <n v="131.74182773443201"/>
    <n v="0"/>
  </r>
  <r>
    <n v="5"/>
    <x v="0"/>
    <x v="8"/>
    <n v="301"/>
    <n v="210"/>
    <x v="7"/>
    <n v="0"/>
    <n v="7156.7340393574004"/>
  </r>
  <r>
    <n v="5"/>
    <x v="0"/>
    <x v="9"/>
    <n v="301"/>
    <n v="210"/>
    <x v="0"/>
    <n v="129.36054672434099"/>
    <n v="0"/>
  </r>
  <r>
    <n v="5"/>
    <x v="0"/>
    <x v="9"/>
    <n v="301"/>
    <n v="210"/>
    <x v="7"/>
    <n v="0"/>
    <n v="7027.3734926330599"/>
  </r>
  <r>
    <n v="5"/>
    <x v="0"/>
    <x v="10"/>
    <n v="301"/>
    <n v="210"/>
    <x v="0"/>
    <n v="127.022308226614"/>
    <n v="0"/>
  </r>
  <r>
    <n v="5"/>
    <x v="0"/>
    <x v="10"/>
    <n v="301"/>
    <n v="210"/>
    <x v="7"/>
    <n v="0"/>
    <n v="6900.3511844064396"/>
  </r>
  <r>
    <n v="5"/>
    <x v="0"/>
    <x v="11"/>
    <n v="301"/>
    <n v="210"/>
    <x v="0"/>
    <n v="124.726334232328"/>
    <n v="0"/>
  </r>
  <r>
    <n v="5"/>
    <x v="0"/>
    <x v="11"/>
    <n v="301"/>
    <n v="210"/>
    <x v="7"/>
    <n v="0"/>
    <n v="6775.6248501741202"/>
  </r>
  <r>
    <n v="5"/>
    <x v="0"/>
    <x v="12"/>
    <n v="301"/>
    <n v="210"/>
    <x v="0"/>
    <n v="122.471860795355"/>
    <n v="0"/>
  </r>
  <r>
    <n v="5"/>
    <x v="0"/>
    <x v="12"/>
    <n v="301"/>
    <n v="210"/>
    <x v="7"/>
    <n v="0"/>
    <n v="6653.1529893787601"/>
  </r>
  <r>
    <n v="5"/>
    <x v="0"/>
    <x v="13"/>
    <n v="301"/>
    <n v="210"/>
    <x v="0"/>
    <n v="120.258137778163"/>
    <n v="0"/>
  </r>
  <r>
    <n v="5"/>
    <x v="0"/>
    <x v="13"/>
    <n v="301"/>
    <n v="210"/>
    <x v="7"/>
    <n v="0"/>
    <n v="6532.8948516006003"/>
  </r>
  <r>
    <n v="5"/>
    <x v="0"/>
    <x v="14"/>
    <n v="301"/>
    <n v="210"/>
    <x v="0"/>
    <n v="118.084428602236"/>
    <n v="0"/>
  </r>
  <r>
    <n v="5"/>
    <x v="0"/>
    <x v="14"/>
    <n v="301"/>
    <n v="210"/>
    <x v="7"/>
    <n v="0"/>
    <n v="6414.8104229983601"/>
  </r>
  <r>
    <n v="5"/>
    <x v="0"/>
    <x v="15"/>
    <n v="301"/>
    <n v="210"/>
    <x v="0"/>
    <n v="115.950010002968"/>
    <n v="0"/>
  </r>
  <r>
    <n v="5"/>
    <x v="0"/>
    <x v="15"/>
    <n v="301"/>
    <n v="210"/>
    <x v="7"/>
    <n v="0"/>
    <n v="6298.8604129953901"/>
  </r>
  <r>
    <n v="5"/>
    <x v="0"/>
    <x v="16"/>
    <n v="301"/>
    <n v="210"/>
    <x v="0"/>
    <n v="113.854171789029"/>
    <n v="0"/>
  </r>
  <r>
    <n v="5"/>
    <x v="0"/>
    <x v="16"/>
    <n v="301"/>
    <n v="210"/>
    <x v="7"/>
    <n v="0"/>
    <n v="6185.0062412063598"/>
  </r>
  <r>
    <n v="5"/>
    <x v="0"/>
    <x v="17"/>
    <n v="301"/>
    <n v="210"/>
    <x v="0"/>
    <n v="111.796216606054"/>
    <n v="0"/>
  </r>
  <r>
    <n v="5"/>
    <x v="0"/>
    <x v="17"/>
    <n v="301"/>
    <n v="210"/>
    <x v="7"/>
    <n v="0"/>
    <n v="6073.2100246003101"/>
  </r>
  <r>
    <n v="5"/>
    <x v="0"/>
    <x v="18"/>
    <n v="301"/>
    <n v="210"/>
    <x v="0"/>
    <n v="109.77545970460299"/>
    <n v="0"/>
  </r>
  <r>
    <n v="5"/>
    <x v="0"/>
    <x v="18"/>
    <n v="301"/>
    <n v="210"/>
    <x v="7"/>
    <n v="0"/>
    <n v="5963.4345648957096"/>
  </r>
  <r>
    <n v="5"/>
    <x v="0"/>
    <x v="0"/>
    <n v="300"/>
    <n v="208"/>
    <x v="0"/>
    <n v="11.083381764676499"/>
    <n v="0"/>
  </r>
  <r>
    <n v="5"/>
    <x v="0"/>
    <x v="0"/>
    <n v="300"/>
    <n v="208"/>
    <x v="5"/>
    <n v="0"/>
    <n v="1193.71233823532"/>
  </r>
  <r>
    <n v="5"/>
    <x v="0"/>
    <x v="1"/>
    <n v="300"/>
    <n v="200"/>
    <x v="0"/>
    <n v="1082.8082551364701"/>
    <n v="0"/>
  </r>
  <r>
    <n v="5"/>
    <x v="0"/>
    <x v="1"/>
    <n v="300"/>
    <n v="200"/>
    <x v="9"/>
    <n v="0"/>
    <n v="2614.1303750000002"/>
  </r>
  <r>
    <n v="5"/>
    <x v="0"/>
    <x v="2"/>
    <n v="300"/>
    <n v="200"/>
    <x v="0"/>
    <n v="765.66105993176802"/>
    <n v="0"/>
  </r>
  <r>
    <n v="5"/>
    <x v="0"/>
    <x v="2"/>
    <n v="300"/>
    <n v="200"/>
    <x v="9"/>
    <n v="0"/>
    <n v="1848.4693150682299"/>
  </r>
  <r>
    <n v="5"/>
    <x v="0"/>
    <x v="3"/>
    <n v="300"/>
    <n v="200"/>
    <x v="0"/>
    <n v="541.40412756823298"/>
    <n v="0"/>
  </r>
  <r>
    <n v="5"/>
    <x v="0"/>
    <x v="3"/>
    <n v="300"/>
    <n v="200"/>
    <x v="9"/>
    <n v="0"/>
    <n v="1307.0651875000001"/>
  </r>
  <r>
    <n v="5"/>
    <x v="0"/>
    <x v="4"/>
    <n v="300"/>
    <n v="200"/>
    <x v="0"/>
    <n v="382.83052996588401"/>
    <n v="0"/>
  </r>
  <r>
    <n v="5"/>
    <x v="0"/>
    <x v="4"/>
    <n v="300"/>
    <n v="200"/>
    <x v="9"/>
    <n v="0"/>
    <n v="924.23465753411597"/>
  </r>
  <r>
    <n v="5"/>
    <x v="0"/>
    <x v="5"/>
    <n v="300"/>
    <n v="200"/>
    <x v="0"/>
    <n v="270.70206378411598"/>
    <n v="0"/>
  </r>
  <r>
    <n v="5"/>
    <x v="0"/>
    <x v="5"/>
    <n v="300"/>
    <n v="200"/>
    <x v="9"/>
    <n v="0"/>
    <n v="653.53259375000005"/>
  </r>
  <r>
    <n v="5"/>
    <x v="0"/>
    <x v="6"/>
    <n v="300"/>
    <n v="200"/>
    <x v="0"/>
    <n v="191.41526498294201"/>
    <n v="0"/>
  </r>
  <r>
    <n v="5"/>
    <x v="0"/>
    <x v="6"/>
    <n v="300"/>
    <n v="200"/>
    <x v="9"/>
    <n v="0"/>
    <n v="462.11732876705798"/>
  </r>
  <r>
    <n v="5"/>
    <x v="0"/>
    <x v="7"/>
    <n v="300"/>
    <n v="200"/>
    <x v="0"/>
    <n v="135.35103189205799"/>
    <n v="0"/>
  </r>
  <r>
    <n v="5"/>
    <x v="0"/>
    <x v="7"/>
    <n v="300"/>
    <n v="200"/>
    <x v="9"/>
    <n v="0"/>
    <n v="326.76629687500002"/>
  </r>
  <r>
    <n v="5"/>
    <x v="0"/>
    <x v="8"/>
    <n v="300"/>
    <n v="200"/>
    <x v="0"/>
    <n v="95.707632491471003"/>
    <n v="0"/>
  </r>
  <r>
    <n v="5"/>
    <x v="0"/>
    <x v="8"/>
    <n v="300"/>
    <n v="200"/>
    <x v="9"/>
    <n v="0"/>
    <n v="231.05866438352899"/>
  </r>
  <r>
    <n v="5"/>
    <x v="0"/>
    <x v="9"/>
    <n v="300"/>
    <n v="200"/>
    <x v="0"/>
    <n v="67.675515946029094"/>
    <n v="0"/>
  </r>
  <r>
    <n v="5"/>
    <x v="0"/>
    <x v="9"/>
    <n v="300"/>
    <n v="200"/>
    <x v="9"/>
    <n v="0"/>
    <n v="163.38314843750001"/>
  </r>
  <r>
    <n v="5"/>
    <x v="0"/>
    <x v="10"/>
    <n v="300"/>
    <n v="200"/>
    <x v="0"/>
    <n v="47.853816245735501"/>
    <n v="0"/>
  </r>
  <r>
    <n v="5"/>
    <x v="0"/>
    <x v="10"/>
    <n v="300"/>
    <n v="200"/>
    <x v="9"/>
    <n v="0"/>
    <n v="115.52933219176499"/>
  </r>
  <r>
    <n v="5"/>
    <x v="0"/>
    <x v="11"/>
    <n v="300"/>
    <n v="200"/>
    <x v="0"/>
    <n v="33.837757973014497"/>
    <n v="0"/>
  </r>
  <r>
    <n v="5"/>
    <x v="0"/>
    <x v="11"/>
    <n v="300"/>
    <n v="200"/>
    <x v="9"/>
    <n v="0"/>
    <n v="81.691574218750006"/>
  </r>
  <r>
    <n v="5"/>
    <x v="0"/>
    <x v="12"/>
    <n v="300"/>
    <n v="200"/>
    <x v="0"/>
    <n v="23.9269081228678"/>
    <n v="0"/>
  </r>
  <r>
    <n v="5"/>
    <x v="0"/>
    <x v="12"/>
    <n v="300"/>
    <n v="200"/>
    <x v="9"/>
    <n v="0"/>
    <n v="57.764666095882298"/>
  </r>
  <r>
    <n v="5"/>
    <x v="0"/>
    <x v="13"/>
    <n v="300"/>
    <n v="200"/>
    <x v="0"/>
    <n v="16.918878986507298"/>
    <n v="0"/>
  </r>
  <r>
    <n v="5"/>
    <x v="0"/>
    <x v="13"/>
    <n v="300"/>
    <n v="200"/>
    <x v="9"/>
    <n v="0"/>
    <n v="40.845787109375003"/>
  </r>
  <r>
    <n v="5"/>
    <x v="0"/>
    <x v="14"/>
    <n v="300"/>
    <n v="200"/>
    <x v="0"/>
    <n v="11.9634540614339"/>
    <n v="0"/>
  </r>
  <r>
    <n v="5"/>
    <x v="0"/>
    <x v="14"/>
    <n v="300"/>
    <n v="200"/>
    <x v="9"/>
    <n v="0"/>
    <n v="28.882333047941099"/>
  </r>
  <r>
    <n v="5"/>
    <x v="0"/>
    <x v="15"/>
    <n v="300"/>
    <n v="200"/>
    <x v="0"/>
    <n v="8.4594394932536296"/>
    <n v="0"/>
  </r>
  <r>
    <n v="5"/>
    <x v="0"/>
    <x v="15"/>
    <n v="300"/>
    <n v="200"/>
    <x v="9"/>
    <n v="0"/>
    <n v="20.422893554687501"/>
  </r>
  <r>
    <n v="5"/>
    <x v="0"/>
    <x v="16"/>
    <n v="300"/>
    <n v="200"/>
    <x v="0"/>
    <n v="5.9817270307169403"/>
    <n v="0"/>
  </r>
  <r>
    <n v="5"/>
    <x v="0"/>
    <x v="16"/>
    <n v="300"/>
    <n v="200"/>
    <x v="9"/>
    <n v="0"/>
    <n v="14.441166523970599"/>
  </r>
  <r>
    <n v="5"/>
    <x v="0"/>
    <x v="17"/>
    <n v="300"/>
    <n v="200"/>
    <x v="0"/>
    <n v="4.2297197466268202"/>
    <n v="0"/>
  </r>
  <r>
    <n v="5"/>
    <x v="0"/>
    <x v="17"/>
    <n v="300"/>
    <n v="200"/>
    <x v="9"/>
    <n v="0"/>
    <n v="10.2114467773438"/>
  </r>
  <r>
    <n v="5"/>
    <x v="0"/>
    <x v="18"/>
    <n v="300"/>
    <n v="200"/>
    <x v="0"/>
    <n v="2.9908635153584702"/>
    <n v="0"/>
  </r>
  <r>
    <n v="5"/>
    <x v="0"/>
    <x v="18"/>
    <n v="300"/>
    <n v="200"/>
    <x v="9"/>
    <n v="0"/>
    <n v="7.2205832619852801"/>
  </r>
  <r>
    <n v="5"/>
    <x v="0"/>
    <x v="0"/>
    <n v="300"/>
    <n v="209"/>
    <x v="0"/>
    <n v="2421.2080173023101"/>
    <n v="0"/>
  </r>
  <r>
    <n v="5"/>
    <x v="0"/>
    <x v="0"/>
    <n v="300"/>
    <n v="209"/>
    <x v="6"/>
    <n v="0"/>
    <n v="5845.3132326977002"/>
  </r>
  <r>
    <n v="5"/>
    <x v="0"/>
    <x v="1"/>
    <n v="300"/>
    <n v="202"/>
    <x v="0"/>
    <n v="1949.05485924564"/>
    <n v="0"/>
  </r>
  <r>
    <n v="5"/>
    <x v="0"/>
    <x v="1"/>
    <n v="300"/>
    <n v="202"/>
    <x v="10"/>
    <n v="0"/>
    <n v="4705.4346750000004"/>
  </r>
  <r>
    <n v="5"/>
    <x v="0"/>
    <x v="2"/>
    <n v="300"/>
    <n v="202"/>
    <x v="0"/>
    <n v="1378.1899078771801"/>
    <n v="0"/>
  </r>
  <r>
    <n v="5"/>
    <x v="0"/>
    <x v="2"/>
    <n v="300"/>
    <n v="202"/>
    <x v="10"/>
    <n v="0"/>
    <n v="3327.2447671228201"/>
  </r>
  <r>
    <n v="5"/>
    <x v="0"/>
    <x v="3"/>
    <n v="300"/>
    <n v="202"/>
    <x v="0"/>
    <n v="974.527429622819"/>
    <n v="0"/>
  </r>
  <r>
    <n v="5"/>
    <x v="0"/>
    <x v="3"/>
    <n v="300"/>
    <n v="202"/>
    <x v="10"/>
    <n v="0"/>
    <n v="2352.7173375000002"/>
  </r>
  <r>
    <n v="5"/>
    <x v="0"/>
    <x v="4"/>
    <n v="300"/>
    <n v="202"/>
    <x v="0"/>
    <n v="689.09495393859095"/>
    <n v="0"/>
  </r>
  <r>
    <n v="5"/>
    <x v="0"/>
    <x v="4"/>
    <n v="300"/>
    <n v="202"/>
    <x v="10"/>
    <n v="0"/>
    <n v="1663.6223835614101"/>
  </r>
  <r>
    <n v="5"/>
    <x v="0"/>
    <x v="5"/>
    <n v="300"/>
    <n v="202"/>
    <x v="0"/>
    <n v="487.26371481140899"/>
    <n v="0"/>
  </r>
  <r>
    <n v="5"/>
    <x v="0"/>
    <x v="5"/>
    <n v="300"/>
    <n v="202"/>
    <x v="10"/>
    <n v="0"/>
    <n v="1176.3586687500001"/>
  </r>
  <r>
    <n v="5"/>
    <x v="0"/>
    <x v="6"/>
    <n v="300"/>
    <n v="202"/>
    <x v="0"/>
    <n v="344.54747696929502"/>
    <n v="0"/>
  </r>
  <r>
    <n v="5"/>
    <x v="0"/>
    <x v="6"/>
    <n v="300"/>
    <n v="202"/>
    <x v="10"/>
    <n v="0"/>
    <n v="831.81119178070503"/>
  </r>
  <r>
    <n v="5"/>
    <x v="0"/>
    <x v="7"/>
    <n v="300"/>
    <n v="202"/>
    <x v="0"/>
    <n v="243.63185740570501"/>
    <n v="0"/>
  </r>
  <r>
    <n v="5"/>
    <x v="0"/>
    <x v="7"/>
    <n v="300"/>
    <n v="202"/>
    <x v="10"/>
    <n v="0"/>
    <n v="588.17933437500005"/>
  </r>
  <r>
    <n v="5"/>
    <x v="0"/>
    <x v="8"/>
    <n v="300"/>
    <n v="202"/>
    <x v="0"/>
    <n v="172.27373848464799"/>
    <n v="0"/>
  </r>
  <r>
    <n v="5"/>
    <x v="0"/>
    <x v="8"/>
    <n v="300"/>
    <n v="202"/>
    <x v="10"/>
    <n v="0"/>
    <n v="415.905595890352"/>
  </r>
  <r>
    <n v="5"/>
    <x v="0"/>
    <x v="9"/>
    <n v="300"/>
    <n v="202"/>
    <x v="0"/>
    <n v="121.81592870285201"/>
    <n v="0"/>
  </r>
  <r>
    <n v="5"/>
    <x v="0"/>
    <x v="9"/>
    <n v="300"/>
    <n v="202"/>
    <x v="10"/>
    <n v="0"/>
    <n v="294.08966718750003"/>
  </r>
  <r>
    <n v="5"/>
    <x v="0"/>
    <x v="10"/>
    <n v="300"/>
    <n v="202"/>
    <x v="0"/>
    <n v="86.136869242323897"/>
    <n v="0"/>
  </r>
  <r>
    <n v="5"/>
    <x v="0"/>
    <x v="10"/>
    <n v="300"/>
    <n v="202"/>
    <x v="10"/>
    <n v="0"/>
    <n v="207.952797945176"/>
  </r>
  <r>
    <n v="5"/>
    <x v="0"/>
    <x v="11"/>
    <n v="300"/>
    <n v="202"/>
    <x v="0"/>
    <n v="60.907964351426202"/>
    <n v="0"/>
  </r>
  <r>
    <n v="5"/>
    <x v="0"/>
    <x v="11"/>
    <n v="300"/>
    <n v="202"/>
    <x v="10"/>
    <n v="0"/>
    <n v="147.04483359375001"/>
  </r>
  <r>
    <n v="5"/>
    <x v="0"/>
    <x v="12"/>
    <n v="300"/>
    <n v="202"/>
    <x v="0"/>
    <n v="43.068434621161899"/>
    <n v="0"/>
  </r>
  <r>
    <n v="5"/>
    <x v="0"/>
    <x v="12"/>
    <n v="300"/>
    <n v="202"/>
    <x v="10"/>
    <n v="0"/>
    <n v="103.976398972588"/>
  </r>
  <r>
    <n v="5"/>
    <x v="0"/>
    <x v="13"/>
    <n v="300"/>
    <n v="202"/>
    <x v="0"/>
    <n v="30.453982175713101"/>
    <n v="0"/>
  </r>
  <r>
    <n v="5"/>
    <x v="0"/>
    <x v="13"/>
    <n v="300"/>
    <n v="202"/>
    <x v="10"/>
    <n v="0"/>
    <n v="73.522416796875007"/>
  </r>
  <r>
    <n v="5"/>
    <x v="0"/>
    <x v="14"/>
    <n v="300"/>
    <n v="202"/>
    <x v="0"/>
    <n v="21.534217310580999"/>
    <n v="0"/>
  </r>
  <r>
    <n v="5"/>
    <x v="0"/>
    <x v="14"/>
    <n v="300"/>
    <n v="202"/>
    <x v="10"/>
    <n v="0"/>
    <n v="51.988199486294"/>
  </r>
  <r>
    <n v="5"/>
    <x v="0"/>
    <x v="15"/>
    <n v="300"/>
    <n v="202"/>
    <x v="0"/>
    <n v="15.226991087856501"/>
    <n v="0"/>
  </r>
  <r>
    <n v="5"/>
    <x v="0"/>
    <x v="15"/>
    <n v="300"/>
    <n v="202"/>
    <x v="10"/>
    <n v="0"/>
    <n v="36.761208398437503"/>
  </r>
  <r>
    <n v="5"/>
    <x v="0"/>
    <x v="16"/>
    <n v="300"/>
    <n v="202"/>
    <x v="0"/>
    <n v="10.7671086552905"/>
    <n v="0"/>
  </r>
  <r>
    <n v="5"/>
    <x v="0"/>
    <x v="16"/>
    <n v="300"/>
    <n v="202"/>
    <x v="10"/>
    <n v="0"/>
    <n v="25.994099743147"/>
  </r>
  <r>
    <n v="5"/>
    <x v="0"/>
    <x v="17"/>
    <n v="300"/>
    <n v="202"/>
    <x v="0"/>
    <n v="7.6134955439282699"/>
    <n v="0"/>
  </r>
  <r>
    <n v="5"/>
    <x v="0"/>
    <x v="17"/>
    <n v="300"/>
    <n v="202"/>
    <x v="10"/>
    <n v="0"/>
    <n v="18.380604199218801"/>
  </r>
  <r>
    <n v="5"/>
    <x v="0"/>
    <x v="18"/>
    <n v="300"/>
    <n v="202"/>
    <x v="0"/>
    <n v="5.38355432764524"/>
    <n v="0"/>
  </r>
  <r>
    <n v="5"/>
    <x v="0"/>
    <x v="18"/>
    <n v="300"/>
    <n v="202"/>
    <x v="10"/>
    <n v="0"/>
    <n v="12.9970498715735"/>
  </r>
  <r>
    <n v="5"/>
    <x v="0"/>
    <x v="0"/>
    <n v="300"/>
    <n v="210"/>
    <x v="0"/>
    <n v="38.109954387461997"/>
    <n v="0"/>
  </r>
  <r>
    <n v="5"/>
    <x v="0"/>
    <x v="0"/>
    <n v="300"/>
    <n v="210"/>
    <x v="7"/>
    <n v="0"/>
    <n v="2070.2825556125399"/>
  </r>
  <r>
    <n v="5"/>
    <x v="0"/>
    <x v="1"/>
    <n v="301"/>
    <n v="400"/>
    <x v="0"/>
    <n v="1949.05485924564"/>
    <n v="0"/>
  </r>
  <r>
    <n v="5"/>
    <x v="0"/>
    <x v="1"/>
    <n v="301"/>
    <n v="400"/>
    <x v="8"/>
    <n v="0"/>
    <n v="4705.4346750000004"/>
  </r>
  <r>
    <n v="5"/>
    <x v="0"/>
    <x v="2"/>
    <n v="301"/>
    <n v="400"/>
    <x v="0"/>
    <n v="1378.1899078771801"/>
    <n v="0"/>
  </r>
  <r>
    <n v="5"/>
    <x v="0"/>
    <x v="2"/>
    <n v="301"/>
    <n v="400"/>
    <x v="8"/>
    <n v="0"/>
    <n v="3327.2447671228201"/>
  </r>
  <r>
    <n v="5"/>
    <x v="0"/>
    <x v="3"/>
    <n v="301"/>
    <n v="400"/>
    <x v="0"/>
    <n v="974.527429622819"/>
    <n v="0"/>
  </r>
  <r>
    <n v="5"/>
    <x v="0"/>
    <x v="3"/>
    <n v="301"/>
    <n v="400"/>
    <x v="8"/>
    <n v="0"/>
    <n v="2352.7173375000002"/>
  </r>
  <r>
    <n v="5"/>
    <x v="0"/>
    <x v="4"/>
    <n v="301"/>
    <n v="400"/>
    <x v="0"/>
    <n v="689.09495393859095"/>
    <n v="0"/>
  </r>
  <r>
    <n v="5"/>
    <x v="0"/>
    <x v="4"/>
    <n v="301"/>
    <n v="400"/>
    <x v="8"/>
    <n v="0"/>
    <n v="1663.6223835614101"/>
  </r>
  <r>
    <n v="5"/>
    <x v="0"/>
    <x v="5"/>
    <n v="301"/>
    <n v="400"/>
    <x v="0"/>
    <n v="487.26371481140899"/>
    <n v="0"/>
  </r>
  <r>
    <n v="5"/>
    <x v="0"/>
    <x v="5"/>
    <n v="301"/>
    <n v="400"/>
    <x v="8"/>
    <n v="0"/>
    <n v="1176.3586687500001"/>
  </r>
  <r>
    <n v="5"/>
    <x v="0"/>
    <x v="6"/>
    <n v="301"/>
    <n v="400"/>
    <x v="0"/>
    <n v="344.54747696929502"/>
    <n v="0"/>
  </r>
  <r>
    <n v="5"/>
    <x v="0"/>
    <x v="6"/>
    <n v="301"/>
    <n v="400"/>
    <x v="8"/>
    <n v="0"/>
    <n v="831.81119178070503"/>
  </r>
  <r>
    <n v="5"/>
    <x v="0"/>
    <x v="7"/>
    <n v="301"/>
    <n v="400"/>
    <x v="0"/>
    <n v="243.63185740570501"/>
    <n v="0"/>
  </r>
  <r>
    <n v="5"/>
    <x v="0"/>
    <x v="7"/>
    <n v="301"/>
    <n v="400"/>
    <x v="8"/>
    <n v="0"/>
    <n v="588.17933437500005"/>
  </r>
  <r>
    <n v="5"/>
    <x v="0"/>
    <x v="8"/>
    <n v="301"/>
    <n v="400"/>
    <x v="0"/>
    <n v="172.27373848464799"/>
    <n v="0"/>
  </r>
  <r>
    <n v="5"/>
    <x v="0"/>
    <x v="8"/>
    <n v="301"/>
    <n v="400"/>
    <x v="8"/>
    <n v="0"/>
    <n v="415.905595890352"/>
  </r>
  <r>
    <n v="5"/>
    <x v="0"/>
    <x v="9"/>
    <n v="301"/>
    <n v="400"/>
    <x v="0"/>
    <n v="121.81592870285201"/>
    <n v="0"/>
  </r>
  <r>
    <n v="5"/>
    <x v="0"/>
    <x v="9"/>
    <n v="301"/>
    <n v="400"/>
    <x v="8"/>
    <n v="0"/>
    <n v="294.08966718750003"/>
  </r>
  <r>
    <n v="5"/>
    <x v="0"/>
    <x v="10"/>
    <n v="301"/>
    <n v="400"/>
    <x v="0"/>
    <n v="86.136869242323897"/>
    <n v="0"/>
  </r>
  <r>
    <n v="5"/>
    <x v="0"/>
    <x v="10"/>
    <n v="301"/>
    <n v="400"/>
    <x v="8"/>
    <n v="0"/>
    <n v="207.952797945176"/>
  </r>
  <r>
    <n v="5"/>
    <x v="0"/>
    <x v="11"/>
    <n v="301"/>
    <n v="400"/>
    <x v="0"/>
    <n v="60.907964351426202"/>
    <n v="0"/>
  </r>
  <r>
    <n v="5"/>
    <x v="0"/>
    <x v="11"/>
    <n v="301"/>
    <n v="400"/>
    <x v="8"/>
    <n v="0"/>
    <n v="147.04483359375001"/>
  </r>
  <r>
    <n v="5"/>
    <x v="0"/>
    <x v="12"/>
    <n v="301"/>
    <n v="400"/>
    <x v="0"/>
    <n v="43.068434621161899"/>
    <n v="0"/>
  </r>
  <r>
    <n v="5"/>
    <x v="0"/>
    <x v="12"/>
    <n v="301"/>
    <n v="400"/>
    <x v="8"/>
    <n v="0"/>
    <n v="103.976398972588"/>
  </r>
  <r>
    <n v="5"/>
    <x v="0"/>
    <x v="13"/>
    <n v="301"/>
    <n v="400"/>
    <x v="0"/>
    <n v="30.453982175713101"/>
    <n v="0"/>
  </r>
  <r>
    <n v="5"/>
    <x v="0"/>
    <x v="13"/>
    <n v="301"/>
    <n v="400"/>
    <x v="8"/>
    <n v="0"/>
    <n v="73.522416796875007"/>
  </r>
  <r>
    <n v="5"/>
    <x v="0"/>
    <x v="14"/>
    <n v="301"/>
    <n v="400"/>
    <x v="0"/>
    <n v="21.534217310580999"/>
    <n v="0"/>
  </r>
  <r>
    <n v="5"/>
    <x v="0"/>
    <x v="14"/>
    <n v="301"/>
    <n v="400"/>
    <x v="8"/>
    <n v="0"/>
    <n v="51.988199486294"/>
  </r>
  <r>
    <n v="5"/>
    <x v="0"/>
    <x v="15"/>
    <n v="301"/>
    <n v="400"/>
    <x v="0"/>
    <n v="15.226991087856501"/>
    <n v="0"/>
  </r>
  <r>
    <n v="5"/>
    <x v="0"/>
    <x v="15"/>
    <n v="301"/>
    <n v="400"/>
    <x v="8"/>
    <n v="0"/>
    <n v="36.761208398437503"/>
  </r>
  <r>
    <n v="5"/>
    <x v="0"/>
    <x v="16"/>
    <n v="301"/>
    <n v="400"/>
    <x v="0"/>
    <n v="10.7671086552905"/>
    <n v="0"/>
  </r>
  <r>
    <n v="5"/>
    <x v="0"/>
    <x v="16"/>
    <n v="301"/>
    <n v="400"/>
    <x v="8"/>
    <n v="0"/>
    <n v="25.994099743147"/>
  </r>
  <r>
    <n v="5"/>
    <x v="0"/>
    <x v="17"/>
    <n v="301"/>
    <n v="400"/>
    <x v="0"/>
    <n v="7.6134955439282699"/>
    <n v="0"/>
  </r>
  <r>
    <n v="5"/>
    <x v="0"/>
    <x v="17"/>
    <n v="301"/>
    <n v="400"/>
    <x v="8"/>
    <n v="0"/>
    <n v="18.380604199218801"/>
  </r>
  <r>
    <n v="5"/>
    <x v="0"/>
    <x v="18"/>
    <n v="301"/>
    <n v="400"/>
    <x v="0"/>
    <n v="5.38355432764524"/>
    <n v="0"/>
  </r>
  <r>
    <n v="5"/>
    <x v="0"/>
    <x v="18"/>
    <n v="301"/>
    <n v="400"/>
    <x v="8"/>
    <n v="0"/>
    <n v="12.9970498715735"/>
  </r>
  <r>
    <n v="5"/>
    <x v="1"/>
    <x v="1"/>
    <n v="300"/>
    <n v="204"/>
    <x v="0"/>
    <n v="5.0849374802224903"/>
    <n v="0"/>
  </r>
  <r>
    <n v="5"/>
    <x v="1"/>
    <x v="1"/>
    <n v="300"/>
    <n v="204"/>
    <x v="1"/>
    <n v="0"/>
    <n v="657.702062519778"/>
  </r>
  <r>
    <n v="5"/>
    <x v="1"/>
    <x v="2"/>
    <n v="300"/>
    <n v="204"/>
    <x v="0"/>
    <n v="5.0459255666246499"/>
    <n v="0"/>
  </r>
  <r>
    <n v="5"/>
    <x v="1"/>
    <x v="2"/>
    <n v="300"/>
    <n v="204"/>
    <x v="1"/>
    <n v="0"/>
    <n v="652.65613695315301"/>
  </r>
  <r>
    <n v="5"/>
    <x v="1"/>
    <x v="3"/>
    <n v="300"/>
    <n v="204"/>
    <x v="0"/>
    <n v="5.0072129545243396"/>
    <n v="0"/>
  </r>
  <r>
    <n v="5"/>
    <x v="1"/>
    <x v="3"/>
    <n v="300"/>
    <n v="204"/>
    <x v="1"/>
    <n v="0"/>
    <n v="647.64892399862902"/>
  </r>
  <r>
    <n v="5"/>
    <x v="1"/>
    <x v="4"/>
    <n v="300"/>
    <n v="204"/>
    <x v="0"/>
    <n v="4.96879734766424"/>
    <n v="0"/>
  </r>
  <r>
    <n v="5"/>
    <x v="1"/>
    <x v="4"/>
    <n v="300"/>
    <n v="204"/>
    <x v="1"/>
    <n v="0"/>
    <n v="642.68012665096501"/>
  </r>
  <r>
    <n v="5"/>
    <x v="1"/>
    <x v="5"/>
    <n v="300"/>
    <n v="204"/>
    <x v="0"/>
    <n v="4.9306764674045098"/>
    <n v="0"/>
  </r>
  <r>
    <n v="5"/>
    <x v="1"/>
    <x v="5"/>
    <n v="300"/>
    <n v="204"/>
    <x v="1"/>
    <n v="0"/>
    <n v="637.74945018356004"/>
  </r>
  <r>
    <n v="5"/>
    <x v="1"/>
    <x v="6"/>
    <n v="300"/>
    <n v="204"/>
    <x v="0"/>
    <n v="4.8928480525865998"/>
    <n v="0"/>
  </r>
  <r>
    <n v="5"/>
    <x v="1"/>
    <x v="6"/>
    <n v="300"/>
    <n v="204"/>
    <x v="1"/>
    <n v="0"/>
    <n v="632.85660213097299"/>
  </r>
  <r>
    <n v="5"/>
    <x v="1"/>
    <x v="7"/>
    <n v="300"/>
    <n v="204"/>
    <x v="0"/>
    <n v="4.8553098593997701"/>
    <n v="0"/>
  </r>
  <r>
    <n v="5"/>
    <x v="1"/>
    <x v="7"/>
    <n v="300"/>
    <n v="204"/>
    <x v="1"/>
    <n v="0"/>
    <n v="628.00129227157402"/>
  </r>
  <r>
    <n v="5"/>
    <x v="1"/>
    <x v="8"/>
    <n v="300"/>
    <n v="204"/>
    <x v="0"/>
    <n v="4.8180596612485296"/>
    <n v="0"/>
  </r>
  <r>
    <n v="5"/>
    <x v="1"/>
    <x v="8"/>
    <n v="300"/>
    <n v="204"/>
    <x v="1"/>
    <n v="0"/>
    <n v="623.18323261032504"/>
  </r>
  <r>
    <n v="5"/>
    <x v="1"/>
    <x v="9"/>
    <n v="300"/>
    <n v="204"/>
    <x v="0"/>
    <n v="4.78109524861895"/>
    <n v="0"/>
  </r>
  <r>
    <n v="5"/>
    <x v="1"/>
    <x v="9"/>
    <n v="300"/>
    <n v="204"/>
    <x v="1"/>
    <n v="0"/>
    <n v="618.40213736170597"/>
  </r>
  <r>
    <n v="5"/>
    <x v="1"/>
    <x v="10"/>
    <n v="300"/>
    <n v="204"/>
    <x v="0"/>
    <n v="4.7444144289495398"/>
    <n v="0"/>
  </r>
  <r>
    <n v="5"/>
    <x v="1"/>
    <x v="10"/>
    <n v="300"/>
    <n v="204"/>
    <x v="1"/>
    <n v="0"/>
    <n v="613.657722932757"/>
  </r>
  <r>
    <n v="5"/>
    <x v="1"/>
    <x v="11"/>
    <n v="300"/>
    <n v="204"/>
    <x v="0"/>
    <n v="4.7080150264998801"/>
    <n v="0"/>
  </r>
  <r>
    <n v="5"/>
    <x v="1"/>
    <x v="11"/>
    <n v="300"/>
    <n v="204"/>
    <x v="1"/>
    <n v="0"/>
    <n v="608.949707906257"/>
  </r>
  <r>
    <n v="5"/>
    <x v="1"/>
    <x v="12"/>
    <n v="300"/>
    <n v="204"/>
    <x v="0"/>
    <n v="4.6718948822217499"/>
    <n v="0"/>
  </r>
  <r>
    <n v="5"/>
    <x v="1"/>
    <x v="12"/>
    <n v="300"/>
    <n v="204"/>
    <x v="1"/>
    <n v="0"/>
    <n v="604.27781302403503"/>
  </r>
  <r>
    <n v="5"/>
    <x v="1"/>
    <x v="13"/>
    <n v="300"/>
    <n v="204"/>
    <x v="0"/>
    <n v="4.6360518536313302"/>
    <n v="0"/>
  </r>
  <r>
    <n v="5"/>
    <x v="1"/>
    <x v="13"/>
    <n v="300"/>
    <n v="204"/>
    <x v="1"/>
    <n v="0"/>
    <n v="599.64176117040404"/>
  </r>
  <r>
    <n v="5"/>
    <x v="1"/>
    <x v="14"/>
    <n v="300"/>
    <n v="204"/>
    <x v="0"/>
    <n v="4.6004838146825504"/>
    <n v="0"/>
  </r>
  <r>
    <n v="5"/>
    <x v="1"/>
    <x v="14"/>
    <n v="300"/>
    <n v="204"/>
    <x v="1"/>
    <n v="0"/>
    <n v="595.04127735572104"/>
  </r>
  <r>
    <n v="5"/>
    <x v="1"/>
    <x v="15"/>
    <n v="300"/>
    <n v="204"/>
    <x v="0"/>
    <n v="4.5651886556398704"/>
    <n v="0"/>
  </r>
  <r>
    <n v="5"/>
    <x v="1"/>
    <x v="15"/>
    <n v="300"/>
    <n v="204"/>
    <x v="1"/>
    <n v="0"/>
    <n v="590.47608870008105"/>
  </r>
  <r>
    <n v="5"/>
    <x v="1"/>
    <x v="16"/>
    <n v="300"/>
    <n v="204"/>
    <x v="0"/>
    <n v="4.5301642829539297"/>
    <n v="0"/>
  </r>
  <r>
    <n v="5"/>
    <x v="1"/>
    <x v="16"/>
    <n v="300"/>
    <n v="204"/>
    <x v="1"/>
    <n v="0"/>
    <n v="585.945924417127"/>
  </r>
  <r>
    <n v="5"/>
    <x v="1"/>
    <x v="17"/>
    <n v="300"/>
    <n v="204"/>
    <x v="0"/>
    <n v="4.49540861913749"/>
    <n v="0"/>
  </r>
  <r>
    <n v="5"/>
    <x v="1"/>
    <x v="17"/>
    <n v="300"/>
    <n v="204"/>
    <x v="1"/>
    <n v="0"/>
    <n v="581.45051579798996"/>
  </r>
  <r>
    <n v="5"/>
    <x v="1"/>
    <x v="18"/>
    <n v="300"/>
    <n v="204"/>
    <x v="0"/>
    <n v="4.4609196026414102"/>
    <n v="0"/>
  </r>
  <r>
    <n v="5"/>
    <x v="1"/>
    <x v="18"/>
    <n v="300"/>
    <n v="204"/>
    <x v="1"/>
    <n v="0"/>
    <n v="576.98959619534799"/>
  </r>
  <r>
    <n v="5"/>
    <x v="1"/>
    <x v="1"/>
    <n v="300"/>
    <n v="205"/>
    <x v="0"/>
    <n v="0.48777871486228003"/>
    <n v="0"/>
  </r>
  <r>
    <n v="5"/>
    <x v="1"/>
    <x v="1"/>
    <n v="300"/>
    <n v="205"/>
    <x v="2"/>
    <n v="0"/>
    <n v="52.535181285137703"/>
  </r>
  <r>
    <n v="5"/>
    <x v="1"/>
    <x v="2"/>
    <n v="300"/>
    <n v="205"/>
    <x v="0"/>
    <n v="0.483291449823263"/>
    <n v="0"/>
  </r>
  <r>
    <n v="5"/>
    <x v="1"/>
    <x v="2"/>
    <n v="300"/>
    <n v="205"/>
    <x v="2"/>
    <n v="0"/>
    <n v="52.051889835314498"/>
  </r>
  <r>
    <n v="5"/>
    <x v="1"/>
    <x v="3"/>
    <n v="300"/>
    <n v="205"/>
    <x v="0"/>
    <n v="0.47884546487073698"/>
    <n v="0"/>
  </r>
  <r>
    <n v="5"/>
    <x v="1"/>
    <x v="3"/>
    <n v="300"/>
    <n v="205"/>
    <x v="2"/>
    <n v="0"/>
    <n v="51.573044370443696"/>
  </r>
  <r>
    <n v="5"/>
    <x v="1"/>
    <x v="4"/>
    <n v="300"/>
    <n v="205"/>
    <x v="0"/>
    <n v="0.47444038025319901"/>
    <n v="0"/>
  </r>
  <r>
    <n v="5"/>
    <x v="1"/>
    <x v="4"/>
    <n v="300"/>
    <n v="205"/>
    <x v="2"/>
    <n v="0"/>
    <n v="51.098603990190497"/>
  </r>
  <r>
    <n v="5"/>
    <x v="1"/>
    <x v="5"/>
    <n v="300"/>
    <n v="205"/>
    <x v="0"/>
    <n v="0.47007581971266199"/>
    <n v="0"/>
  </r>
  <r>
    <n v="5"/>
    <x v="1"/>
    <x v="5"/>
    <n v="300"/>
    <n v="205"/>
    <x v="2"/>
    <n v="0"/>
    <n v="50.6285281704779"/>
  </r>
  <r>
    <n v="5"/>
    <x v="1"/>
    <x v="6"/>
    <n v="300"/>
    <n v="205"/>
    <x v="0"/>
    <n v="0.46575141045245499"/>
    <n v="0"/>
  </r>
  <r>
    <n v="5"/>
    <x v="1"/>
    <x v="6"/>
    <n v="300"/>
    <n v="205"/>
    <x v="2"/>
    <n v="0"/>
    <n v="50.162776760025402"/>
  </r>
  <r>
    <n v="5"/>
    <x v="1"/>
    <x v="7"/>
    <n v="300"/>
    <n v="205"/>
    <x v="0"/>
    <n v="0.46146678310544298"/>
    <n v="0"/>
  </r>
  <r>
    <n v="5"/>
    <x v="1"/>
    <x v="7"/>
    <n v="300"/>
    <n v="205"/>
    <x v="2"/>
    <n v="0"/>
    <n v="49.701309976920001"/>
  </r>
  <r>
    <n v="5"/>
    <x v="1"/>
    <x v="8"/>
    <n v="300"/>
    <n v="205"/>
    <x v="0"/>
    <n v="0.45722157170240502"/>
    <n v="0"/>
  </r>
  <r>
    <n v="5"/>
    <x v="1"/>
    <x v="8"/>
    <n v="300"/>
    <n v="205"/>
    <x v="2"/>
    <n v="0"/>
    <n v="49.244088405217603"/>
  </r>
  <r>
    <n v="5"/>
    <x v="1"/>
    <x v="9"/>
    <n v="300"/>
    <n v="205"/>
    <x v="0"/>
    <n v="0.45301541364083397"/>
    <n v="0"/>
  </r>
  <r>
    <n v="5"/>
    <x v="1"/>
    <x v="9"/>
    <n v="300"/>
    <n v="205"/>
    <x v="2"/>
    <n v="0"/>
    <n v="48.791072991576698"/>
  </r>
  <r>
    <n v="5"/>
    <x v="1"/>
    <x v="10"/>
    <n v="300"/>
    <n v="205"/>
    <x v="0"/>
    <n v="0.44884794965393798"/>
    <n v="0"/>
  </r>
  <r>
    <n v="5"/>
    <x v="1"/>
    <x v="10"/>
    <n v="300"/>
    <n v="205"/>
    <x v="2"/>
    <n v="0"/>
    <n v="48.342225041922802"/>
  </r>
  <r>
    <n v="5"/>
    <x v="1"/>
    <x v="11"/>
    <n v="300"/>
    <n v="205"/>
    <x v="0"/>
    <n v="0.44471882377995797"/>
    <n v="0"/>
  </r>
  <r>
    <n v="5"/>
    <x v="1"/>
    <x v="11"/>
    <n v="300"/>
    <n v="205"/>
    <x v="2"/>
    <n v="0"/>
    <n v="47.897506218142802"/>
  </r>
  <r>
    <n v="5"/>
    <x v="1"/>
    <x v="12"/>
    <n v="300"/>
    <n v="205"/>
    <x v="0"/>
    <n v="0.44062768333178298"/>
    <n v="0"/>
  </r>
  <r>
    <n v="5"/>
    <x v="1"/>
    <x v="12"/>
    <n v="300"/>
    <n v="205"/>
    <x v="2"/>
    <n v="0"/>
    <n v="47.456878534811104"/>
  </r>
  <r>
    <n v="5"/>
    <x v="1"/>
    <x v="13"/>
    <n v="300"/>
    <n v="205"/>
    <x v="0"/>
    <n v="0.43657417886676297"/>
    <n v="0"/>
  </r>
  <r>
    <n v="5"/>
    <x v="1"/>
    <x v="13"/>
    <n v="300"/>
    <n v="205"/>
    <x v="2"/>
    <n v="0"/>
    <n v="47.020304355944297"/>
  </r>
  <r>
    <n v="5"/>
    <x v="1"/>
    <x v="14"/>
    <n v="300"/>
    <n v="205"/>
    <x v="0"/>
    <n v="0.43255796415695602"/>
    <n v="0"/>
  </r>
  <r>
    <n v="5"/>
    <x v="1"/>
    <x v="14"/>
    <n v="300"/>
    <n v="205"/>
    <x v="2"/>
    <n v="0"/>
    <n v="46.587746391787299"/>
  </r>
  <r>
    <n v="5"/>
    <x v="1"/>
    <x v="15"/>
    <n v="300"/>
    <n v="205"/>
    <x v="0"/>
    <n v="0.42857869615946997"/>
    <n v="0"/>
  </r>
  <r>
    <n v="5"/>
    <x v="1"/>
    <x v="15"/>
    <n v="300"/>
    <n v="205"/>
    <x v="2"/>
    <n v="0"/>
    <n v="46.1591676956279"/>
  </r>
  <r>
    <n v="5"/>
    <x v="1"/>
    <x v="16"/>
    <n v="300"/>
    <n v="205"/>
    <x v="0"/>
    <n v="0.42463603498721603"/>
    <n v="0"/>
  </r>
  <r>
    <n v="5"/>
    <x v="1"/>
    <x v="16"/>
    <n v="300"/>
    <n v="205"/>
    <x v="2"/>
    <n v="0"/>
    <n v="45.734531660640698"/>
  </r>
  <r>
    <n v="5"/>
    <x v="1"/>
    <x v="17"/>
    <n v="300"/>
    <n v="205"/>
    <x v="0"/>
    <n v="0.42072964387984502"/>
    <n v="0"/>
  </r>
  <r>
    <n v="5"/>
    <x v="1"/>
    <x v="17"/>
    <n v="300"/>
    <n v="205"/>
    <x v="2"/>
    <n v="0"/>
    <n v="45.313802016760803"/>
  </r>
  <r>
    <n v="5"/>
    <x v="1"/>
    <x v="18"/>
    <n v="300"/>
    <n v="205"/>
    <x v="0"/>
    <n v="0.41685918917501402"/>
    <n v="0"/>
  </r>
  <r>
    <n v="5"/>
    <x v="1"/>
    <x v="18"/>
    <n v="300"/>
    <n v="205"/>
    <x v="2"/>
    <n v="0"/>
    <n v="44.896942827585796"/>
  </r>
  <r>
    <n v="5"/>
    <x v="1"/>
    <x v="1"/>
    <n v="300"/>
    <n v="206"/>
    <x v="0"/>
    <n v="4.7920455453719297"/>
    <n v="0"/>
  </r>
  <r>
    <n v="5"/>
    <x v="1"/>
    <x v="1"/>
    <n v="300"/>
    <n v="206"/>
    <x v="3"/>
    <n v="0"/>
    <n v="260.32275445462801"/>
  </r>
  <r>
    <n v="5"/>
    <x v="1"/>
    <x v="2"/>
    <n v="300"/>
    <n v="206"/>
    <x v="0"/>
    <n v="4.7054275953030604"/>
    <n v="0"/>
  </r>
  <r>
    <n v="5"/>
    <x v="1"/>
    <x v="2"/>
    <n v="300"/>
    <n v="206"/>
    <x v="3"/>
    <n v="0"/>
    <n v="255.617326859325"/>
  </r>
  <r>
    <n v="5"/>
    <x v="1"/>
    <x v="3"/>
    <n v="300"/>
    <n v="206"/>
    <x v="0"/>
    <n v="4.62037529589489"/>
    <n v="0"/>
  </r>
  <r>
    <n v="5"/>
    <x v="1"/>
    <x v="3"/>
    <n v="300"/>
    <n v="206"/>
    <x v="3"/>
    <n v="0"/>
    <n v="250.99695156343"/>
  </r>
  <r>
    <n v="5"/>
    <x v="1"/>
    <x v="4"/>
    <n v="300"/>
    <n v="206"/>
    <x v="0"/>
    <n v="4.5368603474474902"/>
    <n v="0"/>
  </r>
  <r>
    <n v="5"/>
    <x v="1"/>
    <x v="4"/>
    <n v="300"/>
    <n v="206"/>
    <x v="3"/>
    <n v="0"/>
    <n v="246.460091215983"/>
  </r>
  <r>
    <n v="5"/>
    <x v="1"/>
    <x v="5"/>
    <n v="300"/>
    <n v="206"/>
    <x v="0"/>
    <n v="4.4548549617882998"/>
    <n v="0"/>
  </r>
  <r>
    <n v="5"/>
    <x v="1"/>
    <x v="5"/>
    <n v="300"/>
    <n v="206"/>
    <x v="3"/>
    <n v="0"/>
    <n v="242.00523625419399"/>
  </r>
  <r>
    <n v="5"/>
    <x v="1"/>
    <x v="6"/>
    <n v="300"/>
    <n v="206"/>
    <x v="0"/>
    <n v="4.3743318530259199"/>
    <n v="0"/>
  </r>
  <r>
    <n v="5"/>
    <x v="1"/>
    <x v="6"/>
    <n v="300"/>
    <n v="206"/>
    <x v="3"/>
    <n v="0"/>
    <n v="237.630904401169"/>
  </r>
  <r>
    <n v="5"/>
    <x v="1"/>
    <x v="7"/>
    <n v="300"/>
    <n v="206"/>
    <x v="0"/>
    <n v="4.2952642284713001"/>
    <n v="0"/>
  </r>
  <r>
    <n v="5"/>
    <x v="1"/>
    <x v="7"/>
    <n v="300"/>
    <n v="206"/>
    <x v="3"/>
    <n v="0"/>
    <n v="233.335640172697"/>
  </r>
  <r>
    <n v="5"/>
    <x v="1"/>
    <x v="8"/>
    <n v="300"/>
    <n v="206"/>
    <x v="0"/>
    <n v="4.2176257797229102"/>
    <n v="0"/>
  </r>
  <r>
    <n v="5"/>
    <x v="1"/>
    <x v="8"/>
    <n v="300"/>
    <n v="206"/>
    <x v="3"/>
    <n v="0"/>
    <n v="229.118014392974"/>
  </r>
  <r>
    <n v="5"/>
    <x v="1"/>
    <x v="9"/>
    <n v="300"/>
    <n v="206"/>
    <x v="0"/>
    <n v="4.1413906739130404"/>
    <n v="0"/>
  </r>
  <r>
    <n v="5"/>
    <x v="1"/>
    <x v="9"/>
    <n v="300"/>
    <n v="206"/>
    <x v="3"/>
    <n v="0"/>
    <n v="224.976623719061"/>
  </r>
  <r>
    <n v="5"/>
    <x v="1"/>
    <x v="10"/>
    <n v="300"/>
    <n v="206"/>
    <x v="0"/>
    <n v="4.0665335451123203"/>
    <n v="0"/>
  </r>
  <r>
    <n v="5"/>
    <x v="1"/>
    <x v="10"/>
    <n v="300"/>
    <n v="206"/>
    <x v="3"/>
    <n v="0"/>
    <n v="220.91009017394899"/>
  </r>
  <r>
    <n v="5"/>
    <x v="1"/>
    <x v="11"/>
    <n v="300"/>
    <n v="206"/>
    <x v="0"/>
    <n v="3.9930294858898501"/>
    <n v="0"/>
  </r>
  <r>
    <n v="5"/>
    <x v="1"/>
    <x v="11"/>
    <n v="300"/>
    <n v="206"/>
    <x v="3"/>
    <n v="0"/>
    <n v="216.917060688059"/>
  </r>
  <r>
    <n v="5"/>
    <x v="1"/>
    <x v="12"/>
    <n v="300"/>
    <n v="206"/>
    <x v="0"/>
    <n v="3.92085403902527"/>
    <n v="0"/>
  </r>
  <r>
    <n v="5"/>
    <x v="1"/>
    <x v="12"/>
    <n v="300"/>
    <n v="206"/>
    <x v="3"/>
    <n v="0"/>
    <n v="212.99620664903401"/>
  </r>
  <r>
    <n v="5"/>
    <x v="1"/>
    <x v="13"/>
    <n v="300"/>
    <n v="206"/>
    <x v="0"/>
    <n v="3.8499831893716698"/>
    <n v="0"/>
  </r>
  <r>
    <n v="5"/>
    <x v="1"/>
    <x v="13"/>
    <n v="300"/>
    <n v="206"/>
    <x v="3"/>
    <n v="0"/>
    <n v="209.146223459662"/>
  </r>
  <r>
    <n v="5"/>
    <x v="1"/>
    <x v="14"/>
    <n v="300"/>
    <n v="206"/>
    <x v="0"/>
    <n v="3.7803933558640801"/>
    <n v="0"/>
  </r>
  <r>
    <n v="5"/>
    <x v="1"/>
    <x v="14"/>
    <n v="300"/>
    <n v="206"/>
    <x v="3"/>
    <n v="0"/>
    <n v="205.365830103798"/>
  </r>
  <r>
    <n v="5"/>
    <x v="1"/>
    <x v="15"/>
    <n v="300"/>
    <n v="206"/>
    <x v="0"/>
    <n v="3.7120613836742402"/>
    <n v="0"/>
  </r>
  <r>
    <n v="5"/>
    <x v="1"/>
    <x v="15"/>
    <n v="300"/>
    <n v="206"/>
    <x v="3"/>
    <n v="0"/>
    <n v="201.65376872012399"/>
  </r>
  <r>
    <n v="5"/>
    <x v="1"/>
    <x v="16"/>
    <n v="300"/>
    <n v="206"/>
    <x v="0"/>
    <n v="3.6449645365054302"/>
    <n v="0"/>
  </r>
  <r>
    <n v="5"/>
    <x v="1"/>
    <x v="16"/>
    <n v="300"/>
    <n v="206"/>
    <x v="3"/>
    <n v="0"/>
    <n v="198.008804183618"/>
  </r>
  <r>
    <n v="5"/>
    <x v="1"/>
    <x v="17"/>
    <n v="300"/>
    <n v="206"/>
    <x v="0"/>
    <n v="3.5790804890279202"/>
    <n v="0"/>
  </r>
  <r>
    <n v="5"/>
    <x v="1"/>
    <x v="17"/>
    <n v="300"/>
    <n v="206"/>
    <x v="3"/>
    <n v="0"/>
    <n v="194.42972369459099"/>
  </r>
  <r>
    <n v="5"/>
    <x v="1"/>
    <x v="18"/>
    <n v="300"/>
    <n v="206"/>
    <x v="0"/>
    <n v="3.5143873194501198"/>
    <n v="0"/>
  </r>
  <r>
    <n v="5"/>
    <x v="1"/>
    <x v="18"/>
    <n v="300"/>
    <n v="206"/>
    <x v="3"/>
    <n v="0"/>
    <n v="190.91533637513999"/>
  </r>
  <r>
    <n v="5"/>
    <x v="1"/>
    <x v="1"/>
    <n v="300"/>
    <n v="207"/>
    <x v="0"/>
    <n v="15.1380760013715"/>
    <n v="0"/>
  </r>
  <r>
    <n v="5"/>
    <x v="1"/>
    <x v="1"/>
    <n v="300"/>
    <n v="207"/>
    <x v="4"/>
    <n v="0"/>
    <n v="647.64892399862902"/>
  </r>
  <r>
    <n v="5"/>
    <x v="1"/>
    <x v="2"/>
    <n v="300"/>
    <n v="207"/>
    <x v="0"/>
    <n v="14.7923218676553"/>
    <n v="0"/>
  </r>
  <r>
    <n v="5"/>
    <x v="1"/>
    <x v="2"/>
    <n v="300"/>
    <n v="207"/>
    <x v="4"/>
    <n v="0"/>
    <n v="632.85660213097299"/>
  </r>
  <r>
    <n v="5"/>
    <x v="1"/>
    <x v="3"/>
    <n v="300"/>
    <n v="207"/>
    <x v="0"/>
    <n v="14.454464769267201"/>
    <n v="0"/>
  </r>
  <r>
    <n v="5"/>
    <x v="1"/>
    <x v="3"/>
    <n v="300"/>
    <n v="207"/>
    <x v="4"/>
    <n v="0"/>
    <n v="618.40213736170597"/>
  </r>
  <r>
    <n v="5"/>
    <x v="1"/>
    <x v="4"/>
    <n v="300"/>
    <n v="207"/>
    <x v="0"/>
    <n v="14.124324337671201"/>
    <n v="0"/>
  </r>
  <r>
    <n v="5"/>
    <x v="1"/>
    <x v="4"/>
    <n v="300"/>
    <n v="207"/>
    <x v="4"/>
    <n v="0"/>
    <n v="604.27781302403503"/>
  </r>
  <r>
    <n v="5"/>
    <x v="1"/>
    <x v="5"/>
    <n v="300"/>
    <n v="207"/>
    <x v="0"/>
    <n v="13.8017243239537"/>
    <n v="0"/>
  </r>
  <r>
    <n v="5"/>
    <x v="1"/>
    <x v="5"/>
    <n v="300"/>
    <n v="207"/>
    <x v="4"/>
    <n v="0"/>
    <n v="590.47608870008105"/>
  </r>
  <r>
    <n v="5"/>
    <x v="1"/>
    <x v="6"/>
    <n v="300"/>
    <n v="207"/>
    <x v="0"/>
    <n v="13.4864925047328"/>
    <n v="0"/>
  </r>
  <r>
    <n v="5"/>
    <x v="1"/>
    <x v="6"/>
    <n v="300"/>
    <n v="207"/>
    <x v="4"/>
    <n v="0"/>
    <n v="576.98959619534799"/>
  </r>
  <r>
    <n v="5"/>
    <x v="1"/>
    <x v="7"/>
    <n v="300"/>
    <n v="207"/>
    <x v="0"/>
    <n v="13.178460590213399"/>
    <n v="0"/>
  </r>
  <r>
    <n v="5"/>
    <x v="1"/>
    <x v="7"/>
    <n v="300"/>
    <n v="207"/>
    <x v="4"/>
    <n v="0"/>
    <n v="563.81113560513495"/>
  </r>
  <r>
    <n v="5"/>
    <x v="1"/>
    <x v="8"/>
    <n v="300"/>
    <n v="207"/>
    <x v="0"/>
    <n v="12.877464134345001"/>
    <n v="0"/>
  </r>
  <r>
    <n v="5"/>
    <x v="1"/>
    <x v="8"/>
    <n v="300"/>
    <n v="207"/>
    <x v="4"/>
    <n v="0"/>
    <n v="550.93367147079005"/>
  </r>
  <r>
    <n v="5"/>
    <x v="1"/>
    <x v="9"/>
    <n v="300"/>
    <n v="207"/>
    <x v="0"/>
    <n v="12.5833424470295"/>
    <n v="0"/>
  </r>
  <r>
    <n v="5"/>
    <x v="1"/>
    <x v="9"/>
    <n v="300"/>
    <n v="207"/>
    <x v="4"/>
    <n v="0"/>
    <n v="538.35032902376099"/>
  </r>
  <r>
    <n v="5"/>
    <x v="1"/>
    <x v="10"/>
    <n v="300"/>
    <n v="207"/>
    <x v="0"/>
    <n v="12.2959385083368"/>
    <n v="0"/>
  </r>
  <r>
    <n v="5"/>
    <x v="1"/>
    <x v="10"/>
    <n v="300"/>
    <n v="207"/>
    <x v="4"/>
    <n v="0"/>
    <n v="526.05439051542396"/>
  </r>
  <r>
    <n v="5"/>
    <x v="1"/>
    <x v="11"/>
    <n v="300"/>
    <n v="207"/>
    <x v="0"/>
    <n v="12.015098884675799"/>
    <n v="0"/>
  </r>
  <r>
    <n v="5"/>
    <x v="1"/>
    <x v="11"/>
    <n v="300"/>
    <n v="207"/>
    <x v="4"/>
    <n v="0"/>
    <n v="514.03929163074804"/>
  </r>
  <r>
    <n v="5"/>
    <x v="1"/>
    <x v="12"/>
    <n v="300"/>
    <n v="207"/>
    <x v="0"/>
    <n v="11.740673646884099"/>
    <n v="0"/>
  </r>
  <r>
    <n v="5"/>
    <x v="1"/>
    <x v="12"/>
    <n v="300"/>
    <n v="207"/>
    <x v="4"/>
    <n v="0"/>
    <n v="502.29861798386401"/>
  </r>
  <r>
    <n v="5"/>
    <x v="1"/>
    <x v="13"/>
    <n v="300"/>
    <n v="207"/>
    <x v="0"/>
    <n v="11.4725162901861"/>
    <n v="0"/>
  </r>
  <r>
    <n v="5"/>
    <x v="1"/>
    <x v="13"/>
    <n v="300"/>
    <n v="207"/>
    <x v="4"/>
    <n v="0"/>
    <n v="490.82610169367803"/>
  </r>
  <r>
    <n v="5"/>
    <x v="1"/>
    <x v="14"/>
    <n v="300"/>
    <n v="207"/>
    <x v="0"/>
    <n v="11.2104836559795"/>
    <n v="0"/>
  </r>
  <r>
    <n v="5"/>
    <x v="1"/>
    <x v="14"/>
    <n v="300"/>
    <n v="207"/>
    <x v="4"/>
    <n v="0"/>
    <n v="479.61561803769803"/>
  </r>
  <r>
    <n v="5"/>
    <x v="1"/>
    <x v="15"/>
    <n v="300"/>
    <n v="207"/>
    <x v="0"/>
    <n v="10.954435855409701"/>
    <n v="0"/>
  </r>
  <r>
    <n v="5"/>
    <x v="1"/>
    <x v="15"/>
    <n v="300"/>
    <n v="207"/>
    <x v="4"/>
    <n v="0"/>
    <n v="468.66118218228797"/>
  </r>
  <r>
    <n v="5"/>
    <x v="1"/>
    <x v="16"/>
    <n v="300"/>
    <n v="207"/>
    <x v="0"/>
    <n v="10.7042361946871"/>
    <n v="0"/>
  </r>
  <r>
    <n v="5"/>
    <x v="1"/>
    <x v="16"/>
    <n v="300"/>
    <n v="207"/>
    <x v="4"/>
    <n v="0"/>
    <n v="457.95694598760099"/>
  </r>
  <r>
    <n v="5"/>
    <x v="1"/>
    <x v="17"/>
    <n v="300"/>
    <n v="207"/>
    <x v="0"/>
    <n v="10.459751102113101"/>
    <n v="0"/>
  </r>
  <r>
    <n v="5"/>
    <x v="1"/>
    <x v="17"/>
    <n v="300"/>
    <n v="207"/>
    <x v="4"/>
    <n v="0"/>
    <n v="447.497194885488"/>
  </r>
  <r>
    <n v="5"/>
    <x v="1"/>
    <x v="18"/>
    <n v="300"/>
    <n v="207"/>
    <x v="0"/>
    <n v="10.220850056771001"/>
    <n v="0"/>
  </r>
  <r>
    <n v="5"/>
    <x v="1"/>
    <x v="18"/>
    <n v="300"/>
    <n v="207"/>
    <x v="4"/>
    <n v="0"/>
    <n v="437.27634482871701"/>
  </r>
  <r>
    <n v="5"/>
    <x v="1"/>
    <x v="1"/>
    <n v="300"/>
    <n v="208"/>
    <x v="0"/>
    <n v="1.9511148594491201"/>
    <n v="0"/>
  </r>
  <r>
    <n v="5"/>
    <x v="1"/>
    <x v="1"/>
    <n v="300"/>
    <n v="208"/>
    <x v="5"/>
    <n v="0"/>
    <n v="210.14072514055101"/>
  </r>
  <r>
    <n v="5"/>
    <x v="1"/>
    <x v="2"/>
    <n v="300"/>
    <n v="208"/>
    <x v="0"/>
    <n v="1.93316579929305"/>
    <n v="0"/>
  </r>
  <r>
    <n v="5"/>
    <x v="1"/>
    <x v="2"/>
    <n v="300"/>
    <n v="208"/>
    <x v="5"/>
    <n v="0"/>
    <n v="208.20755934125799"/>
  </r>
  <r>
    <n v="5"/>
    <x v="1"/>
    <x v="3"/>
    <n v="300"/>
    <n v="208"/>
    <x v="0"/>
    <n v="1.9153818594829499"/>
    <n v="0"/>
  </r>
  <r>
    <n v="5"/>
    <x v="1"/>
    <x v="3"/>
    <n v="300"/>
    <n v="208"/>
    <x v="5"/>
    <n v="0"/>
    <n v="206.29217748177501"/>
  </r>
  <r>
    <n v="5"/>
    <x v="1"/>
    <x v="4"/>
    <n v="300"/>
    <n v="208"/>
    <x v="0"/>
    <n v="1.8977615210128"/>
    <n v="0"/>
  </r>
  <r>
    <n v="5"/>
    <x v="1"/>
    <x v="4"/>
    <n v="300"/>
    <n v="208"/>
    <x v="5"/>
    <n v="0"/>
    <n v="204.39441596076199"/>
  </r>
  <r>
    <n v="5"/>
    <x v="1"/>
    <x v="5"/>
    <n v="300"/>
    <n v="208"/>
    <x v="0"/>
    <n v="1.88030327885065"/>
    <n v="0"/>
  </r>
  <r>
    <n v="5"/>
    <x v="1"/>
    <x v="5"/>
    <n v="300"/>
    <n v="208"/>
    <x v="5"/>
    <n v="0"/>
    <n v="202.514112681912"/>
  </r>
  <r>
    <n v="5"/>
    <x v="1"/>
    <x v="6"/>
    <n v="300"/>
    <n v="208"/>
    <x v="0"/>
    <n v="1.86300564180982"/>
    <n v="0"/>
  </r>
  <r>
    <n v="5"/>
    <x v="1"/>
    <x v="6"/>
    <n v="300"/>
    <n v="208"/>
    <x v="5"/>
    <n v="0"/>
    <n v="200.651107040102"/>
  </r>
  <r>
    <n v="5"/>
    <x v="1"/>
    <x v="7"/>
    <n v="300"/>
    <n v="208"/>
    <x v="0"/>
    <n v="1.8458671324217699"/>
    <n v="0"/>
  </r>
  <r>
    <n v="5"/>
    <x v="1"/>
    <x v="7"/>
    <n v="300"/>
    <n v="208"/>
    <x v="5"/>
    <n v="0"/>
    <n v="198.80523990768"/>
  </r>
  <r>
    <n v="5"/>
    <x v="1"/>
    <x v="8"/>
    <n v="300"/>
    <n v="208"/>
    <x v="0"/>
    <n v="1.8288862868096201"/>
    <n v="0"/>
  </r>
  <r>
    <n v="5"/>
    <x v="1"/>
    <x v="8"/>
    <n v="300"/>
    <n v="208"/>
    <x v="5"/>
    <n v="0"/>
    <n v="196.97635362086999"/>
  </r>
  <r>
    <n v="5"/>
    <x v="1"/>
    <x v="9"/>
    <n v="300"/>
    <n v="208"/>
    <x v="0"/>
    <n v="1.8120616545633399"/>
    <n v="0"/>
  </r>
  <r>
    <n v="5"/>
    <x v="1"/>
    <x v="9"/>
    <n v="300"/>
    <n v="208"/>
    <x v="5"/>
    <n v="0"/>
    <n v="195.16429196630699"/>
  </r>
  <r>
    <n v="5"/>
    <x v="1"/>
    <x v="10"/>
    <n v="300"/>
    <n v="208"/>
    <x v="0"/>
    <n v="1.7953917986157499"/>
    <n v="0"/>
  </r>
  <r>
    <n v="5"/>
    <x v="1"/>
    <x v="10"/>
    <n v="300"/>
    <n v="208"/>
    <x v="5"/>
    <n v="0"/>
    <n v="193.36890016769101"/>
  </r>
  <r>
    <n v="5"/>
    <x v="1"/>
    <x v="11"/>
    <n v="300"/>
    <n v="208"/>
    <x v="0"/>
    <n v="1.7788752951198299"/>
    <n v="0"/>
  </r>
  <r>
    <n v="5"/>
    <x v="1"/>
    <x v="11"/>
    <n v="300"/>
    <n v="208"/>
    <x v="5"/>
    <n v="0"/>
    <n v="191.59002487257101"/>
  </r>
  <r>
    <n v="5"/>
    <x v="1"/>
    <x v="12"/>
    <n v="300"/>
    <n v="208"/>
    <x v="0"/>
    <n v="1.7625107333271299"/>
    <n v="0"/>
  </r>
  <r>
    <n v="5"/>
    <x v="1"/>
    <x v="12"/>
    <n v="300"/>
    <n v="208"/>
    <x v="5"/>
    <n v="0"/>
    <n v="189.82751413924399"/>
  </r>
  <r>
    <n v="5"/>
    <x v="1"/>
    <x v="13"/>
    <n v="300"/>
    <n v="208"/>
    <x v="0"/>
    <n v="1.7462967154670499"/>
    <n v="0"/>
  </r>
  <r>
    <n v="5"/>
    <x v="1"/>
    <x v="13"/>
    <n v="300"/>
    <n v="208"/>
    <x v="5"/>
    <n v="0"/>
    <n v="188.08121742377699"/>
  </r>
  <r>
    <n v="5"/>
    <x v="1"/>
    <x v="14"/>
    <n v="300"/>
    <n v="208"/>
    <x v="0"/>
    <n v="1.7302318566278201"/>
    <n v="0"/>
  </r>
  <r>
    <n v="5"/>
    <x v="1"/>
    <x v="14"/>
    <n v="300"/>
    <n v="208"/>
    <x v="5"/>
    <n v="0"/>
    <n v="186.350985567149"/>
  </r>
  <r>
    <n v="5"/>
    <x v="1"/>
    <x v="15"/>
    <n v="300"/>
    <n v="208"/>
    <x v="0"/>
    <n v="1.7143147846378799"/>
    <n v="0"/>
  </r>
  <r>
    <n v="5"/>
    <x v="1"/>
    <x v="15"/>
    <n v="300"/>
    <n v="208"/>
    <x v="5"/>
    <n v="0"/>
    <n v="184.636670782511"/>
  </r>
  <r>
    <n v="5"/>
    <x v="1"/>
    <x v="16"/>
    <n v="300"/>
    <n v="208"/>
    <x v="0"/>
    <n v="1.6985441399488701"/>
    <n v="0"/>
  </r>
  <r>
    <n v="5"/>
    <x v="1"/>
    <x v="16"/>
    <n v="300"/>
    <n v="208"/>
    <x v="5"/>
    <n v="0"/>
    <n v="182.93812664256299"/>
  </r>
  <r>
    <n v="5"/>
    <x v="1"/>
    <x v="17"/>
    <n v="300"/>
    <n v="208"/>
    <x v="0"/>
    <n v="1.6829185755193801"/>
    <n v="0"/>
  </r>
  <r>
    <n v="5"/>
    <x v="1"/>
    <x v="17"/>
    <n v="300"/>
    <n v="208"/>
    <x v="5"/>
    <n v="0"/>
    <n v="181.25520806704299"/>
  </r>
  <r>
    <n v="5"/>
    <x v="1"/>
    <x v="18"/>
    <n v="300"/>
    <n v="208"/>
    <x v="0"/>
    <n v="1.6674367567000601"/>
    <n v="0"/>
  </r>
  <r>
    <n v="5"/>
    <x v="1"/>
    <x v="18"/>
    <n v="300"/>
    <n v="208"/>
    <x v="5"/>
    <n v="0"/>
    <n v="179.58777131034299"/>
  </r>
  <r>
    <n v="5"/>
    <x v="1"/>
    <x v="1"/>
    <n v="300"/>
    <n v="209"/>
    <x v="0"/>
    <n v="421.571852406201"/>
    <n v="0"/>
  </r>
  <r>
    <n v="5"/>
    <x v="1"/>
    <x v="1"/>
    <n v="300"/>
    <n v="209"/>
    <x v="6"/>
    <n v="0"/>
    <n v="1017.7644835938"/>
  </r>
  <r>
    <n v="5"/>
    <x v="1"/>
    <x v="2"/>
    <n v="300"/>
    <n v="209"/>
    <x v="0"/>
    <n v="298.09631559379898"/>
    <n v="0"/>
  </r>
  <r>
    <n v="5"/>
    <x v="1"/>
    <x v="2"/>
    <n v="300"/>
    <n v="209"/>
    <x v="6"/>
    <n v="0"/>
    <n v="719.66816800000004"/>
  </r>
  <r>
    <n v="5"/>
    <x v="1"/>
    <x v="3"/>
    <n v="300"/>
    <n v="209"/>
    <x v="0"/>
    <n v="210.78592620309999"/>
    <n v="0"/>
  </r>
  <r>
    <n v="5"/>
    <x v="1"/>
    <x v="3"/>
    <n v="300"/>
    <n v="209"/>
    <x v="6"/>
    <n v="0"/>
    <n v="508.88224179690002"/>
  </r>
  <r>
    <n v="5"/>
    <x v="1"/>
    <x v="4"/>
    <n v="300"/>
    <n v="209"/>
    <x v="0"/>
    <n v="149.0481577969"/>
    <n v="0"/>
  </r>
  <r>
    <n v="5"/>
    <x v="1"/>
    <x v="4"/>
    <n v="300"/>
    <n v="209"/>
    <x v="6"/>
    <n v="0"/>
    <n v="359.83408400000002"/>
  </r>
  <r>
    <n v="5"/>
    <x v="1"/>
    <x v="5"/>
    <n v="300"/>
    <n v="209"/>
    <x v="0"/>
    <n v="105.39296310155"/>
    <n v="0"/>
  </r>
  <r>
    <n v="5"/>
    <x v="1"/>
    <x v="5"/>
    <n v="300"/>
    <n v="209"/>
    <x v="6"/>
    <n v="0"/>
    <n v="254.44112089845001"/>
  </r>
  <r>
    <n v="5"/>
    <x v="1"/>
    <x v="6"/>
    <n v="300"/>
    <n v="209"/>
    <x v="0"/>
    <n v="74.524078898449801"/>
    <n v="0"/>
  </r>
  <r>
    <n v="5"/>
    <x v="1"/>
    <x v="6"/>
    <n v="300"/>
    <n v="209"/>
    <x v="6"/>
    <n v="0"/>
    <n v="179.91704200000001"/>
  </r>
  <r>
    <n v="5"/>
    <x v="1"/>
    <x v="7"/>
    <n v="300"/>
    <n v="209"/>
    <x v="0"/>
    <n v="52.696481550775097"/>
    <n v="0"/>
  </r>
  <r>
    <n v="5"/>
    <x v="1"/>
    <x v="7"/>
    <n v="300"/>
    <n v="209"/>
    <x v="6"/>
    <n v="0"/>
    <n v="127.220560449225"/>
  </r>
  <r>
    <n v="5"/>
    <x v="1"/>
    <x v="8"/>
    <n v="300"/>
    <n v="209"/>
    <x v="0"/>
    <n v="37.262039449224901"/>
    <n v="0"/>
  </r>
  <r>
    <n v="5"/>
    <x v="1"/>
    <x v="8"/>
    <n v="300"/>
    <n v="209"/>
    <x v="6"/>
    <n v="0"/>
    <n v="89.958521000000005"/>
  </r>
  <r>
    <n v="5"/>
    <x v="1"/>
    <x v="9"/>
    <n v="300"/>
    <n v="209"/>
    <x v="0"/>
    <n v="26.348240775387598"/>
    <n v="0"/>
  </r>
  <r>
    <n v="5"/>
    <x v="1"/>
    <x v="9"/>
    <n v="300"/>
    <n v="209"/>
    <x v="6"/>
    <n v="0"/>
    <n v="63.610280224612502"/>
  </r>
  <r>
    <n v="5"/>
    <x v="1"/>
    <x v="10"/>
    <n v="300"/>
    <n v="209"/>
    <x v="0"/>
    <n v="18.6310197246125"/>
    <n v="0"/>
  </r>
  <r>
    <n v="5"/>
    <x v="1"/>
    <x v="10"/>
    <n v="300"/>
    <n v="209"/>
    <x v="6"/>
    <n v="0"/>
    <n v="44.979260500000002"/>
  </r>
  <r>
    <n v="5"/>
    <x v="1"/>
    <x v="11"/>
    <n v="300"/>
    <n v="209"/>
    <x v="0"/>
    <n v="13.174120387693799"/>
    <n v="0"/>
  </r>
  <r>
    <n v="5"/>
    <x v="1"/>
    <x v="11"/>
    <n v="300"/>
    <n v="209"/>
    <x v="6"/>
    <n v="0"/>
    <n v="31.805140112306201"/>
  </r>
  <r>
    <n v="5"/>
    <x v="1"/>
    <x v="12"/>
    <n v="300"/>
    <n v="209"/>
    <x v="0"/>
    <n v="9.3155098623062305"/>
    <n v="0"/>
  </r>
  <r>
    <n v="5"/>
    <x v="1"/>
    <x v="12"/>
    <n v="300"/>
    <n v="209"/>
    <x v="6"/>
    <n v="0"/>
    <n v="22.489630250000001"/>
  </r>
  <r>
    <n v="5"/>
    <x v="1"/>
    <x v="13"/>
    <n v="300"/>
    <n v="209"/>
    <x v="0"/>
    <n v="6.5870601938468898"/>
    <n v="0"/>
  </r>
  <r>
    <n v="5"/>
    <x v="1"/>
    <x v="13"/>
    <n v="300"/>
    <n v="209"/>
    <x v="6"/>
    <n v="0"/>
    <n v="15.902570056153101"/>
  </r>
  <r>
    <n v="5"/>
    <x v="1"/>
    <x v="14"/>
    <n v="300"/>
    <n v="209"/>
    <x v="0"/>
    <n v="4.6577549311531099"/>
    <n v="0"/>
  </r>
  <r>
    <n v="5"/>
    <x v="1"/>
    <x v="14"/>
    <n v="300"/>
    <n v="209"/>
    <x v="6"/>
    <n v="0"/>
    <n v="11.244815125000001"/>
  </r>
  <r>
    <n v="5"/>
    <x v="1"/>
    <x v="15"/>
    <n v="300"/>
    <n v="209"/>
    <x v="0"/>
    <n v="3.29353009692344"/>
    <n v="0"/>
  </r>
  <r>
    <n v="5"/>
    <x v="1"/>
    <x v="15"/>
    <n v="300"/>
    <n v="209"/>
    <x v="6"/>
    <n v="0"/>
    <n v="7.9512850280765601"/>
  </r>
  <r>
    <n v="5"/>
    <x v="1"/>
    <x v="16"/>
    <n v="300"/>
    <n v="209"/>
    <x v="0"/>
    <n v="2.3288774655765598"/>
    <n v="0"/>
  </r>
  <r>
    <n v="5"/>
    <x v="1"/>
    <x v="16"/>
    <n v="300"/>
    <n v="209"/>
    <x v="6"/>
    <n v="0"/>
    <n v="5.6224075625000003"/>
  </r>
  <r>
    <n v="5"/>
    <x v="1"/>
    <x v="17"/>
    <n v="300"/>
    <n v="209"/>
    <x v="0"/>
    <n v="1.64676504846172"/>
    <n v="0"/>
  </r>
  <r>
    <n v="5"/>
    <x v="1"/>
    <x v="17"/>
    <n v="300"/>
    <n v="209"/>
    <x v="6"/>
    <n v="0"/>
    <n v="3.9756425140382801"/>
  </r>
  <r>
    <n v="5"/>
    <x v="1"/>
    <x v="18"/>
    <n v="300"/>
    <n v="209"/>
    <x v="0"/>
    <n v="1.1644387327882799"/>
    <n v="0"/>
  </r>
  <r>
    <n v="5"/>
    <x v="1"/>
    <x v="18"/>
    <n v="300"/>
    <n v="209"/>
    <x v="6"/>
    <n v="0"/>
    <n v="2.8112037812500001"/>
  </r>
  <r>
    <n v="5"/>
    <x v="1"/>
    <x v="1"/>
    <n v="300"/>
    <n v="210"/>
    <x v="0"/>
    <n v="6.7088637635207"/>
    <n v="0"/>
  </r>
  <r>
    <n v="5"/>
    <x v="1"/>
    <x v="1"/>
    <n v="300"/>
    <n v="210"/>
    <x v="7"/>
    <n v="0"/>
    <n v="364.45185623648001"/>
  </r>
  <r>
    <n v="5"/>
    <x v="1"/>
    <x v="2"/>
    <n v="300"/>
    <n v="210"/>
    <x v="0"/>
    <n v="6.5875986334243102"/>
    <n v="0"/>
  </r>
  <r>
    <n v="5"/>
    <x v="1"/>
    <x v="2"/>
    <n v="300"/>
    <n v="210"/>
    <x v="7"/>
    <n v="0"/>
    <n v="357.86425760305502"/>
  </r>
  <r>
    <n v="5"/>
    <x v="1"/>
    <x v="3"/>
    <n v="300"/>
    <n v="210"/>
    <x v="0"/>
    <n v="6.4685254142528397"/>
    <n v="0"/>
  </r>
  <r>
    <n v="5"/>
    <x v="1"/>
    <x v="3"/>
    <n v="300"/>
    <n v="210"/>
    <x v="7"/>
    <n v="0"/>
    <n v="351.39573218880201"/>
  </r>
  <r>
    <n v="5"/>
    <x v="1"/>
    <x v="4"/>
    <n v="300"/>
    <n v="210"/>
    <x v="0"/>
    <n v="6.3516044864264796"/>
    <n v="0"/>
  </r>
  <r>
    <n v="5"/>
    <x v="1"/>
    <x v="4"/>
    <n v="300"/>
    <n v="210"/>
    <x v="7"/>
    <n v="0"/>
    <n v="345.04412770237599"/>
  </r>
  <r>
    <n v="5"/>
    <x v="1"/>
    <x v="5"/>
    <n v="300"/>
    <n v="210"/>
    <x v="0"/>
    <n v="6.2367969465035999"/>
    <n v="0"/>
  </r>
  <r>
    <n v="5"/>
    <x v="1"/>
    <x v="5"/>
    <n v="300"/>
    <n v="210"/>
    <x v="7"/>
    <n v="0"/>
    <n v="338.80733075587199"/>
  </r>
  <r>
    <n v="5"/>
    <x v="1"/>
    <x v="6"/>
    <n v="300"/>
    <n v="210"/>
    <x v="0"/>
    <n v="6.1240645942362999"/>
    <n v="0"/>
  </r>
  <r>
    <n v="5"/>
    <x v="1"/>
    <x v="6"/>
    <n v="300"/>
    <n v="210"/>
    <x v="7"/>
    <n v="0"/>
    <n v="332.68326616163603"/>
  </r>
  <r>
    <n v="5"/>
    <x v="1"/>
    <x v="7"/>
    <n v="300"/>
    <n v="210"/>
    <x v="0"/>
    <n v="6.01336991985983"/>
    <n v="0"/>
  </r>
  <r>
    <n v="5"/>
    <x v="1"/>
    <x v="7"/>
    <n v="300"/>
    <n v="210"/>
    <x v="7"/>
    <n v="0"/>
    <n v="326.66989624177597"/>
  </r>
  <r>
    <n v="5"/>
    <x v="1"/>
    <x v="8"/>
    <n v="300"/>
    <n v="210"/>
    <x v="0"/>
    <n v="5.9046760916120897"/>
    <n v="0"/>
  </r>
  <r>
    <n v="5"/>
    <x v="1"/>
    <x v="8"/>
    <n v="300"/>
    <n v="210"/>
    <x v="7"/>
    <n v="0"/>
    <n v="320.765220150164"/>
  </r>
  <r>
    <n v="5"/>
    <x v="1"/>
    <x v="9"/>
    <n v="300"/>
    <n v="210"/>
    <x v="0"/>
    <n v="5.7979469434782196"/>
    <n v="0"/>
  </r>
  <r>
    <n v="5"/>
    <x v="1"/>
    <x v="9"/>
    <n v="300"/>
    <n v="210"/>
    <x v="7"/>
    <n v="0"/>
    <n v="314.967273206686"/>
  </r>
  <r>
    <n v="5"/>
    <x v="1"/>
    <x v="10"/>
    <n v="300"/>
    <n v="210"/>
    <x v="0"/>
    <n v="5.6931469631572904"/>
    <n v="0"/>
  </r>
  <r>
    <n v="5"/>
    <x v="1"/>
    <x v="10"/>
    <n v="300"/>
    <n v="210"/>
    <x v="7"/>
    <n v="0"/>
    <n v="309.274126243529"/>
  </r>
  <r>
    <n v="5"/>
    <x v="1"/>
    <x v="11"/>
    <n v="300"/>
    <n v="210"/>
    <x v="0"/>
    <n v="5.5902412802457802"/>
    <n v="0"/>
  </r>
  <r>
    <n v="5"/>
    <x v="1"/>
    <x v="11"/>
    <n v="300"/>
    <n v="210"/>
    <x v="7"/>
    <n v="0"/>
    <n v="303.68388496328299"/>
  </r>
  <r>
    <n v="5"/>
    <x v="1"/>
    <x v="12"/>
    <n v="300"/>
    <n v="210"/>
    <x v="0"/>
    <n v="5.4891956546354104"/>
    <n v="0"/>
  </r>
  <r>
    <n v="5"/>
    <x v="1"/>
    <x v="12"/>
    <n v="300"/>
    <n v="210"/>
    <x v="7"/>
    <n v="0"/>
    <n v="298.19468930864701"/>
  </r>
  <r>
    <n v="5"/>
    <x v="1"/>
    <x v="13"/>
    <n v="300"/>
    <n v="210"/>
    <x v="0"/>
    <n v="5.3899764651203004"/>
    <n v="0"/>
  </r>
  <r>
    <n v="5"/>
    <x v="1"/>
    <x v="13"/>
    <n v="300"/>
    <n v="210"/>
    <x v="7"/>
    <n v="0"/>
    <n v="292.804712843527"/>
  </r>
  <r>
    <n v="5"/>
    <x v="1"/>
    <x v="14"/>
    <n v="300"/>
    <n v="210"/>
    <x v="0"/>
    <n v="5.2925506982097099"/>
    <n v="0"/>
  </r>
  <r>
    <n v="5"/>
    <x v="1"/>
    <x v="14"/>
    <n v="300"/>
    <n v="210"/>
    <x v="7"/>
    <n v="0"/>
    <n v="287.51216214531701"/>
  </r>
  <r>
    <n v="5"/>
    <x v="1"/>
    <x v="15"/>
    <n v="300"/>
    <n v="210"/>
    <x v="0"/>
    <n v="5.1968859371439198"/>
    <n v="0"/>
  </r>
  <r>
    <n v="5"/>
    <x v="1"/>
    <x v="15"/>
    <n v="300"/>
    <n v="210"/>
    <x v="7"/>
    <n v="0"/>
    <n v="282.31527620817297"/>
  </r>
  <r>
    <n v="5"/>
    <x v="1"/>
    <x v="16"/>
    <n v="300"/>
    <n v="210"/>
    <x v="0"/>
    <n v="5.1029503511076104"/>
    <n v="0"/>
  </r>
  <r>
    <n v="5"/>
    <x v="1"/>
    <x v="16"/>
    <n v="300"/>
    <n v="210"/>
    <x v="7"/>
    <n v="0"/>
    <n v="277.21232585706599"/>
  </r>
  <r>
    <n v="5"/>
    <x v="1"/>
    <x v="17"/>
    <n v="300"/>
    <n v="210"/>
    <x v="0"/>
    <n v="5.0107126846390901"/>
    <n v="0"/>
  </r>
  <r>
    <n v="5"/>
    <x v="1"/>
    <x v="17"/>
    <n v="300"/>
    <n v="210"/>
    <x v="7"/>
    <n v="0"/>
    <n v="272.20161317242702"/>
  </r>
  <r>
    <n v="5"/>
    <x v="1"/>
    <x v="18"/>
    <n v="300"/>
    <n v="210"/>
    <x v="0"/>
    <n v="4.9201422472301601"/>
    <n v="0"/>
  </r>
  <r>
    <n v="5"/>
    <x v="1"/>
    <x v="18"/>
    <n v="300"/>
    <n v="210"/>
    <x v="7"/>
    <n v="0"/>
    <n v="267.28147092519703"/>
  </r>
  <r>
    <n v="5"/>
    <x v="1"/>
    <x v="1"/>
    <n v="301"/>
    <n v="204"/>
    <x v="0"/>
    <n v="20.33974992089"/>
    <n v="0"/>
  </r>
  <r>
    <n v="5"/>
    <x v="1"/>
    <x v="1"/>
    <n v="301"/>
    <n v="204"/>
    <x v="1"/>
    <n v="0"/>
    <n v="2630.8082500791102"/>
  </r>
  <r>
    <n v="5"/>
    <x v="1"/>
    <x v="2"/>
    <n v="301"/>
    <n v="204"/>
    <x v="0"/>
    <n v="20.183702266498599"/>
    <n v="0"/>
  </r>
  <r>
    <n v="5"/>
    <x v="1"/>
    <x v="2"/>
    <n v="301"/>
    <n v="204"/>
    <x v="1"/>
    <n v="0"/>
    <n v="2610.6245478126102"/>
  </r>
  <r>
    <n v="5"/>
    <x v="1"/>
    <x v="3"/>
    <n v="301"/>
    <n v="204"/>
    <x v="0"/>
    <n v="20.028851818097301"/>
    <n v="0"/>
  </r>
  <r>
    <n v="5"/>
    <x v="1"/>
    <x v="3"/>
    <n v="301"/>
    <n v="204"/>
    <x v="1"/>
    <n v="0"/>
    <n v="2590.5956959945202"/>
  </r>
  <r>
    <n v="5"/>
    <x v="1"/>
    <x v="4"/>
    <n v="301"/>
    <n v="204"/>
    <x v="0"/>
    <n v="19.875189390656899"/>
    <n v="0"/>
  </r>
  <r>
    <n v="5"/>
    <x v="1"/>
    <x v="4"/>
    <n v="301"/>
    <n v="204"/>
    <x v="1"/>
    <n v="0"/>
    <n v="2570.72050660386"/>
  </r>
  <r>
    <n v="5"/>
    <x v="1"/>
    <x v="5"/>
    <n v="301"/>
    <n v="204"/>
    <x v="0"/>
    <n v="19.722705869618"/>
    <n v="0"/>
  </r>
  <r>
    <n v="5"/>
    <x v="1"/>
    <x v="5"/>
    <n v="301"/>
    <n v="204"/>
    <x v="1"/>
    <n v="0"/>
    <n v="2550.9978007342402"/>
  </r>
  <r>
    <n v="5"/>
    <x v="1"/>
    <x v="6"/>
    <n v="301"/>
    <n v="204"/>
    <x v="0"/>
    <n v="19.571392210346399"/>
    <n v="0"/>
  </r>
  <r>
    <n v="5"/>
    <x v="1"/>
    <x v="6"/>
    <n v="301"/>
    <n v="204"/>
    <x v="1"/>
    <n v="0"/>
    <n v="2531.4264085238901"/>
  </r>
  <r>
    <n v="5"/>
    <x v="1"/>
    <x v="7"/>
    <n v="301"/>
    <n v="204"/>
    <x v="0"/>
    <n v="19.421239437599102"/>
    <n v="0"/>
  </r>
  <r>
    <n v="5"/>
    <x v="1"/>
    <x v="7"/>
    <n v="301"/>
    <n v="204"/>
    <x v="1"/>
    <n v="0"/>
    <n v="2512.0051690862902"/>
  </r>
  <r>
    <n v="5"/>
    <x v="1"/>
    <x v="8"/>
    <n v="301"/>
    <n v="204"/>
    <x v="0"/>
    <n v="19.272238644994101"/>
    <n v="0"/>
  </r>
  <r>
    <n v="5"/>
    <x v="1"/>
    <x v="8"/>
    <n v="301"/>
    <n v="204"/>
    <x v="1"/>
    <n v="0"/>
    <n v="2492.7329304413001"/>
  </r>
  <r>
    <n v="5"/>
    <x v="1"/>
    <x v="9"/>
    <n v="301"/>
    <n v="204"/>
    <x v="0"/>
    <n v="19.1243809944758"/>
    <n v="0"/>
  </r>
  <r>
    <n v="5"/>
    <x v="1"/>
    <x v="9"/>
    <n v="301"/>
    <n v="204"/>
    <x v="1"/>
    <n v="0"/>
    <n v="2473.6085494468198"/>
  </r>
  <r>
    <n v="5"/>
    <x v="1"/>
    <x v="10"/>
    <n v="301"/>
    <n v="204"/>
    <x v="0"/>
    <n v="18.977657715798198"/>
    <n v="0"/>
  </r>
  <r>
    <n v="5"/>
    <x v="1"/>
    <x v="10"/>
    <n v="301"/>
    <n v="204"/>
    <x v="1"/>
    <n v="0"/>
    <n v="2454.6308917310298"/>
  </r>
  <r>
    <n v="5"/>
    <x v="1"/>
    <x v="11"/>
    <n v="301"/>
    <n v="204"/>
    <x v="0"/>
    <n v="18.832060105999499"/>
    <n v="0"/>
  </r>
  <r>
    <n v="5"/>
    <x v="1"/>
    <x v="11"/>
    <n v="301"/>
    <n v="204"/>
    <x v="1"/>
    <n v="0"/>
    <n v="2435.7988316250298"/>
  </r>
  <r>
    <n v="5"/>
    <x v="1"/>
    <x v="12"/>
    <n v="301"/>
    <n v="204"/>
    <x v="0"/>
    <n v="18.687579528886999"/>
    <n v="0"/>
  </r>
  <r>
    <n v="5"/>
    <x v="1"/>
    <x v="12"/>
    <n v="301"/>
    <n v="204"/>
    <x v="1"/>
    <n v="0"/>
    <n v="2417.1112520961401"/>
  </r>
  <r>
    <n v="5"/>
    <x v="1"/>
    <x v="13"/>
    <n v="301"/>
    <n v="204"/>
    <x v="0"/>
    <n v="18.5442074145253"/>
    <n v="0"/>
  </r>
  <r>
    <n v="5"/>
    <x v="1"/>
    <x v="13"/>
    <n v="301"/>
    <n v="204"/>
    <x v="1"/>
    <n v="0"/>
    <n v="2398.5670446816098"/>
  </r>
  <r>
    <n v="5"/>
    <x v="1"/>
    <x v="14"/>
    <n v="301"/>
    <n v="204"/>
    <x v="0"/>
    <n v="18.401935258730202"/>
    <n v="0"/>
  </r>
  <r>
    <n v="5"/>
    <x v="1"/>
    <x v="14"/>
    <n v="301"/>
    <n v="204"/>
    <x v="1"/>
    <n v="0"/>
    <n v="2380.1651094228801"/>
  </r>
  <r>
    <n v="5"/>
    <x v="1"/>
    <x v="15"/>
    <n v="301"/>
    <n v="204"/>
    <x v="0"/>
    <n v="18.260754622559499"/>
    <n v="0"/>
  </r>
  <r>
    <n v="5"/>
    <x v="1"/>
    <x v="15"/>
    <n v="301"/>
    <n v="204"/>
    <x v="1"/>
    <n v="0"/>
    <n v="2361.9043548003301"/>
  </r>
  <r>
    <n v="5"/>
    <x v="1"/>
    <x v="16"/>
    <n v="301"/>
    <n v="204"/>
    <x v="0"/>
    <n v="18.120657131815701"/>
    <n v="0"/>
  </r>
  <r>
    <n v="5"/>
    <x v="1"/>
    <x v="16"/>
    <n v="301"/>
    <n v="204"/>
    <x v="1"/>
    <n v="0"/>
    <n v="2343.7836976685098"/>
  </r>
  <r>
    <n v="5"/>
    <x v="1"/>
    <x v="17"/>
    <n v="301"/>
    <n v="204"/>
    <x v="0"/>
    <n v="17.981634476549999"/>
    <n v="0"/>
  </r>
  <r>
    <n v="5"/>
    <x v="1"/>
    <x v="17"/>
    <n v="301"/>
    <n v="204"/>
    <x v="1"/>
    <n v="0"/>
    <n v="2325.8020631919599"/>
  </r>
  <r>
    <n v="5"/>
    <x v="1"/>
    <x v="18"/>
    <n v="301"/>
    <n v="204"/>
    <x v="0"/>
    <n v="17.843678410565602"/>
    <n v="0"/>
  </r>
  <r>
    <n v="5"/>
    <x v="1"/>
    <x v="18"/>
    <n v="301"/>
    <n v="204"/>
    <x v="1"/>
    <n v="0"/>
    <n v="2307.9583847813901"/>
  </r>
  <r>
    <n v="5"/>
    <x v="1"/>
    <x v="1"/>
    <n v="301"/>
    <n v="205"/>
    <x v="0"/>
    <n v="1.9511148594491201"/>
    <n v="0"/>
  </r>
  <r>
    <n v="5"/>
    <x v="1"/>
    <x v="1"/>
    <n v="301"/>
    <n v="205"/>
    <x v="2"/>
    <n v="0"/>
    <n v="210.14072514055101"/>
  </r>
  <r>
    <n v="5"/>
    <x v="1"/>
    <x v="2"/>
    <n v="301"/>
    <n v="205"/>
    <x v="0"/>
    <n v="1.93316579929305"/>
    <n v="0"/>
  </r>
  <r>
    <n v="5"/>
    <x v="1"/>
    <x v="2"/>
    <n v="301"/>
    <n v="205"/>
    <x v="2"/>
    <n v="0"/>
    <n v="208.20755934125799"/>
  </r>
  <r>
    <n v="5"/>
    <x v="1"/>
    <x v="3"/>
    <n v="301"/>
    <n v="205"/>
    <x v="0"/>
    <n v="1.9153818594829499"/>
    <n v="0"/>
  </r>
  <r>
    <n v="5"/>
    <x v="1"/>
    <x v="3"/>
    <n v="301"/>
    <n v="205"/>
    <x v="2"/>
    <n v="0"/>
    <n v="206.29217748177501"/>
  </r>
  <r>
    <n v="5"/>
    <x v="1"/>
    <x v="4"/>
    <n v="301"/>
    <n v="205"/>
    <x v="0"/>
    <n v="1.8977615210128"/>
    <n v="0"/>
  </r>
  <r>
    <n v="5"/>
    <x v="1"/>
    <x v="4"/>
    <n v="301"/>
    <n v="205"/>
    <x v="2"/>
    <n v="0"/>
    <n v="204.39441596076199"/>
  </r>
  <r>
    <n v="5"/>
    <x v="1"/>
    <x v="5"/>
    <n v="301"/>
    <n v="205"/>
    <x v="0"/>
    <n v="1.88030327885065"/>
    <n v="0"/>
  </r>
  <r>
    <n v="5"/>
    <x v="1"/>
    <x v="5"/>
    <n v="301"/>
    <n v="205"/>
    <x v="2"/>
    <n v="0"/>
    <n v="202.514112681912"/>
  </r>
  <r>
    <n v="5"/>
    <x v="1"/>
    <x v="6"/>
    <n v="301"/>
    <n v="205"/>
    <x v="0"/>
    <n v="1.86300564180982"/>
    <n v="0"/>
  </r>
  <r>
    <n v="5"/>
    <x v="1"/>
    <x v="6"/>
    <n v="301"/>
    <n v="205"/>
    <x v="2"/>
    <n v="0"/>
    <n v="200.651107040102"/>
  </r>
  <r>
    <n v="5"/>
    <x v="1"/>
    <x v="7"/>
    <n v="301"/>
    <n v="205"/>
    <x v="0"/>
    <n v="1.8458671324217699"/>
    <n v="0"/>
  </r>
  <r>
    <n v="5"/>
    <x v="1"/>
    <x v="7"/>
    <n v="301"/>
    <n v="205"/>
    <x v="2"/>
    <n v="0"/>
    <n v="198.80523990768"/>
  </r>
  <r>
    <n v="5"/>
    <x v="1"/>
    <x v="8"/>
    <n v="301"/>
    <n v="205"/>
    <x v="0"/>
    <n v="1.8288862868096201"/>
    <n v="0"/>
  </r>
  <r>
    <n v="5"/>
    <x v="1"/>
    <x v="8"/>
    <n v="301"/>
    <n v="205"/>
    <x v="2"/>
    <n v="0"/>
    <n v="196.97635362086999"/>
  </r>
  <r>
    <n v="5"/>
    <x v="1"/>
    <x v="9"/>
    <n v="301"/>
    <n v="205"/>
    <x v="0"/>
    <n v="1.8120616545633399"/>
    <n v="0"/>
  </r>
  <r>
    <n v="5"/>
    <x v="1"/>
    <x v="9"/>
    <n v="301"/>
    <n v="205"/>
    <x v="2"/>
    <n v="0"/>
    <n v="195.16429196630699"/>
  </r>
  <r>
    <n v="5"/>
    <x v="1"/>
    <x v="10"/>
    <n v="301"/>
    <n v="205"/>
    <x v="0"/>
    <n v="1.7953917986157499"/>
    <n v="0"/>
  </r>
  <r>
    <n v="5"/>
    <x v="1"/>
    <x v="10"/>
    <n v="301"/>
    <n v="205"/>
    <x v="2"/>
    <n v="0"/>
    <n v="193.36890016769101"/>
  </r>
  <r>
    <n v="5"/>
    <x v="1"/>
    <x v="11"/>
    <n v="301"/>
    <n v="205"/>
    <x v="0"/>
    <n v="1.7788752951198299"/>
    <n v="0"/>
  </r>
  <r>
    <n v="5"/>
    <x v="1"/>
    <x v="11"/>
    <n v="301"/>
    <n v="205"/>
    <x v="2"/>
    <n v="0"/>
    <n v="191.59002487257101"/>
  </r>
  <r>
    <n v="5"/>
    <x v="1"/>
    <x v="12"/>
    <n v="301"/>
    <n v="205"/>
    <x v="0"/>
    <n v="1.7625107333271299"/>
    <n v="0"/>
  </r>
  <r>
    <n v="5"/>
    <x v="1"/>
    <x v="12"/>
    <n v="301"/>
    <n v="205"/>
    <x v="2"/>
    <n v="0"/>
    <n v="189.82751413924399"/>
  </r>
  <r>
    <n v="5"/>
    <x v="1"/>
    <x v="13"/>
    <n v="301"/>
    <n v="205"/>
    <x v="0"/>
    <n v="1.7462967154670499"/>
    <n v="0"/>
  </r>
  <r>
    <n v="5"/>
    <x v="1"/>
    <x v="13"/>
    <n v="301"/>
    <n v="205"/>
    <x v="2"/>
    <n v="0"/>
    <n v="188.08121742377699"/>
  </r>
  <r>
    <n v="5"/>
    <x v="1"/>
    <x v="14"/>
    <n v="301"/>
    <n v="205"/>
    <x v="0"/>
    <n v="1.7302318566278201"/>
    <n v="0"/>
  </r>
  <r>
    <n v="5"/>
    <x v="1"/>
    <x v="14"/>
    <n v="301"/>
    <n v="205"/>
    <x v="2"/>
    <n v="0"/>
    <n v="186.350985567149"/>
  </r>
  <r>
    <n v="5"/>
    <x v="1"/>
    <x v="15"/>
    <n v="301"/>
    <n v="205"/>
    <x v="0"/>
    <n v="1.7143147846378799"/>
    <n v="0"/>
  </r>
  <r>
    <n v="5"/>
    <x v="1"/>
    <x v="15"/>
    <n v="301"/>
    <n v="205"/>
    <x v="2"/>
    <n v="0"/>
    <n v="184.636670782511"/>
  </r>
  <r>
    <n v="5"/>
    <x v="1"/>
    <x v="16"/>
    <n v="301"/>
    <n v="205"/>
    <x v="0"/>
    <n v="1.6985441399488701"/>
    <n v="0"/>
  </r>
  <r>
    <n v="5"/>
    <x v="1"/>
    <x v="16"/>
    <n v="301"/>
    <n v="205"/>
    <x v="2"/>
    <n v="0"/>
    <n v="182.93812664256299"/>
  </r>
  <r>
    <n v="5"/>
    <x v="1"/>
    <x v="17"/>
    <n v="301"/>
    <n v="205"/>
    <x v="0"/>
    <n v="1.6829185755193801"/>
    <n v="0"/>
  </r>
  <r>
    <n v="5"/>
    <x v="1"/>
    <x v="17"/>
    <n v="301"/>
    <n v="205"/>
    <x v="2"/>
    <n v="0"/>
    <n v="181.25520806704299"/>
  </r>
  <r>
    <n v="5"/>
    <x v="1"/>
    <x v="18"/>
    <n v="301"/>
    <n v="205"/>
    <x v="0"/>
    <n v="1.6674367567000601"/>
    <n v="0"/>
  </r>
  <r>
    <n v="5"/>
    <x v="1"/>
    <x v="18"/>
    <n v="301"/>
    <n v="205"/>
    <x v="2"/>
    <n v="0"/>
    <n v="179.58777131034299"/>
  </r>
  <r>
    <n v="5"/>
    <x v="1"/>
    <x v="1"/>
    <n v="301"/>
    <n v="206"/>
    <x v="0"/>
    <n v="19.168182181487701"/>
    <n v="0"/>
  </r>
  <r>
    <n v="5"/>
    <x v="1"/>
    <x v="1"/>
    <n v="301"/>
    <n v="206"/>
    <x v="3"/>
    <n v="0"/>
    <n v="1041.29101781851"/>
  </r>
  <r>
    <n v="5"/>
    <x v="1"/>
    <x v="2"/>
    <n v="301"/>
    <n v="206"/>
    <x v="0"/>
    <n v="18.821710381212299"/>
    <n v="0"/>
  </r>
  <r>
    <n v="5"/>
    <x v="1"/>
    <x v="2"/>
    <n v="301"/>
    <n v="206"/>
    <x v="3"/>
    <n v="0"/>
    <n v="1022.4693074373"/>
  </r>
  <r>
    <n v="5"/>
    <x v="1"/>
    <x v="3"/>
    <n v="301"/>
    <n v="206"/>
    <x v="0"/>
    <n v="18.481501183579599"/>
    <n v="0"/>
  </r>
  <r>
    <n v="5"/>
    <x v="1"/>
    <x v="3"/>
    <n v="301"/>
    <n v="206"/>
    <x v="3"/>
    <n v="0"/>
    <n v="1003.98780625372"/>
  </r>
  <r>
    <n v="5"/>
    <x v="1"/>
    <x v="4"/>
    <n v="301"/>
    <n v="206"/>
    <x v="0"/>
    <n v="18.147441389789901"/>
    <n v="0"/>
  </r>
  <r>
    <n v="5"/>
    <x v="1"/>
    <x v="4"/>
    <n v="301"/>
    <n v="206"/>
    <x v="3"/>
    <n v="0"/>
    <n v="985.84036486393097"/>
  </r>
  <r>
    <n v="5"/>
    <x v="1"/>
    <x v="5"/>
    <n v="301"/>
    <n v="206"/>
    <x v="0"/>
    <n v="17.819419847153199"/>
    <n v="0"/>
  </r>
  <r>
    <n v="5"/>
    <x v="1"/>
    <x v="5"/>
    <n v="301"/>
    <n v="206"/>
    <x v="3"/>
    <n v="0"/>
    <n v="968.020945016778"/>
  </r>
  <r>
    <n v="5"/>
    <x v="1"/>
    <x v="6"/>
    <n v="301"/>
    <n v="206"/>
    <x v="0"/>
    <n v="17.497327412103701"/>
    <n v="0"/>
  </r>
  <r>
    <n v="5"/>
    <x v="1"/>
    <x v="6"/>
    <n v="301"/>
    <n v="206"/>
    <x v="3"/>
    <n v="0"/>
    <n v="950.52361760467397"/>
  </r>
  <r>
    <n v="5"/>
    <x v="1"/>
    <x v="7"/>
    <n v="301"/>
    <n v="206"/>
    <x v="0"/>
    <n v="17.1810569138852"/>
    <n v="0"/>
  </r>
  <r>
    <n v="5"/>
    <x v="1"/>
    <x v="7"/>
    <n v="301"/>
    <n v="206"/>
    <x v="3"/>
    <n v="0"/>
    <n v="933.34256069078901"/>
  </r>
  <r>
    <n v="5"/>
    <x v="1"/>
    <x v="8"/>
    <n v="301"/>
    <n v="206"/>
    <x v="0"/>
    <n v="16.870503118891602"/>
    <n v="0"/>
  </r>
  <r>
    <n v="5"/>
    <x v="1"/>
    <x v="8"/>
    <n v="301"/>
    <n v="206"/>
    <x v="3"/>
    <n v="0"/>
    <n v="916.47205757189704"/>
  </r>
  <r>
    <n v="5"/>
    <x v="1"/>
    <x v="9"/>
    <n v="301"/>
    <n v="206"/>
    <x v="0"/>
    <n v="16.565562695652101"/>
    <n v="0"/>
  </r>
  <r>
    <n v="5"/>
    <x v="1"/>
    <x v="9"/>
    <n v="301"/>
    <n v="206"/>
    <x v="3"/>
    <n v="0"/>
    <n v="899.90649487624501"/>
  </r>
  <r>
    <n v="5"/>
    <x v="1"/>
    <x v="10"/>
    <n v="301"/>
    <n v="206"/>
    <x v="0"/>
    <n v="16.266134180449299"/>
    <n v="0"/>
  </r>
  <r>
    <n v="5"/>
    <x v="1"/>
    <x v="10"/>
    <n v="301"/>
    <n v="206"/>
    <x v="3"/>
    <n v="0"/>
    <n v="883.64036069579595"/>
  </r>
  <r>
    <n v="5"/>
    <x v="1"/>
    <x v="11"/>
    <n v="301"/>
    <n v="206"/>
    <x v="0"/>
    <n v="15.9721179435594"/>
    <n v="0"/>
  </r>
  <r>
    <n v="5"/>
    <x v="1"/>
    <x v="11"/>
    <n v="301"/>
    <n v="206"/>
    <x v="3"/>
    <n v="0"/>
    <n v="867.66824275223598"/>
  </r>
  <r>
    <n v="5"/>
    <x v="1"/>
    <x v="12"/>
    <n v="301"/>
    <n v="206"/>
    <x v="0"/>
    <n v="15.683416156101099"/>
    <n v="0"/>
  </r>
  <r>
    <n v="5"/>
    <x v="1"/>
    <x v="12"/>
    <n v="301"/>
    <n v="206"/>
    <x v="3"/>
    <n v="0"/>
    <n v="851.98482659613501"/>
  </r>
  <r>
    <n v="5"/>
    <x v="1"/>
    <x v="13"/>
    <n v="301"/>
    <n v="206"/>
    <x v="0"/>
    <n v="15.399932757486701"/>
    <n v="0"/>
  </r>
  <r>
    <n v="5"/>
    <x v="1"/>
    <x v="13"/>
    <n v="301"/>
    <n v="206"/>
    <x v="3"/>
    <n v="0"/>
    <n v="836.58489383864901"/>
  </r>
  <r>
    <n v="5"/>
    <x v="1"/>
    <x v="14"/>
    <n v="301"/>
    <n v="206"/>
    <x v="0"/>
    <n v="15.121573423456301"/>
    <n v="0"/>
  </r>
  <r>
    <n v="5"/>
    <x v="1"/>
    <x v="14"/>
    <n v="301"/>
    <n v="206"/>
    <x v="3"/>
    <n v="0"/>
    <n v="821.46332041519202"/>
  </r>
  <r>
    <n v="5"/>
    <x v="1"/>
    <x v="15"/>
    <n v="301"/>
    <n v="206"/>
    <x v="0"/>
    <n v="14.848245534697"/>
    <n v="0"/>
  </r>
  <r>
    <n v="5"/>
    <x v="1"/>
    <x v="15"/>
    <n v="301"/>
    <n v="206"/>
    <x v="3"/>
    <n v="0"/>
    <n v="806.61507488049494"/>
  </r>
  <r>
    <n v="5"/>
    <x v="1"/>
    <x v="16"/>
    <n v="301"/>
    <n v="206"/>
    <x v="0"/>
    <n v="14.579858146021699"/>
    <n v="0"/>
  </r>
  <r>
    <n v="5"/>
    <x v="1"/>
    <x v="16"/>
    <n v="301"/>
    <n v="206"/>
    <x v="3"/>
    <n v="0"/>
    <n v="792.03521673447403"/>
  </r>
  <r>
    <n v="5"/>
    <x v="1"/>
    <x v="17"/>
    <n v="301"/>
    <n v="206"/>
    <x v="0"/>
    <n v="14.3163219561117"/>
    <n v="0"/>
  </r>
  <r>
    <n v="5"/>
    <x v="1"/>
    <x v="17"/>
    <n v="301"/>
    <n v="206"/>
    <x v="3"/>
    <n v="0"/>
    <n v="777.71889477836203"/>
  </r>
  <r>
    <n v="5"/>
    <x v="1"/>
    <x v="18"/>
    <n v="301"/>
    <n v="206"/>
    <x v="0"/>
    <n v="14.057549277800501"/>
    <n v="0"/>
  </r>
  <r>
    <n v="5"/>
    <x v="1"/>
    <x v="18"/>
    <n v="301"/>
    <n v="206"/>
    <x v="3"/>
    <n v="0"/>
    <n v="763.66134550056199"/>
  </r>
  <r>
    <n v="5"/>
    <x v="1"/>
    <x v="1"/>
    <n v="301"/>
    <n v="207"/>
    <x v="0"/>
    <n v="60.552304005485901"/>
    <n v="0"/>
  </r>
  <r>
    <n v="5"/>
    <x v="1"/>
    <x v="1"/>
    <n v="301"/>
    <n v="207"/>
    <x v="4"/>
    <n v="0"/>
    <n v="2590.5956959945202"/>
  </r>
  <r>
    <n v="5"/>
    <x v="1"/>
    <x v="2"/>
    <n v="301"/>
    <n v="207"/>
    <x v="0"/>
    <n v="59.169287470621398"/>
    <n v="0"/>
  </r>
  <r>
    <n v="5"/>
    <x v="1"/>
    <x v="2"/>
    <n v="301"/>
    <n v="207"/>
    <x v="4"/>
    <n v="0"/>
    <n v="2531.4264085238901"/>
  </r>
  <r>
    <n v="5"/>
    <x v="1"/>
    <x v="3"/>
    <n v="301"/>
    <n v="207"/>
    <x v="0"/>
    <n v="57.817859077069002"/>
    <n v="0"/>
  </r>
  <r>
    <n v="5"/>
    <x v="1"/>
    <x v="3"/>
    <n v="301"/>
    <n v="207"/>
    <x v="4"/>
    <n v="0"/>
    <n v="2473.6085494468198"/>
  </r>
  <r>
    <n v="5"/>
    <x v="1"/>
    <x v="4"/>
    <n v="301"/>
    <n v="207"/>
    <x v="0"/>
    <n v="56.497297350684697"/>
    <n v="0"/>
  </r>
  <r>
    <n v="5"/>
    <x v="1"/>
    <x v="4"/>
    <n v="301"/>
    <n v="207"/>
    <x v="4"/>
    <n v="0"/>
    <n v="2417.1112520961401"/>
  </r>
  <r>
    <n v="5"/>
    <x v="1"/>
    <x v="5"/>
    <n v="301"/>
    <n v="207"/>
    <x v="0"/>
    <n v="55.206897295814997"/>
    <n v="0"/>
  </r>
  <r>
    <n v="5"/>
    <x v="1"/>
    <x v="5"/>
    <n v="301"/>
    <n v="207"/>
    <x v="4"/>
    <n v="0"/>
    <n v="2361.9043548003301"/>
  </r>
  <r>
    <n v="5"/>
    <x v="1"/>
    <x v="6"/>
    <n v="301"/>
    <n v="207"/>
    <x v="0"/>
    <n v="53.945970018931298"/>
    <n v="0"/>
  </r>
  <r>
    <n v="5"/>
    <x v="1"/>
    <x v="6"/>
    <n v="301"/>
    <n v="207"/>
    <x v="4"/>
    <n v="0"/>
    <n v="2307.9583847813901"/>
  </r>
  <r>
    <n v="5"/>
    <x v="1"/>
    <x v="7"/>
    <n v="301"/>
    <n v="207"/>
    <x v="0"/>
    <n v="52.713842360853498"/>
    <n v="0"/>
  </r>
  <r>
    <n v="5"/>
    <x v="1"/>
    <x v="7"/>
    <n v="301"/>
    <n v="207"/>
    <x v="4"/>
    <n v="0"/>
    <n v="2255.2445424205398"/>
  </r>
  <r>
    <n v="5"/>
    <x v="1"/>
    <x v="8"/>
    <n v="301"/>
    <n v="207"/>
    <x v="0"/>
    <n v="51.509856537380102"/>
    <n v="0"/>
  </r>
  <r>
    <n v="5"/>
    <x v="1"/>
    <x v="8"/>
    <n v="301"/>
    <n v="207"/>
    <x v="4"/>
    <n v="0"/>
    <n v="2203.7346858831602"/>
  </r>
  <r>
    <n v="5"/>
    <x v="1"/>
    <x v="9"/>
    <n v="301"/>
    <n v="207"/>
    <x v="0"/>
    <n v="50.333369788117999"/>
    <n v="0"/>
  </r>
  <r>
    <n v="5"/>
    <x v="1"/>
    <x v="9"/>
    <n v="301"/>
    <n v="207"/>
    <x v="4"/>
    <n v="0"/>
    <n v="2153.4013160950399"/>
  </r>
  <r>
    <n v="5"/>
    <x v="1"/>
    <x v="10"/>
    <n v="301"/>
    <n v="207"/>
    <x v="0"/>
    <n v="49.183754033347199"/>
    <n v="0"/>
  </r>
  <r>
    <n v="5"/>
    <x v="1"/>
    <x v="10"/>
    <n v="301"/>
    <n v="207"/>
    <x v="4"/>
    <n v="0"/>
    <n v="2104.2175620616899"/>
  </r>
  <r>
    <n v="5"/>
    <x v="1"/>
    <x v="11"/>
    <n v="301"/>
    <n v="207"/>
    <x v="0"/>
    <n v="48.060395538703197"/>
    <n v="0"/>
  </r>
  <r>
    <n v="5"/>
    <x v="1"/>
    <x v="11"/>
    <n v="301"/>
    <n v="207"/>
    <x v="4"/>
    <n v="0"/>
    <n v="2056.1571665229899"/>
  </r>
  <r>
    <n v="5"/>
    <x v="1"/>
    <x v="12"/>
    <n v="301"/>
    <n v="207"/>
    <x v="0"/>
    <n v="46.962694587536603"/>
    <n v="0"/>
  </r>
  <r>
    <n v="5"/>
    <x v="1"/>
    <x v="12"/>
    <n v="301"/>
    <n v="207"/>
    <x v="4"/>
    <n v="0"/>
    <n v="2009.1944719354599"/>
  </r>
  <r>
    <n v="5"/>
    <x v="1"/>
    <x v="13"/>
    <n v="301"/>
    <n v="207"/>
    <x v="0"/>
    <n v="45.890065160744399"/>
    <n v="0"/>
  </r>
  <r>
    <n v="5"/>
    <x v="1"/>
    <x v="13"/>
    <n v="301"/>
    <n v="207"/>
    <x v="4"/>
    <n v="0"/>
    <n v="1963.3044067747101"/>
  </r>
  <r>
    <n v="5"/>
    <x v="1"/>
    <x v="14"/>
    <n v="301"/>
    <n v="207"/>
    <x v="0"/>
    <n v="44.841934623918199"/>
    <n v="0"/>
  </r>
  <r>
    <n v="5"/>
    <x v="1"/>
    <x v="14"/>
    <n v="301"/>
    <n v="207"/>
    <x v="4"/>
    <n v="0"/>
    <n v="1918.4624721507901"/>
  </r>
  <r>
    <n v="5"/>
    <x v="1"/>
    <x v="15"/>
    <n v="301"/>
    <n v="207"/>
    <x v="0"/>
    <n v="43.817743421638603"/>
    <n v="0"/>
  </r>
  <r>
    <n v="5"/>
    <x v="1"/>
    <x v="15"/>
    <n v="301"/>
    <n v="207"/>
    <x v="4"/>
    <n v="0"/>
    <n v="1874.6447287291501"/>
  </r>
  <r>
    <n v="5"/>
    <x v="1"/>
    <x v="16"/>
    <n v="301"/>
    <n v="207"/>
    <x v="0"/>
    <n v="42.8169447787484"/>
    <n v="0"/>
  </r>
  <r>
    <n v="5"/>
    <x v="1"/>
    <x v="16"/>
    <n v="301"/>
    <n v="207"/>
    <x v="4"/>
    <n v="0"/>
    <n v="1831.8277839504101"/>
  </r>
  <r>
    <n v="5"/>
    <x v="1"/>
    <x v="17"/>
    <n v="301"/>
    <n v="207"/>
    <x v="0"/>
    <n v="41.839004408452404"/>
    <n v="0"/>
  </r>
  <r>
    <n v="5"/>
    <x v="1"/>
    <x v="17"/>
    <n v="301"/>
    <n v="207"/>
    <x v="4"/>
    <n v="0"/>
    <n v="1789.98877954195"/>
  </r>
  <r>
    <n v="5"/>
    <x v="1"/>
    <x v="18"/>
    <n v="301"/>
    <n v="207"/>
    <x v="0"/>
    <n v="40.883400227083897"/>
    <n v="0"/>
  </r>
  <r>
    <n v="5"/>
    <x v="1"/>
    <x v="18"/>
    <n v="301"/>
    <n v="207"/>
    <x v="4"/>
    <n v="0"/>
    <n v="1749.1053793148701"/>
  </r>
  <r>
    <n v="5"/>
    <x v="1"/>
    <x v="1"/>
    <n v="301"/>
    <n v="208"/>
    <x v="0"/>
    <n v="7.8044594377964804"/>
    <n v="0"/>
  </r>
  <r>
    <n v="5"/>
    <x v="1"/>
    <x v="1"/>
    <n v="301"/>
    <n v="208"/>
    <x v="5"/>
    <n v="0"/>
    <n v="840.56290056220405"/>
  </r>
  <r>
    <n v="5"/>
    <x v="1"/>
    <x v="2"/>
    <n v="301"/>
    <n v="208"/>
    <x v="0"/>
    <n v="7.7326631971722"/>
    <n v="0"/>
  </r>
  <r>
    <n v="5"/>
    <x v="1"/>
    <x v="2"/>
    <n v="301"/>
    <n v="208"/>
    <x v="5"/>
    <n v="0"/>
    <n v="832.83023736503196"/>
  </r>
  <r>
    <n v="5"/>
    <x v="1"/>
    <x v="3"/>
    <n v="301"/>
    <n v="208"/>
    <x v="0"/>
    <n v="7.6615274379317997"/>
    <n v="0"/>
  </r>
  <r>
    <n v="5"/>
    <x v="1"/>
    <x v="3"/>
    <n v="301"/>
    <n v="208"/>
    <x v="5"/>
    <n v="0"/>
    <n v="825.16870992710005"/>
  </r>
  <r>
    <n v="5"/>
    <x v="1"/>
    <x v="4"/>
    <n v="301"/>
    <n v="208"/>
    <x v="0"/>
    <n v="7.5910460840511904"/>
    <n v="0"/>
  </r>
  <r>
    <n v="5"/>
    <x v="1"/>
    <x v="4"/>
    <n v="301"/>
    <n v="208"/>
    <x v="5"/>
    <n v="0"/>
    <n v="817.57766384304898"/>
  </r>
  <r>
    <n v="5"/>
    <x v="1"/>
    <x v="5"/>
    <n v="301"/>
    <n v="208"/>
    <x v="0"/>
    <n v="7.5212131154025901"/>
    <n v="0"/>
  </r>
  <r>
    <n v="5"/>
    <x v="1"/>
    <x v="5"/>
    <n v="301"/>
    <n v="208"/>
    <x v="5"/>
    <n v="0"/>
    <n v="810.05645072764605"/>
  </r>
  <r>
    <n v="5"/>
    <x v="1"/>
    <x v="6"/>
    <n v="301"/>
    <n v="208"/>
    <x v="0"/>
    <n v="7.4520225672392799"/>
    <n v="0"/>
  </r>
  <r>
    <n v="5"/>
    <x v="1"/>
    <x v="6"/>
    <n v="301"/>
    <n v="208"/>
    <x v="5"/>
    <n v="0"/>
    <n v="802.604428160407"/>
  </r>
  <r>
    <n v="5"/>
    <x v="1"/>
    <x v="7"/>
    <n v="301"/>
    <n v="208"/>
    <x v="0"/>
    <n v="7.3834685296870903"/>
    <n v="0"/>
  </r>
  <r>
    <n v="5"/>
    <x v="1"/>
    <x v="7"/>
    <n v="301"/>
    <n v="208"/>
    <x v="5"/>
    <n v="0"/>
    <n v="795.22095963072002"/>
  </r>
  <r>
    <n v="5"/>
    <x v="1"/>
    <x v="8"/>
    <n v="301"/>
    <n v="208"/>
    <x v="0"/>
    <n v="7.3155451472384803"/>
    <n v="0"/>
  </r>
  <r>
    <n v="5"/>
    <x v="1"/>
    <x v="8"/>
    <n v="301"/>
    <n v="208"/>
    <x v="5"/>
    <n v="0"/>
    <n v="787.90541448348097"/>
  </r>
  <r>
    <n v="5"/>
    <x v="1"/>
    <x v="9"/>
    <n v="301"/>
    <n v="208"/>
    <x v="0"/>
    <n v="7.2482466182533498"/>
    <n v="0"/>
  </r>
  <r>
    <n v="5"/>
    <x v="1"/>
    <x v="9"/>
    <n v="301"/>
    <n v="208"/>
    <x v="5"/>
    <n v="0"/>
    <n v="780.65716786522796"/>
  </r>
  <r>
    <n v="5"/>
    <x v="1"/>
    <x v="10"/>
    <n v="301"/>
    <n v="208"/>
    <x v="0"/>
    <n v="7.1815671944630104"/>
    <n v="0"/>
  </r>
  <r>
    <n v="5"/>
    <x v="1"/>
    <x v="10"/>
    <n v="301"/>
    <n v="208"/>
    <x v="5"/>
    <n v="0"/>
    <n v="773.47560067076495"/>
  </r>
  <r>
    <n v="5"/>
    <x v="1"/>
    <x v="11"/>
    <n v="301"/>
    <n v="208"/>
    <x v="0"/>
    <n v="7.1155011804793302"/>
    <n v="0"/>
  </r>
  <r>
    <n v="5"/>
    <x v="1"/>
    <x v="11"/>
    <n v="301"/>
    <n v="208"/>
    <x v="5"/>
    <n v="0"/>
    <n v="766.36009949028596"/>
  </r>
  <r>
    <n v="5"/>
    <x v="1"/>
    <x v="12"/>
    <n v="301"/>
    <n v="208"/>
    <x v="0"/>
    <n v="7.0500429333085304"/>
    <n v="0"/>
  </r>
  <r>
    <n v="5"/>
    <x v="1"/>
    <x v="12"/>
    <n v="301"/>
    <n v="208"/>
    <x v="5"/>
    <n v="0"/>
    <n v="759.31005655697697"/>
  </r>
  <r>
    <n v="5"/>
    <x v="1"/>
    <x v="13"/>
    <n v="301"/>
    <n v="208"/>
    <x v="0"/>
    <n v="6.98518686186822"/>
    <n v="0"/>
  </r>
  <r>
    <n v="5"/>
    <x v="1"/>
    <x v="13"/>
    <n v="301"/>
    <n v="208"/>
    <x v="5"/>
    <n v="0"/>
    <n v="752.32486969510899"/>
  </r>
  <r>
    <n v="5"/>
    <x v="1"/>
    <x v="14"/>
    <n v="301"/>
    <n v="208"/>
    <x v="0"/>
    <n v="6.9209274265112999"/>
    <n v="0"/>
  </r>
  <r>
    <n v="5"/>
    <x v="1"/>
    <x v="14"/>
    <n v="301"/>
    <n v="208"/>
    <x v="5"/>
    <n v="0"/>
    <n v="745.40394226859701"/>
  </r>
  <r>
    <n v="5"/>
    <x v="1"/>
    <x v="15"/>
    <n v="301"/>
    <n v="208"/>
    <x v="0"/>
    <n v="6.8572591385515098"/>
    <n v="0"/>
  </r>
  <r>
    <n v="5"/>
    <x v="1"/>
    <x v="15"/>
    <n v="301"/>
    <n v="208"/>
    <x v="5"/>
    <n v="0"/>
    <n v="738.54668313004595"/>
  </r>
  <r>
    <n v="5"/>
    <x v="1"/>
    <x v="16"/>
    <n v="301"/>
    <n v="208"/>
    <x v="0"/>
    <n v="6.79417655979546"/>
    <n v="0"/>
  </r>
  <r>
    <n v="5"/>
    <x v="1"/>
    <x v="16"/>
    <n v="301"/>
    <n v="208"/>
    <x v="5"/>
    <n v="0"/>
    <n v="731.75250657025003"/>
  </r>
  <r>
    <n v="5"/>
    <x v="1"/>
    <x v="17"/>
    <n v="301"/>
    <n v="208"/>
    <x v="0"/>
    <n v="6.7316743020775203"/>
    <n v="0"/>
  </r>
  <r>
    <n v="5"/>
    <x v="1"/>
    <x v="17"/>
    <n v="301"/>
    <n v="208"/>
    <x v="5"/>
    <n v="0"/>
    <n v="725.02083226817297"/>
  </r>
  <r>
    <n v="5"/>
    <x v="1"/>
    <x v="18"/>
    <n v="301"/>
    <n v="208"/>
    <x v="0"/>
    <n v="6.6697470268002199"/>
    <n v="0"/>
  </r>
  <r>
    <n v="5"/>
    <x v="1"/>
    <x v="18"/>
    <n v="301"/>
    <n v="208"/>
    <x v="5"/>
    <n v="0"/>
    <n v="718.35108524137297"/>
  </r>
  <r>
    <n v="5"/>
    <x v="1"/>
    <x v="1"/>
    <n v="301"/>
    <n v="209"/>
    <x v="0"/>
    <n v="1686.2874096247999"/>
    <n v="0"/>
  </r>
  <r>
    <n v="5"/>
    <x v="1"/>
    <x v="1"/>
    <n v="301"/>
    <n v="209"/>
    <x v="6"/>
    <n v="0"/>
    <n v="4071.0579343752001"/>
  </r>
  <r>
    <n v="5"/>
    <x v="1"/>
    <x v="2"/>
    <n v="301"/>
    <n v="209"/>
    <x v="0"/>
    <n v="1192.3852623752"/>
    <n v="0"/>
  </r>
  <r>
    <n v="5"/>
    <x v="1"/>
    <x v="2"/>
    <n v="301"/>
    <n v="209"/>
    <x v="6"/>
    <n v="0"/>
    <n v="2878.6726720000001"/>
  </r>
  <r>
    <n v="5"/>
    <x v="1"/>
    <x v="3"/>
    <n v="301"/>
    <n v="209"/>
    <x v="0"/>
    <n v="843.14370481240201"/>
    <n v="0"/>
  </r>
  <r>
    <n v="5"/>
    <x v="1"/>
    <x v="3"/>
    <n v="301"/>
    <n v="209"/>
    <x v="6"/>
    <n v="0"/>
    <n v="2035.5289671876001"/>
  </r>
  <r>
    <n v="5"/>
    <x v="1"/>
    <x v="4"/>
    <n v="301"/>
    <n v="209"/>
    <x v="0"/>
    <n v="596.19263118759795"/>
    <n v="0"/>
  </r>
  <r>
    <n v="5"/>
    <x v="1"/>
    <x v="4"/>
    <n v="301"/>
    <n v="209"/>
    <x v="6"/>
    <n v="0"/>
    <n v="1439.3363360000001"/>
  </r>
  <r>
    <n v="5"/>
    <x v="1"/>
    <x v="5"/>
    <n v="301"/>
    <n v="209"/>
    <x v="0"/>
    <n v="421.571852406201"/>
    <n v="0"/>
  </r>
  <r>
    <n v="5"/>
    <x v="1"/>
    <x v="5"/>
    <n v="301"/>
    <n v="209"/>
    <x v="6"/>
    <n v="0"/>
    <n v="1017.7644835938"/>
  </r>
  <r>
    <n v="5"/>
    <x v="1"/>
    <x v="6"/>
    <n v="301"/>
    <n v="209"/>
    <x v="0"/>
    <n v="298.09631559379898"/>
    <n v="0"/>
  </r>
  <r>
    <n v="5"/>
    <x v="1"/>
    <x v="6"/>
    <n v="301"/>
    <n v="209"/>
    <x v="6"/>
    <n v="0"/>
    <n v="719.66816800000004"/>
  </r>
  <r>
    <n v="5"/>
    <x v="1"/>
    <x v="7"/>
    <n v="301"/>
    <n v="209"/>
    <x v="0"/>
    <n v="210.78592620309999"/>
    <n v="0"/>
  </r>
  <r>
    <n v="5"/>
    <x v="1"/>
    <x v="7"/>
    <n v="301"/>
    <n v="209"/>
    <x v="6"/>
    <n v="0"/>
    <n v="508.88224179690002"/>
  </r>
  <r>
    <n v="5"/>
    <x v="1"/>
    <x v="8"/>
    <n v="301"/>
    <n v="209"/>
    <x v="0"/>
    <n v="149.0481577969"/>
    <n v="0"/>
  </r>
  <r>
    <n v="5"/>
    <x v="1"/>
    <x v="8"/>
    <n v="301"/>
    <n v="209"/>
    <x v="6"/>
    <n v="0"/>
    <n v="359.83408400000002"/>
  </r>
  <r>
    <n v="5"/>
    <x v="1"/>
    <x v="9"/>
    <n v="301"/>
    <n v="209"/>
    <x v="0"/>
    <n v="105.39296310155"/>
    <n v="0"/>
  </r>
  <r>
    <n v="5"/>
    <x v="1"/>
    <x v="9"/>
    <n v="301"/>
    <n v="209"/>
    <x v="6"/>
    <n v="0"/>
    <n v="254.44112089845001"/>
  </r>
  <r>
    <n v="5"/>
    <x v="1"/>
    <x v="10"/>
    <n v="301"/>
    <n v="209"/>
    <x v="0"/>
    <n v="74.524078898449801"/>
    <n v="0"/>
  </r>
  <r>
    <n v="5"/>
    <x v="1"/>
    <x v="10"/>
    <n v="301"/>
    <n v="209"/>
    <x v="6"/>
    <n v="0"/>
    <n v="179.91704200000001"/>
  </r>
  <r>
    <n v="5"/>
    <x v="1"/>
    <x v="11"/>
    <n v="301"/>
    <n v="209"/>
    <x v="0"/>
    <n v="52.696481550775097"/>
    <n v="0"/>
  </r>
  <r>
    <n v="5"/>
    <x v="1"/>
    <x v="11"/>
    <n v="301"/>
    <n v="209"/>
    <x v="6"/>
    <n v="0"/>
    <n v="127.220560449225"/>
  </r>
  <r>
    <n v="5"/>
    <x v="1"/>
    <x v="12"/>
    <n v="301"/>
    <n v="209"/>
    <x v="0"/>
    <n v="37.262039449224901"/>
    <n v="0"/>
  </r>
  <r>
    <n v="5"/>
    <x v="1"/>
    <x v="12"/>
    <n v="301"/>
    <n v="209"/>
    <x v="6"/>
    <n v="0"/>
    <n v="89.958521000000005"/>
  </r>
  <r>
    <n v="5"/>
    <x v="1"/>
    <x v="13"/>
    <n v="301"/>
    <n v="209"/>
    <x v="0"/>
    <n v="26.348240775387598"/>
    <n v="0"/>
  </r>
  <r>
    <n v="5"/>
    <x v="1"/>
    <x v="13"/>
    <n v="301"/>
    <n v="209"/>
    <x v="6"/>
    <n v="0"/>
    <n v="63.610280224612502"/>
  </r>
  <r>
    <n v="5"/>
    <x v="1"/>
    <x v="14"/>
    <n v="301"/>
    <n v="209"/>
    <x v="0"/>
    <n v="18.6310197246125"/>
    <n v="0"/>
  </r>
  <r>
    <n v="5"/>
    <x v="1"/>
    <x v="14"/>
    <n v="301"/>
    <n v="209"/>
    <x v="6"/>
    <n v="0"/>
    <n v="44.979260500000002"/>
  </r>
  <r>
    <n v="5"/>
    <x v="1"/>
    <x v="15"/>
    <n v="301"/>
    <n v="209"/>
    <x v="0"/>
    <n v="13.174120387693799"/>
    <n v="0"/>
  </r>
  <r>
    <n v="5"/>
    <x v="1"/>
    <x v="15"/>
    <n v="301"/>
    <n v="209"/>
    <x v="6"/>
    <n v="0"/>
    <n v="31.805140112306201"/>
  </r>
  <r>
    <n v="5"/>
    <x v="1"/>
    <x v="16"/>
    <n v="301"/>
    <n v="209"/>
    <x v="0"/>
    <n v="9.3155098623062305"/>
    <n v="0"/>
  </r>
  <r>
    <n v="5"/>
    <x v="1"/>
    <x v="16"/>
    <n v="301"/>
    <n v="209"/>
    <x v="6"/>
    <n v="0"/>
    <n v="22.489630250000001"/>
  </r>
  <r>
    <n v="5"/>
    <x v="1"/>
    <x v="17"/>
    <n v="301"/>
    <n v="209"/>
    <x v="0"/>
    <n v="6.5870601938468898"/>
    <n v="0"/>
  </r>
  <r>
    <n v="5"/>
    <x v="1"/>
    <x v="17"/>
    <n v="301"/>
    <n v="209"/>
    <x v="6"/>
    <n v="0"/>
    <n v="15.902570056153101"/>
  </r>
  <r>
    <n v="5"/>
    <x v="1"/>
    <x v="18"/>
    <n v="301"/>
    <n v="209"/>
    <x v="0"/>
    <n v="4.6577549311531099"/>
    <n v="0"/>
  </r>
  <r>
    <n v="5"/>
    <x v="1"/>
    <x v="18"/>
    <n v="301"/>
    <n v="209"/>
    <x v="6"/>
    <n v="0"/>
    <n v="11.244815125000001"/>
  </r>
  <r>
    <n v="5"/>
    <x v="1"/>
    <x v="1"/>
    <n v="301"/>
    <n v="210"/>
    <x v="0"/>
    <n v="26.8354550540828"/>
    <n v="0"/>
  </r>
  <r>
    <n v="5"/>
    <x v="1"/>
    <x v="1"/>
    <n v="301"/>
    <n v="210"/>
    <x v="7"/>
    <n v="0"/>
    <n v="1457.80742494592"/>
  </r>
  <r>
    <n v="5"/>
    <x v="1"/>
    <x v="2"/>
    <n v="301"/>
    <n v="210"/>
    <x v="0"/>
    <n v="26.350394533697202"/>
    <n v="0"/>
  </r>
  <r>
    <n v="5"/>
    <x v="1"/>
    <x v="2"/>
    <n v="301"/>
    <n v="210"/>
    <x v="7"/>
    <n v="0"/>
    <n v="1431.4570304122201"/>
  </r>
  <r>
    <n v="5"/>
    <x v="1"/>
    <x v="3"/>
    <n v="301"/>
    <n v="210"/>
    <x v="0"/>
    <n v="25.874101657011401"/>
    <n v="0"/>
  </r>
  <r>
    <n v="5"/>
    <x v="1"/>
    <x v="3"/>
    <n v="301"/>
    <n v="210"/>
    <x v="7"/>
    <n v="0"/>
    <n v="1405.5829287552101"/>
  </r>
  <r>
    <n v="5"/>
    <x v="1"/>
    <x v="4"/>
    <n v="301"/>
    <n v="210"/>
    <x v="0"/>
    <n v="25.406417945705901"/>
    <n v="0"/>
  </r>
  <r>
    <n v="5"/>
    <x v="1"/>
    <x v="4"/>
    <n v="301"/>
    <n v="210"/>
    <x v="7"/>
    <n v="0"/>
    <n v="1380.1765108095001"/>
  </r>
  <r>
    <n v="5"/>
    <x v="1"/>
    <x v="5"/>
    <n v="301"/>
    <n v="210"/>
    <x v="0"/>
    <n v="24.9471877860144"/>
    <n v="0"/>
  </r>
  <r>
    <n v="5"/>
    <x v="1"/>
    <x v="5"/>
    <n v="301"/>
    <n v="210"/>
    <x v="7"/>
    <n v="0"/>
    <n v="1355.22932302349"/>
  </r>
  <r>
    <n v="5"/>
    <x v="1"/>
    <x v="6"/>
    <n v="301"/>
    <n v="210"/>
    <x v="0"/>
    <n v="24.4962583769452"/>
    <n v="0"/>
  </r>
  <r>
    <n v="5"/>
    <x v="1"/>
    <x v="6"/>
    <n v="301"/>
    <n v="210"/>
    <x v="7"/>
    <n v="0"/>
    <n v="1330.73306464654"/>
  </r>
  <r>
    <n v="5"/>
    <x v="1"/>
    <x v="7"/>
    <n v="301"/>
    <n v="210"/>
    <x v="0"/>
    <n v="24.053479679439299"/>
    <n v="0"/>
  </r>
  <r>
    <n v="5"/>
    <x v="1"/>
    <x v="7"/>
    <n v="301"/>
    <n v="210"/>
    <x v="7"/>
    <n v="0"/>
    <n v="1306.6795849671"/>
  </r>
  <r>
    <n v="5"/>
    <x v="1"/>
    <x v="8"/>
    <n v="301"/>
    <n v="210"/>
    <x v="0"/>
    <n v="23.618704366448402"/>
    <n v="0"/>
  </r>
  <r>
    <n v="5"/>
    <x v="1"/>
    <x v="8"/>
    <n v="301"/>
    <n v="210"/>
    <x v="7"/>
    <n v="0"/>
    <n v="1283.0608806006601"/>
  </r>
  <r>
    <n v="5"/>
    <x v="1"/>
    <x v="9"/>
    <n v="301"/>
    <n v="210"/>
    <x v="0"/>
    <n v="23.1917877739129"/>
    <n v="0"/>
  </r>
  <r>
    <n v="5"/>
    <x v="1"/>
    <x v="9"/>
    <n v="301"/>
    <n v="210"/>
    <x v="7"/>
    <n v="0"/>
    <n v="1259.8690928267399"/>
  </r>
  <r>
    <n v="5"/>
    <x v="1"/>
    <x v="10"/>
    <n v="301"/>
    <n v="210"/>
    <x v="0"/>
    <n v="22.772587852629201"/>
    <n v="0"/>
  </r>
  <r>
    <n v="5"/>
    <x v="1"/>
    <x v="10"/>
    <n v="301"/>
    <n v="210"/>
    <x v="7"/>
    <n v="0"/>
    <n v="1237.0965049741101"/>
  </r>
  <r>
    <n v="5"/>
    <x v="1"/>
    <x v="11"/>
    <n v="301"/>
    <n v="210"/>
    <x v="0"/>
    <n v="22.360965120983099"/>
    <n v="0"/>
  </r>
  <r>
    <n v="5"/>
    <x v="1"/>
    <x v="11"/>
    <n v="301"/>
    <n v="210"/>
    <x v="7"/>
    <n v="0"/>
    <n v="1214.7355398531299"/>
  </r>
  <r>
    <n v="5"/>
    <x v="1"/>
    <x v="12"/>
    <n v="301"/>
    <n v="210"/>
    <x v="0"/>
    <n v="21.956782618541599"/>
    <n v="0"/>
  </r>
  <r>
    <n v="5"/>
    <x v="1"/>
    <x v="12"/>
    <n v="301"/>
    <n v="210"/>
    <x v="7"/>
    <n v="0"/>
    <n v="1192.7787572345901"/>
  </r>
  <r>
    <n v="5"/>
    <x v="1"/>
    <x v="13"/>
    <n v="301"/>
    <n v="210"/>
    <x v="0"/>
    <n v="21.559905860481202"/>
    <n v="0"/>
  </r>
  <r>
    <n v="5"/>
    <x v="1"/>
    <x v="13"/>
    <n v="301"/>
    <n v="210"/>
    <x v="7"/>
    <n v="0"/>
    <n v="1171.21885137411"/>
  </r>
  <r>
    <n v="5"/>
    <x v="1"/>
    <x v="14"/>
    <n v="301"/>
    <n v="210"/>
    <x v="0"/>
    <n v="21.170202792838801"/>
    <n v="0"/>
  </r>
  <r>
    <n v="5"/>
    <x v="1"/>
    <x v="14"/>
    <n v="301"/>
    <n v="210"/>
    <x v="7"/>
    <n v="0"/>
    <n v="1150.0486485812701"/>
  </r>
  <r>
    <n v="5"/>
    <x v="1"/>
    <x v="15"/>
    <n v="301"/>
    <n v="210"/>
    <x v="0"/>
    <n v="20.7875437485757"/>
    <n v="0"/>
  </r>
  <r>
    <n v="5"/>
    <x v="1"/>
    <x v="15"/>
    <n v="301"/>
    <n v="210"/>
    <x v="7"/>
    <n v="0"/>
    <n v="1129.2611048326901"/>
  </r>
  <r>
    <n v="5"/>
    <x v="1"/>
    <x v="16"/>
    <n v="301"/>
    <n v="210"/>
    <x v="0"/>
    <n v="20.411801404430399"/>
    <n v="0"/>
  </r>
  <r>
    <n v="5"/>
    <x v="1"/>
    <x v="16"/>
    <n v="301"/>
    <n v="210"/>
    <x v="7"/>
    <n v="0"/>
    <n v="1108.8493034282601"/>
  </r>
  <r>
    <n v="5"/>
    <x v="1"/>
    <x v="17"/>
    <n v="301"/>
    <n v="210"/>
    <x v="0"/>
    <n v="20.0428507385564"/>
    <n v="0"/>
  </r>
  <r>
    <n v="5"/>
    <x v="1"/>
    <x v="17"/>
    <n v="301"/>
    <n v="210"/>
    <x v="7"/>
    <n v="0"/>
    <n v="1088.8064526897101"/>
  </r>
  <r>
    <n v="5"/>
    <x v="1"/>
    <x v="18"/>
    <n v="301"/>
    <n v="210"/>
    <x v="0"/>
    <n v="19.680568988920601"/>
    <n v="0"/>
  </r>
  <r>
    <n v="5"/>
    <x v="1"/>
    <x v="18"/>
    <n v="301"/>
    <n v="210"/>
    <x v="7"/>
    <n v="0"/>
    <n v="1069.1258837007899"/>
  </r>
  <r>
    <n v="5"/>
    <x v="1"/>
    <x v="1"/>
    <n v="300"/>
    <n v="200"/>
    <x v="0"/>
    <n v="306.967309119216"/>
    <n v="0"/>
  </r>
  <r>
    <n v="5"/>
    <x v="1"/>
    <x v="1"/>
    <n v="300"/>
    <n v="200"/>
    <x v="9"/>
    <n v="0"/>
    <n v="741.08464088078404"/>
  </r>
  <r>
    <n v="5"/>
    <x v="1"/>
    <x v="2"/>
    <n v="300"/>
    <n v="200"/>
    <x v="0"/>
    <n v="217.05866588078399"/>
    <n v="0"/>
  </r>
  <r>
    <n v="5"/>
    <x v="1"/>
    <x v="2"/>
    <n v="300"/>
    <n v="200"/>
    <x v="9"/>
    <n v="0"/>
    <n v="524.02597500000002"/>
  </r>
  <r>
    <n v="5"/>
    <x v="1"/>
    <x v="3"/>
    <n v="300"/>
    <n v="200"/>
    <x v="0"/>
    <n v="153.483654559608"/>
    <n v="0"/>
  </r>
  <r>
    <n v="5"/>
    <x v="1"/>
    <x v="3"/>
    <n v="300"/>
    <n v="200"/>
    <x v="9"/>
    <n v="0"/>
    <n v="370.54232044039202"/>
  </r>
  <r>
    <n v="5"/>
    <x v="1"/>
    <x v="4"/>
    <n v="300"/>
    <n v="200"/>
    <x v="0"/>
    <n v="108.529332940392"/>
    <n v="0"/>
  </r>
  <r>
    <n v="5"/>
    <x v="1"/>
    <x v="4"/>
    <n v="300"/>
    <n v="200"/>
    <x v="9"/>
    <n v="0"/>
    <n v="262.01298750000001"/>
  </r>
  <r>
    <n v="5"/>
    <x v="1"/>
    <x v="5"/>
    <n v="300"/>
    <n v="200"/>
    <x v="0"/>
    <n v="76.7418272798039"/>
    <n v="0"/>
  </r>
  <r>
    <n v="5"/>
    <x v="1"/>
    <x v="5"/>
    <n v="300"/>
    <n v="200"/>
    <x v="9"/>
    <n v="0"/>
    <n v="185.27116022019601"/>
  </r>
  <r>
    <n v="5"/>
    <x v="1"/>
    <x v="6"/>
    <n v="300"/>
    <n v="200"/>
    <x v="0"/>
    <n v="54.264666470196097"/>
    <n v="0"/>
  </r>
  <r>
    <n v="5"/>
    <x v="1"/>
    <x v="6"/>
    <n v="300"/>
    <n v="200"/>
    <x v="9"/>
    <n v="0"/>
    <n v="131.00649375"/>
  </r>
  <r>
    <n v="5"/>
    <x v="1"/>
    <x v="7"/>
    <n v="300"/>
    <n v="200"/>
    <x v="0"/>
    <n v="38.3709136399019"/>
    <n v="0"/>
  </r>
  <r>
    <n v="5"/>
    <x v="1"/>
    <x v="7"/>
    <n v="300"/>
    <n v="200"/>
    <x v="9"/>
    <n v="0"/>
    <n v="92.635580110098104"/>
  </r>
  <r>
    <n v="5"/>
    <x v="1"/>
    <x v="8"/>
    <n v="300"/>
    <n v="200"/>
    <x v="0"/>
    <n v="27.132333235098098"/>
    <n v="0"/>
  </r>
  <r>
    <n v="5"/>
    <x v="1"/>
    <x v="8"/>
    <n v="300"/>
    <n v="200"/>
    <x v="9"/>
    <n v="0"/>
    <n v="65.503246875000002"/>
  </r>
  <r>
    <n v="5"/>
    <x v="1"/>
    <x v="9"/>
    <n v="300"/>
    <n v="200"/>
    <x v="0"/>
    <n v="19.185456819951"/>
    <n v="0"/>
  </r>
  <r>
    <n v="5"/>
    <x v="1"/>
    <x v="9"/>
    <n v="300"/>
    <n v="200"/>
    <x v="9"/>
    <n v="0"/>
    <n v="46.317790055049002"/>
  </r>
  <r>
    <n v="5"/>
    <x v="1"/>
    <x v="10"/>
    <n v="300"/>
    <n v="200"/>
    <x v="0"/>
    <n v="13.566166617548999"/>
    <n v="0"/>
  </r>
  <r>
    <n v="5"/>
    <x v="1"/>
    <x v="10"/>
    <n v="300"/>
    <n v="200"/>
    <x v="9"/>
    <n v="0"/>
    <n v="32.751623437500001"/>
  </r>
  <r>
    <n v="5"/>
    <x v="1"/>
    <x v="11"/>
    <n v="300"/>
    <n v="200"/>
    <x v="0"/>
    <n v="9.5927284099754893"/>
    <n v="0"/>
  </r>
  <r>
    <n v="5"/>
    <x v="1"/>
    <x v="11"/>
    <n v="300"/>
    <n v="200"/>
    <x v="9"/>
    <n v="0"/>
    <n v="23.158895027524501"/>
  </r>
  <r>
    <n v="5"/>
    <x v="1"/>
    <x v="12"/>
    <n v="300"/>
    <n v="200"/>
    <x v="0"/>
    <n v="6.7830833087745104"/>
    <n v="0"/>
  </r>
  <r>
    <n v="5"/>
    <x v="1"/>
    <x v="12"/>
    <n v="300"/>
    <n v="200"/>
    <x v="9"/>
    <n v="0"/>
    <n v="16.375811718750001"/>
  </r>
  <r>
    <n v="5"/>
    <x v="1"/>
    <x v="13"/>
    <n v="300"/>
    <n v="200"/>
    <x v="0"/>
    <n v="4.7963642049877402"/>
    <n v="0"/>
  </r>
  <r>
    <n v="5"/>
    <x v="1"/>
    <x v="13"/>
    <n v="300"/>
    <n v="200"/>
    <x v="9"/>
    <n v="0"/>
    <n v="11.5794475137623"/>
  </r>
  <r>
    <n v="5"/>
    <x v="1"/>
    <x v="14"/>
    <n v="300"/>
    <n v="200"/>
    <x v="0"/>
    <n v="3.3915416543872601"/>
    <n v="0"/>
  </r>
  <r>
    <n v="5"/>
    <x v="1"/>
    <x v="14"/>
    <n v="300"/>
    <n v="200"/>
    <x v="9"/>
    <n v="0"/>
    <n v="8.1879058593750003"/>
  </r>
  <r>
    <n v="5"/>
    <x v="1"/>
    <x v="15"/>
    <n v="300"/>
    <n v="200"/>
    <x v="0"/>
    <n v="2.3981821024938701"/>
    <n v="0"/>
  </r>
  <r>
    <n v="5"/>
    <x v="1"/>
    <x v="15"/>
    <n v="300"/>
    <n v="200"/>
    <x v="9"/>
    <n v="0"/>
    <n v="5.7897237568811297"/>
  </r>
  <r>
    <n v="5"/>
    <x v="1"/>
    <x v="16"/>
    <n v="300"/>
    <n v="200"/>
    <x v="0"/>
    <n v="1.69577082719363"/>
    <n v="0"/>
  </r>
  <r>
    <n v="5"/>
    <x v="1"/>
    <x v="16"/>
    <n v="300"/>
    <n v="200"/>
    <x v="9"/>
    <n v="0"/>
    <n v="4.0939529296875001"/>
  </r>
  <r>
    <n v="5"/>
    <x v="1"/>
    <x v="17"/>
    <n v="300"/>
    <n v="200"/>
    <x v="0"/>
    <n v="1.1990910512469399"/>
    <n v="0"/>
  </r>
  <r>
    <n v="5"/>
    <x v="1"/>
    <x v="17"/>
    <n v="300"/>
    <n v="200"/>
    <x v="9"/>
    <n v="0"/>
    <n v="2.89486187844056"/>
  </r>
  <r>
    <n v="5"/>
    <x v="1"/>
    <x v="18"/>
    <n v="300"/>
    <n v="200"/>
    <x v="0"/>
    <n v="0.84788541359681402"/>
    <n v="0"/>
  </r>
  <r>
    <n v="5"/>
    <x v="1"/>
    <x v="18"/>
    <n v="300"/>
    <n v="200"/>
    <x v="9"/>
    <n v="0"/>
    <n v="2.0469764648437501"/>
  </r>
  <r>
    <n v="5"/>
    <x v="1"/>
    <x v="1"/>
    <n v="300"/>
    <n v="202"/>
    <x v="0"/>
    <n v="552.54115641458804"/>
    <n v="0"/>
  </r>
  <r>
    <n v="5"/>
    <x v="1"/>
    <x v="1"/>
    <n v="300"/>
    <n v="202"/>
    <x v="10"/>
    <n v="0"/>
    <n v="1333.95235358541"/>
  </r>
  <r>
    <n v="5"/>
    <x v="1"/>
    <x v="2"/>
    <n v="300"/>
    <n v="202"/>
    <x v="0"/>
    <n v="390.70559858541202"/>
    <n v="0"/>
  </r>
  <r>
    <n v="5"/>
    <x v="1"/>
    <x v="2"/>
    <n v="300"/>
    <n v="202"/>
    <x v="10"/>
    <n v="0"/>
    <n v="943.24675500000001"/>
  </r>
  <r>
    <n v="5"/>
    <x v="1"/>
    <x v="3"/>
    <n v="300"/>
    <n v="202"/>
    <x v="0"/>
    <n v="276.27057820729402"/>
    <n v="0"/>
  </r>
  <r>
    <n v="5"/>
    <x v="1"/>
    <x v="3"/>
    <n v="300"/>
    <n v="202"/>
    <x v="10"/>
    <n v="0"/>
    <n v="666.97617679270604"/>
  </r>
  <r>
    <n v="5"/>
    <x v="1"/>
    <x v="4"/>
    <n v="300"/>
    <n v="202"/>
    <x v="0"/>
    <n v="195.35279929270601"/>
    <n v="0"/>
  </r>
  <r>
    <n v="5"/>
    <x v="1"/>
    <x v="4"/>
    <n v="300"/>
    <n v="202"/>
    <x v="10"/>
    <n v="0"/>
    <n v="471.6233775"/>
  </r>
  <r>
    <n v="5"/>
    <x v="1"/>
    <x v="5"/>
    <n v="300"/>
    <n v="202"/>
    <x v="0"/>
    <n v="138.13528910364701"/>
    <n v="0"/>
  </r>
  <r>
    <n v="5"/>
    <x v="1"/>
    <x v="5"/>
    <n v="300"/>
    <n v="202"/>
    <x v="10"/>
    <n v="0"/>
    <n v="333.48808839635302"/>
  </r>
  <r>
    <n v="5"/>
    <x v="1"/>
    <x v="6"/>
    <n v="300"/>
    <n v="202"/>
    <x v="0"/>
    <n v="97.676399646353005"/>
    <n v="0"/>
  </r>
  <r>
    <n v="5"/>
    <x v="1"/>
    <x v="6"/>
    <n v="300"/>
    <n v="202"/>
    <x v="10"/>
    <n v="0"/>
    <n v="235.81168875"/>
  </r>
  <r>
    <n v="5"/>
    <x v="1"/>
    <x v="7"/>
    <n v="300"/>
    <n v="202"/>
    <x v="0"/>
    <n v="69.067644551823506"/>
    <n v="0"/>
  </r>
  <r>
    <n v="5"/>
    <x v="1"/>
    <x v="7"/>
    <n v="300"/>
    <n v="202"/>
    <x v="10"/>
    <n v="0"/>
    <n v="166.74404419817699"/>
  </r>
  <r>
    <n v="5"/>
    <x v="1"/>
    <x v="8"/>
    <n v="300"/>
    <n v="202"/>
    <x v="0"/>
    <n v="48.838199823176502"/>
    <n v="0"/>
  </r>
  <r>
    <n v="5"/>
    <x v="1"/>
    <x v="8"/>
    <n v="300"/>
    <n v="202"/>
    <x v="10"/>
    <n v="0"/>
    <n v="117.905844375"/>
  </r>
  <r>
    <n v="5"/>
    <x v="1"/>
    <x v="9"/>
    <n v="300"/>
    <n v="202"/>
    <x v="0"/>
    <n v="34.533822275911703"/>
    <n v="0"/>
  </r>
  <r>
    <n v="5"/>
    <x v="1"/>
    <x v="9"/>
    <n v="300"/>
    <n v="202"/>
    <x v="10"/>
    <n v="0"/>
    <n v="83.372022099088298"/>
  </r>
  <r>
    <n v="5"/>
    <x v="1"/>
    <x v="10"/>
    <n v="300"/>
    <n v="202"/>
    <x v="0"/>
    <n v="24.419099911588301"/>
    <n v="0"/>
  </r>
  <r>
    <n v="5"/>
    <x v="1"/>
    <x v="10"/>
    <n v="300"/>
    <n v="202"/>
    <x v="10"/>
    <n v="0"/>
    <n v="58.9529221875"/>
  </r>
  <r>
    <n v="5"/>
    <x v="1"/>
    <x v="11"/>
    <n v="300"/>
    <n v="202"/>
    <x v="0"/>
    <n v="17.266911137955901"/>
    <n v="0"/>
  </r>
  <r>
    <n v="5"/>
    <x v="1"/>
    <x v="11"/>
    <n v="300"/>
    <n v="202"/>
    <x v="10"/>
    <n v="0"/>
    <n v="41.686011049544099"/>
  </r>
  <r>
    <n v="5"/>
    <x v="1"/>
    <x v="12"/>
    <n v="300"/>
    <n v="202"/>
    <x v="0"/>
    <n v="12.209549955794101"/>
    <n v="0"/>
  </r>
  <r>
    <n v="5"/>
    <x v="1"/>
    <x v="12"/>
    <n v="300"/>
    <n v="202"/>
    <x v="10"/>
    <n v="0"/>
    <n v="29.47646109375"/>
  </r>
  <r>
    <n v="5"/>
    <x v="1"/>
    <x v="13"/>
    <n v="300"/>
    <n v="202"/>
    <x v="0"/>
    <n v="8.63345556897794"/>
    <n v="0"/>
  </r>
  <r>
    <n v="5"/>
    <x v="1"/>
    <x v="13"/>
    <n v="300"/>
    <n v="202"/>
    <x v="10"/>
    <n v="0"/>
    <n v="20.843005524772099"/>
  </r>
  <r>
    <n v="5"/>
    <x v="1"/>
    <x v="14"/>
    <n v="300"/>
    <n v="202"/>
    <x v="0"/>
    <n v="6.1047749778970601"/>
    <n v="0"/>
  </r>
  <r>
    <n v="5"/>
    <x v="1"/>
    <x v="14"/>
    <n v="300"/>
    <n v="202"/>
    <x v="10"/>
    <n v="0"/>
    <n v="14.738230546875"/>
  </r>
  <r>
    <n v="5"/>
    <x v="1"/>
    <x v="15"/>
    <n v="300"/>
    <n v="202"/>
    <x v="0"/>
    <n v="4.31672778448897"/>
    <n v="0"/>
  </r>
  <r>
    <n v="5"/>
    <x v="1"/>
    <x v="15"/>
    <n v="300"/>
    <n v="202"/>
    <x v="10"/>
    <n v="0"/>
    <n v="10.421502762386"/>
  </r>
  <r>
    <n v="5"/>
    <x v="1"/>
    <x v="16"/>
    <n v="300"/>
    <n v="202"/>
    <x v="0"/>
    <n v="3.0523874889485301"/>
    <n v="0"/>
  </r>
  <r>
    <n v="5"/>
    <x v="1"/>
    <x v="16"/>
    <n v="300"/>
    <n v="202"/>
    <x v="10"/>
    <n v="0"/>
    <n v="7.3691152734375001"/>
  </r>
  <r>
    <n v="5"/>
    <x v="1"/>
    <x v="17"/>
    <n v="300"/>
    <n v="202"/>
    <x v="0"/>
    <n v="2.1583638922444801"/>
    <n v="0"/>
  </r>
  <r>
    <n v="5"/>
    <x v="1"/>
    <x v="17"/>
    <n v="300"/>
    <n v="202"/>
    <x v="10"/>
    <n v="0"/>
    <n v="5.2107513811930204"/>
  </r>
  <r>
    <n v="5"/>
    <x v="1"/>
    <x v="18"/>
    <n v="300"/>
    <n v="202"/>
    <x v="0"/>
    <n v="1.5261937444742699"/>
    <n v="0"/>
  </r>
  <r>
    <n v="5"/>
    <x v="1"/>
    <x v="18"/>
    <n v="300"/>
    <n v="202"/>
    <x v="10"/>
    <n v="0"/>
    <n v="3.68455763671875"/>
  </r>
  <r>
    <n v="5"/>
    <x v="1"/>
    <x v="1"/>
    <n v="301"/>
    <n v="400"/>
    <x v="0"/>
    <n v="552.54115641458804"/>
    <n v="0"/>
  </r>
  <r>
    <n v="5"/>
    <x v="1"/>
    <x v="1"/>
    <n v="301"/>
    <n v="400"/>
    <x v="8"/>
    <n v="0"/>
    <n v="1333.95235358541"/>
  </r>
  <r>
    <n v="5"/>
    <x v="1"/>
    <x v="2"/>
    <n v="301"/>
    <n v="400"/>
    <x v="0"/>
    <n v="390.70559858541202"/>
    <n v="0"/>
  </r>
  <r>
    <n v="5"/>
    <x v="1"/>
    <x v="2"/>
    <n v="301"/>
    <n v="400"/>
    <x v="8"/>
    <n v="0"/>
    <n v="943.24675500000001"/>
  </r>
  <r>
    <n v="5"/>
    <x v="1"/>
    <x v="3"/>
    <n v="301"/>
    <n v="400"/>
    <x v="0"/>
    <n v="276.27057820729402"/>
    <n v="0"/>
  </r>
  <r>
    <n v="5"/>
    <x v="1"/>
    <x v="3"/>
    <n v="301"/>
    <n v="400"/>
    <x v="8"/>
    <n v="0"/>
    <n v="666.97617679270604"/>
  </r>
  <r>
    <n v="5"/>
    <x v="1"/>
    <x v="4"/>
    <n v="301"/>
    <n v="400"/>
    <x v="0"/>
    <n v="195.35279929270601"/>
    <n v="0"/>
  </r>
  <r>
    <n v="5"/>
    <x v="1"/>
    <x v="4"/>
    <n v="301"/>
    <n v="400"/>
    <x v="8"/>
    <n v="0"/>
    <n v="471.6233775"/>
  </r>
  <r>
    <n v="5"/>
    <x v="1"/>
    <x v="5"/>
    <n v="301"/>
    <n v="400"/>
    <x v="0"/>
    <n v="138.13528910364701"/>
    <n v="0"/>
  </r>
  <r>
    <n v="5"/>
    <x v="1"/>
    <x v="5"/>
    <n v="301"/>
    <n v="400"/>
    <x v="8"/>
    <n v="0"/>
    <n v="333.48808839635302"/>
  </r>
  <r>
    <n v="5"/>
    <x v="1"/>
    <x v="6"/>
    <n v="301"/>
    <n v="400"/>
    <x v="0"/>
    <n v="97.676399646353005"/>
    <n v="0"/>
  </r>
  <r>
    <n v="5"/>
    <x v="1"/>
    <x v="6"/>
    <n v="301"/>
    <n v="400"/>
    <x v="8"/>
    <n v="0"/>
    <n v="235.81168875"/>
  </r>
  <r>
    <n v="5"/>
    <x v="1"/>
    <x v="7"/>
    <n v="301"/>
    <n v="400"/>
    <x v="0"/>
    <n v="69.067644551823506"/>
    <n v="0"/>
  </r>
  <r>
    <n v="5"/>
    <x v="1"/>
    <x v="7"/>
    <n v="301"/>
    <n v="400"/>
    <x v="8"/>
    <n v="0"/>
    <n v="166.74404419817699"/>
  </r>
  <r>
    <n v="5"/>
    <x v="1"/>
    <x v="8"/>
    <n v="301"/>
    <n v="400"/>
    <x v="0"/>
    <n v="48.838199823176502"/>
    <n v="0"/>
  </r>
  <r>
    <n v="5"/>
    <x v="1"/>
    <x v="8"/>
    <n v="301"/>
    <n v="400"/>
    <x v="8"/>
    <n v="0"/>
    <n v="117.905844375"/>
  </r>
  <r>
    <n v="5"/>
    <x v="1"/>
    <x v="9"/>
    <n v="301"/>
    <n v="400"/>
    <x v="0"/>
    <n v="34.533822275911703"/>
    <n v="0"/>
  </r>
  <r>
    <n v="5"/>
    <x v="1"/>
    <x v="9"/>
    <n v="301"/>
    <n v="400"/>
    <x v="8"/>
    <n v="0"/>
    <n v="83.372022099088298"/>
  </r>
  <r>
    <n v="5"/>
    <x v="1"/>
    <x v="10"/>
    <n v="301"/>
    <n v="400"/>
    <x v="0"/>
    <n v="24.419099911588301"/>
    <n v="0"/>
  </r>
  <r>
    <n v="5"/>
    <x v="1"/>
    <x v="10"/>
    <n v="301"/>
    <n v="400"/>
    <x v="8"/>
    <n v="0"/>
    <n v="58.9529221875"/>
  </r>
  <r>
    <n v="5"/>
    <x v="1"/>
    <x v="11"/>
    <n v="301"/>
    <n v="400"/>
    <x v="0"/>
    <n v="17.266911137955901"/>
    <n v="0"/>
  </r>
  <r>
    <n v="5"/>
    <x v="1"/>
    <x v="11"/>
    <n v="301"/>
    <n v="400"/>
    <x v="8"/>
    <n v="0"/>
    <n v="41.686011049544099"/>
  </r>
  <r>
    <n v="5"/>
    <x v="1"/>
    <x v="12"/>
    <n v="301"/>
    <n v="400"/>
    <x v="0"/>
    <n v="12.209549955794101"/>
    <n v="0"/>
  </r>
  <r>
    <n v="5"/>
    <x v="1"/>
    <x v="12"/>
    <n v="301"/>
    <n v="400"/>
    <x v="8"/>
    <n v="0"/>
    <n v="29.47646109375"/>
  </r>
  <r>
    <n v="5"/>
    <x v="1"/>
    <x v="13"/>
    <n v="301"/>
    <n v="400"/>
    <x v="0"/>
    <n v="8.6334555689779293"/>
    <n v="0"/>
  </r>
  <r>
    <n v="5"/>
    <x v="1"/>
    <x v="13"/>
    <n v="301"/>
    <n v="400"/>
    <x v="8"/>
    <n v="0"/>
    <n v="20.843005524772099"/>
  </r>
  <r>
    <n v="5"/>
    <x v="1"/>
    <x v="14"/>
    <n v="301"/>
    <n v="400"/>
    <x v="0"/>
    <n v="6.1047749778970601"/>
    <n v="0"/>
  </r>
  <r>
    <n v="5"/>
    <x v="1"/>
    <x v="14"/>
    <n v="301"/>
    <n v="400"/>
    <x v="8"/>
    <n v="0"/>
    <n v="14.738230546875"/>
  </r>
  <r>
    <n v="5"/>
    <x v="1"/>
    <x v="15"/>
    <n v="301"/>
    <n v="400"/>
    <x v="0"/>
    <n v="4.31672778448897"/>
    <n v="0"/>
  </r>
  <r>
    <n v="5"/>
    <x v="1"/>
    <x v="15"/>
    <n v="301"/>
    <n v="400"/>
    <x v="8"/>
    <n v="0"/>
    <n v="10.421502762386"/>
  </r>
  <r>
    <n v="5"/>
    <x v="1"/>
    <x v="16"/>
    <n v="301"/>
    <n v="400"/>
    <x v="0"/>
    <n v="3.0523874889485301"/>
    <n v="0"/>
  </r>
  <r>
    <n v="5"/>
    <x v="1"/>
    <x v="16"/>
    <n v="301"/>
    <n v="400"/>
    <x v="8"/>
    <n v="0"/>
    <n v="7.3691152734375001"/>
  </r>
  <r>
    <n v="5"/>
    <x v="1"/>
    <x v="17"/>
    <n v="301"/>
    <n v="400"/>
    <x v="0"/>
    <n v="2.1583638922444801"/>
    <n v="0"/>
  </r>
  <r>
    <n v="5"/>
    <x v="1"/>
    <x v="17"/>
    <n v="301"/>
    <n v="400"/>
    <x v="8"/>
    <n v="0"/>
    <n v="5.2107513811930204"/>
  </r>
  <r>
    <n v="5"/>
    <x v="1"/>
    <x v="18"/>
    <n v="301"/>
    <n v="400"/>
    <x v="0"/>
    <n v="1.5261937444742699"/>
    <n v="0"/>
  </r>
  <r>
    <n v="5"/>
    <x v="1"/>
    <x v="18"/>
    <n v="301"/>
    <n v="400"/>
    <x v="8"/>
    <n v="0"/>
    <n v="3.68455763671875"/>
  </r>
  <r>
    <n v="5"/>
    <x v="2"/>
    <x v="2"/>
    <n v="300"/>
    <n v="204"/>
    <x v="0"/>
    <n v="7.7601945100172998"/>
    <n v="0"/>
  </r>
  <r>
    <n v="5"/>
    <x v="2"/>
    <x v="2"/>
    <n v="300"/>
    <n v="204"/>
    <x v="1"/>
    <n v="0"/>
    <n v="1003.72835548998"/>
  </r>
  <r>
    <n v="5"/>
    <x v="2"/>
    <x v="3"/>
    <n v="300"/>
    <n v="204"/>
    <x v="0"/>
    <n v="7.7006578807265704"/>
    <n v="0"/>
  </r>
  <r>
    <n v="5"/>
    <x v="2"/>
    <x v="3"/>
    <n v="300"/>
    <n v="204"/>
    <x v="1"/>
    <n v="0"/>
    <n v="996.02769760925605"/>
  </r>
  <r>
    <n v="5"/>
    <x v="2"/>
    <x v="4"/>
    <n v="300"/>
    <n v="204"/>
    <x v="0"/>
    <n v="7.6415780196549603"/>
    <n v="0"/>
  </r>
  <r>
    <n v="5"/>
    <x v="2"/>
    <x v="4"/>
    <n v="300"/>
    <n v="204"/>
    <x v="1"/>
    <n v="0"/>
    <n v="988.38611958960098"/>
  </r>
  <r>
    <n v="5"/>
    <x v="2"/>
    <x v="5"/>
    <n v="300"/>
    <n v="204"/>
    <x v="0"/>
    <n v="7.5829514224521999"/>
    <n v="0"/>
  </r>
  <r>
    <n v="5"/>
    <x v="2"/>
    <x v="5"/>
    <n v="300"/>
    <n v="204"/>
    <x v="1"/>
    <n v="0"/>
    <n v="980.80316816714901"/>
  </r>
  <r>
    <n v="5"/>
    <x v="2"/>
    <x v="6"/>
    <n v="300"/>
    <n v="204"/>
    <x v="0"/>
    <n v="7.5247746116535801"/>
    <n v="0"/>
  </r>
  <r>
    <n v="5"/>
    <x v="2"/>
    <x v="6"/>
    <n v="300"/>
    <n v="204"/>
    <x v="1"/>
    <n v="0"/>
    <n v="973.278393555496"/>
  </r>
  <r>
    <n v="5"/>
    <x v="2"/>
    <x v="7"/>
    <n v="300"/>
    <n v="204"/>
    <x v="0"/>
    <n v="7.46704413647387"/>
    <n v="0"/>
  </r>
  <r>
    <n v="5"/>
    <x v="2"/>
    <x v="7"/>
    <n v="300"/>
    <n v="204"/>
    <x v="1"/>
    <n v="0"/>
    <n v="965.81134941902201"/>
  </r>
  <r>
    <n v="5"/>
    <x v="2"/>
    <x v="8"/>
    <n v="300"/>
    <n v="204"/>
    <x v="0"/>
    <n v="7.40975657260174"/>
    <n v="0"/>
  </r>
  <r>
    <n v="5"/>
    <x v="2"/>
    <x v="8"/>
    <n v="300"/>
    <n v="204"/>
    <x v="1"/>
    <n v="0"/>
    <n v="958.40159284642004"/>
  </r>
  <r>
    <n v="5"/>
    <x v="2"/>
    <x v="9"/>
    <n v="300"/>
    <n v="204"/>
    <x v="0"/>
    <n v="7.3529085219984198"/>
    <n v="0"/>
  </r>
  <r>
    <n v="5"/>
    <x v="2"/>
    <x v="9"/>
    <n v="300"/>
    <n v="204"/>
    <x v="1"/>
    <n v="0"/>
    <n v="951.04868432442197"/>
  </r>
  <r>
    <n v="5"/>
    <x v="2"/>
    <x v="10"/>
    <n v="300"/>
    <n v="204"/>
    <x v="0"/>
    <n v="7.2964966126937698"/>
    <n v="0"/>
  </r>
  <r>
    <n v="5"/>
    <x v="2"/>
    <x v="10"/>
    <n v="300"/>
    <n v="204"/>
    <x v="1"/>
    <n v="0"/>
    <n v="943.75218771172797"/>
  </r>
  <r>
    <n v="5"/>
    <x v="2"/>
    <x v="11"/>
    <n v="300"/>
    <n v="204"/>
    <x v="0"/>
    <n v="7.2405174985890399"/>
    <n v="0"/>
  </r>
  <r>
    <n v="5"/>
    <x v="2"/>
    <x v="11"/>
    <n v="300"/>
    <n v="204"/>
    <x v="1"/>
    <n v="0"/>
    <n v="936.51167021313904"/>
  </r>
  <r>
    <n v="5"/>
    <x v="2"/>
    <x v="12"/>
    <n v="300"/>
    <n v="204"/>
    <x v="0"/>
    <n v="7.1849678592557202"/>
    <n v="0"/>
  </r>
  <r>
    <n v="5"/>
    <x v="2"/>
    <x v="12"/>
    <n v="300"/>
    <n v="204"/>
    <x v="1"/>
    <n v="0"/>
    <n v="929.32670235388298"/>
  </r>
  <r>
    <n v="5"/>
    <x v="2"/>
    <x v="13"/>
    <n v="300"/>
    <n v="204"/>
    <x v="0"/>
    <n v="7.1298443997405903"/>
    <n v="0"/>
  </r>
  <r>
    <n v="5"/>
    <x v="2"/>
    <x v="13"/>
    <n v="300"/>
    <n v="204"/>
    <x v="1"/>
    <n v="0"/>
    <n v="922.19685795414296"/>
  </r>
  <r>
    <n v="5"/>
    <x v="2"/>
    <x v="14"/>
    <n v="300"/>
    <n v="204"/>
    <x v="0"/>
    <n v="7.0751438503688204"/>
    <n v="0"/>
  </r>
  <r>
    <n v="5"/>
    <x v="2"/>
    <x v="14"/>
    <n v="300"/>
    <n v="204"/>
    <x v="1"/>
    <n v="0"/>
    <n v="915.12171410377402"/>
  </r>
  <r>
    <n v="5"/>
    <x v="2"/>
    <x v="15"/>
    <n v="300"/>
    <n v="204"/>
    <x v="0"/>
    <n v="7.0208629665514799"/>
    <n v="0"/>
  </r>
  <r>
    <n v="5"/>
    <x v="2"/>
    <x v="15"/>
    <n v="300"/>
    <n v="204"/>
    <x v="1"/>
    <n v="0"/>
    <n v="908.10085113722198"/>
  </r>
  <r>
    <n v="5"/>
    <x v="2"/>
    <x v="16"/>
    <n v="300"/>
    <n v="204"/>
    <x v="0"/>
    <n v="6.9669985285914899"/>
    <n v="0"/>
  </r>
  <r>
    <n v="5"/>
    <x v="2"/>
    <x v="16"/>
    <n v="300"/>
    <n v="204"/>
    <x v="1"/>
    <n v="0"/>
    <n v="901.13385260863095"/>
  </r>
  <r>
    <n v="5"/>
    <x v="2"/>
    <x v="17"/>
    <n v="300"/>
    <n v="204"/>
    <x v="0"/>
    <n v="6.9135473414941098"/>
    <n v="0"/>
  </r>
  <r>
    <n v="5"/>
    <x v="2"/>
    <x v="17"/>
    <n v="300"/>
    <n v="204"/>
    <x v="1"/>
    <n v="0"/>
    <n v="894.22030526713695"/>
  </r>
  <r>
    <n v="5"/>
    <x v="2"/>
    <x v="18"/>
    <n v="300"/>
    <n v="204"/>
    <x v="0"/>
    <n v="6.8605062347766097"/>
    <n v="0"/>
  </r>
  <r>
    <n v="5"/>
    <x v="2"/>
    <x v="18"/>
    <n v="300"/>
    <n v="204"/>
    <x v="1"/>
    <n v="0"/>
    <n v="887.35979903236"/>
  </r>
  <r>
    <n v="5"/>
    <x v="2"/>
    <x v="2"/>
    <n v="300"/>
    <n v="205"/>
    <x v="0"/>
    <n v="0.74440594793939896"/>
    <n v="0"/>
  </r>
  <r>
    <n v="5"/>
    <x v="2"/>
    <x v="2"/>
    <n v="300"/>
    <n v="205"/>
    <x v="2"/>
    <n v="0"/>
    <n v="80.174678052060599"/>
  </r>
  <r>
    <n v="5"/>
    <x v="2"/>
    <x v="3"/>
    <n v="300"/>
    <n v="205"/>
    <x v="0"/>
    <n v="0.73755786973663395"/>
    <n v="0"/>
  </r>
  <r>
    <n v="5"/>
    <x v="2"/>
    <x v="3"/>
    <n v="300"/>
    <n v="205"/>
    <x v="2"/>
    <n v="0"/>
    <n v="79.437120182323994"/>
  </r>
  <r>
    <n v="5"/>
    <x v="2"/>
    <x v="4"/>
    <n v="300"/>
    <n v="205"/>
    <x v="0"/>
    <n v="0.730772789653656"/>
    <n v="0"/>
  </r>
  <r>
    <n v="5"/>
    <x v="2"/>
    <x v="4"/>
    <n v="300"/>
    <n v="205"/>
    <x v="2"/>
    <n v="0"/>
    <n v="78.706347392670295"/>
  </r>
  <r>
    <n v="5"/>
    <x v="2"/>
    <x v="5"/>
    <n v="300"/>
    <n v="205"/>
    <x v="0"/>
    <n v="0.72405012814638803"/>
    <n v="0"/>
  </r>
  <r>
    <n v="5"/>
    <x v="2"/>
    <x v="5"/>
    <n v="300"/>
    <n v="205"/>
    <x v="2"/>
    <n v="0"/>
    <n v="77.982297264523993"/>
  </r>
  <r>
    <n v="5"/>
    <x v="2"/>
    <x v="6"/>
    <n v="300"/>
    <n v="205"/>
    <x v="0"/>
    <n v="0.71738931100220804"/>
    <n v="0"/>
  </r>
  <r>
    <n v="5"/>
    <x v="2"/>
    <x v="6"/>
    <n v="300"/>
    <n v="205"/>
    <x v="2"/>
    <n v="0"/>
    <n v="77.2649079535217"/>
  </r>
  <r>
    <n v="5"/>
    <x v="2"/>
    <x v="7"/>
    <n v="300"/>
    <n v="205"/>
    <x v="0"/>
    <n v="0.71078976929089799"/>
    <n v="0"/>
  </r>
  <r>
    <n v="5"/>
    <x v="2"/>
    <x v="7"/>
    <n v="300"/>
    <n v="205"/>
    <x v="2"/>
    <n v="0"/>
    <n v="76.554118184230802"/>
  </r>
  <r>
    <n v="5"/>
    <x v="2"/>
    <x v="8"/>
    <n v="300"/>
    <n v="205"/>
    <x v="0"/>
    <n v="0.70425093931608296"/>
    <n v="0"/>
  </r>
  <r>
    <n v="5"/>
    <x v="2"/>
    <x v="8"/>
    <n v="300"/>
    <n v="205"/>
    <x v="2"/>
    <n v="0"/>
    <n v="75.849867244914805"/>
  </r>
  <r>
    <n v="5"/>
    <x v="2"/>
    <x v="9"/>
    <n v="300"/>
    <n v="205"/>
    <x v="0"/>
    <n v="0.69777226256698599"/>
    <n v="0"/>
  </r>
  <r>
    <n v="5"/>
    <x v="2"/>
    <x v="9"/>
    <n v="300"/>
    <n v="205"/>
    <x v="2"/>
    <n v="0"/>
    <n v="75.152094982347805"/>
  </r>
  <r>
    <n v="5"/>
    <x v="2"/>
    <x v="10"/>
    <n v="300"/>
    <n v="205"/>
    <x v="0"/>
    <n v="0.69135318567083504"/>
    <n v="0"/>
  </r>
  <r>
    <n v="5"/>
    <x v="2"/>
    <x v="10"/>
    <n v="300"/>
    <n v="205"/>
    <x v="2"/>
    <n v="0"/>
    <n v="74.460741796676899"/>
  </r>
  <r>
    <n v="5"/>
    <x v="2"/>
    <x v="11"/>
    <n v="300"/>
    <n v="205"/>
    <x v="0"/>
    <n v="0.68499316034552704"/>
    <n v="0"/>
  </r>
  <r>
    <n v="5"/>
    <x v="2"/>
    <x v="11"/>
    <n v="300"/>
    <n v="205"/>
    <x v="2"/>
    <n v="0"/>
    <n v="73.7757486363314"/>
  </r>
  <r>
    <n v="5"/>
    <x v="2"/>
    <x v="12"/>
    <n v="300"/>
    <n v="205"/>
    <x v="0"/>
    <n v="0.67869164335284904"/>
    <n v="0"/>
  </r>
  <r>
    <n v="5"/>
    <x v="2"/>
    <x v="12"/>
    <n v="300"/>
    <n v="205"/>
    <x v="2"/>
    <n v="0"/>
    <n v="73.097056992978594"/>
  </r>
  <r>
    <n v="5"/>
    <x v="2"/>
    <x v="13"/>
    <n v="300"/>
    <n v="205"/>
    <x v="0"/>
    <n v="0.672448096451987"/>
    <n v="0"/>
  </r>
  <r>
    <n v="5"/>
    <x v="2"/>
    <x v="13"/>
    <n v="300"/>
    <n v="205"/>
    <x v="2"/>
    <n v="0"/>
    <n v="72.424608896526607"/>
  </r>
  <r>
    <n v="5"/>
    <x v="2"/>
    <x v="14"/>
    <n v="300"/>
    <n v="205"/>
    <x v="0"/>
    <n v="0.66626198635366096"/>
    <n v="0"/>
  </r>
  <r>
    <n v="5"/>
    <x v="2"/>
    <x v="14"/>
    <n v="300"/>
    <n v="205"/>
    <x v="2"/>
    <n v="0"/>
    <n v="71.758346910172904"/>
  </r>
  <r>
    <n v="5"/>
    <x v="2"/>
    <x v="15"/>
    <n v="300"/>
    <n v="205"/>
    <x v="0"/>
    <n v="0.66013278467451597"/>
    <n v="0"/>
  </r>
  <r>
    <n v="5"/>
    <x v="2"/>
    <x v="15"/>
    <n v="300"/>
    <n v="205"/>
    <x v="2"/>
    <n v="0"/>
    <n v="71.098214125498401"/>
  </r>
  <r>
    <n v="5"/>
    <x v="2"/>
    <x v="16"/>
    <n v="300"/>
    <n v="205"/>
    <x v="0"/>
    <n v="0.65405996789199605"/>
    <n v="0"/>
  </r>
  <r>
    <n v="5"/>
    <x v="2"/>
    <x v="16"/>
    <n v="300"/>
    <n v="205"/>
    <x v="2"/>
    <n v="0"/>
    <n v="70.444154157606405"/>
  </r>
  <r>
    <n v="5"/>
    <x v="2"/>
    <x v="17"/>
    <n v="300"/>
    <n v="205"/>
    <x v="0"/>
    <n v="0.64804301729962799"/>
    <n v="0"/>
  </r>
  <r>
    <n v="5"/>
    <x v="2"/>
    <x v="17"/>
    <n v="300"/>
    <n v="205"/>
    <x v="2"/>
    <n v="0"/>
    <n v="69.796111140306806"/>
  </r>
  <r>
    <n v="5"/>
    <x v="2"/>
    <x v="18"/>
    <n v="300"/>
    <n v="205"/>
    <x v="0"/>
    <n v="0.64208141896271798"/>
    <n v="0"/>
  </r>
  <r>
    <n v="5"/>
    <x v="2"/>
    <x v="18"/>
    <n v="300"/>
    <n v="205"/>
    <x v="2"/>
    <n v="0"/>
    <n v="69.154029721344102"/>
  </r>
  <r>
    <n v="5"/>
    <x v="2"/>
    <x v="2"/>
    <n v="300"/>
    <n v="206"/>
    <x v="0"/>
    <n v="7.3132080143730001"/>
    <n v="0"/>
  </r>
  <r>
    <n v="5"/>
    <x v="2"/>
    <x v="2"/>
    <n v="300"/>
    <n v="206"/>
    <x v="3"/>
    <n v="0"/>
    <n v="397.28221198562699"/>
  </r>
  <r>
    <n v="5"/>
    <x v="2"/>
    <x v="3"/>
    <n v="300"/>
    <n v="206"/>
    <x v="0"/>
    <n v="7.1810191441640496"/>
    <n v="0"/>
  </r>
  <r>
    <n v="5"/>
    <x v="2"/>
    <x v="3"/>
    <n v="300"/>
    <n v="206"/>
    <x v="3"/>
    <n v="0"/>
    <n v="390.10119284146299"/>
  </r>
  <r>
    <n v="5"/>
    <x v="2"/>
    <x v="4"/>
    <n v="300"/>
    <n v="206"/>
    <x v="0"/>
    <n v="7.0512196354191001"/>
    <n v="0"/>
  </r>
  <r>
    <n v="5"/>
    <x v="2"/>
    <x v="4"/>
    <n v="300"/>
    <n v="206"/>
    <x v="3"/>
    <n v="0"/>
    <n v="383.049973206044"/>
  </r>
  <r>
    <n v="5"/>
    <x v="2"/>
    <x v="5"/>
    <n v="300"/>
    <n v="206"/>
    <x v="0"/>
    <n v="6.9237662995685696"/>
    <n v="0"/>
  </r>
  <r>
    <n v="5"/>
    <x v="2"/>
    <x v="5"/>
    <n v="300"/>
    <n v="206"/>
    <x v="3"/>
    <n v="0"/>
    <n v="376.12620690647498"/>
  </r>
  <r>
    <n v="5"/>
    <x v="2"/>
    <x v="6"/>
    <n v="300"/>
    <n v="206"/>
    <x v="0"/>
    <n v="6.7986167286919699"/>
    <n v="0"/>
  </r>
  <r>
    <n v="5"/>
    <x v="2"/>
    <x v="6"/>
    <n v="300"/>
    <n v="206"/>
    <x v="3"/>
    <n v="0"/>
    <n v="369.32759017778301"/>
  </r>
  <r>
    <n v="5"/>
    <x v="2"/>
    <x v="7"/>
    <n v="300"/>
    <n v="206"/>
    <x v="0"/>
    <n v="6.6757292814071398"/>
    <n v="0"/>
  </r>
  <r>
    <n v="5"/>
    <x v="2"/>
    <x v="7"/>
    <n v="300"/>
    <n v="206"/>
    <x v="3"/>
    <n v="0"/>
    <n v="362.65186089637598"/>
  </r>
  <r>
    <n v="5"/>
    <x v="2"/>
    <x v="8"/>
    <n v="300"/>
    <n v="206"/>
    <x v="0"/>
    <n v="6.5550630690150902"/>
    <n v="0"/>
  </r>
  <r>
    <n v="5"/>
    <x v="2"/>
    <x v="8"/>
    <n v="300"/>
    <n v="206"/>
    <x v="3"/>
    <n v="0"/>
    <n v="356.096797827361"/>
  </r>
  <r>
    <n v="5"/>
    <x v="2"/>
    <x v="9"/>
    <n v="300"/>
    <n v="206"/>
    <x v="0"/>
    <n v="6.4365779418947104"/>
    <n v="0"/>
  </r>
  <r>
    <n v="5"/>
    <x v="2"/>
    <x v="9"/>
    <n v="300"/>
    <n v="206"/>
    <x v="3"/>
    <n v="0"/>
    <n v="349.66021988546601"/>
  </r>
  <r>
    <n v="5"/>
    <x v="2"/>
    <x v="10"/>
    <n v="300"/>
    <n v="206"/>
    <x v="0"/>
    <n v="6.3202344761436402"/>
    <n v="0"/>
  </r>
  <r>
    <n v="5"/>
    <x v="2"/>
    <x v="10"/>
    <n v="300"/>
    <n v="206"/>
    <x v="3"/>
    <n v="0"/>
    <n v="343.33998540932299"/>
  </r>
  <r>
    <n v="5"/>
    <x v="2"/>
    <x v="11"/>
    <n v="300"/>
    <n v="206"/>
    <x v="0"/>
    <n v="6.2059939604609404"/>
    <n v="0"/>
  </r>
  <r>
    <n v="5"/>
    <x v="2"/>
    <x v="11"/>
    <n v="300"/>
    <n v="206"/>
    <x v="3"/>
    <n v="0"/>
    <n v="337.13399144886199"/>
  </r>
  <r>
    <n v="5"/>
    <x v="2"/>
    <x v="12"/>
    <n v="300"/>
    <n v="206"/>
    <x v="0"/>
    <n v="6.0938183832663499"/>
    <n v="0"/>
  </r>
  <r>
    <n v="5"/>
    <x v="2"/>
    <x v="12"/>
    <n v="300"/>
    <n v="206"/>
    <x v="3"/>
    <n v="0"/>
    <n v="331.04017306559598"/>
  </r>
  <r>
    <n v="5"/>
    <x v="2"/>
    <x v="13"/>
    <n v="300"/>
    <n v="206"/>
    <x v="0"/>
    <n v="5.98367042005248"/>
    <n v="0"/>
  </r>
  <r>
    <n v="5"/>
    <x v="2"/>
    <x v="13"/>
    <n v="300"/>
    <n v="206"/>
    <x v="3"/>
    <n v="0"/>
    <n v="325.05650264554299"/>
  </r>
  <r>
    <n v="5"/>
    <x v="2"/>
    <x v="14"/>
    <n v="300"/>
    <n v="206"/>
    <x v="0"/>
    <n v="5.8755134209661701"/>
    <n v="0"/>
  </r>
  <r>
    <n v="5"/>
    <x v="2"/>
    <x v="14"/>
    <n v="300"/>
    <n v="206"/>
    <x v="3"/>
    <n v="0"/>
    <n v="319.18098922457699"/>
  </r>
  <r>
    <n v="5"/>
    <x v="2"/>
    <x v="15"/>
    <n v="300"/>
    <n v="206"/>
    <x v="0"/>
    <n v="5.7693113986131301"/>
    <n v="0"/>
  </r>
  <r>
    <n v="5"/>
    <x v="2"/>
    <x v="15"/>
    <n v="300"/>
    <n v="206"/>
    <x v="3"/>
    <n v="0"/>
    <n v="313.41167782596398"/>
  </r>
  <r>
    <n v="5"/>
    <x v="2"/>
    <x v="16"/>
    <n v="300"/>
    <n v="206"/>
    <x v="0"/>
    <n v="5.6650290160845902"/>
    <n v="0"/>
  </r>
  <r>
    <n v="5"/>
    <x v="2"/>
    <x v="16"/>
    <n v="300"/>
    <n v="206"/>
    <x v="3"/>
    <n v="0"/>
    <n v="307.74664880987899"/>
  </r>
  <r>
    <n v="5"/>
    <x v="2"/>
    <x v="17"/>
    <n v="300"/>
    <n v="206"/>
    <x v="0"/>
    <n v="5.5626315751987896"/>
    <n v="0"/>
  </r>
  <r>
    <n v="5"/>
    <x v="2"/>
    <x v="17"/>
    <n v="300"/>
    <n v="206"/>
    <x v="3"/>
    <n v="0"/>
    <n v="302.18401723468003"/>
  </r>
  <r>
    <n v="5"/>
    <x v="2"/>
    <x v="18"/>
    <n v="300"/>
    <n v="206"/>
    <x v="0"/>
    <n v="5.4620850049565197"/>
    <n v="0"/>
  </r>
  <r>
    <n v="5"/>
    <x v="2"/>
    <x v="18"/>
    <n v="300"/>
    <n v="206"/>
    <x v="3"/>
    <n v="0"/>
    <n v="296.72193222972402"/>
  </r>
  <r>
    <n v="5"/>
    <x v="2"/>
    <x v="2"/>
    <n v="300"/>
    <n v="207"/>
    <x v="0"/>
    <n v="23.102430410398799"/>
    <n v="0"/>
  </r>
  <r>
    <n v="5"/>
    <x v="2"/>
    <x v="2"/>
    <n v="300"/>
    <n v="207"/>
    <x v="4"/>
    <n v="0"/>
    <n v="988.38611958960098"/>
  </r>
  <r>
    <n v="5"/>
    <x v="2"/>
    <x v="3"/>
    <n v="300"/>
    <n v="207"/>
    <x v="0"/>
    <n v="22.574770170579701"/>
    <n v="0"/>
  </r>
  <r>
    <n v="5"/>
    <x v="2"/>
    <x v="3"/>
    <n v="300"/>
    <n v="207"/>
    <x v="4"/>
    <n v="0"/>
    <n v="965.81134941902201"/>
  </r>
  <r>
    <n v="5"/>
    <x v="2"/>
    <x v="4"/>
    <n v="300"/>
    <n v="207"/>
    <x v="0"/>
    <n v="22.059161707293899"/>
    <n v="0"/>
  </r>
  <r>
    <n v="5"/>
    <x v="2"/>
    <x v="4"/>
    <n v="300"/>
    <n v="207"/>
    <x v="4"/>
    <n v="0"/>
    <n v="943.75218771172797"/>
  </r>
  <r>
    <n v="5"/>
    <x v="2"/>
    <x v="5"/>
    <n v="300"/>
    <n v="207"/>
    <x v="0"/>
    <n v="21.555329757585401"/>
    <n v="0"/>
  </r>
  <r>
    <n v="5"/>
    <x v="2"/>
    <x v="5"/>
    <n v="300"/>
    <n v="207"/>
    <x v="4"/>
    <n v="0"/>
    <n v="922.19685795414296"/>
  </r>
  <r>
    <n v="5"/>
    <x v="2"/>
    <x v="6"/>
    <n v="300"/>
    <n v="207"/>
    <x v="0"/>
    <n v="21.063005345511801"/>
    <n v="0"/>
  </r>
  <r>
    <n v="5"/>
    <x v="2"/>
    <x v="6"/>
    <n v="300"/>
    <n v="207"/>
    <x v="4"/>
    <n v="0"/>
    <n v="901.13385260863095"/>
  </r>
  <r>
    <n v="5"/>
    <x v="2"/>
    <x v="7"/>
    <n v="300"/>
    <n v="207"/>
    <x v="0"/>
    <n v="20.5819256385507"/>
    <n v="0"/>
  </r>
  <r>
    <n v="5"/>
    <x v="2"/>
    <x v="7"/>
    <n v="300"/>
    <n v="207"/>
    <x v="4"/>
    <n v="0"/>
    <n v="880.55192697007999"/>
  </r>
  <r>
    <n v="5"/>
    <x v="2"/>
    <x v="8"/>
    <n v="300"/>
    <n v="207"/>
    <x v="0"/>
    <n v="20.1118338072821"/>
    <n v="0"/>
  </r>
  <r>
    <n v="5"/>
    <x v="2"/>
    <x v="8"/>
    <n v="300"/>
    <n v="207"/>
    <x v="4"/>
    <n v="0"/>
    <n v="860.44009316279801"/>
  </r>
  <r>
    <n v="5"/>
    <x v="2"/>
    <x v="9"/>
    <n v="300"/>
    <n v="207"/>
    <x v="0"/>
    <n v="19.652478888278701"/>
    <n v="0"/>
  </r>
  <r>
    <n v="5"/>
    <x v="2"/>
    <x v="9"/>
    <n v="300"/>
    <n v="207"/>
    <x v="4"/>
    <n v="0"/>
    <n v="840.787614274519"/>
  </r>
  <r>
    <n v="5"/>
    <x v="2"/>
    <x v="10"/>
    <n v="300"/>
    <n v="207"/>
    <x v="0"/>
    <n v="19.203615650124998"/>
    <n v="0"/>
  </r>
  <r>
    <n v="5"/>
    <x v="2"/>
    <x v="10"/>
    <n v="300"/>
    <n v="207"/>
    <x v="4"/>
    <n v="0"/>
    <n v="821.58399862439398"/>
  </r>
  <r>
    <n v="5"/>
    <x v="2"/>
    <x v="11"/>
    <n v="300"/>
    <n v="207"/>
    <x v="0"/>
    <n v="18.765004462499601"/>
    <n v="0"/>
  </r>
  <r>
    <n v="5"/>
    <x v="2"/>
    <x v="11"/>
    <n v="300"/>
    <n v="207"/>
    <x v="4"/>
    <n v="0"/>
    <n v="802.81899416189503"/>
  </r>
  <r>
    <n v="5"/>
    <x v="2"/>
    <x v="12"/>
    <n v="300"/>
    <n v="207"/>
    <x v="0"/>
    <n v="18.336411168244599"/>
    <n v="0"/>
  </r>
  <r>
    <n v="5"/>
    <x v="2"/>
    <x v="12"/>
    <n v="300"/>
    <n v="207"/>
    <x v="4"/>
    <n v="0"/>
    <n v="784.48258299365"/>
  </r>
  <r>
    <n v="5"/>
    <x v="2"/>
    <x v="13"/>
    <n v="300"/>
    <n v="207"/>
    <x v="0"/>
    <n v="17.917606958359301"/>
    <n v="0"/>
  </r>
  <r>
    <n v="5"/>
    <x v="2"/>
    <x v="13"/>
    <n v="300"/>
    <n v="207"/>
    <x v="4"/>
    <n v="0"/>
    <n v="766.56497603529101"/>
  </r>
  <r>
    <n v="5"/>
    <x v="2"/>
    <x v="14"/>
    <n v="300"/>
    <n v="207"/>
    <x v="0"/>
    <n v="17.5083682498475"/>
    <n v="0"/>
  </r>
  <r>
    <n v="5"/>
    <x v="2"/>
    <x v="14"/>
    <n v="300"/>
    <n v="207"/>
    <x v="4"/>
    <n v="0"/>
    <n v="749.05660778544302"/>
  </r>
  <r>
    <n v="5"/>
    <x v="2"/>
    <x v="15"/>
    <n v="300"/>
    <n v="207"/>
    <x v="0"/>
    <n v="17.108476566356"/>
    <n v="0"/>
  </r>
  <r>
    <n v="5"/>
    <x v="2"/>
    <x v="15"/>
    <n v="300"/>
    <n v="207"/>
    <x v="4"/>
    <n v="0"/>
    <n v="731.94813121908703"/>
  </r>
  <r>
    <n v="5"/>
    <x v="2"/>
    <x v="16"/>
    <n v="300"/>
    <n v="207"/>
    <x v="0"/>
    <n v="16.717718421538699"/>
    <n v="0"/>
  </r>
  <r>
    <n v="5"/>
    <x v="2"/>
    <x v="16"/>
    <n v="300"/>
    <n v="207"/>
    <x v="4"/>
    <n v="0"/>
    <n v="715.23041279754796"/>
  </r>
  <r>
    <n v="5"/>
    <x v="2"/>
    <x v="17"/>
    <n v="300"/>
    <n v="207"/>
    <x v="0"/>
    <n v="16.335885205083301"/>
    <n v="0"/>
  </r>
  <r>
    <n v="5"/>
    <x v="2"/>
    <x v="17"/>
    <n v="300"/>
    <n v="207"/>
    <x v="4"/>
    <n v="0"/>
    <n v="698.89452759246501"/>
  </r>
  <r>
    <n v="5"/>
    <x v="2"/>
    <x v="18"/>
    <n v="300"/>
    <n v="207"/>
    <x v="0"/>
    <n v="15.9627730713446"/>
    <n v="0"/>
  </r>
  <r>
    <n v="5"/>
    <x v="2"/>
    <x v="18"/>
    <n v="300"/>
    <n v="207"/>
    <x v="4"/>
    <n v="0"/>
    <n v="682.93175452112098"/>
  </r>
  <r>
    <n v="5"/>
    <x v="2"/>
    <x v="2"/>
    <n v="300"/>
    <n v="208"/>
    <x v="0"/>
    <n v="2.9776237917575901"/>
    <n v="0"/>
  </r>
  <r>
    <n v="5"/>
    <x v="2"/>
    <x v="2"/>
    <n v="300"/>
    <n v="208"/>
    <x v="5"/>
    <n v="0"/>
    <n v="320.69871220824302"/>
  </r>
  <r>
    <n v="5"/>
    <x v="2"/>
    <x v="3"/>
    <n v="300"/>
    <n v="208"/>
    <x v="0"/>
    <n v="2.95023147894653"/>
    <n v="0"/>
  </r>
  <r>
    <n v="5"/>
    <x v="2"/>
    <x v="3"/>
    <n v="300"/>
    <n v="208"/>
    <x v="5"/>
    <n v="0"/>
    <n v="317.74848072929598"/>
  </r>
  <r>
    <n v="5"/>
    <x v="2"/>
    <x v="4"/>
    <n v="300"/>
    <n v="208"/>
    <x v="0"/>
    <n v="2.9230911586146302"/>
    <n v="0"/>
  </r>
  <r>
    <n v="5"/>
    <x v="2"/>
    <x v="4"/>
    <n v="300"/>
    <n v="208"/>
    <x v="5"/>
    <n v="0"/>
    <n v="314.82538957068101"/>
  </r>
  <r>
    <n v="5"/>
    <x v="2"/>
    <x v="5"/>
    <n v="300"/>
    <n v="208"/>
    <x v="0"/>
    <n v="2.8962005125855499"/>
    <n v="0"/>
  </r>
  <r>
    <n v="5"/>
    <x v="2"/>
    <x v="5"/>
    <n v="300"/>
    <n v="208"/>
    <x v="5"/>
    <n v="0"/>
    <n v="311.92918905809597"/>
  </r>
  <r>
    <n v="5"/>
    <x v="2"/>
    <x v="6"/>
    <n v="300"/>
    <n v="208"/>
    <x v="0"/>
    <n v="2.8695572440088299"/>
    <n v="0"/>
  </r>
  <r>
    <n v="5"/>
    <x v="2"/>
    <x v="6"/>
    <n v="300"/>
    <n v="208"/>
    <x v="5"/>
    <n v="0"/>
    <n v="309.05963181408703"/>
  </r>
  <r>
    <n v="5"/>
    <x v="2"/>
    <x v="7"/>
    <n v="300"/>
    <n v="208"/>
    <x v="0"/>
    <n v="2.8431590771635902"/>
    <n v="0"/>
  </r>
  <r>
    <n v="5"/>
    <x v="2"/>
    <x v="7"/>
    <n v="300"/>
    <n v="208"/>
    <x v="5"/>
    <n v="0"/>
    <n v="306.21647273692298"/>
  </r>
  <r>
    <n v="5"/>
    <x v="2"/>
    <x v="8"/>
    <n v="300"/>
    <n v="208"/>
    <x v="0"/>
    <n v="2.8170037572643301"/>
    <n v="0"/>
  </r>
  <r>
    <n v="5"/>
    <x v="2"/>
    <x v="8"/>
    <n v="300"/>
    <n v="208"/>
    <x v="5"/>
    <n v="0"/>
    <n v="303.39946897965899"/>
  </r>
  <r>
    <n v="5"/>
    <x v="2"/>
    <x v="9"/>
    <n v="300"/>
    <n v="208"/>
    <x v="0"/>
    <n v="2.79108905026794"/>
    <n v="0"/>
  </r>
  <r>
    <n v="5"/>
    <x v="2"/>
    <x v="9"/>
    <n v="300"/>
    <n v="208"/>
    <x v="5"/>
    <n v="0"/>
    <n v="300.60837992939099"/>
  </r>
  <r>
    <n v="5"/>
    <x v="2"/>
    <x v="10"/>
    <n v="300"/>
    <n v="208"/>
    <x v="0"/>
    <n v="2.7654127426833401"/>
    <n v="0"/>
  </r>
  <r>
    <n v="5"/>
    <x v="2"/>
    <x v="10"/>
    <n v="300"/>
    <n v="208"/>
    <x v="5"/>
    <n v="0"/>
    <n v="297.84296718670799"/>
  </r>
  <r>
    <n v="5"/>
    <x v="2"/>
    <x v="11"/>
    <n v="300"/>
    <n v="208"/>
    <x v="0"/>
    <n v="2.7399726413821099"/>
    <n v="0"/>
  </r>
  <r>
    <n v="5"/>
    <x v="2"/>
    <x v="11"/>
    <n v="300"/>
    <n v="208"/>
    <x v="5"/>
    <n v="0"/>
    <n v="295.102994545326"/>
  </r>
  <r>
    <n v="5"/>
    <x v="2"/>
    <x v="12"/>
    <n v="300"/>
    <n v="208"/>
    <x v="0"/>
    <n v="2.7147665734114002"/>
    <n v="0"/>
  </r>
  <r>
    <n v="5"/>
    <x v="2"/>
    <x v="12"/>
    <n v="300"/>
    <n v="208"/>
    <x v="5"/>
    <n v="0"/>
    <n v="292.38822797191398"/>
  </r>
  <r>
    <n v="5"/>
    <x v="2"/>
    <x v="13"/>
    <n v="300"/>
    <n v="208"/>
    <x v="0"/>
    <n v="2.6897923858079502"/>
    <n v="0"/>
  </r>
  <r>
    <n v="5"/>
    <x v="2"/>
    <x v="13"/>
    <n v="300"/>
    <n v="208"/>
    <x v="5"/>
    <n v="0"/>
    <n v="289.69843558610597"/>
  </r>
  <r>
    <n v="5"/>
    <x v="2"/>
    <x v="14"/>
    <n v="300"/>
    <n v="208"/>
    <x v="0"/>
    <n v="2.6650479454146399"/>
    <n v="0"/>
  </r>
  <r>
    <n v="5"/>
    <x v="2"/>
    <x v="14"/>
    <n v="300"/>
    <n v="208"/>
    <x v="5"/>
    <n v="0"/>
    <n v="287.03338764069201"/>
  </r>
  <r>
    <n v="5"/>
    <x v="2"/>
    <x v="15"/>
    <n v="300"/>
    <n v="208"/>
    <x v="0"/>
    <n v="2.6405311386980701"/>
    <n v="0"/>
  </r>
  <r>
    <n v="5"/>
    <x v="2"/>
    <x v="15"/>
    <n v="300"/>
    <n v="208"/>
    <x v="5"/>
    <n v="0"/>
    <n v="284.392856501994"/>
  </r>
  <r>
    <n v="5"/>
    <x v="2"/>
    <x v="16"/>
    <n v="300"/>
    <n v="208"/>
    <x v="0"/>
    <n v="2.6162398715679802"/>
    <n v="0"/>
  </r>
  <r>
    <n v="5"/>
    <x v="2"/>
    <x v="16"/>
    <n v="300"/>
    <n v="208"/>
    <x v="5"/>
    <n v="0"/>
    <n v="281.77661663042602"/>
  </r>
  <r>
    <n v="5"/>
    <x v="2"/>
    <x v="17"/>
    <n v="300"/>
    <n v="208"/>
    <x v="0"/>
    <n v="2.5921720691985102"/>
    <n v="0"/>
  </r>
  <r>
    <n v="5"/>
    <x v="2"/>
    <x v="17"/>
    <n v="300"/>
    <n v="208"/>
    <x v="5"/>
    <n v="0"/>
    <n v="279.184444561227"/>
  </r>
  <r>
    <n v="5"/>
    <x v="2"/>
    <x v="18"/>
    <n v="300"/>
    <n v="208"/>
    <x v="0"/>
    <n v="2.5683256758508701"/>
    <n v="0"/>
  </r>
  <r>
    <n v="5"/>
    <x v="2"/>
    <x v="18"/>
    <n v="300"/>
    <n v="208"/>
    <x v="5"/>
    <n v="0"/>
    <n v="276.61611888537601"/>
  </r>
  <r>
    <n v="5"/>
    <x v="2"/>
    <x v="2"/>
    <n v="300"/>
    <n v="209"/>
    <x v="0"/>
    <n v="606.02829383696701"/>
    <n v="0"/>
  </r>
  <r>
    <n v="5"/>
    <x v="2"/>
    <x v="2"/>
    <n v="300"/>
    <n v="209"/>
    <x v="6"/>
    <n v="0"/>
    <n v="1463.08172616303"/>
  </r>
  <r>
    <n v="5"/>
    <x v="2"/>
    <x v="3"/>
    <n v="300"/>
    <n v="209"/>
    <x v="0"/>
    <n v="428.52671616303297"/>
    <n v="0"/>
  </r>
  <r>
    <n v="5"/>
    <x v="2"/>
    <x v="3"/>
    <n v="300"/>
    <n v="209"/>
    <x v="6"/>
    <n v="0"/>
    <n v="1034.55501"/>
  </r>
  <r>
    <n v="5"/>
    <x v="2"/>
    <x v="4"/>
    <n v="300"/>
    <n v="209"/>
    <x v="0"/>
    <n v="303.01414691848299"/>
    <n v="0"/>
  </r>
  <r>
    <n v="5"/>
    <x v="2"/>
    <x v="4"/>
    <n v="300"/>
    <n v="209"/>
    <x v="6"/>
    <n v="0"/>
    <n v="731.54086308151705"/>
  </r>
  <r>
    <n v="5"/>
    <x v="2"/>
    <x v="5"/>
    <n v="300"/>
    <n v="209"/>
    <x v="0"/>
    <n v="214.263358081517"/>
    <n v="0"/>
  </r>
  <r>
    <n v="5"/>
    <x v="2"/>
    <x v="5"/>
    <n v="300"/>
    <n v="209"/>
    <x v="6"/>
    <n v="0"/>
    <n v="517.27750500000002"/>
  </r>
  <r>
    <n v="5"/>
    <x v="2"/>
    <x v="6"/>
    <n v="300"/>
    <n v="209"/>
    <x v="0"/>
    <n v="151.50707345924201"/>
    <n v="0"/>
  </r>
  <r>
    <n v="5"/>
    <x v="2"/>
    <x v="6"/>
    <n v="300"/>
    <n v="209"/>
    <x v="6"/>
    <n v="0"/>
    <n v="365.77043154075801"/>
  </r>
  <r>
    <n v="5"/>
    <x v="2"/>
    <x v="7"/>
    <n v="300"/>
    <n v="209"/>
    <x v="0"/>
    <n v="107.131679040758"/>
    <n v="0"/>
  </r>
  <r>
    <n v="5"/>
    <x v="2"/>
    <x v="7"/>
    <n v="300"/>
    <n v="209"/>
    <x v="6"/>
    <n v="0"/>
    <n v="258.63875250000001"/>
  </r>
  <r>
    <n v="5"/>
    <x v="2"/>
    <x v="8"/>
    <n v="300"/>
    <n v="209"/>
    <x v="0"/>
    <n v="75.753536729620905"/>
    <n v="0"/>
  </r>
  <r>
    <n v="5"/>
    <x v="2"/>
    <x v="8"/>
    <n v="300"/>
    <n v="209"/>
    <x v="6"/>
    <n v="0"/>
    <n v="182.88521577037901"/>
  </r>
  <r>
    <n v="5"/>
    <x v="2"/>
    <x v="9"/>
    <n v="300"/>
    <n v="209"/>
    <x v="0"/>
    <n v="53.5658395203791"/>
    <n v="0"/>
  </r>
  <r>
    <n v="5"/>
    <x v="2"/>
    <x v="9"/>
    <n v="300"/>
    <n v="209"/>
    <x v="6"/>
    <n v="0"/>
    <n v="129.31937625"/>
  </r>
  <r>
    <n v="5"/>
    <x v="2"/>
    <x v="10"/>
    <n v="300"/>
    <n v="209"/>
    <x v="0"/>
    <n v="37.876768364810403"/>
    <n v="0"/>
  </r>
  <r>
    <n v="5"/>
    <x v="2"/>
    <x v="10"/>
    <n v="300"/>
    <n v="209"/>
    <x v="6"/>
    <n v="0"/>
    <n v="91.442607885189602"/>
  </r>
  <r>
    <n v="5"/>
    <x v="2"/>
    <x v="11"/>
    <n v="300"/>
    <n v="209"/>
    <x v="0"/>
    <n v="26.7829197601896"/>
    <n v="0"/>
  </r>
  <r>
    <n v="5"/>
    <x v="2"/>
    <x v="11"/>
    <n v="300"/>
    <n v="209"/>
    <x v="6"/>
    <n v="0"/>
    <n v="64.659688125000002"/>
  </r>
  <r>
    <n v="5"/>
    <x v="2"/>
    <x v="12"/>
    <n v="300"/>
    <n v="209"/>
    <x v="0"/>
    <n v="18.938384182405201"/>
    <n v="0"/>
  </r>
  <r>
    <n v="5"/>
    <x v="2"/>
    <x v="12"/>
    <n v="300"/>
    <n v="209"/>
    <x v="6"/>
    <n v="0"/>
    <n v="45.721303942594801"/>
  </r>
  <r>
    <n v="5"/>
    <x v="2"/>
    <x v="13"/>
    <n v="300"/>
    <n v="209"/>
    <x v="0"/>
    <n v="13.3914598800948"/>
    <n v="0"/>
  </r>
  <r>
    <n v="5"/>
    <x v="2"/>
    <x v="13"/>
    <n v="300"/>
    <n v="209"/>
    <x v="6"/>
    <n v="0"/>
    <n v="32.329844062500001"/>
  </r>
  <r>
    <n v="5"/>
    <x v="2"/>
    <x v="14"/>
    <n v="300"/>
    <n v="209"/>
    <x v="0"/>
    <n v="9.4691920912026095"/>
    <n v="0"/>
  </r>
  <r>
    <n v="5"/>
    <x v="2"/>
    <x v="14"/>
    <n v="300"/>
    <n v="209"/>
    <x v="6"/>
    <n v="0"/>
    <n v="22.860651971297401"/>
  </r>
  <r>
    <n v="5"/>
    <x v="2"/>
    <x v="15"/>
    <n v="300"/>
    <n v="209"/>
    <x v="0"/>
    <n v="6.6957299400473902"/>
    <n v="0"/>
  </r>
  <r>
    <n v="5"/>
    <x v="2"/>
    <x v="15"/>
    <n v="300"/>
    <n v="209"/>
    <x v="6"/>
    <n v="0"/>
    <n v="16.164922031250001"/>
  </r>
  <r>
    <n v="5"/>
    <x v="2"/>
    <x v="16"/>
    <n v="300"/>
    <n v="209"/>
    <x v="0"/>
    <n v="4.7345960456013003"/>
    <n v="0"/>
  </r>
  <r>
    <n v="5"/>
    <x v="2"/>
    <x v="16"/>
    <n v="300"/>
    <n v="209"/>
    <x v="6"/>
    <n v="0"/>
    <n v="11.4303259856487"/>
  </r>
  <r>
    <n v="5"/>
    <x v="2"/>
    <x v="17"/>
    <n v="300"/>
    <n v="209"/>
    <x v="0"/>
    <n v="3.3478649700237"/>
    <n v="0"/>
  </r>
  <r>
    <n v="5"/>
    <x v="2"/>
    <x v="17"/>
    <n v="300"/>
    <n v="209"/>
    <x v="6"/>
    <n v="0"/>
    <n v="8.0824610156250003"/>
  </r>
  <r>
    <n v="5"/>
    <x v="2"/>
    <x v="18"/>
    <n v="300"/>
    <n v="209"/>
    <x v="0"/>
    <n v="2.3672980228006502"/>
    <n v="0"/>
  </r>
  <r>
    <n v="5"/>
    <x v="2"/>
    <x v="18"/>
    <n v="300"/>
    <n v="209"/>
    <x v="6"/>
    <n v="0"/>
    <n v="5.7151629928243501"/>
  </r>
  <r>
    <n v="5"/>
    <x v="2"/>
    <x v="2"/>
    <n v="300"/>
    <n v="210"/>
    <x v="0"/>
    <n v="10.238491220122199"/>
    <n v="0"/>
  </r>
  <r>
    <n v="5"/>
    <x v="2"/>
    <x v="2"/>
    <n v="300"/>
    <n v="210"/>
    <x v="7"/>
    <n v="0"/>
    <n v="556.19509677987799"/>
  </r>
  <r>
    <n v="5"/>
    <x v="2"/>
    <x v="3"/>
    <n v="300"/>
    <n v="210"/>
    <x v="0"/>
    <n v="10.053426801829699"/>
    <n v="0"/>
  </r>
  <r>
    <n v="5"/>
    <x v="2"/>
    <x v="3"/>
    <n v="300"/>
    <n v="210"/>
    <x v="7"/>
    <n v="0"/>
    <n v="546.14166997804796"/>
  </r>
  <r>
    <n v="5"/>
    <x v="2"/>
    <x v="4"/>
    <n v="300"/>
    <n v="210"/>
    <x v="0"/>
    <n v="9.8717074895867007"/>
    <n v="0"/>
  </r>
  <r>
    <n v="5"/>
    <x v="2"/>
    <x v="4"/>
    <n v="300"/>
    <n v="210"/>
    <x v="7"/>
    <n v="0"/>
    <n v="536.26996248846206"/>
  </r>
  <r>
    <n v="5"/>
    <x v="2"/>
    <x v="5"/>
    <n v="300"/>
    <n v="210"/>
    <x v="0"/>
    <n v="9.6932728193960394"/>
    <n v="0"/>
  </r>
  <r>
    <n v="5"/>
    <x v="2"/>
    <x v="5"/>
    <n v="300"/>
    <n v="210"/>
    <x v="7"/>
    <n v="0"/>
    <n v="526.57668966906601"/>
  </r>
  <r>
    <n v="5"/>
    <x v="2"/>
    <x v="6"/>
    <n v="300"/>
    <n v="210"/>
    <x v="0"/>
    <n v="9.5180634201686907"/>
    <n v="0"/>
  </r>
  <r>
    <n v="5"/>
    <x v="2"/>
    <x v="6"/>
    <n v="300"/>
    <n v="210"/>
    <x v="7"/>
    <n v="0"/>
    <n v="517.05862624889699"/>
  </r>
  <r>
    <n v="5"/>
    <x v="2"/>
    <x v="7"/>
    <n v="300"/>
    <n v="210"/>
    <x v="0"/>
    <n v="9.3460209939700594"/>
    <n v="0"/>
  </r>
  <r>
    <n v="5"/>
    <x v="2"/>
    <x v="7"/>
    <n v="300"/>
    <n v="210"/>
    <x v="7"/>
    <n v="0"/>
    <n v="507.71260525492698"/>
  </r>
  <r>
    <n v="5"/>
    <x v="2"/>
    <x v="8"/>
    <n v="300"/>
    <n v="210"/>
    <x v="0"/>
    <n v="9.1770882966210898"/>
    <n v="0"/>
  </r>
  <r>
    <n v="5"/>
    <x v="2"/>
    <x v="8"/>
    <n v="300"/>
    <n v="210"/>
    <x v="7"/>
    <n v="0"/>
    <n v="498.535516958306"/>
  </r>
  <r>
    <n v="5"/>
    <x v="2"/>
    <x v="9"/>
    <n v="300"/>
    <n v="210"/>
    <x v="0"/>
    <n v="9.0112091186525696"/>
    <n v="0"/>
  </r>
  <r>
    <n v="5"/>
    <x v="2"/>
    <x v="9"/>
    <n v="300"/>
    <n v="210"/>
    <x v="7"/>
    <n v="0"/>
    <n v="489.52430783965298"/>
  </r>
  <r>
    <n v="5"/>
    <x v="2"/>
    <x v="10"/>
    <n v="300"/>
    <n v="210"/>
    <x v="0"/>
    <n v="8.8483282666011291"/>
    <n v="0"/>
  </r>
  <r>
    <n v="5"/>
    <x v="2"/>
    <x v="10"/>
    <n v="300"/>
    <n v="210"/>
    <x v="7"/>
    <n v="0"/>
    <n v="480.67597957305202"/>
  </r>
  <r>
    <n v="5"/>
    <x v="2"/>
    <x v="11"/>
    <n v="300"/>
    <n v="210"/>
    <x v="0"/>
    <n v="8.6883915446453006"/>
    <n v="0"/>
  </r>
  <r>
    <n v="5"/>
    <x v="2"/>
    <x v="11"/>
    <n v="300"/>
    <n v="210"/>
    <x v="7"/>
    <n v="0"/>
    <n v="471.987588028407"/>
  </r>
  <r>
    <n v="5"/>
    <x v="2"/>
    <x v="12"/>
    <n v="300"/>
    <n v="210"/>
    <x v="0"/>
    <n v="8.5313457365729199"/>
    <n v="0"/>
  </r>
  <r>
    <n v="5"/>
    <x v="2"/>
    <x v="12"/>
    <n v="300"/>
    <n v="210"/>
    <x v="7"/>
    <n v="0"/>
    <n v="463.45624229183397"/>
  </r>
  <r>
    <n v="5"/>
    <x v="2"/>
    <x v="13"/>
    <n v="300"/>
    <n v="210"/>
    <x v="0"/>
    <n v="8.3771385880734801"/>
    <n v="0"/>
  </r>
  <r>
    <n v="5"/>
    <x v="2"/>
    <x v="13"/>
    <n v="300"/>
    <n v="210"/>
    <x v="7"/>
    <n v="0"/>
    <n v="455.07910370375998"/>
  </r>
  <r>
    <n v="5"/>
    <x v="2"/>
    <x v="14"/>
    <n v="300"/>
    <n v="210"/>
    <x v="0"/>
    <n v="8.2257187893526993"/>
    <n v="0"/>
  </r>
  <r>
    <n v="5"/>
    <x v="2"/>
    <x v="14"/>
    <n v="300"/>
    <n v="210"/>
    <x v="7"/>
    <n v="0"/>
    <n v="446.85338491440802"/>
  </r>
  <r>
    <n v="5"/>
    <x v="2"/>
    <x v="15"/>
    <n v="300"/>
    <n v="210"/>
    <x v="0"/>
    <n v="8.07703595805833"/>
    <n v="0"/>
  </r>
  <r>
    <n v="5"/>
    <x v="2"/>
    <x v="15"/>
    <n v="300"/>
    <n v="210"/>
    <x v="7"/>
    <n v="0"/>
    <n v="438.77634895634901"/>
  </r>
  <r>
    <n v="5"/>
    <x v="2"/>
    <x v="16"/>
    <n v="300"/>
    <n v="210"/>
    <x v="0"/>
    <n v="7.9310406225183696"/>
    <n v="0"/>
  </r>
  <r>
    <n v="5"/>
    <x v="2"/>
    <x v="16"/>
    <n v="300"/>
    <n v="210"/>
    <x v="7"/>
    <n v="0"/>
    <n v="430.84530833383099"/>
  </r>
  <r>
    <n v="5"/>
    <x v="2"/>
    <x v="17"/>
    <n v="300"/>
    <n v="210"/>
    <x v="0"/>
    <n v="7.7876842052783699"/>
    <n v="0"/>
  </r>
  <r>
    <n v="5"/>
    <x v="2"/>
    <x v="17"/>
    <n v="300"/>
    <n v="210"/>
    <x v="7"/>
    <n v="0"/>
    <n v="423.05762412855302"/>
  </r>
  <r>
    <n v="5"/>
    <x v="2"/>
    <x v="18"/>
    <n v="300"/>
    <n v="210"/>
    <x v="0"/>
    <n v="7.6469190069391297"/>
    <n v="0"/>
  </r>
  <r>
    <n v="5"/>
    <x v="2"/>
    <x v="18"/>
    <n v="300"/>
    <n v="210"/>
    <x v="7"/>
    <n v="0"/>
    <n v="415.41070512161298"/>
  </r>
  <r>
    <n v="5"/>
    <x v="2"/>
    <x v="2"/>
    <n v="301"/>
    <n v="204"/>
    <x v="0"/>
    <n v="31.040778040069199"/>
    <n v="0"/>
  </r>
  <r>
    <n v="5"/>
    <x v="2"/>
    <x v="2"/>
    <n v="301"/>
    <n v="204"/>
    <x v="1"/>
    <n v="0"/>
    <n v="4014.91342195993"/>
  </r>
  <r>
    <n v="5"/>
    <x v="2"/>
    <x v="3"/>
    <n v="301"/>
    <n v="204"/>
    <x v="0"/>
    <n v="30.802631522906299"/>
    <n v="0"/>
  </r>
  <r>
    <n v="5"/>
    <x v="2"/>
    <x v="3"/>
    <n v="301"/>
    <n v="204"/>
    <x v="1"/>
    <n v="0"/>
    <n v="3984.1107904370301"/>
  </r>
  <r>
    <n v="5"/>
    <x v="2"/>
    <x v="4"/>
    <n v="301"/>
    <n v="204"/>
    <x v="0"/>
    <n v="30.566312078619799"/>
    <n v="0"/>
  </r>
  <r>
    <n v="5"/>
    <x v="2"/>
    <x v="4"/>
    <n v="301"/>
    <n v="204"/>
    <x v="1"/>
    <n v="0"/>
    <n v="3953.5444783584098"/>
  </r>
  <r>
    <n v="5"/>
    <x v="2"/>
    <x v="5"/>
    <n v="301"/>
    <n v="204"/>
    <x v="0"/>
    <n v="30.3318056898088"/>
    <n v="0"/>
  </r>
  <r>
    <n v="5"/>
    <x v="2"/>
    <x v="5"/>
    <n v="301"/>
    <n v="204"/>
    <x v="1"/>
    <n v="0"/>
    <n v="3923.2126726686001"/>
  </r>
  <r>
    <n v="5"/>
    <x v="2"/>
    <x v="6"/>
    <n v="301"/>
    <n v="204"/>
    <x v="0"/>
    <n v="30.099098446614299"/>
    <n v="0"/>
  </r>
  <r>
    <n v="5"/>
    <x v="2"/>
    <x v="6"/>
    <n v="301"/>
    <n v="204"/>
    <x v="1"/>
    <n v="0"/>
    <n v="3893.1135742219799"/>
  </r>
  <r>
    <n v="5"/>
    <x v="2"/>
    <x v="7"/>
    <n v="301"/>
    <n v="204"/>
    <x v="0"/>
    <n v="29.868176545895501"/>
    <n v="0"/>
  </r>
  <r>
    <n v="5"/>
    <x v="2"/>
    <x v="7"/>
    <n v="301"/>
    <n v="204"/>
    <x v="1"/>
    <n v="0"/>
    <n v="3863.2453976760899"/>
  </r>
  <r>
    <n v="5"/>
    <x v="2"/>
    <x v="8"/>
    <n v="301"/>
    <n v="204"/>
    <x v="0"/>
    <n v="29.6390262904069"/>
    <n v="0"/>
  </r>
  <r>
    <n v="5"/>
    <x v="2"/>
    <x v="8"/>
    <n v="301"/>
    <n v="204"/>
    <x v="1"/>
    <n v="0"/>
    <n v="3833.6063713856802"/>
  </r>
  <r>
    <n v="5"/>
    <x v="2"/>
    <x v="9"/>
    <n v="301"/>
    <n v="204"/>
    <x v="0"/>
    <n v="29.411634087993701"/>
    <n v="0"/>
  </r>
  <r>
    <n v="5"/>
    <x v="2"/>
    <x v="9"/>
    <n v="301"/>
    <n v="204"/>
    <x v="1"/>
    <n v="0"/>
    <n v="3804.1947372976902"/>
  </r>
  <r>
    <n v="5"/>
    <x v="2"/>
    <x v="10"/>
    <n v="301"/>
    <n v="204"/>
    <x v="0"/>
    <n v="29.185986450775101"/>
    <n v="0"/>
  </r>
  <r>
    <n v="5"/>
    <x v="2"/>
    <x v="10"/>
    <n v="301"/>
    <n v="204"/>
    <x v="1"/>
    <n v="0"/>
    <n v="3775.0087508469101"/>
  </r>
  <r>
    <n v="5"/>
    <x v="2"/>
    <x v="11"/>
    <n v="301"/>
    <n v="204"/>
    <x v="0"/>
    <n v="28.962069994356199"/>
    <n v="0"/>
  </r>
  <r>
    <n v="5"/>
    <x v="2"/>
    <x v="11"/>
    <n v="301"/>
    <n v="204"/>
    <x v="1"/>
    <n v="0"/>
    <n v="3746.0466808525598"/>
  </r>
  <r>
    <n v="5"/>
    <x v="2"/>
    <x v="12"/>
    <n v="301"/>
    <n v="204"/>
    <x v="0"/>
    <n v="28.739871437022899"/>
    <n v="0"/>
  </r>
  <r>
    <n v="5"/>
    <x v="2"/>
    <x v="12"/>
    <n v="301"/>
    <n v="204"/>
    <x v="1"/>
    <n v="0"/>
    <n v="3717.3068094155301"/>
  </r>
  <r>
    <n v="5"/>
    <x v="2"/>
    <x v="13"/>
    <n v="301"/>
    <n v="204"/>
    <x v="0"/>
    <n v="28.5193775989624"/>
    <n v="0"/>
  </r>
  <r>
    <n v="5"/>
    <x v="2"/>
    <x v="13"/>
    <n v="301"/>
    <n v="204"/>
    <x v="1"/>
    <n v="0"/>
    <n v="3688.78743181657"/>
  </r>
  <r>
    <n v="5"/>
    <x v="2"/>
    <x v="14"/>
    <n v="301"/>
    <n v="204"/>
    <x v="0"/>
    <n v="28.300575401475299"/>
    <n v="0"/>
  </r>
  <r>
    <n v="5"/>
    <x v="2"/>
    <x v="14"/>
    <n v="301"/>
    <n v="204"/>
    <x v="1"/>
    <n v="0"/>
    <n v="3660.4868564150902"/>
  </r>
  <r>
    <n v="5"/>
    <x v="2"/>
    <x v="15"/>
    <n v="301"/>
    <n v="204"/>
    <x v="0"/>
    <n v="28.083451866205898"/>
    <n v="0"/>
  </r>
  <r>
    <n v="5"/>
    <x v="2"/>
    <x v="15"/>
    <n v="301"/>
    <n v="204"/>
    <x v="1"/>
    <n v="0"/>
    <n v="3632.4034045488902"/>
  </r>
  <r>
    <n v="5"/>
    <x v="2"/>
    <x v="16"/>
    <n v="301"/>
    <n v="204"/>
    <x v="0"/>
    <n v="27.867994114365999"/>
    <n v="0"/>
  </r>
  <r>
    <n v="5"/>
    <x v="2"/>
    <x v="16"/>
    <n v="301"/>
    <n v="204"/>
    <x v="1"/>
    <n v="0"/>
    <n v="3604.5354104345201"/>
  </r>
  <r>
    <n v="5"/>
    <x v="2"/>
    <x v="17"/>
    <n v="301"/>
    <n v="204"/>
    <x v="0"/>
    <n v="27.6541893659764"/>
    <n v="0"/>
  </r>
  <r>
    <n v="5"/>
    <x v="2"/>
    <x v="17"/>
    <n v="301"/>
    <n v="204"/>
    <x v="1"/>
    <n v="0"/>
    <n v="3576.8812210685501"/>
  </r>
  <r>
    <n v="5"/>
    <x v="2"/>
    <x v="18"/>
    <n v="301"/>
    <n v="204"/>
    <x v="0"/>
    <n v="27.4420249391064"/>
    <n v="0"/>
  </r>
  <r>
    <n v="5"/>
    <x v="2"/>
    <x v="18"/>
    <n v="301"/>
    <n v="204"/>
    <x v="1"/>
    <n v="0"/>
    <n v="3549.43919612944"/>
  </r>
  <r>
    <n v="5"/>
    <x v="2"/>
    <x v="2"/>
    <n v="301"/>
    <n v="205"/>
    <x v="0"/>
    <n v="2.9776237917575901"/>
    <n v="0"/>
  </r>
  <r>
    <n v="5"/>
    <x v="2"/>
    <x v="2"/>
    <n v="301"/>
    <n v="205"/>
    <x v="2"/>
    <n v="0"/>
    <n v="320.69871220824302"/>
  </r>
  <r>
    <n v="5"/>
    <x v="2"/>
    <x v="3"/>
    <n v="301"/>
    <n v="205"/>
    <x v="0"/>
    <n v="2.95023147894653"/>
    <n v="0"/>
  </r>
  <r>
    <n v="5"/>
    <x v="2"/>
    <x v="3"/>
    <n v="301"/>
    <n v="205"/>
    <x v="2"/>
    <n v="0"/>
    <n v="317.74848072929598"/>
  </r>
  <r>
    <n v="5"/>
    <x v="2"/>
    <x v="4"/>
    <n v="301"/>
    <n v="205"/>
    <x v="0"/>
    <n v="2.9230911586146302"/>
    <n v="0"/>
  </r>
  <r>
    <n v="5"/>
    <x v="2"/>
    <x v="4"/>
    <n v="301"/>
    <n v="205"/>
    <x v="2"/>
    <n v="0"/>
    <n v="314.82538957068101"/>
  </r>
  <r>
    <n v="5"/>
    <x v="2"/>
    <x v="5"/>
    <n v="301"/>
    <n v="205"/>
    <x v="0"/>
    <n v="2.8962005125855499"/>
    <n v="0"/>
  </r>
  <r>
    <n v="5"/>
    <x v="2"/>
    <x v="5"/>
    <n v="301"/>
    <n v="205"/>
    <x v="2"/>
    <n v="0"/>
    <n v="311.92918905809597"/>
  </r>
  <r>
    <n v="5"/>
    <x v="2"/>
    <x v="6"/>
    <n v="301"/>
    <n v="205"/>
    <x v="0"/>
    <n v="2.8695572440088299"/>
    <n v="0"/>
  </r>
  <r>
    <n v="5"/>
    <x v="2"/>
    <x v="6"/>
    <n v="301"/>
    <n v="205"/>
    <x v="2"/>
    <n v="0"/>
    <n v="309.05963181408703"/>
  </r>
  <r>
    <n v="5"/>
    <x v="2"/>
    <x v="7"/>
    <n v="301"/>
    <n v="205"/>
    <x v="0"/>
    <n v="2.8431590771635902"/>
    <n v="0"/>
  </r>
  <r>
    <n v="5"/>
    <x v="2"/>
    <x v="7"/>
    <n v="301"/>
    <n v="205"/>
    <x v="2"/>
    <n v="0"/>
    <n v="306.21647273692298"/>
  </r>
  <r>
    <n v="5"/>
    <x v="2"/>
    <x v="8"/>
    <n v="301"/>
    <n v="205"/>
    <x v="0"/>
    <n v="2.8170037572643301"/>
    <n v="0"/>
  </r>
  <r>
    <n v="5"/>
    <x v="2"/>
    <x v="8"/>
    <n v="301"/>
    <n v="205"/>
    <x v="2"/>
    <n v="0"/>
    <n v="303.39946897965899"/>
  </r>
  <r>
    <n v="5"/>
    <x v="2"/>
    <x v="9"/>
    <n v="301"/>
    <n v="205"/>
    <x v="0"/>
    <n v="2.79108905026794"/>
    <n v="0"/>
  </r>
  <r>
    <n v="5"/>
    <x v="2"/>
    <x v="9"/>
    <n v="301"/>
    <n v="205"/>
    <x v="2"/>
    <n v="0"/>
    <n v="300.60837992939099"/>
  </r>
  <r>
    <n v="5"/>
    <x v="2"/>
    <x v="10"/>
    <n v="301"/>
    <n v="205"/>
    <x v="0"/>
    <n v="2.7654127426833401"/>
    <n v="0"/>
  </r>
  <r>
    <n v="5"/>
    <x v="2"/>
    <x v="10"/>
    <n v="301"/>
    <n v="205"/>
    <x v="2"/>
    <n v="0"/>
    <n v="297.84296718670799"/>
  </r>
  <r>
    <n v="5"/>
    <x v="2"/>
    <x v="11"/>
    <n v="301"/>
    <n v="205"/>
    <x v="0"/>
    <n v="2.7399726413821099"/>
    <n v="0"/>
  </r>
  <r>
    <n v="5"/>
    <x v="2"/>
    <x v="11"/>
    <n v="301"/>
    <n v="205"/>
    <x v="2"/>
    <n v="0"/>
    <n v="295.102994545326"/>
  </r>
  <r>
    <n v="5"/>
    <x v="2"/>
    <x v="12"/>
    <n v="301"/>
    <n v="205"/>
    <x v="0"/>
    <n v="2.7147665734114002"/>
    <n v="0"/>
  </r>
  <r>
    <n v="5"/>
    <x v="2"/>
    <x v="12"/>
    <n v="301"/>
    <n v="205"/>
    <x v="2"/>
    <n v="0"/>
    <n v="292.38822797191398"/>
  </r>
  <r>
    <n v="5"/>
    <x v="2"/>
    <x v="13"/>
    <n v="301"/>
    <n v="205"/>
    <x v="0"/>
    <n v="2.6897923858079502"/>
    <n v="0"/>
  </r>
  <r>
    <n v="5"/>
    <x v="2"/>
    <x v="13"/>
    <n v="301"/>
    <n v="205"/>
    <x v="2"/>
    <n v="0"/>
    <n v="289.69843558610597"/>
  </r>
  <r>
    <n v="5"/>
    <x v="2"/>
    <x v="14"/>
    <n v="301"/>
    <n v="205"/>
    <x v="0"/>
    <n v="2.6650479454146399"/>
    <n v="0"/>
  </r>
  <r>
    <n v="5"/>
    <x v="2"/>
    <x v="14"/>
    <n v="301"/>
    <n v="205"/>
    <x v="2"/>
    <n v="0"/>
    <n v="287.03338764069201"/>
  </r>
  <r>
    <n v="5"/>
    <x v="2"/>
    <x v="15"/>
    <n v="301"/>
    <n v="205"/>
    <x v="0"/>
    <n v="2.6405311386980701"/>
    <n v="0"/>
  </r>
  <r>
    <n v="5"/>
    <x v="2"/>
    <x v="15"/>
    <n v="301"/>
    <n v="205"/>
    <x v="2"/>
    <n v="0"/>
    <n v="284.392856501994"/>
  </r>
  <r>
    <n v="5"/>
    <x v="2"/>
    <x v="16"/>
    <n v="301"/>
    <n v="205"/>
    <x v="0"/>
    <n v="2.6162398715679802"/>
    <n v="0"/>
  </r>
  <r>
    <n v="5"/>
    <x v="2"/>
    <x v="16"/>
    <n v="301"/>
    <n v="205"/>
    <x v="2"/>
    <n v="0"/>
    <n v="281.77661663042602"/>
  </r>
  <r>
    <n v="5"/>
    <x v="2"/>
    <x v="17"/>
    <n v="301"/>
    <n v="205"/>
    <x v="0"/>
    <n v="2.5921720691985102"/>
    <n v="0"/>
  </r>
  <r>
    <n v="5"/>
    <x v="2"/>
    <x v="17"/>
    <n v="301"/>
    <n v="205"/>
    <x v="2"/>
    <n v="0"/>
    <n v="279.184444561227"/>
  </r>
  <r>
    <n v="5"/>
    <x v="2"/>
    <x v="18"/>
    <n v="301"/>
    <n v="205"/>
    <x v="0"/>
    <n v="2.5683256758508701"/>
    <n v="0"/>
  </r>
  <r>
    <n v="5"/>
    <x v="2"/>
    <x v="18"/>
    <n v="301"/>
    <n v="205"/>
    <x v="2"/>
    <n v="0"/>
    <n v="276.61611888537601"/>
  </r>
  <r>
    <n v="5"/>
    <x v="2"/>
    <x v="2"/>
    <n v="301"/>
    <n v="206"/>
    <x v="0"/>
    <n v="29.252832057492"/>
    <n v="0"/>
  </r>
  <r>
    <n v="5"/>
    <x v="2"/>
    <x v="2"/>
    <n v="301"/>
    <n v="206"/>
    <x v="3"/>
    <n v="0"/>
    <n v="1589.12884794251"/>
  </r>
  <r>
    <n v="5"/>
    <x v="2"/>
    <x v="3"/>
    <n v="301"/>
    <n v="206"/>
    <x v="0"/>
    <n v="28.724076576656199"/>
    <n v="0"/>
  </r>
  <r>
    <n v="5"/>
    <x v="2"/>
    <x v="3"/>
    <n v="301"/>
    <n v="206"/>
    <x v="3"/>
    <n v="0"/>
    <n v="1560.4047713658499"/>
  </r>
  <r>
    <n v="5"/>
    <x v="2"/>
    <x v="4"/>
    <n v="301"/>
    <n v="206"/>
    <x v="0"/>
    <n v="28.204878541676401"/>
    <n v="0"/>
  </r>
  <r>
    <n v="5"/>
    <x v="2"/>
    <x v="4"/>
    <n v="301"/>
    <n v="206"/>
    <x v="3"/>
    <n v="0"/>
    <n v="1532.1998928241801"/>
  </r>
  <r>
    <n v="5"/>
    <x v="2"/>
    <x v="5"/>
    <n v="301"/>
    <n v="206"/>
    <x v="0"/>
    <n v="27.6950651982743"/>
    <n v="0"/>
  </r>
  <r>
    <n v="5"/>
    <x v="2"/>
    <x v="5"/>
    <n v="301"/>
    <n v="206"/>
    <x v="3"/>
    <n v="0"/>
    <n v="1504.5048276258999"/>
  </r>
  <r>
    <n v="5"/>
    <x v="2"/>
    <x v="6"/>
    <n v="301"/>
    <n v="206"/>
    <x v="0"/>
    <n v="27.194466914767901"/>
    <n v="0"/>
  </r>
  <r>
    <n v="5"/>
    <x v="2"/>
    <x v="6"/>
    <n v="301"/>
    <n v="206"/>
    <x v="3"/>
    <n v="0"/>
    <n v="1477.31036071113"/>
  </r>
  <r>
    <n v="5"/>
    <x v="2"/>
    <x v="7"/>
    <n v="301"/>
    <n v="206"/>
    <x v="0"/>
    <n v="26.702917125628598"/>
    <n v="0"/>
  </r>
  <r>
    <n v="5"/>
    <x v="2"/>
    <x v="7"/>
    <n v="301"/>
    <n v="206"/>
    <x v="3"/>
    <n v="0"/>
    <n v="1450.6074435855101"/>
  </r>
  <r>
    <n v="5"/>
    <x v="2"/>
    <x v="8"/>
    <n v="301"/>
    <n v="206"/>
    <x v="0"/>
    <n v="26.2202522760604"/>
    <n v="0"/>
  </r>
  <r>
    <n v="5"/>
    <x v="2"/>
    <x v="8"/>
    <n v="301"/>
    <n v="206"/>
    <x v="3"/>
    <n v="0"/>
    <n v="1424.3871913094399"/>
  </r>
  <r>
    <n v="5"/>
    <x v="2"/>
    <x v="9"/>
    <n v="301"/>
    <n v="206"/>
    <x v="0"/>
    <n v="25.746311767578799"/>
    <n v="0"/>
  </r>
  <r>
    <n v="5"/>
    <x v="2"/>
    <x v="9"/>
    <n v="301"/>
    <n v="206"/>
    <x v="3"/>
    <n v="0"/>
    <n v="1398.6408795418699"/>
  </r>
  <r>
    <n v="5"/>
    <x v="2"/>
    <x v="10"/>
    <n v="301"/>
    <n v="206"/>
    <x v="0"/>
    <n v="25.2809379045746"/>
    <n v="0"/>
  </r>
  <r>
    <n v="5"/>
    <x v="2"/>
    <x v="10"/>
    <n v="301"/>
    <n v="206"/>
    <x v="3"/>
    <n v="0"/>
    <n v="1373.3599416372899"/>
  </r>
  <r>
    <n v="5"/>
    <x v="2"/>
    <x v="11"/>
    <n v="301"/>
    <n v="206"/>
    <x v="0"/>
    <n v="24.823975841843801"/>
    <n v="0"/>
  </r>
  <r>
    <n v="5"/>
    <x v="2"/>
    <x v="11"/>
    <n v="301"/>
    <n v="206"/>
    <x v="3"/>
    <n v="0"/>
    <n v="1348.53596579545"/>
  </r>
  <r>
    <n v="5"/>
    <x v="2"/>
    <x v="12"/>
    <n v="301"/>
    <n v="206"/>
    <x v="0"/>
    <n v="24.3752735330654"/>
    <n v="0"/>
  </r>
  <r>
    <n v="5"/>
    <x v="2"/>
    <x v="12"/>
    <n v="301"/>
    <n v="206"/>
    <x v="3"/>
    <n v="0"/>
    <n v="1324.1606922623801"/>
  </r>
  <r>
    <n v="5"/>
    <x v="2"/>
    <x v="13"/>
    <n v="301"/>
    <n v="206"/>
    <x v="0"/>
    <n v="23.934681680209899"/>
    <n v="0"/>
  </r>
  <r>
    <n v="5"/>
    <x v="2"/>
    <x v="13"/>
    <n v="301"/>
    <n v="206"/>
    <x v="3"/>
    <n v="0"/>
    <n v="1300.2260105821699"/>
  </r>
  <r>
    <n v="5"/>
    <x v="2"/>
    <x v="14"/>
    <n v="301"/>
    <n v="206"/>
    <x v="0"/>
    <n v="23.502053683864698"/>
    <n v="0"/>
  </r>
  <r>
    <n v="5"/>
    <x v="2"/>
    <x v="14"/>
    <n v="301"/>
    <n v="206"/>
    <x v="3"/>
    <n v="0"/>
    <n v="1276.72395689831"/>
  </r>
  <r>
    <n v="5"/>
    <x v="2"/>
    <x v="15"/>
    <n v="301"/>
    <n v="206"/>
    <x v="0"/>
    <n v="23.077245594452499"/>
    <n v="0"/>
  </r>
  <r>
    <n v="5"/>
    <x v="2"/>
    <x v="15"/>
    <n v="301"/>
    <n v="206"/>
    <x v="3"/>
    <n v="0"/>
    <n v="1253.64671130385"/>
  </r>
  <r>
    <n v="5"/>
    <x v="2"/>
    <x v="16"/>
    <n v="301"/>
    <n v="206"/>
    <x v="0"/>
    <n v="22.6601160643384"/>
    <n v="0"/>
  </r>
  <r>
    <n v="5"/>
    <x v="2"/>
    <x v="16"/>
    <n v="301"/>
    <n v="206"/>
    <x v="3"/>
    <n v="0"/>
    <n v="1230.9865952395201"/>
  </r>
  <r>
    <n v="5"/>
    <x v="2"/>
    <x v="17"/>
    <n v="301"/>
    <n v="206"/>
    <x v="0"/>
    <n v="22.250526300795201"/>
    <n v="0"/>
  </r>
  <r>
    <n v="5"/>
    <x v="2"/>
    <x v="17"/>
    <n v="301"/>
    <n v="206"/>
    <x v="3"/>
    <n v="0"/>
    <n v="1208.7360689387201"/>
  </r>
  <r>
    <n v="5"/>
    <x v="2"/>
    <x v="18"/>
    <n v="301"/>
    <n v="206"/>
    <x v="0"/>
    <n v="21.8483400198261"/>
    <n v="0"/>
  </r>
  <r>
    <n v="5"/>
    <x v="2"/>
    <x v="18"/>
    <n v="301"/>
    <n v="206"/>
    <x v="3"/>
    <n v="0"/>
    <n v="1186.8877289188999"/>
  </r>
  <r>
    <n v="5"/>
    <x v="2"/>
    <x v="2"/>
    <n v="301"/>
    <n v="207"/>
    <x v="0"/>
    <n v="92.409721641595297"/>
    <n v="0"/>
  </r>
  <r>
    <n v="5"/>
    <x v="2"/>
    <x v="2"/>
    <n v="301"/>
    <n v="207"/>
    <x v="4"/>
    <n v="0"/>
    <n v="3953.5444783584098"/>
  </r>
  <r>
    <n v="5"/>
    <x v="2"/>
    <x v="3"/>
    <n v="301"/>
    <n v="207"/>
    <x v="0"/>
    <n v="90.299080682318603"/>
    <n v="0"/>
  </r>
  <r>
    <n v="5"/>
    <x v="2"/>
    <x v="3"/>
    <n v="301"/>
    <n v="207"/>
    <x v="4"/>
    <n v="0"/>
    <n v="3863.2453976760899"/>
  </r>
  <r>
    <n v="5"/>
    <x v="2"/>
    <x v="4"/>
    <n v="301"/>
    <n v="207"/>
    <x v="0"/>
    <n v="88.236646829175697"/>
    <n v="0"/>
  </r>
  <r>
    <n v="5"/>
    <x v="2"/>
    <x v="4"/>
    <n v="301"/>
    <n v="207"/>
    <x v="4"/>
    <n v="0"/>
    <n v="3775.0087508469101"/>
  </r>
  <r>
    <n v="5"/>
    <x v="2"/>
    <x v="5"/>
    <n v="301"/>
    <n v="207"/>
    <x v="0"/>
    <n v="86.221319030341405"/>
    <n v="0"/>
  </r>
  <r>
    <n v="5"/>
    <x v="2"/>
    <x v="5"/>
    <n v="301"/>
    <n v="207"/>
    <x v="4"/>
    <n v="0"/>
    <n v="3688.78743181657"/>
  </r>
  <r>
    <n v="5"/>
    <x v="2"/>
    <x v="6"/>
    <n v="301"/>
    <n v="207"/>
    <x v="0"/>
    <n v="84.252021382047104"/>
    <n v="0"/>
  </r>
  <r>
    <n v="5"/>
    <x v="2"/>
    <x v="6"/>
    <n v="301"/>
    <n v="207"/>
    <x v="4"/>
    <n v="0"/>
    <n v="3604.5354104345201"/>
  </r>
  <r>
    <n v="5"/>
    <x v="2"/>
    <x v="7"/>
    <n v="301"/>
    <n v="207"/>
    <x v="0"/>
    <n v="82.327702554202901"/>
    <n v="0"/>
  </r>
  <r>
    <n v="5"/>
    <x v="2"/>
    <x v="7"/>
    <n v="301"/>
    <n v="207"/>
    <x v="4"/>
    <n v="0"/>
    <n v="3522.20770788032"/>
  </r>
  <r>
    <n v="5"/>
    <x v="2"/>
    <x v="8"/>
    <n v="301"/>
    <n v="207"/>
    <x v="0"/>
    <n v="80.447335229128399"/>
    <n v="0"/>
  </r>
  <r>
    <n v="5"/>
    <x v="2"/>
    <x v="8"/>
    <n v="301"/>
    <n v="207"/>
    <x v="4"/>
    <n v="0"/>
    <n v="3441.7603726511902"/>
  </r>
  <r>
    <n v="5"/>
    <x v="2"/>
    <x v="9"/>
    <n v="301"/>
    <n v="207"/>
    <x v="0"/>
    <n v="78.609915553114703"/>
    <n v="0"/>
  </r>
  <r>
    <n v="5"/>
    <x v="2"/>
    <x v="9"/>
    <n v="301"/>
    <n v="207"/>
    <x v="4"/>
    <n v="0"/>
    <n v="3363.1504570980801"/>
  </r>
  <r>
    <n v="5"/>
    <x v="2"/>
    <x v="10"/>
    <n v="301"/>
    <n v="207"/>
    <x v="0"/>
    <n v="76.814462600500093"/>
    <n v="0"/>
  </r>
  <r>
    <n v="5"/>
    <x v="2"/>
    <x v="10"/>
    <n v="301"/>
    <n v="207"/>
    <x v="4"/>
    <n v="0"/>
    <n v="3286.33599449758"/>
  </r>
  <r>
    <n v="5"/>
    <x v="2"/>
    <x v="11"/>
    <n v="301"/>
    <n v="207"/>
    <x v="0"/>
    <n v="75.060017849998502"/>
    <n v="0"/>
  </r>
  <r>
    <n v="5"/>
    <x v="2"/>
    <x v="11"/>
    <n v="301"/>
    <n v="207"/>
    <x v="4"/>
    <n v="0"/>
    <n v="3211.2759766475801"/>
  </r>
  <r>
    <n v="5"/>
    <x v="2"/>
    <x v="12"/>
    <n v="301"/>
    <n v="207"/>
    <x v="0"/>
    <n v="73.345644672978295"/>
    <n v="0"/>
  </r>
  <r>
    <n v="5"/>
    <x v="2"/>
    <x v="12"/>
    <n v="301"/>
    <n v="207"/>
    <x v="4"/>
    <n v="0"/>
    <n v="3137.9303319746"/>
  </r>
  <r>
    <n v="5"/>
    <x v="2"/>
    <x v="13"/>
    <n v="301"/>
    <n v="207"/>
    <x v="0"/>
    <n v="71.670427833437302"/>
    <n v="0"/>
  </r>
  <r>
    <n v="5"/>
    <x v="2"/>
    <x v="13"/>
    <n v="301"/>
    <n v="207"/>
    <x v="4"/>
    <n v="0"/>
    <n v="3066.25990414116"/>
  </r>
  <r>
    <n v="5"/>
    <x v="2"/>
    <x v="14"/>
    <n v="301"/>
    <n v="207"/>
    <x v="0"/>
    <n v="70.033472999390099"/>
    <n v="0"/>
  </r>
  <r>
    <n v="5"/>
    <x v="2"/>
    <x v="14"/>
    <n v="301"/>
    <n v="207"/>
    <x v="4"/>
    <n v="0"/>
    <n v="2996.2264311417698"/>
  </r>
  <r>
    <n v="5"/>
    <x v="2"/>
    <x v="15"/>
    <n v="301"/>
    <n v="207"/>
    <x v="0"/>
    <n v="68.433906265424"/>
    <n v="0"/>
  </r>
  <r>
    <n v="5"/>
    <x v="2"/>
    <x v="15"/>
    <n v="301"/>
    <n v="207"/>
    <x v="4"/>
    <n v="0"/>
    <n v="2927.7925248763499"/>
  </r>
  <r>
    <n v="5"/>
    <x v="2"/>
    <x v="16"/>
    <n v="301"/>
    <n v="207"/>
    <x v="0"/>
    <n v="66.870873686154894"/>
    <n v="0"/>
  </r>
  <r>
    <n v="5"/>
    <x v="2"/>
    <x v="16"/>
    <n v="301"/>
    <n v="207"/>
    <x v="4"/>
    <n v="0"/>
    <n v="2860.92165119019"/>
  </r>
  <r>
    <n v="5"/>
    <x v="2"/>
    <x v="17"/>
    <n v="301"/>
    <n v="207"/>
    <x v="0"/>
    <n v="65.343540820333104"/>
    <n v="0"/>
  </r>
  <r>
    <n v="5"/>
    <x v="2"/>
    <x v="17"/>
    <n v="301"/>
    <n v="207"/>
    <x v="4"/>
    <n v="0"/>
    <n v="2795.57811036986"/>
  </r>
  <r>
    <n v="5"/>
    <x v="2"/>
    <x v="18"/>
    <n v="301"/>
    <n v="207"/>
    <x v="0"/>
    <n v="63.8510922853784"/>
    <n v="0"/>
  </r>
  <r>
    <n v="5"/>
    <x v="2"/>
    <x v="18"/>
    <n v="301"/>
    <n v="207"/>
    <x v="4"/>
    <n v="0"/>
    <n v="2731.7270180844798"/>
  </r>
  <r>
    <n v="5"/>
    <x v="2"/>
    <x v="2"/>
    <n v="301"/>
    <n v="208"/>
    <x v="0"/>
    <n v="11.910495167030399"/>
    <n v="0"/>
  </r>
  <r>
    <n v="5"/>
    <x v="2"/>
    <x v="2"/>
    <n v="301"/>
    <n v="208"/>
    <x v="5"/>
    <n v="0"/>
    <n v="1282.79484883297"/>
  </r>
  <r>
    <n v="5"/>
    <x v="2"/>
    <x v="3"/>
    <n v="301"/>
    <n v="208"/>
    <x v="0"/>
    <n v="11.800925915786101"/>
    <n v="0"/>
  </r>
  <r>
    <n v="5"/>
    <x v="2"/>
    <x v="3"/>
    <n v="301"/>
    <n v="208"/>
    <x v="5"/>
    <n v="0"/>
    <n v="1270.99392291718"/>
  </r>
  <r>
    <n v="5"/>
    <x v="2"/>
    <x v="4"/>
    <n v="301"/>
    <n v="208"/>
    <x v="0"/>
    <n v="11.692364634458499"/>
    <n v="0"/>
  </r>
  <r>
    <n v="5"/>
    <x v="2"/>
    <x v="4"/>
    <n v="301"/>
    <n v="208"/>
    <x v="5"/>
    <n v="0"/>
    <n v="1259.30155828273"/>
  </r>
  <r>
    <n v="5"/>
    <x v="2"/>
    <x v="5"/>
    <n v="301"/>
    <n v="208"/>
    <x v="0"/>
    <n v="11.5848020503422"/>
    <n v="0"/>
  </r>
  <r>
    <n v="5"/>
    <x v="2"/>
    <x v="5"/>
    <n v="301"/>
    <n v="208"/>
    <x v="5"/>
    <n v="0"/>
    <n v="1247.71675623238"/>
  </r>
  <r>
    <n v="5"/>
    <x v="2"/>
    <x v="6"/>
    <n v="301"/>
    <n v="208"/>
    <x v="0"/>
    <n v="11.4782289760353"/>
    <n v="0"/>
  </r>
  <r>
    <n v="5"/>
    <x v="2"/>
    <x v="6"/>
    <n v="301"/>
    <n v="208"/>
    <x v="5"/>
    <n v="0"/>
    <n v="1236.2385272563499"/>
  </r>
  <r>
    <n v="5"/>
    <x v="2"/>
    <x v="7"/>
    <n v="301"/>
    <n v="208"/>
    <x v="0"/>
    <n v="11.3726363086544"/>
    <n v="0"/>
  </r>
  <r>
    <n v="5"/>
    <x v="2"/>
    <x v="7"/>
    <n v="301"/>
    <n v="208"/>
    <x v="5"/>
    <n v="0"/>
    <n v="1224.8658909476901"/>
  </r>
  <r>
    <n v="5"/>
    <x v="2"/>
    <x v="8"/>
    <n v="301"/>
    <n v="208"/>
    <x v="0"/>
    <n v="11.268015029057301"/>
    <n v="0"/>
  </r>
  <r>
    <n v="5"/>
    <x v="2"/>
    <x v="8"/>
    <n v="301"/>
    <n v="208"/>
    <x v="5"/>
    <n v="0"/>
    <n v="1213.5978759186401"/>
  </r>
  <r>
    <n v="5"/>
    <x v="2"/>
    <x v="9"/>
    <n v="301"/>
    <n v="208"/>
    <x v="0"/>
    <n v="11.164356201071801"/>
    <n v="0"/>
  </r>
  <r>
    <n v="5"/>
    <x v="2"/>
    <x v="9"/>
    <n v="301"/>
    <n v="208"/>
    <x v="5"/>
    <n v="0"/>
    <n v="1202.4335197175601"/>
  </r>
  <r>
    <n v="5"/>
    <x v="2"/>
    <x v="10"/>
    <n v="301"/>
    <n v="208"/>
    <x v="0"/>
    <n v="11.0616509707334"/>
    <n v="0"/>
  </r>
  <r>
    <n v="5"/>
    <x v="2"/>
    <x v="10"/>
    <n v="301"/>
    <n v="208"/>
    <x v="5"/>
    <n v="0"/>
    <n v="1191.3718687468299"/>
  </r>
  <r>
    <n v="5"/>
    <x v="2"/>
    <x v="11"/>
    <n v="301"/>
    <n v="208"/>
    <x v="0"/>
    <n v="10.959890565528401"/>
    <n v="0"/>
  </r>
  <r>
    <n v="5"/>
    <x v="2"/>
    <x v="11"/>
    <n v="301"/>
    <n v="208"/>
    <x v="5"/>
    <n v="0"/>
    <n v="1180.4119781812999"/>
  </r>
  <r>
    <n v="5"/>
    <x v="2"/>
    <x v="12"/>
    <n v="301"/>
    <n v="208"/>
    <x v="0"/>
    <n v="10.859066293645601"/>
    <n v="0"/>
  </r>
  <r>
    <n v="5"/>
    <x v="2"/>
    <x v="12"/>
    <n v="301"/>
    <n v="208"/>
    <x v="5"/>
    <n v="0"/>
    <n v="1169.55291188766"/>
  </r>
  <r>
    <n v="5"/>
    <x v="2"/>
    <x v="13"/>
    <n v="301"/>
    <n v="208"/>
    <x v="0"/>
    <n v="10.759169543231801"/>
    <n v="0"/>
  </r>
  <r>
    <n v="5"/>
    <x v="2"/>
    <x v="13"/>
    <n v="301"/>
    <n v="208"/>
    <x v="5"/>
    <n v="0"/>
    <n v="1158.79374234443"/>
  </r>
  <r>
    <n v="5"/>
    <x v="2"/>
    <x v="14"/>
    <n v="301"/>
    <n v="208"/>
    <x v="0"/>
    <n v="10.6601917816586"/>
    <n v="0"/>
  </r>
  <r>
    <n v="5"/>
    <x v="2"/>
    <x v="14"/>
    <n v="301"/>
    <n v="208"/>
    <x v="5"/>
    <n v="0"/>
    <n v="1148.1335505627701"/>
  </r>
  <r>
    <n v="5"/>
    <x v="2"/>
    <x v="15"/>
    <n v="301"/>
    <n v="208"/>
    <x v="0"/>
    <n v="10.5621245547923"/>
    <n v="0"/>
  </r>
  <r>
    <n v="5"/>
    <x v="2"/>
    <x v="15"/>
    <n v="301"/>
    <n v="208"/>
    <x v="5"/>
    <n v="0"/>
    <n v="1137.5714260079701"/>
  </r>
  <r>
    <n v="5"/>
    <x v="2"/>
    <x v="16"/>
    <n v="301"/>
    <n v="208"/>
    <x v="0"/>
    <n v="10.4649594862719"/>
    <n v="0"/>
  </r>
  <r>
    <n v="5"/>
    <x v="2"/>
    <x v="16"/>
    <n v="301"/>
    <n v="208"/>
    <x v="5"/>
    <n v="0"/>
    <n v="1127.1064665217"/>
  </r>
  <r>
    <n v="5"/>
    <x v="2"/>
    <x v="17"/>
    <n v="301"/>
    <n v="208"/>
    <x v="0"/>
    <n v="10.368688276794"/>
    <n v="0"/>
  </r>
  <r>
    <n v="5"/>
    <x v="2"/>
    <x v="17"/>
    <n v="301"/>
    <n v="208"/>
    <x v="5"/>
    <n v="0"/>
    <n v="1116.73777824491"/>
  </r>
  <r>
    <n v="5"/>
    <x v="2"/>
    <x v="18"/>
    <n v="301"/>
    <n v="208"/>
    <x v="0"/>
    <n v="10.2733027034035"/>
    <n v="0"/>
  </r>
  <r>
    <n v="5"/>
    <x v="2"/>
    <x v="18"/>
    <n v="301"/>
    <n v="208"/>
    <x v="5"/>
    <n v="0"/>
    <n v="1106.4644755415"/>
  </r>
  <r>
    <n v="5"/>
    <x v="2"/>
    <x v="2"/>
    <n v="301"/>
    <n v="209"/>
    <x v="0"/>
    <n v="2424.1131753478699"/>
    <n v="0"/>
  </r>
  <r>
    <n v="5"/>
    <x v="2"/>
    <x v="2"/>
    <n v="301"/>
    <n v="209"/>
    <x v="6"/>
    <n v="0"/>
    <n v="5852.32690465213"/>
  </r>
  <r>
    <n v="5"/>
    <x v="2"/>
    <x v="3"/>
    <n v="301"/>
    <n v="209"/>
    <x v="0"/>
    <n v="1714.1068646521301"/>
    <n v="0"/>
  </r>
  <r>
    <n v="5"/>
    <x v="2"/>
    <x v="3"/>
    <n v="301"/>
    <n v="209"/>
    <x v="6"/>
    <n v="0"/>
    <n v="4138.2200400000002"/>
  </r>
  <r>
    <n v="5"/>
    <x v="2"/>
    <x v="4"/>
    <n v="301"/>
    <n v="209"/>
    <x v="0"/>
    <n v="1212.0565876739299"/>
    <n v="0"/>
  </r>
  <r>
    <n v="5"/>
    <x v="2"/>
    <x v="4"/>
    <n v="301"/>
    <n v="209"/>
    <x v="6"/>
    <n v="0"/>
    <n v="2926.16345232607"/>
  </r>
  <r>
    <n v="5"/>
    <x v="2"/>
    <x v="5"/>
    <n v="301"/>
    <n v="209"/>
    <x v="0"/>
    <n v="857.05343232606594"/>
    <n v="0"/>
  </r>
  <r>
    <n v="5"/>
    <x v="2"/>
    <x v="5"/>
    <n v="301"/>
    <n v="209"/>
    <x v="6"/>
    <n v="0"/>
    <n v="2069.1100200000001"/>
  </r>
  <r>
    <n v="5"/>
    <x v="2"/>
    <x v="6"/>
    <n v="301"/>
    <n v="209"/>
    <x v="0"/>
    <n v="606.02829383696701"/>
    <n v="0"/>
  </r>
  <r>
    <n v="5"/>
    <x v="2"/>
    <x v="6"/>
    <n v="301"/>
    <n v="209"/>
    <x v="6"/>
    <n v="0"/>
    <n v="1463.08172616303"/>
  </r>
  <r>
    <n v="5"/>
    <x v="2"/>
    <x v="7"/>
    <n v="301"/>
    <n v="209"/>
    <x v="0"/>
    <n v="428.52671616303297"/>
    <n v="0"/>
  </r>
  <r>
    <n v="5"/>
    <x v="2"/>
    <x v="7"/>
    <n v="301"/>
    <n v="209"/>
    <x v="6"/>
    <n v="0"/>
    <n v="1034.55501"/>
  </r>
  <r>
    <n v="5"/>
    <x v="2"/>
    <x v="8"/>
    <n v="301"/>
    <n v="209"/>
    <x v="0"/>
    <n v="303.01414691848299"/>
    <n v="0"/>
  </r>
  <r>
    <n v="5"/>
    <x v="2"/>
    <x v="8"/>
    <n v="301"/>
    <n v="209"/>
    <x v="6"/>
    <n v="0"/>
    <n v="731.54086308151705"/>
  </r>
  <r>
    <n v="5"/>
    <x v="2"/>
    <x v="9"/>
    <n v="301"/>
    <n v="209"/>
    <x v="0"/>
    <n v="214.263358081517"/>
    <n v="0"/>
  </r>
  <r>
    <n v="5"/>
    <x v="2"/>
    <x v="9"/>
    <n v="301"/>
    <n v="209"/>
    <x v="6"/>
    <n v="0"/>
    <n v="517.27750500000002"/>
  </r>
  <r>
    <n v="5"/>
    <x v="2"/>
    <x v="10"/>
    <n v="301"/>
    <n v="209"/>
    <x v="0"/>
    <n v="151.50707345924201"/>
    <n v="0"/>
  </r>
  <r>
    <n v="5"/>
    <x v="2"/>
    <x v="10"/>
    <n v="301"/>
    <n v="209"/>
    <x v="6"/>
    <n v="0"/>
    <n v="365.77043154075801"/>
  </r>
  <r>
    <n v="5"/>
    <x v="2"/>
    <x v="11"/>
    <n v="301"/>
    <n v="209"/>
    <x v="0"/>
    <n v="107.131679040758"/>
    <n v="0"/>
  </r>
  <r>
    <n v="5"/>
    <x v="2"/>
    <x v="11"/>
    <n v="301"/>
    <n v="209"/>
    <x v="6"/>
    <n v="0"/>
    <n v="258.63875250000001"/>
  </r>
  <r>
    <n v="5"/>
    <x v="2"/>
    <x v="12"/>
    <n v="301"/>
    <n v="209"/>
    <x v="0"/>
    <n v="75.753536729620905"/>
    <n v="0"/>
  </r>
  <r>
    <n v="5"/>
    <x v="2"/>
    <x v="12"/>
    <n v="301"/>
    <n v="209"/>
    <x v="6"/>
    <n v="0"/>
    <n v="182.88521577037901"/>
  </r>
  <r>
    <n v="5"/>
    <x v="2"/>
    <x v="13"/>
    <n v="301"/>
    <n v="209"/>
    <x v="0"/>
    <n v="53.5658395203791"/>
    <n v="0"/>
  </r>
  <r>
    <n v="5"/>
    <x v="2"/>
    <x v="13"/>
    <n v="301"/>
    <n v="209"/>
    <x v="6"/>
    <n v="0"/>
    <n v="129.31937625"/>
  </r>
  <r>
    <n v="5"/>
    <x v="2"/>
    <x v="14"/>
    <n v="301"/>
    <n v="209"/>
    <x v="0"/>
    <n v="37.876768364810403"/>
    <n v="0"/>
  </r>
  <r>
    <n v="5"/>
    <x v="2"/>
    <x v="14"/>
    <n v="301"/>
    <n v="209"/>
    <x v="6"/>
    <n v="0"/>
    <n v="91.442607885189602"/>
  </r>
  <r>
    <n v="5"/>
    <x v="2"/>
    <x v="15"/>
    <n v="301"/>
    <n v="209"/>
    <x v="0"/>
    <n v="26.7829197601896"/>
    <n v="0"/>
  </r>
  <r>
    <n v="5"/>
    <x v="2"/>
    <x v="15"/>
    <n v="301"/>
    <n v="209"/>
    <x v="6"/>
    <n v="0"/>
    <n v="64.659688125000002"/>
  </r>
  <r>
    <n v="5"/>
    <x v="2"/>
    <x v="16"/>
    <n v="301"/>
    <n v="209"/>
    <x v="0"/>
    <n v="18.938384182405201"/>
    <n v="0"/>
  </r>
  <r>
    <n v="5"/>
    <x v="2"/>
    <x v="16"/>
    <n v="301"/>
    <n v="209"/>
    <x v="6"/>
    <n v="0"/>
    <n v="45.721303942594801"/>
  </r>
  <r>
    <n v="5"/>
    <x v="2"/>
    <x v="17"/>
    <n v="301"/>
    <n v="209"/>
    <x v="0"/>
    <n v="13.3914598800948"/>
    <n v="0"/>
  </r>
  <r>
    <n v="5"/>
    <x v="2"/>
    <x v="17"/>
    <n v="301"/>
    <n v="209"/>
    <x v="6"/>
    <n v="0"/>
    <n v="32.329844062500001"/>
  </r>
  <r>
    <n v="5"/>
    <x v="2"/>
    <x v="18"/>
    <n v="301"/>
    <n v="209"/>
    <x v="0"/>
    <n v="9.4691920912026095"/>
    <n v="0"/>
  </r>
  <r>
    <n v="5"/>
    <x v="2"/>
    <x v="18"/>
    <n v="301"/>
    <n v="209"/>
    <x v="6"/>
    <n v="0"/>
    <n v="22.860651971297401"/>
  </r>
  <r>
    <n v="5"/>
    <x v="2"/>
    <x v="2"/>
    <n v="301"/>
    <n v="210"/>
    <x v="0"/>
    <n v="40.953964880488897"/>
    <n v="0"/>
  </r>
  <r>
    <n v="5"/>
    <x v="2"/>
    <x v="2"/>
    <n v="301"/>
    <n v="210"/>
    <x v="7"/>
    <n v="0"/>
    <n v="2224.7803871195101"/>
  </r>
  <r>
    <n v="5"/>
    <x v="2"/>
    <x v="3"/>
    <n v="301"/>
    <n v="210"/>
    <x v="0"/>
    <n v="40.213707207318699"/>
    <n v="0"/>
  </r>
  <r>
    <n v="5"/>
    <x v="2"/>
    <x v="3"/>
    <n v="301"/>
    <n v="210"/>
    <x v="7"/>
    <n v="0"/>
    <n v="2184.56667991219"/>
  </r>
  <r>
    <n v="5"/>
    <x v="2"/>
    <x v="4"/>
    <n v="301"/>
    <n v="210"/>
    <x v="0"/>
    <n v="39.486829958346803"/>
    <n v="0"/>
  </r>
  <r>
    <n v="5"/>
    <x v="2"/>
    <x v="4"/>
    <n v="301"/>
    <n v="210"/>
    <x v="7"/>
    <n v="0"/>
    <n v="2145.07984995385"/>
  </r>
  <r>
    <n v="5"/>
    <x v="2"/>
    <x v="5"/>
    <n v="301"/>
    <n v="210"/>
    <x v="0"/>
    <n v="38.7730912775842"/>
    <n v="0"/>
  </r>
  <r>
    <n v="5"/>
    <x v="2"/>
    <x v="5"/>
    <n v="301"/>
    <n v="210"/>
    <x v="7"/>
    <n v="0"/>
    <n v="2106.30675867626"/>
  </r>
  <r>
    <n v="5"/>
    <x v="2"/>
    <x v="6"/>
    <n v="301"/>
    <n v="210"/>
    <x v="0"/>
    <n v="38.072253680674699"/>
    <n v="0"/>
  </r>
  <r>
    <n v="5"/>
    <x v="2"/>
    <x v="6"/>
    <n v="301"/>
    <n v="210"/>
    <x v="7"/>
    <n v="0"/>
    <n v="2068.2345049955902"/>
  </r>
  <r>
    <n v="5"/>
    <x v="2"/>
    <x v="7"/>
    <n v="301"/>
    <n v="210"/>
    <x v="0"/>
    <n v="37.384083975880202"/>
    <n v="0"/>
  </r>
  <r>
    <n v="5"/>
    <x v="2"/>
    <x v="7"/>
    <n v="301"/>
    <n v="210"/>
    <x v="7"/>
    <n v="0"/>
    <n v="2030.85042101971"/>
  </r>
  <r>
    <n v="5"/>
    <x v="2"/>
    <x v="8"/>
    <n v="301"/>
    <n v="210"/>
    <x v="0"/>
    <n v="36.708353186484402"/>
    <n v="0"/>
  </r>
  <r>
    <n v="5"/>
    <x v="2"/>
    <x v="8"/>
    <n v="301"/>
    <n v="210"/>
    <x v="7"/>
    <n v="0"/>
    <n v="1994.1420678332199"/>
  </r>
  <r>
    <n v="5"/>
    <x v="2"/>
    <x v="9"/>
    <n v="301"/>
    <n v="210"/>
    <x v="0"/>
    <n v="36.0448364746103"/>
    <n v="0"/>
  </r>
  <r>
    <n v="5"/>
    <x v="2"/>
    <x v="9"/>
    <n v="301"/>
    <n v="210"/>
    <x v="7"/>
    <n v="0"/>
    <n v="1958.0972313586101"/>
  </r>
  <r>
    <n v="5"/>
    <x v="2"/>
    <x v="10"/>
    <n v="301"/>
    <n v="210"/>
    <x v="0"/>
    <n v="35.393313066404502"/>
    <n v="0"/>
  </r>
  <r>
    <n v="5"/>
    <x v="2"/>
    <x v="10"/>
    <n v="301"/>
    <n v="210"/>
    <x v="7"/>
    <n v="0"/>
    <n v="1922.7039182922099"/>
  </r>
  <r>
    <n v="5"/>
    <x v="2"/>
    <x v="11"/>
    <n v="301"/>
    <n v="210"/>
    <x v="0"/>
    <n v="34.753566178581202"/>
    <n v="0"/>
  </r>
  <r>
    <n v="5"/>
    <x v="2"/>
    <x v="11"/>
    <n v="301"/>
    <n v="210"/>
    <x v="7"/>
    <n v="0"/>
    <n v="1887.9503521136301"/>
  </r>
  <r>
    <n v="5"/>
    <x v="2"/>
    <x v="12"/>
    <n v="301"/>
    <n v="210"/>
    <x v="0"/>
    <n v="34.125382946291701"/>
    <n v="0"/>
  </r>
  <r>
    <n v="5"/>
    <x v="2"/>
    <x v="12"/>
    <n v="301"/>
    <n v="210"/>
    <x v="7"/>
    <n v="0"/>
    <n v="1853.82496916734"/>
  </r>
  <r>
    <n v="5"/>
    <x v="2"/>
    <x v="13"/>
    <n v="301"/>
    <n v="210"/>
    <x v="0"/>
    <n v="33.508554352293899"/>
    <n v="0"/>
  </r>
  <r>
    <n v="5"/>
    <x v="2"/>
    <x v="13"/>
    <n v="301"/>
    <n v="210"/>
    <x v="7"/>
    <n v="0"/>
    <n v="1820.3164148150399"/>
  </r>
  <r>
    <n v="5"/>
    <x v="2"/>
    <x v="14"/>
    <n v="301"/>
    <n v="210"/>
    <x v="0"/>
    <n v="32.902875157410797"/>
    <n v="0"/>
  </r>
  <r>
    <n v="5"/>
    <x v="2"/>
    <x v="14"/>
    <n v="301"/>
    <n v="210"/>
    <x v="7"/>
    <n v="0"/>
    <n v="1787.4135396576301"/>
  </r>
  <r>
    <n v="5"/>
    <x v="2"/>
    <x v="15"/>
    <n v="301"/>
    <n v="210"/>
    <x v="0"/>
    <n v="32.308143832233299"/>
    <n v="0"/>
  </r>
  <r>
    <n v="5"/>
    <x v="2"/>
    <x v="15"/>
    <n v="301"/>
    <n v="210"/>
    <x v="7"/>
    <n v="0"/>
    <n v="1755.1053958253999"/>
  </r>
  <r>
    <n v="5"/>
    <x v="2"/>
    <x v="16"/>
    <n v="301"/>
    <n v="210"/>
    <x v="0"/>
    <n v="31.7241624900735"/>
    <n v="0"/>
  </r>
  <r>
    <n v="5"/>
    <x v="2"/>
    <x v="16"/>
    <n v="301"/>
    <n v="210"/>
    <x v="7"/>
    <n v="0"/>
    <n v="1723.3812333353201"/>
  </r>
  <r>
    <n v="5"/>
    <x v="2"/>
    <x v="17"/>
    <n v="301"/>
    <n v="210"/>
    <x v="0"/>
    <n v="31.150736821113501"/>
    <n v="0"/>
  </r>
  <r>
    <n v="5"/>
    <x v="2"/>
    <x v="17"/>
    <n v="301"/>
    <n v="210"/>
    <x v="7"/>
    <n v="0"/>
    <n v="1692.23049651421"/>
  </r>
  <r>
    <n v="5"/>
    <x v="2"/>
    <x v="18"/>
    <n v="301"/>
    <n v="210"/>
    <x v="0"/>
    <n v="30.587676027756501"/>
    <n v="0"/>
  </r>
  <r>
    <n v="5"/>
    <x v="2"/>
    <x v="18"/>
    <n v="301"/>
    <n v="210"/>
    <x v="7"/>
    <n v="0"/>
    <n v="1661.6428204864501"/>
  </r>
  <r>
    <n v="5"/>
    <x v="2"/>
    <x v="2"/>
    <n v="300"/>
    <n v="200"/>
    <x v="0"/>
    <n v="550.29121367970504"/>
    <n v="0"/>
  </r>
  <r>
    <n v="5"/>
    <x v="2"/>
    <x v="2"/>
    <n v="300"/>
    <n v="200"/>
    <x v="9"/>
    <n v="0"/>
    <n v="1328.5205113203001"/>
  </r>
  <r>
    <n v="5"/>
    <x v="2"/>
    <x v="3"/>
    <n v="300"/>
    <n v="200"/>
    <x v="0"/>
    <n v="389.11464882029497"/>
    <n v="0"/>
  </r>
  <r>
    <n v="5"/>
    <x v="2"/>
    <x v="3"/>
    <n v="300"/>
    <n v="200"/>
    <x v="9"/>
    <n v="0"/>
    <n v="939.40586250000001"/>
  </r>
  <r>
    <n v="5"/>
    <x v="2"/>
    <x v="4"/>
    <n v="300"/>
    <n v="200"/>
    <x v="0"/>
    <n v="275.14560683985201"/>
    <n v="0"/>
  </r>
  <r>
    <n v="5"/>
    <x v="2"/>
    <x v="4"/>
    <n v="300"/>
    <n v="200"/>
    <x v="9"/>
    <n v="0"/>
    <n v="664.260255660148"/>
  </r>
  <r>
    <n v="5"/>
    <x v="2"/>
    <x v="5"/>
    <n v="300"/>
    <n v="200"/>
    <x v="0"/>
    <n v="194.557324410148"/>
    <n v="0"/>
  </r>
  <r>
    <n v="5"/>
    <x v="2"/>
    <x v="5"/>
    <n v="300"/>
    <n v="200"/>
    <x v="9"/>
    <n v="0"/>
    <n v="469.70293125000001"/>
  </r>
  <r>
    <n v="5"/>
    <x v="2"/>
    <x v="6"/>
    <n v="300"/>
    <n v="200"/>
    <x v="0"/>
    <n v="137.572803419926"/>
    <n v="0"/>
  </r>
  <r>
    <n v="5"/>
    <x v="2"/>
    <x v="6"/>
    <n v="300"/>
    <n v="200"/>
    <x v="9"/>
    <n v="0"/>
    <n v="332.130127830074"/>
  </r>
  <r>
    <n v="5"/>
    <x v="2"/>
    <x v="7"/>
    <n v="300"/>
    <n v="200"/>
    <x v="0"/>
    <n v="97.2786622050738"/>
    <n v="0"/>
  </r>
  <r>
    <n v="5"/>
    <x v="2"/>
    <x v="7"/>
    <n v="300"/>
    <n v="200"/>
    <x v="9"/>
    <n v="0"/>
    <n v="234.851465625"/>
  </r>
  <r>
    <n v="5"/>
    <x v="2"/>
    <x v="8"/>
    <n v="300"/>
    <n v="200"/>
    <x v="0"/>
    <n v="68.786401709963101"/>
    <n v="0"/>
  </r>
  <r>
    <n v="5"/>
    <x v="2"/>
    <x v="8"/>
    <n v="300"/>
    <n v="200"/>
    <x v="9"/>
    <n v="0"/>
    <n v="166.065063915037"/>
  </r>
  <r>
    <n v="5"/>
    <x v="2"/>
    <x v="9"/>
    <n v="300"/>
    <n v="200"/>
    <x v="0"/>
    <n v="48.6393311025369"/>
    <n v="0"/>
  </r>
  <r>
    <n v="5"/>
    <x v="2"/>
    <x v="9"/>
    <n v="300"/>
    <n v="200"/>
    <x v="9"/>
    <n v="0"/>
    <n v="117.4257328125"/>
  </r>
  <r>
    <n v="5"/>
    <x v="2"/>
    <x v="10"/>
    <n v="300"/>
    <n v="200"/>
    <x v="0"/>
    <n v="34.3932008549816"/>
    <n v="0"/>
  </r>
  <r>
    <n v="5"/>
    <x v="2"/>
    <x v="10"/>
    <n v="300"/>
    <n v="200"/>
    <x v="9"/>
    <n v="0"/>
    <n v="83.032531957518401"/>
  </r>
  <r>
    <n v="5"/>
    <x v="2"/>
    <x v="11"/>
    <n v="300"/>
    <n v="200"/>
    <x v="0"/>
    <n v="24.3196655512684"/>
    <n v="0"/>
  </r>
  <r>
    <n v="5"/>
    <x v="2"/>
    <x v="11"/>
    <n v="300"/>
    <n v="200"/>
    <x v="9"/>
    <n v="0"/>
    <n v="58.712866406250001"/>
  </r>
  <r>
    <n v="5"/>
    <x v="2"/>
    <x v="12"/>
    <n v="300"/>
    <n v="200"/>
    <x v="0"/>
    <n v="17.1966004274908"/>
    <n v="0"/>
  </r>
  <r>
    <n v="5"/>
    <x v="2"/>
    <x v="12"/>
    <n v="300"/>
    <n v="200"/>
    <x v="9"/>
    <n v="0"/>
    <n v="41.516265978759201"/>
  </r>
  <r>
    <n v="5"/>
    <x v="2"/>
    <x v="13"/>
    <n v="300"/>
    <n v="200"/>
    <x v="0"/>
    <n v="12.1598327756342"/>
    <n v="0"/>
  </r>
  <r>
    <n v="5"/>
    <x v="2"/>
    <x v="13"/>
    <n v="300"/>
    <n v="200"/>
    <x v="9"/>
    <n v="0"/>
    <n v="29.356433203125"/>
  </r>
  <r>
    <n v="5"/>
    <x v="2"/>
    <x v="14"/>
    <n v="300"/>
    <n v="200"/>
    <x v="0"/>
    <n v="8.5983002137453894"/>
    <n v="0"/>
  </r>
  <r>
    <n v="5"/>
    <x v="2"/>
    <x v="14"/>
    <n v="300"/>
    <n v="200"/>
    <x v="9"/>
    <n v="0"/>
    <n v="20.7581329893796"/>
  </r>
  <r>
    <n v="5"/>
    <x v="2"/>
    <x v="15"/>
    <n v="300"/>
    <n v="200"/>
    <x v="0"/>
    <n v="6.0799163878171099"/>
    <n v="0"/>
  </r>
  <r>
    <n v="5"/>
    <x v="2"/>
    <x v="15"/>
    <n v="300"/>
    <n v="200"/>
    <x v="9"/>
    <n v="0"/>
    <n v="14.6782166015625"/>
  </r>
  <r>
    <n v="5"/>
    <x v="2"/>
    <x v="16"/>
    <n v="300"/>
    <n v="200"/>
    <x v="0"/>
    <n v="4.2991501068726903"/>
    <n v="0"/>
  </r>
  <r>
    <n v="5"/>
    <x v="2"/>
    <x v="16"/>
    <n v="300"/>
    <n v="200"/>
    <x v="9"/>
    <n v="0"/>
    <n v="10.3790664946898"/>
  </r>
  <r>
    <n v="5"/>
    <x v="2"/>
    <x v="17"/>
    <n v="300"/>
    <n v="200"/>
    <x v="0"/>
    <n v="3.0399581939085598"/>
    <n v="0"/>
  </r>
  <r>
    <n v="5"/>
    <x v="2"/>
    <x v="17"/>
    <n v="300"/>
    <n v="200"/>
    <x v="9"/>
    <n v="0"/>
    <n v="7.3391083007812501"/>
  </r>
  <r>
    <n v="5"/>
    <x v="2"/>
    <x v="18"/>
    <n v="300"/>
    <n v="200"/>
    <x v="0"/>
    <n v="2.14957505343635"/>
    <n v="0"/>
  </r>
  <r>
    <n v="5"/>
    <x v="2"/>
    <x v="18"/>
    <n v="300"/>
    <n v="200"/>
    <x v="9"/>
    <n v="0"/>
    <n v="5.1895332473449001"/>
  </r>
  <r>
    <n v="5"/>
    <x v="2"/>
    <x v="2"/>
    <n v="300"/>
    <n v="202"/>
    <x v="0"/>
    <n v="990.52418462346895"/>
    <n v="0"/>
  </r>
  <r>
    <n v="5"/>
    <x v="2"/>
    <x v="2"/>
    <n v="300"/>
    <n v="202"/>
    <x v="10"/>
    <n v="0"/>
    <n v="2391.3369203765301"/>
  </r>
  <r>
    <n v="5"/>
    <x v="2"/>
    <x v="3"/>
    <n v="300"/>
    <n v="202"/>
    <x v="0"/>
    <n v="700.40636787653102"/>
    <n v="0"/>
  </r>
  <r>
    <n v="5"/>
    <x v="2"/>
    <x v="3"/>
    <n v="300"/>
    <n v="202"/>
    <x v="10"/>
    <n v="0"/>
    <n v="1690.9305525"/>
  </r>
  <r>
    <n v="5"/>
    <x v="2"/>
    <x v="4"/>
    <n v="300"/>
    <n v="202"/>
    <x v="0"/>
    <n v="495.26209231173402"/>
    <n v="0"/>
  </r>
  <r>
    <n v="5"/>
    <x v="2"/>
    <x v="4"/>
    <n v="300"/>
    <n v="202"/>
    <x v="10"/>
    <n v="0"/>
    <n v="1195.66846018827"/>
  </r>
  <r>
    <n v="5"/>
    <x v="2"/>
    <x v="5"/>
    <n v="300"/>
    <n v="202"/>
    <x v="0"/>
    <n v="350.20318393826602"/>
    <n v="0"/>
  </r>
  <r>
    <n v="5"/>
    <x v="2"/>
    <x v="5"/>
    <n v="300"/>
    <n v="202"/>
    <x v="10"/>
    <n v="0"/>
    <n v="845.46527624999999"/>
  </r>
  <r>
    <n v="5"/>
    <x v="2"/>
    <x v="6"/>
    <n v="300"/>
    <n v="202"/>
    <x v="0"/>
    <n v="247.63104615586701"/>
    <n v="0"/>
  </r>
  <r>
    <n v="5"/>
    <x v="2"/>
    <x v="6"/>
    <n v="300"/>
    <n v="202"/>
    <x v="10"/>
    <n v="0"/>
    <n v="597.83423009413298"/>
  </r>
  <r>
    <n v="5"/>
    <x v="2"/>
    <x v="7"/>
    <n v="300"/>
    <n v="202"/>
    <x v="0"/>
    <n v="175.10159196913301"/>
    <n v="0"/>
  </r>
  <r>
    <n v="5"/>
    <x v="2"/>
    <x v="7"/>
    <n v="300"/>
    <n v="202"/>
    <x v="10"/>
    <n v="0"/>
    <n v="422.73263812499999"/>
  </r>
  <r>
    <n v="5"/>
    <x v="2"/>
    <x v="8"/>
    <n v="300"/>
    <n v="202"/>
    <x v="0"/>
    <n v="123.815523077934"/>
    <n v="0"/>
  </r>
  <r>
    <n v="5"/>
    <x v="2"/>
    <x v="8"/>
    <n v="300"/>
    <n v="202"/>
    <x v="10"/>
    <n v="0"/>
    <n v="298.91711504706598"/>
  </r>
  <r>
    <n v="5"/>
    <x v="2"/>
    <x v="9"/>
    <n v="300"/>
    <n v="202"/>
    <x v="0"/>
    <n v="87.550795984566406"/>
    <n v="0"/>
  </r>
  <r>
    <n v="5"/>
    <x v="2"/>
    <x v="9"/>
    <n v="300"/>
    <n v="202"/>
    <x v="10"/>
    <n v="0"/>
    <n v="211.3663190625"/>
  </r>
  <r>
    <n v="5"/>
    <x v="2"/>
    <x v="10"/>
    <n v="300"/>
    <n v="202"/>
    <x v="0"/>
    <n v="61.907761538966803"/>
    <n v="0"/>
  </r>
  <r>
    <n v="5"/>
    <x v="2"/>
    <x v="10"/>
    <n v="300"/>
    <n v="202"/>
    <x v="10"/>
    <n v="0"/>
    <n v="149.45855752353299"/>
  </r>
  <r>
    <n v="5"/>
    <x v="2"/>
    <x v="11"/>
    <n v="300"/>
    <n v="202"/>
    <x v="0"/>
    <n v="43.775397992283203"/>
    <n v="0"/>
  </r>
  <r>
    <n v="5"/>
    <x v="2"/>
    <x v="11"/>
    <n v="300"/>
    <n v="202"/>
    <x v="10"/>
    <n v="0"/>
    <n v="105.68315953125"/>
  </r>
  <r>
    <n v="5"/>
    <x v="2"/>
    <x v="12"/>
    <n v="300"/>
    <n v="202"/>
    <x v="0"/>
    <n v="30.953880769483401"/>
    <n v="0"/>
  </r>
  <r>
    <n v="5"/>
    <x v="2"/>
    <x v="12"/>
    <n v="300"/>
    <n v="202"/>
    <x v="10"/>
    <n v="0"/>
    <n v="74.729278761766594"/>
  </r>
  <r>
    <n v="5"/>
    <x v="2"/>
    <x v="13"/>
    <n v="300"/>
    <n v="202"/>
    <x v="0"/>
    <n v="21.887698996141602"/>
    <n v="0"/>
  </r>
  <r>
    <n v="5"/>
    <x v="2"/>
    <x v="13"/>
    <n v="300"/>
    <n v="202"/>
    <x v="10"/>
    <n v="0"/>
    <n v="52.841579765624999"/>
  </r>
  <r>
    <n v="5"/>
    <x v="2"/>
    <x v="14"/>
    <n v="300"/>
    <n v="202"/>
    <x v="0"/>
    <n v="15.476940384741701"/>
    <n v="0"/>
  </r>
  <r>
    <n v="5"/>
    <x v="2"/>
    <x v="14"/>
    <n v="300"/>
    <n v="202"/>
    <x v="10"/>
    <n v="0"/>
    <n v="37.364639380883297"/>
  </r>
  <r>
    <n v="5"/>
    <x v="2"/>
    <x v="15"/>
    <n v="300"/>
    <n v="202"/>
    <x v="0"/>
    <n v="10.943849498070801"/>
    <n v="0"/>
  </r>
  <r>
    <n v="5"/>
    <x v="2"/>
    <x v="15"/>
    <n v="300"/>
    <n v="202"/>
    <x v="10"/>
    <n v="0"/>
    <n v="26.4207898828125"/>
  </r>
  <r>
    <n v="5"/>
    <x v="2"/>
    <x v="16"/>
    <n v="300"/>
    <n v="202"/>
    <x v="0"/>
    <n v="7.7384701923708503"/>
    <n v="0"/>
  </r>
  <r>
    <n v="5"/>
    <x v="2"/>
    <x v="16"/>
    <n v="300"/>
    <n v="202"/>
    <x v="10"/>
    <n v="0"/>
    <n v="18.682319690441599"/>
  </r>
  <r>
    <n v="5"/>
    <x v="2"/>
    <x v="17"/>
    <n v="300"/>
    <n v="202"/>
    <x v="0"/>
    <n v="5.4719247490354004"/>
    <n v="0"/>
  </r>
  <r>
    <n v="5"/>
    <x v="2"/>
    <x v="17"/>
    <n v="300"/>
    <n v="202"/>
    <x v="10"/>
    <n v="0"/>
    <n v="13.2103949414062"/>
  </r>
  <r>
    <n v="5"/>
    <x v="2"/>
    <x v="18"/>
    <n v="300"/>
    <n v="202"/>
    <x v="0"/>
    <n v="3.86923509618543"/>
    <n v="0"/>
  </r>
  <r>
    <n v="5"/>
    <x v="2"/>
    <x v="18"/>
    <n v="300"/>
    <n v="202"/>
    <x v="10"/>
    <n v="0"/>
    <n v="9.3411598452208207"/>
  </r>
  <r>
    <n v="5"/>
    <x v="2"/>
    <x v="2"/>
    <n v="301"/>
    <n v="400"/>
    <x v="0"/>
    <n v="990.52418462346895"/>
    <n v="0"/>
  </r>
  <r>
    <n v="5"/>
    <x v="2"/>
    <x v="2"/>
    <n v="301"/>
    <n v="400"/>
    <x v="8"/>
    <n v="0"/>
    <n v="2391.3369203765301"/>
  </r>
  <r>
    <n v="5"/>
    <x v="2"/>
    <x v="3"/>
    <n v="301"/>
    <n v="400"/>
    <x v="0"/>
    <n v="700.40636787653102"/>
    <n v="0"/>
  </r>
  <r>
    <n v="5"/>
    <x v="2"/>
    <x v="3"/>
    <n v="301"/>
    <n v="400"/>
    <x v="8"/>
    <n v="0"/>
    <n v="1690.9305525"/>
  </r>
  <r>
    <n v="5"/>
    <x v="2"/>
    <x v="4"/>
    <n v="301"/>
    <n v="400"/>
    <x v="0"/>
    <n v="495.26209231173402"/>
    <n v="0"/>
  </r>
  <r>
    <n v="5"/>
    <x v="2"/>
    <x v="4"/>
    <n v="301"/>
    <n v="400"/>
    <x v="8"/>
    <n v="0"/>
    <n v="1195.66846018827"/>
  </r>
  <r>
    <n v="5"/>
    <x v="2"/>
    <x v="5"/>
    <n v="301"/>
    <n v="400"/>
    <x v="0"/>
    <n v="350.20318393826602"/>
    <n v="0"/>
  </r>
  <r>
    <n v="5"/>
    <x v="2"/>
    <x v="5"/>
    <n v="301"/>
    <n v="400"/>
    <x v="8"/>
    <n v="0"/>
    <n v="845.46527624999999"/>
  </r>
  <r>
    <n v="5"/>
    <x v="2"/>
    <x v="6"/>
    <n v="301"/>
    <n v="400"/>
    <x v="0"/>
    <n v="247.63104615586701"/>
    <n v="0"/>
  </r>
  <r>
    <n v="5"/>
    <x v="2"/>
    <x v="6"/>
    <n v="301"/>
    <n v="400"/>
    <x v="8"/>
    <n v="0"/>
    <n v="597.83423009413298"/>
  </r>
  <r>
    <n v="5"/>
    <x v="2"/>
    <x v="7"/>
    <n v="301"/>
    <n v="400"/>
    <x v="0"/>
    <n v="175.10159196913301"/>
    <n v="0"/>
  </r>
  <r>
    <n v="5"/>
    <x v="2"/>
    <x v="7"/>
    <n v="301"/>
    <n v="400"/>
    <x v="8"/>
    <n v="0"/>
    <n v="422.73263812499999"/>
  </r>
  <r>
    <n v="5"/>
    <x v="2"/>
    <x v="8"/>
    <n v="301"/>
    <n v="400"/>
    <x v="0"/>
    <n v="123.815523077934"/>
    <n v="0"/>
  </r>
  <r>
    <n v="5"/>
    <x v="2"/>
    <x v="8"/>
    <n v="301"/>
    <n v="400"/>
    <x v="8"/>
    <n v="0"/>
    <n v="298.91711504706598"/>
  </r>
  <r>
    <n v="5"/>
    <x v="2"/>
    <x v="9"/>
    <n v="301"/>
    <n v="400"/>
    <x v="0"/>
    <n v="87.550795984566406"/>
    <n v="0"/>
  </r>
  <r>
    <n v="5"/>
    <x v="2"/>
    <x v="9"/>
    <n v="301"/>
    <n v="400"/>
    <x v="8"/>
    <n v="0"/>
    <n v="211.3663190625"/>
  </r>
  <r>
    <n v="5"/>
    <x v="2"/>
    <x v="10"/>
    <n v="301"/>
    <n v="400"/>
    <x v="0"/>
    <n v="61.907761538966803"/>
    <n v="0"/>
  </r>
  <r>
    <n v="5"/>
    <x v="2"/>
    <x v="10"/>
    <n v="301"/>
    <n v="400"/>
    <x v="8"/>
    <n v="0"/>
    <n v="149.45855752353299"/>
  </r>
  <r>
    <n v="5"/>
    <x v="2"/>
    <x v="11"/>
    <n v="301"/>
    <n v="400"/>
    <x v="0"/>
    <n v="43.775397992283203"/>
    <n v="0"/>
  </r>
  <r>
    <n v="5"/>
    <x v="2"/>
    <x v="11"/>
    <n v="301"/>
    <n v="400"/>
    <x v="8"/>
    <n v="0"/>
    <n v="105.68315953125"/>
  </r>
  <r>
    <n v="5"/>
    <x v="2"/>
    <x v="12"/>
    <n v="301"/>
    <n v="400"/>
    <x v="0"/>
    <n v="30.953880769483401"/>
    <n v="0"/>
  </r>
  <r>
    <n v="5"/>
    <x v="2"/>
    <x v="12"/>
    <n v="301"/>
    <n v="400"/>
    <x v="8"/>
    <n v="0"/>
    <n v="74.729278761766594"/>
  </r>
  <r>
    <n v="5"/>
    <x v="2"/>
    <x v="13"/>
    <n v="301"/>
    <n v="400"/>
    <x v="0"/>
    <n v="21.887698996141602"/>
    <n v="0"/>
  </r>
  <r>
    <n v="5"/>
    <x v="2"/>
    <x v="13"/>
    <n v="301"/>
    <n v="400"/>
    <x v="8"/>
    <n v="0"/>
    <n v="52.841579765624999"/>
  </r>
  <r>
    <n v="5"/>
    <x v="2"/>
    <x v="14"/>
    <n v="301"/>
    <n v="400"/>
    <x v="0"/>
    <n v="15.476940384741701"/>
    <n v="0"/>
  </r>
  <r>
    <n v="5"/>
    <x v="2"/>
    <x v="14"/>
    <n v="301"/>
    <n v="400"/>
    <x v="8"/>
    <n v="0"/>
    <n v="37.364639380883297"/>
  </r>
  <r>
    <n v="5"/>
    <x v="2"/>
    <x v="15"/>
    <n v="301"/>
    <n v="400"/>
    <x v="0"/>
    <n v="10.943849498070801"/>
    <n v="0"/>
  </r>
  <r>
    <n v="5"/>
    <x v="2"/>
    <x v="15"/>
    <n v="301"/>
    <n v="400"/>
    <x v="8"/>
    <n v="0"/>
    <n v="26.4207898828125"/>
  </r>
  <r>
    <n v="5"/>
    <x v="2"/>
    <x v="16"/>
    <n v="301"/>
    <n v="400"/>
    <x v="0"/>
    <n v="7.7384701923708503"/>
    <n v="0"/>
  </r>
  <r>
    <n v="5"/>
    <x v="2"/>
    <x v="16"/>
    <n v="301"/>
    <n v="400"/>
    <x v="8"/>
    <n v="0"/>
    <n v="18.682319690441599"/>
  </r>
  <r>
    <n v="5"/>
    <x v="2"/>
    <x v="17"/>
    <n v="301"/>
    <n v="400"/>
    <x v="0"/>
    <n v="5.4719247490354004"/>
    <n v="0"/>
  </r>
  <r>
    <n v="5"/>
    <x v="2"/>
    <x v="17"/>
    <n v="301"/>
    <n v="400"/>
    <x v="8"/>
    <n v="0"/>
    <n v="13.2103949414062"/>
  </r>
  <r>
    <n v="5"/>
    <x v="2"/>
    <x v="18"/>
    <n v="301"/>
    <n v="400"/>
    <x v="0"/>
    <n v="3.86923509618543"/>
    <n v="0"/>
  </r>
  <r>
    <n v="5"/>
    <x v="2"/>
    <x v="18"/>
    <n v="301"/>
    <n v="400"/>
    <x v="8"/>
    <n v="0"/>
    <n v="9.3411598452208207"/>
  </r>
  <r>
    <n v="5"/>
    <x v="3"/>
    <x v="3"/>
    <n v="300"/>
    <n v="204"/>
    <x v="0"/>
    <n v="0.11889266595510301"/>
    <n v="0"/>
  </r>
  <r>
    <n v="5"/>
    <x v="3"/>
    <x v="3"/>
    <n v="300"/>
    <n v="204"/>
    <x v="1"/>
    <n v="0"/>
    <n v="15.377957334044901"/>
  </r>
  <r>
    <n v="5"/>
    <x v="3"/>
    <x v="4"/>
    <n v="300"/>
    <n v="204"/>
    <x v="0"/>
    <n v="0.11798051503295599"/>
    <n v="0"/>
  </r>
  <r>
    <n v="5"/>
    <x v="3"/>
    <x v="4"/>
    <n v="300"/>
    <n v="204"/>
    <x v="1"/>
    <n v="0"/>
    <n v="15.2599768190119"/>
  </r>
  <r>
    <n v="5"/>
    <x v="3"/>
    <x v="5"/>
    <n v="300"/>
    <n v="204"/>
    <x v="0"/>
    <n v="0.11707536218169801"/>
    <n v="0"/>
  </r>
  <r>
    <n v="5"/>
    <x v="3"/>
    <x v="5"/>
    <n v="300"/>
    <n v="204"/>
    <x v="1"/>
    <n v="0"/>
    <n v="15.142901456830201"/>
  </r>
  <r>
    <n v="5"/>
    <x v="3"/>
    <x v="6"/>
    <n v="300"/>
    <n v="204"/>
    <x v="0"/>
    <n v="0.116177153711751"/>
    <n v="0"/>
  </r>
  <r>
    <n v="5"/>
    <x v="3"/>
    <x v="6"/>
    <n v="300"/>
    <n v="204"/>
    <x v="1"/>
    <n v="0"/>
    <n v="15.026724303118501"/>
  </r>
  <r>
    <n v="5"/>
    <x v="3"/>
    <x v="7"/>
    <n v="300"/>
    <n v="204"/>
    <x v="0"/>
    <n v="0.115285836345459"/>
    <n v="0"/>
  </r>
  <r>
    <n v="5"/>
    <x v="3"/>
    <x v="7"/>
    <n v="300"/>
    <n v="204"/>
    <x v="1"/>
    <n v="0"/>
    <n v="14.911438466772999"/>
  </r>
  <r>
    <n v="5"/>
    <x v="3"/>
    <x v="8"/>
    <n v="300"/>
    <n v="204"/>
    <x v="0"/>
    <n v="0.11440135721389499"/>
    <n v="0"/>
  </r>
  <r>
    <n v="5"/>
    <x v="3"/>
    <x v="8"/>
    <n v="300"/>
    <n v="204"/>
    <x v="1"/>
    <n v="0"/>
    <n v="14.797037109559099"/>
  </r>
  <r>
    <n v="5"/>
    <x v="3"/>
    <x v="9"/>
    <n v="300"/>
    <n v="204"/>
    <x v="0"/>
    <n v="0.11352366385375701"/>
    <n v="0"/>
  </r>
  <r>
    <n v="5"/>
    <x v="3"/>
    <x v="9"/>
    <n v="300"/>
    <n v="204"/>
    <x v="1"/>
    <n v="0"/>
    <n v="14.683513445705399"/>
  </r>
  <r>
    <n v="5"/>
    <x v="3"/>
    <x v="10"/>
    <n v="300"/>
    <n v="204"/>
    <x v="0"/>
    <n v="0.112652704204244"/>
    <n v="0"/>
  </r>
  <r>
    <n v="5"/>
    <x v="3"/>
    <x v="10"/>
    <n v="300"/>
    <n v="204"/>
    <x v="1"/>
    <n v="0"/>
    <n v="14.5708607415011"/>
  </r>
  <r>
    <n v="5"/>
    <x v="3"/>
    <x v="11"/>
    <n v="300"/>
    <n v="204"/>
    <x v="0"/>
    <n v="0.111788426603964"/>
    <n v="0"/>
  </r>
  <r>
    <n v="5"/>
    <x v="3"/>
    <x v="11"/>
    <n v="300"/>
    <n v="204"/>
    <x v="1"/>
    <n v="0"/>
    <n v="14.459072314897201"/>
  </r>
  <r>
    <n v="5"/>
    <x v="3"/>
    <x v="12"/>
    <n v="300"/>
    <n v="204"/>
    <x v="0"/>
    <n v="0.11093077978787701"/>
    <n v="0"/>
  </r>
  <r>
    <n v="5"/>
    <x v="3"/>
    <x v="12"/>
    <n v="300"/>
    <n v="204"/>
    <x v="1"/>
    <n v="0"/>
    <n v="14.348141535109299"/>
  </r>
  <r>
    <n v="5"/>
    <x v="3"/>
    <x v="13"/>
    <n v="300"/>
    <n v="204"/>
    <x v="0"/>
    <n v="0.110079712884252"/>
    <n v="0"/>
  </r>
  <r>
    <n v="5"/>
    <x v="3"/>
    <x v="13"/>
    <n v="300"/>
    <n v="204"/>
    <x v="1"/>
    <n v="0"/>
    <n v="14.238061822224999"/>
  </r>
  <r>
    <n v="5"/>
    <x v="3"/>
    <x v="14"/>
    <n v="300"/>
    <n v="204"/>
    <x v="0"/>
    <n v="0.109235175411643"/>
    <n v="0"/>
  </r>
  <r>
    <n v="5"/>
    <x v="3"/>
    <x v="14"/>
    <n v="300"/>
    <n v="204"/>
    <x v="1"/>
    <n v="0"/>
    <n v="14.128826646813399"/>
  </r>
  <r>
    <n v="5"/>
    <x v="3"/>
    <x v="15"/>
    <n v="300"/>
    <n v="204"/>
    <x v="0"/>
    <n v="0.10839711727591"/>
    <n v="0"/>
  </r>
  <r>
    <n v="5"/>
    <x v="3"/>
    <x v="15"/>
    <n v="300"/>
    <n v="204"/>
    <x v="1"/>
    <n v="0"/>
    <n v="14.0204295295375"/>
  </r>
  <r>
    <n v="5"/>
    <x v="3"/>
    <x v="16"/>
    <n v="300"/>
    <n v="204"/>
    <x v="0"/>
    <n v="0.10756548876722501"/>
    <n v="0"/>
  </r>
  <r>
    <n v="5"/>
    <x v="3"/>
    <x v="16"/>
    <n v="300"/>
    <n v="204"/>
    <x v="1"/>
    <n v="0"/>
    <n v="13.9128640407703"/>
  </r>
  <r>
    <n v="5"/>
    <x v="3"/>
    <x v="17"/>
    <n v="300"/>
    <n v="204"/>
    <x v="0"/>
    <n v="0.10674024055715101"/>
    <n v="0"/>
  </r>
  <r>
    <n v="5"/>
    <x v="3"/>
    <x v="17"/>
    <n v="300"/>
    <n v="204"/>
    <x v="1"/>
    <n v="0"/>
    <n v="13.806123800213101"/>
  </r>
  <r>
    <n v="5"/>
    <x v="3"/>
    <x v="18"/>
    <n v="300"/>
    <n v="204"/>
    <x v="0"/>
    <n v="0.105921323695689"/>
    <n v="0"/>
  </r>
  <r>
    <n v="5"/>
    <x v="3"/>
    <x v="18"/>
    <n v="300"/>
    <n v="204"/>
    <x v="1"/>
    <n v="0"/>
    <n v="13.700202476517401"/>
  </r>
  <r>
    <n v="5"/>
    <x v="3"/>
    <x v="3"/>
    <n v="300"/>
    <n v="205"/>
    <x v="0"/>
    <n v="1.1404921305658599E-2"/>
    <n v="0"/>
  </r>
  <r>
    <n v="5"/>
    <x v="3"/>
    <x v="3"/>
    <n v="300"/>
    <n v="205"/>
    <x v="2"/>
    <n v="0"/>
    <n v="1.2283430786943399"/>
  </r>
  <r>
    <n v="5"/>
    <x v="3"/>
    <x v="4"/>
    <n v="300"/>
    <n v="205"/>
    <x v="0"/>
    <n v="1.13000030238879E-2"/>
    <n v="0"/>
  </r>
  <r>
    <n v="5"/>
    <x v="3"/>
    <x v="4"/>
    <n v="300"/>
    <n v="205"/>
    <x v="2"/>
    <n v="0"/>
    <n v="1.21704307567045"/>
  </r>
  <r>
    <n v="5"/>
    <x v="3"/>
    <x v="5"/>
    <n v="300"/>
    <n v="205"/>
    <x v="0"/>
    <n v="1.1196049925967301E-2"/>
    <n v="0"/>
  </r>
  <r>
    <n v="5"/>
    <x v="3"/>
    <x v="5"/>
    <n v="300"/>
    <n v="205"/>
    <x v="2"/>
    <n v="0"/>
    <n v="1.20584702574449"/>
  </r>
  <r>
    <n v="5"/>
    <x v="3"/>
    <x v="6"/>
    <n v="300"/>
    <n v="205"/>
    <x v="0"/>
    <n v="1.1093053132796399E-2"/>
    <n v="0"/>
  </r>
  <r>
    <n v="5"/>
    <x v="3"/>
    <x v="6"/>
    <n v="300"/>
    <n v="205"/>
    <x v="2"/>
    <n v="0"/>
    <n v="1.19475397261169"/>
  </r>
  <r>
    <n v="5"/>
    <x v="3"/>
    <x v="7"/>
    <n v="300"/>
    <n v="205"/>
    <x v="0"/>
    <n v="1.09910038469587E-2"/>
    <n v="0"/>
  </r>
  <r>
    <n v="5"/>
    <x v="3"/>
    <x v="7"/>
    <n v="300"/>
    <n v="205"/>
    <x v="2"/>
    <n v="0"/>
    <n v="1.18376296876473"/>
  </r>
  <r>
    <n v="5"/>
    <x v="3"/>
    <x v="8"/>
    <n v="300"/>
    <n v="205"/>
    <x v="0"/>
    <n v="1.0889893351967E-2"/>
    <n v="0"/>
  </r>
  <r>
    <n v="5"/>
    <x v="3"/>
    <x v="8"/>
    <n v="300"/>
    <n v="205"/>
    <x v="2"/>
    <n v="0"/>
    <n v="1.1728730754127601"/>
  </r>
  <r>
    <n v="5"/>
    <x v="3"/>
    <x v="9"/>
    <n v="300"/>
    <n v="205"/>
    <x v="0"/>
    <n v="1.0789713011522E-2"/>
    <n v="0"/>
  </r>
  <r>
    <n v="5"/>
    <x v="3"/>
    <x v="9"/>
    <n v="300"/>
    <n v="205"/>
    <x v="2"/>
    <n v="0"/>
    <n v="1.1620833624012401"/>
  </r>
  <r>
    <n v="5"/>
    <x v="3"/>
    <x v="10"/>
    <n v="300"/>
    <n v="205"/>
    <x v="0"/>
    <n v="1.0690454268771601E-2"/>
    <n v="0"/>
  </r>
  <r>
    <n v="5"/>
    <x v="3"/>
    <x v="10"/>
    <n v="300"/>
    <n v="205"/>
    <x v="2"/>
    <n v="0"/>
    <n v="1.1513929081324701"/>
  </r>
  <r>
    <n v="5"/>
    <x v="3"/>
    <x v="11"/>
    <n v="300"/>
    <n v="205"/>
    <x v="0"/>
    <n v="1.0592108645582901E-2"/>
    <n v="0"/>
  </r>
  <r>
    <n v="5"/>
    <x v="3"/>
    <x v="11"/>
    <n v="300"/>
    <n v="205"/>
    <x v="2"/>
    <n v="0"/>
    <n v="1.1408007994868901"/>
  </r>
  <r>
    <n v="5"/>
    <x v="3"/>
    <x v="12"/>
    <n v="300"/>
    <n v="205"/>
    <x v="0"/>
    <n v="1.04946677418154E-2"/>
    <n v="0"/>
  </r>
  <r>
    <n v="5"/>
    <x v="3"/>
    <x v="12"/>
    <n v="300"/>
    <n v="205"/>
    <x v="2"/>
    <n v="0"/>
    <n v="1.13030613174507"/>
  </r>
  <r>
    <n v="5"/>
    <x v="3"/>
    <x v="13"/>
    <n v="300"/>
    <n v="205"/>
    <x v="0"/>
    <n v="1.03981232346055E-2"/>
    <n v="0"/>
  </r>
  <r>
    <n v="5"/>
    <x v="3"/>
    <x v="13"/>
    <n v="300"/>
    <n v="205"/>
    <x v="2"/>
    <n v="0"/>
    <n v="1.11990800851047"/>
  </r>
  <r>
    <n v="5"/>
    <x v="3"/>
    <x v="14"/>
    <n v="300"/>
    <n v="205"/>
    <x v="0"/>
    <n v="1.03024668776546E-2"/>
    <n v="0"/>
  </r>
  <r>
    <n v="5"/>
    <x v="3"/>
    <x v="14"/>
    <n v="300"/>
    <n v="205"/>
    <x v="2"/>
    <n v="0"/>
    <n v="1.1096055416328101"/>
  </r>
  <r>
    <n v="5"/>
    <x v="3"/>
    <x v="15"/>
    <n v="300"/>
    <n v="205"/>
    <x v="0"/>
    <n v="1.0207690500525101E-2"/>
    <n v="0"/>
  </r>
  <r>
    <n v="5"/>
    <x v="3"/>
    <x v="15"/>
    <n v="300"/>
    <n v="205"/>
    <x v="2"/>
    <n v="0"/>
    <n v="1.0993978511322899"/>
  </r>
  <r>
    <n v="5"/>
    <x v="3"/>
    <x v="16"/>
    <n v="300"/>
    <n v="205"/>
    <x v="0"/>
    <n v="1.01137860079419E-2"/>
    <n v="0"/>
  </r>
  <r>
    <n v="5"/>
    <x v="3"/>
    <x v="16"/>
    <n v="300"/>
    <n v="205"/>
    <x v="2"/>
    <n v="0"/>
    <n v="1.0892840651243501"/>
  </r>
  <r>
    <n v="5"/>
    <x v="3"/>
    <x v="17"/>
    <n v="300"/>
    <n v="205"/>
    <x v="0"/>
    <n v="1.00207453791019E-2"/>
    <n v="0"/>
  </r>
  <r>
    <n v="5"/>
    <x v="3"/>
    <x v="17"/>
    <n v="300"/>
    <n v="205"/>
    <x v="2"/>
    <n v="0"/>
    <n v="1.0792633197452399"/>
  </r>
  <r>
    <n v="5"/>
    <x v="3"/>
    <x v="18"/>
    <n v="300"/>
    <n v="205"/>
    <x v="0"/>
    <n v="9.9285606669889895E-3"/>
    <n v="0"/>
  </r>
  <r>
    <n v="5"/>
    <x v="3"/>
    <x v="18"/>
    <n v="300"/>
    <n v="205"/>
    <x v="2"/>
    <n v="0"/>
    <n v="1.06933475907825"/>
  </r>
  <r>
    <n v="5"/>
    <x v="3"/>
    <x v="3"/>
    <n v="300"/>
    <n v="206"/>
    <x v="0"/>
    <n v="0.11204445924527399"/>
    <n v="0"/>
  </r>
  <r>
    <n v="5"/>
    <x v="3"/>
    <x v="3"/>
    <n v="300"/>
    <n v="206"/>
    <x v="3"/>
    <n v="0"/>
    <n v="6.0866955407547296"/>
  </r>
  <r>
    <n v="5"/>
    <x v="3"/>
    <x v="4"/>
    <n v="300"/>
    <n v="206"/>
    <x v="0"/>
    <n v="0.110019215268665"/>
    <n v="0"/>
  </r>
  <r>
    <n v="5"/>
    <x v="3"/>
    <x v="4"/>
    <n v="300"/>
    <n v="206"/>
    <x v="3"/>
    <n v="0"/>
    <n v="5.9766763254860598"/>
  </r>
  <r>
    <n v="5"/>
    <x v="3"/>
    <x v="5"/>
    <n v="300"/>
    <n v="206"/>
    <x v="0"/>
    <n v="0.108030578306739"/>
    <n v="0"/>
  </r>
  <r>
    <n v="5"/>
    <x v="3"/>
    <x v="5"/>
    <n v="300"/>
    <n v="206"/>
    <x v="3"/>
    <n v="0"/>
    <n v="5.8686457471793201"/>
  </r>
  <r>
    <n v="5"/>
    <x v="3"/>
    <x v="6"/>
    <n v="300"/>
    <n v="206"/>
    <x v="0"/>
    <n v="0.106077886674514"/>
    <n v="0"/>
  </r>
  <r>
    <n v="5"/>
    <x v="3"/>
    <x v="6"/>
    <n v="300"/>
    <n v="206"/>
    <x v="3"/>
    <n v="0"/>
    <n v="5.7625678605048103"/>
  </r>
  <r>
    <n v="5"/>
    <x v="3"/>
    <x v="7"/>
    <n v="300"/>
    <n v="206"/>
    <x v="0"/>
    <n v="0.10416049064720501"/>
    <n v="0"/>
  </r>
  <r>
    <n v="5"/>
    <x v="3"/>
    <x v="7"/>
    <n v="300"/>
    <n v="206"/>
    <x v="3"/>
    <n v="0"/>
    <n v="5.6584073698576001"/>
  </r>
  <r>
    <n v="5"/>
    <x v="3"/>
    <x v="8"/>
    <n v="300"/>
    <n v="206"/>
    <x v="0"/>
    <n v="0.102277752244031"/>
    <n v="0"/>
  </r>
  <r>
    <n v="5"/>
    <x v="3"/>
    <x v="8"/>
    <n v="300"/>
    <n v="206"/>
    <x v="3"/>
    <n v="0"/>
    <n v="5.5561296176135704"/>
  </r>
  <r>
    <n v="5"/>
    <x v="3"/>
    <x v="9"/>
    <n v="300"/>
    <n v="206"/>
    <x v="0"/>
    <n v="0.100429045015948"/>
    <n v="0"/>
  </r>
  <r>
    <n v="5"/>
    <x v="3"/>
    <x v="9"/>
    <n v="300"/>
    <n v="206"/>
    <x v="3"/>
    <n v="0"/>
    <n v="5.4557005725976202"/>
  </r>
  <r>
    <n v="5"/>
    <x v="3"/>
    <x v="10"/>
    <n v="300"/>
    <n v="206"/>
    <x v="0"/>
    <n v="9.8613753837204499E-2"/>
    <n v="0"/>
  </r>
  <r>
    <n v="5"/>
    <x v="3"/>
    <x v="10"/>
    <n v="300"/>
    <n v="206"/>
    <x v="3"/>
    <n v="0"/>
    <n v="5.3570868187604201"/>
  </r>
  <r>
    <n v="5"/>
    <x v="3"/>
    <x v="11"/>
    <n v="300"/>
    <n v="206"/>
    <x v="0"/>
    <n v="9.6831274700663897E-2"/>
    <n v="0"/>
  </r>
  <r>
    <n v="5"/>
    <x v="3"/>
    <x v="11"/>
    <n v="300"/>
    <n v="206"/>
    <x v="3"/>
    <n v="0"/>
    <n v="5.2602555440597598"/>
  </r>
  <r>
    <n v="5"/>
    <x v="3"/>
    <x v="12"/>
    <n v="300"/>
    <n v="206"/>
    <x v="0"/>
    <n v="9.5081014516841506E-2"/>
    <n v="0"/>
  </r>
  <r>
    <n v="5"/>
    <x v="3"/>
    <x v="12"/>
    <n v="300"/>
    <n v="206"/>
    <x v="3"/>
    <n v="0"/>
    <n v="5.1651745295429103"/>
  </r>
  <r>
    <n v="5"/>
    <x v="3"/>
    <x v="13"/>
    <n v="300"/>
    <n v="206"/>
    <x v="0"/>
    <n v="9.3362390916556806E-2"/>
    <n v="0"/>
  </r>
  <r>
    <n v="5"/>
    <x v="3"/>
    <x v="13"/>
    <n v="300"/>
    <n v="206"/>
    <x v="3"/>
    <n v="0"/>
    <n v="5.0718121386263597"/>
  </r>
  <r>
    <n v="5"/>
    <x v="3"/>
    <x v="14"/>
    <n v="300"/>
    <n v="206"/>
    <x v="0"/>
    <n v="9.1674832057160302E-2"/>
    <n v="0"/>
  </r>
  <r>
    <n v="5"/>
    <x v="3"/>
    <x v="14"/>
    <n v="300"/>
    <n v="206"/>
    <x v="3"/>
    <n v="0"/>
    <n v="4.9801373065692003"/>
  </r>
  <r>
    <n v="5"/>
    <x v="3"/>
    <x v="15"/>
    <n v="300"/>
    <n v="206"/>
    <x v="0"/>
    <n v="9.00177764322692E-2"/>
    <n v="0"/>
  </r>
  <r>
    <n v="5"/>
    <x v="3"/>
    <x v="15"/>
    <n v="300"/>
    <n v="206"/>
    <x v="3"/>
    <n v="0"/>
    <n v="4.8901195301369302"/>
  </r>
  <r>
    <n v="5"/>
    <x v="3"/>
    <x v="16"/>
    <n v="300"/>
    <n v="206"/>
    <x v="0"/>
    <n v="8.8390672684923302E-2"/>
    <n v="0"/>
  </r>
  <r>
    <n v="5"/>
    <x v="3"/>
    <x v="16"/>
    <n v="300"/>
    <n v="206"/>
    <x v="3"/>
    <n v="0"/>
    <n v="4.8017288574520096"/>
  </r>
  <r>
    <n v="5"/>
    <x v="3"/>
    <x v="17"/>
    <n v="300"/>
    <n v="206"/>
    <x v="0"/>
    <n v="8.6792979424146197E-2"/>
    <n v="0"/>
  </r>
  <r>
    <n v="5"/>
    <x v="3"/>
    <x v="17"/>
    <n v="300"/>
    <n v="206"/>
    <x v="3"/>
    <n v="0"/>
    <n v="4.7149358780278599"/>
  </r>
  <r>
    <n v="5"/>
    <x v="3"/>
    <x v="18"/>
    <n v="300"/>
    <n v="206"/>
    <x v="0"/>
    <n v="8.5224165044794895E-2"/>
    <n v="0"/>
  </r>
  <r>
    <n v="5"/>
    <x v="3"/>
    <x v="18"/>
    <n v="300"/>
    <n v="206"/>
    <x v="3"/>
    <n v="0"/>
    <n v="4.6297117129830596"/>
  </r>
  <r>
    <n v="5"/>
    <x v="3"/>
    <x v="3"/>
    <n v="300"/>
    <n v="207"/>
    <x v="0"/>
    <n v="0.35394854316975699"/>
    <n v="0"/>
  </r>
  <r>
    <n v="5"/>
    <x v="3"/>
    <x v="3"/>
    <n v="300"/>
    <n v="207"/>
    <x v="4"/>
    <n v="0"/>
    <n v="15.142901456830201"/>
  </r>
  <r>
    <n v="5"/>
    <x v="3"/>
    <x v="4"/>
    <n v="300"/>
    <n v="207"/>
    <x v="0"/>
    <n v="0.34586434727110499"/>
    <n v="0"/>
  </r>
  <r>
    <n v="5"/>
    <x v="3"/>
    <x v="4"/>
    <n v="300"/>
    <n v="207"/>
    <x v="4"/>
    <n v="0"/>
    <n v="14.797037109559099"/>
  </r>
  <r>
    <n v="5"/>
    <x v="3"/>
    <x v="5"/>
    <n v="300"/>
    <n v="207"/>
    <x v="0"/>
    <n v="0.337964794661964"/>
    <n v="0"/>
  </r>
  <r>
    <n v="5"/>
    <x v="3"/>
    <x v="5"/>
    <n v="300"/>
    <n v="207"/>
    <x v="4"/>
    <n v="0"/>
    <n v="14.459072314897201"/>
  </r>
  <r>
    <n v="5"/>
    <x v="3"/>
    <x v="6"/>
    <n v="300"/>
    <n v="207"/>
    <x v="0"/>
    <n v="0.33024566808377098"/>
    <n v="0"/>
  </r>
  <r>
    <n v="5"/>
    <x v="3"/>
    <x v="6"/>
    <n v="300"/>
    <n v="207"/>
    <x v="4"/>
    <n v="0"/>
    <n v="14.128826646813399"/>
  </r>
  <r>
    <n v="5"/>
    <x v="3"/>
    <x v="7"/>
    <n v="300"/>
    <n v="207"/>
    <x v="0"/>
    <n v="0.32270284660028598"/>
    <n v="0"/>
  </r>
  <r>
    <n v="5"/>
    <x v="3"/>
    <x v="7"/>
    <n v="300"/>
    <n v="207"/>
    <x v="4"/>
    <n v="0"/>
    <n v="13.806123800213101"/>
  </r>
  <r>
    <n v="5"/>
    <x v="3"/>
    <x v="8"/>
    <n v="300"/>
    <n v="207"/>
    <x v="0"/>
    <n v="0.31533230339757501"/>
    <n v="0"/>
  </r>
  <r>
    <n v="5"/>
    <x v="3"/>
    <x v="8"/>
    <n v="300"/>
    <n v="207"/>
    <x v="4"/>
    <n v="0"/>
    <n v="13.4907914968155"/>
  </r>
  <r>
    <n v="5"/>
    <x v="3"/>
    <x v="9"/>
    <n v="300"/>
    <n v="207"/>
    <x v="0"/>
    <n v="0.30813010363427301"/>
    <n v="0"/>
  </r>
  <r>
    <n v="5"/>
    <x v="3"/>
    <x v="9"/>
    <n v="300"/>
    <n v="207"/>
    <x v="4"/>
    <n v="0"/>
    <n v="13.1826613931813"/>
  </r>
  <r>
    <n v="5"/>
    <x v="3"/>
    <x v="10"/>
    <n v="300"/>
    <n v="207"/>
    <x v="0"/>
    <n v="0.30109240234090801"/>
    <n v="0"/>
  </r>
  <r>
    <n v="5"/>
    <x v="3"/>
    <x v="10"/>
    <n v="300"/>
    <n v="207"/>
    <x v="4"/>
    <n v="0"/>
    <n v="12.8815689908404"/>
  </r>
  <r>
    <n v="5"/>
    <x v="3"/>
    <x v="11"/>
    <n v="300"/>
    <n v="207"/>
    <x v="0"/>
    <n v="0.29421544236723202"/>
    <n v="0"/>
  </r>
  <r>
    <n v="5"/>
    <x v="3"/>
    <x v="11"/>
    <n v="300"/>
    <n v="207"/>
    <x v="4"/>
    <n v="0"/>
    <n v="12.5873535484731"/>
  </r>
  <r>
    <n v="5"/>
    <x v="3"/>
    <x v="12"/>
    <n v="300"/>
    <n v="207"/>
    <x v="0"/>
    <n v="0.28749555237643198"/>
    <n v="0"/>
  </r>
  <r>
    <n v="5"/>
    <x v="3"/>
    <x v="12"/>
    <n v="300"/>
    <n v="207"/>
    <x v="4"/>
    <n v="0"/>
    <n v="12.2998579960967"/>
  </r>
  <r>
    <n v="5"/>
    <x v="3"/>
    <x v="13"/>
    <n v="300"/>
    <n v="207"/>
    <x v="0"/>
    <n v="0.28092914488514098"/>
    <n v="0"/>
  </r>
  <r>
    <n v="5"/>
    <x v="3"/>
    <x v="13"/>
    <n v="300"/>
    <n v="207"/>
    <x v="4"/>
    <n v="0"/>
    <n v="12.0189288512116"/>
  </r>
  <r>
    <n v="5"/>
    <x v="3"/>
    <x v="14"/>
    <n v="300"/>
    <n v="207"/>
    <x v="0"/>
    <n v="0.274512714348225"/>
    <n v="0"/>
  </r>
  <r>
    <n v="5"/>
    <x v="3"/>
    <x v="14"/>
    <n v="300"/>
    <n v="207"/>
    <x v="4"/>
    <n v="0"/>
    <n v="11.7444161368633"/>
  </r>
  <r>
    <n v="5"/>
    <x v="3"/>
    <x v="15"/>
    <n v="300"/>
    <n v="207"/>
    <x v="0"/>
    <n v="0.26824283528731002"/>
    <n v="0"/>
  </r>
  <r>
    <n v="5"/>
    <x v="3"/>
    <x v="15"/>
    <n v="300"/>
    <n v="207"/>
    <x v="4"/>
    <n v="0"/>
    <n v="11.476173301576001"/>
  </r>
  <r>
    <n v="5"/>
    <x v="3"/>
    <x v="16"/>
    <n v="300"/>
    <n v="207"/>
    <x v="0"/>
    <n v="0.26211616046205899"/>
    <n v="0"/>
  </r>
  <r>
    <n v="5"/>
    <x v="3"/>
    <x v="16"/>
    <n v="300"/>
    <n v="207"/>
    <x v="4"/>
    <n v="0"/>
    <n v="11.214057141114001"/>
  </r>
  <r>
    <n v="5"/>
    <x v="3"/>
    <x v="17"/>
    <n v="300"/>
    <n v="207"/>
    <x v="0"/>
    <n v="0.25612941908321202"/>
    <n v="0"/>
  </r>
  <r>
    <n v="5"/>
    <x v="3"/>
    <x v="17"/>
    <n v="300"/>
    <n v="207"/>
    <x v="4"/>
    <n v="0"/>
    <n v="10.957927722030799"/>
  </r>
  <r>
    <n v="5"/>
    <x v="3"/>
    <x v="18"/>
    <n v="300"/>
    <n v="207"/>
    <x v="0"/>
    <n v="0.25027941506643497"/>
    <n v="0"/>
  </r>
  <r>
    <n v="5"/>
    <x v="3"/>
    <x v="18"/>
    <n v="300"/>
    <n v="207"/>
    <x v="4"/>
    <n v="0"/>
    <n v="10.7076483069643"/>
  </r>
  <r>
    <n v="5"/>
    <x v="3"/>
    <x v="3"/>
    <n v="300"/>
    <n v="208"/>
    <x v="0"/>
    <n v="4.5619685222634501E-2"/>
    <n v="0"/>
  </r>
  <r>
    <n v="5"/>
    <x v="3"/>
    <x v="3"/>
    <n v="300"/>
    <n v="208"/>
    <x v="5"/>
    <n v="0"/>
    <n v="4.9133723147773702"/>
  </r>
  <r>
    <n v="5"/>
    <x v="3"/>
    <x v="4"/>
    <n v="300"/>
    <n v="208"/>
    <x v="0"/>
    <n v="4.5200012095551599E-2"/>
    <n v="0"/>
  </r>
  <r>
    <n v="5"/>
    <x v="3"/>
    <x v="4"/>
    <n v="300"/>
    <n v="208"/>
    <x v="5"/>
    <n v="0"/>
    <n v="4.8681723026818204"/>
  </r>
  <r>
    <n v="5"/>
    <x v="3"/>
    <x v="5"/>
    <n v="300"/>
    <n v="208"/>
    <x v="0"/>
    <n v="4.4784199703869397E-2"/>
    <n v="0"/>
  </r>
  <r>
    <n v="5"/>
    <x v="3"/>
    <x v="5"/>
    <n v="300"/>
    <n v="208"/>
    <x v="5"/>
    <n v="0"/>
    <n v="4.8233881029779502"/>
  </r>
  <r>
    <n v="5"/>
    <x v="3"/>
    <x v="6"/>
    <n v="300"/>
    <n v="208"/>
    <x v="0"/>
    <n v="4.4372212531185597E-2"/>
    <n v="0"/>
  </r>
  <r>
    <n v="5"/>
    <x v="3"/>
    <x v="6"/>
    <n v="300"/>
    <n v="208"/>
    <x v="5"/>
    <n v="0"/>
    <n v="4.7790158904467601"/>
  </r>
  <r>
    <n v="5"/>
    <x v="3"/>
    <x v="7"/>
    <n v="300"/>
    <n v="208"/>
    <x v="0"/>
    <n v="4.3964015387834898E-2"/>
    <n v="0"/>
  </r>
  <r>
    <n v="5"/>
    <x v="3"/>
    <x v="7"/>
    <n v="300"/>
    <n v="208"/>
    <x v="5"/>
    <n v="0"/>
    <n v="4.7350518750589297"/>
  </r>
  <r>
    <n v="5"/>
    <x v="3"/>
    <x v="8"/>
    <n v="300"/>
    <n v="208"/>
    <x v="0"/>
    <n v="4.3559573407868001E-2"/>
    <n v="0"/>
  </r>
  <r>
    <n v="5"/>
    <x v="3"/>
    <x v="8"/>
    <n v="300"/>
    <n v="208"/>
    <x v="5"/>
    <n v="0"/>
    <n v="4.6914923016510599"/>
  </r>
  <r>
    <n v="5"/>
    <x v="3"/>
    <x v="9"/>
    <n v="300"/>
    <n v="208"/>
    <x v="0"/>
    <n v="4.3158852046087902E-2"/>
    <n v="0"/>
  </r>
  <r>
    <n v="5"/>
    <x v="3"/>
    <x v="9"/>
    <n v="300"/>
    <n v="208"/>
    <x v="5"/>
    <n v="0"/>
    <n v="4.6483334496049702"/>
  </r>
  <r>
    <n v="5"/>
    <x v="3"/>
    <x v="10"/>
    <n v="300"/>
    <n v="208"/>
    <x v="0"/>
    <n v="4.2761817075086299E-2"/>
    <n v="0"/>
  </r>
  <r>
    <n v="5"/>
    <x v="3"/>
    <x v="10"/>
    <n v="300"/>
    <n v="208"/>
    <x v="5"/>
    <n v="0"/>
    <n v="4.6055716325298803"/>
  </r>
  <r>
    <n v="5"/>
    <x v="3"/>
    <x v="11"/>
    <n v="300"/>
    <n v="208"/>
    <x v="0"/>
    <n v="4.2368434582331603E-2"/>
    <n v="0"/>
  </r>
  <r>
    <n v="5"/>
    <x v="3"/>
    <x v="11"/>
    <n v="300"/>
    <n v="208"/>
    <x v="5"/>
    <n v="0"/>
    <n v="4.5632031979475496"/>
  </r>
  <r>
    <n v="5"/>
    <x v="3"/>
    <x v="12"/>
    <n v="300"/>
    <n v="208"/>
    <x v="0"/>
    <n v="4.19786709672616E-2"/>
    <n v="0"/>
  </r>
  <r>
    <n v="5"/>
    <x v="3"/>
    <x v="12"/>
    <n v="300"/>
    <n v="208"/>
    <x v="5"/>
    <n v="0"/>
    <n v="4.5212245269802898"/>
  </r>
  <r>
    <n v="5"/>
    <x v="3"/>
    <x v="13"/>
    <n v="300"/>
    <n v="208"/>
    <x v="0"/>
    <n v="4.1592492938422203E-2"/>
    <n v="0"/>
  </r>
  <r>
    <n v="5"/>
    <x v="3"/>
    <x v="13"/>
    <n v="300"/>
    <n v="208"/>
    <x v="5"/>
    <n v="0"/>
    <n v="4.4796320340418703"/>
  </r>
  <r>
    <n v="5"/>
    <x v="3"/>
    <x v="14"/>
    <n v="300"/>
    <n v="208"/>
    <x v="0"/>
    <n v="4.1209867510618302E-2"/>
    <n v="0"/>
  </r>
  <r>
    <n v="5"/>
    <x v="3"/>
    <x v="14"/>
    <n v="300"/>
    <n v="208"/>
    <x v="5"/>
    <n v="0"/>
    <n v="4.4384221665312502"/>
  </r>
  <r>
    <n v="5"/>
    <x v="3"/>
    <x v="15"/>
    <n v="300"/>
    <n v="208"/>
    <x v="0"/>
    <n v="4.0830762002100202E-2"/>
    <n v="0"/>
  </r>
  <r>
    <n v="5"/>
    <x v="3"/>
    <x v="15"/>
    <n v="300"/>
    <n v="208"/>
    <x v="5"/>
    <n v="0"/>
    <n v="4.39759140452915"/>
  </r>
  <r>
    <n v="5"/>
    <x v="3"/>
    <x v="16"/>
    <n v="300"/>
    <n v="208"/>
    <x v="0"/>
    <n v="4.0455144031767497E-2"/>
    <n v="0"/>
  </r>
  <r>
    <n v="5"/>
    <x v="3"/>
    <x v="16"/>
    <n v="300"/>
    <n v="208"/>
    <x v="5"/>
    <n v="0"/>
    <n v="4.3571362604973798"/>
  </r>
  <r>
    <n v="5"/>
    <x v="3"/>
    <x v="17"/>
    <n v="300"/>
    <n v="208"/>
    <x v="0"/>
    <n v="4.0082981516407698E-2"/>
    <n v="0"/>
  </r>
  <r>
    <n v="5"/>
    <x v="3"/>
    <x v="17"/>
    <n v="300"/>
    <n v="208"/>
    <x v="5"/>
    <n v="0"/>
    <n v="4.3170532789809704"/>
  </r>
  <r>
    <n v="5"/>
    <x v="3"/>
    <x v="18"/>
    <n v="300"/>
    <n v="208"/>
    <x v="0"/>
    <n v="3.9714242667956E-2"/>
    <n v="0"/>
  </r>
  <r>
    <n v="5"/>
    <x v="3"/>
    <x v="18"/>
    <n v="300"/>
    <n v="208"/>
    <x v="5"/>
    <n v="0"/>
    <n v="4.2773390363130197"/>
  </r>
  <r>
    <n v="5"/>
    <x v="3"/>
    <x v="3"/>
    <n v="300"/>
    <n v="209"/>
    <x v="0"/>
    <n v="1.8155689111877"/>
    <n v="0"/>
  </r>
  <r>
    <n v="5"/>
    <x v="3"/>
    <x v="3"/>
    <n v="300"/>
    <n v="209"/>
    <x v="6"/>
    <n v="0"/>
    <n v="4.3831710888122997"/>
  </r>
  <r>
    <n v="5"/>
    <x v="3"/>
    <x v="4"/>
    <n v="300"/>
    <n v="209"/>
    <x v="0"/>
    <n v="1.2838010888122999"/>
    <n v="0"/>
  </r>
  <r>
    <n v="5"/>
    <x v="3"/>
    <x v="4"/>
    <n v="300"/>
    <n v="209"/>
    <x v="6"/>
    <n v="0"/>
    <n v="3.09937"/>
  </r>
  <r>
    <n v="5"/>
    <x v="3"/>
    <x v="5"/>
    <n v="300"/>
    <n v="209"/>
    <x v="0"/>
    <n v="0.90778445559385001"/>
    <n v="0"/>
  </r>
  <r>
    <n v="5"/>
    <x v="3"/>
    <x v="5"/>
    <n v="300"/>
    <n v="209"/>
    <x v="6"/>
    <n v="0"/>
    <n v="2.1915855444061498"/>
  </r>
  <r>
    <n v="5"/>
    <x v="3"/>
    <x v="6"/>
    <n v="300"/>
    <n v="209"/>
    <x v="0"/>
    <n v="0.64190054440614996"/>
    <n v="0"/>
  </r>
  <r>
    <n v="5"/>
    <x v="3"/>
    <x v="6"/>
    <n v="300"/>
    <n v="209"/>
    <x v="6"/>
    <n v="0"/>
    <n v="1.549685"/>
  </r>
  <r>
    <n v="5"/>
    <x v="3"/>
    <x v="7"/>
    <n v="300"/>
    <n v="209"/>
    <x v="0"/>
    <n v="0.45389222779692501"/>
    <n v="0"/>
  </r>
  <r>
    <n v="5"/>
    <x v="3"/>
    <x v="7"/>
    <n v="300"/>
    <n v="209"/>
    <x v="6"/>
    <n v="0"/>
    <n v="1.09579277220308"/>
  </r>
  <r>
    <n v="5"/>
    <x v="3"/>
    <x v="8"/>
    <n v="300"/>
    <n v="209"/>
    <x v="0"/>
    <n v="0.32095027220307498"/>
    <n v="0"/>
  </r>
  <r>
    <n v="5"/>
    <x v="3"/>
    <x v="8"/>
    <n v="300"/>
    <n v="209"/>
    <x v="6"/>
    <n v="0"/>
    <n v="0.77484249999999999"/>
  </r>
  <r>
    <n v="5"/>
    <x v="3"/>
    <x v="9"/>
    <n v="300"/>
    <n v="209"/>
    <x v="0"/>
    <n v="0.226946113898463"/>
    <n v="0"/>
  </r>
  <r>
    <n v="5"/>
    <x v="3"/>
    <x v="9"/>
    <n v="300"/>
    <n v="209"/>
    <x v="6"/>
    <n v="0"/>
    <n v="0.54789638610153801"/>
  </r>
  <r>
    <n v="5"/>
    <x v="3"/>
    <x v="10"/>
    <n v="300"/>
    <n v="209"/>
    <x v="0"/>
    <n v="0.16047513610153799"/>
    <n v="0"/>
  </r>
  <r>
    <n v="5"/>
    <x v="3"/>
    <x v="10"/>
    <n v="300"/>
    <n v="209"/>
    <x v="6"/>
    <n v="0"/>
    <n v="0.38742124999999999"/>
  </r>
  <r>
    <n v="5"/>
    <x v="3"/>
    <x v="11"/>
    <n v="300"/>
    <n v="209"/>
    <x v="0"/>
    <n v="0.113473056949231"/>
    <n v="0"/>
  </r>
  <r>
    <n v="5"/>
    <x v="3"/>
    <x v="11"/>
    <n v="300"/>
    <n v="209"/>
    <x v="6"/>
    <n v="0"/>
    <n v="0.27394819305076901"/>
  </r>
  <r>
    <n v="5"/>
    <x v="3"/>
    <x v="12"/>
    <n v="300"/>
    <n v="209"/>
    <x v="0"/>
    <n v="8.0237568050768801E-2"/>
    <n v="0"/>
  </r>
  <r>
    <n v="5"/>
    <x v="3"/>
    <x v="12"/>
    <n v="300"/>
    <n v="209"/>
    <x v="6"/>
    <n v="0"/>
    <n v="0.193710625"/>
  </r>
  <r>
    <n v="5"/>
    <x v="3"/>
    <x v="13"/>
    <n v="300"/>
    <n v="209"/>
    <x v="0"/>
    <n v="5.6736528474615598E-2"/>
    <n v="0"/>
  </r>
  <r>
    <n v="5"/>
    <x v="3"/>
    <x v="13"/>
    <n v="300"/>
    <n v="209"/>
    <x v="6"/>
    <n v="0"/>
    <n v="0.136974096525384"/>
  </r>
  <r>
    <n v="5"/>
    <x v="3"/>
    <x v="14"/>
    <n v="300"/>
    <n v="209"/>
    <x v="0"/>
    <n v="4.0118784025384401E-2"/>
    <n v="0"/>
  </r>
  <r>
    <n v="5"/>
    <x v="3"/>
    <x v="14"/>
    <n v="300"/>
    <n v="209"/>
    <x v="6"/>
    <n v="0"/>
    <n v="9.6855312499999999E-2"/>
  </r>
  <r>
    <n v="5"/>
    <x v="3"/>
    <x v="15"/>
    <n v="300"/>
    <n v="209"/>
    <x v="0"/>
    <n v="2.8368264237307799E-2"/>
    <n v="0"/>
  </r>
  <r>
    <n v="5"/>
    <x v="3"/>
    <x v="15"/>
    <n v="300"/>
    <n v="209"/>
    <x v="6"/>
    <n v="0"/>
    <n v="6.8487048262692196E-2"/>
  </r>
  <r>
    <n v="5"/>
    <x v="3"/>
    <x v="16"/>
    <n v="300"/>
    <n v="209"/>
    <x v="0"/>
    <n v="2.00593920126922E-2"/>
    <n v="0"/>
  </r>
  <r>
    <n v="5"/>
    <x v="3"/>
    <x v="16"/>
    <n v="300"/>
    <n v="209"/>
    <x v="6"/>
    <n v="0"/>
    <n v="4.8427656249999999E-2"/>
  </r>
  <r>
    <n v="5"/>
    <x v="3"/>
    <x v="17"/>
    <n v="300"/>
    <n v="209"/>
    <x v="0"/>
    <n v="1.41841321186539E-2"/>
    <n v="0"/>
  </r>
  <r>
    <n v="5"/>
    <x v="3"/>
    <x v="17"/>
    <n v="300"/>
    <n v="209"/>
    <x v="6"/>
    <n v="0"/>
    <n v="3.4243524131346098E-2"/>
  </r>
  <r>
    <n v="5"/>
    <x v="3"/>
    <x v="18"/>
    <n v="300"/>
    <n v="209"/>
    <x v="0"/>
    <n v="1.00296960063461E-2"/>
    <n v="0"/>
  </r>
  <r>
    <n v="5"/>
    <x v="3"/>
    <x v="18"/>
    <n v="300"/>
    <n v="209"/>
    <x v="6"/>
    <n v="0"/>
    <n v="2.4213828125E-2"/>
  </r>
  <r>
    <n v="5"/>
    <x v="3"/>
    <x v="3"/>
    <n v="300"/>
    <n v="210"/>
    <x v="0"/>
    <n v="0.156862242943383"/>
    <n v="0"/>
  </r>
  <r>
    <n v="5"/>
    <x v="3"/>
    <x v="3"/>
    <n v="300"/>
    <n v="210"/>
    <x v="7"/>
    <n v="0"/>
    <n v="8.5213737570566206"/>
  </r>
  <r>
    <n v="5"/>
    <x v="3"/>
    <x v="4"/>
    <n v="300"/>
    <n v="210"/>
    <x v="0"/>
    <n v="0.15402690137613101"/>
    <n v="0"/>
  </r>
  <r>
    <n v="5"/>
    <x v="3"/>
    <x v="4"/>
    <n v="300"/>
    <n v="210"/>
    <x v="7"/>
    <n v="0"/>
    <n v="8.3673468556804895"/>
  </r>
  <r>
    <n v="5"/>
    <x v="3"/>
    <x v="5"/>
    <n v="300"/>
    <n v="210"/>
    <x v="0"/>
    <n v="0.15124280962943401"/>
    <n v="0"/>
  </r>
  <r>
    <n v="5"/>
    <x v="3"/>
    <x v="5"/>
    <n v="300"/>
    <n v="210"/>
    <x v="7"/>
    <n v="0"/>
    <n v="8.2161040460510506"/>
  </r>
  <r>
    <n v="5"/>
    <x v="3"/>
    <x v="6"/>
    <n v="300"/>
    <n v="210"/>
    <x v="0"/>
    <n v="0.148509041344321"/>
    <n v="0"/>
  </r>
  <r>
    <n v="5"/>
    <x v="3"/>
    <x v="6"/>
    <n v="300"/>
    <n v="210"/>
    <x v="7"/>
    <n v="0"/>
    <n v="8.06759500470673"/>
  </r>
  <r>
    <n v="5"/>
    <x v="3"/>
    <x v="7"/>
    <n v="300"/>
    <n v="210"/>
    <x v="0"/>
    <n v="0.14582468690608699"/>
    <n v="0"/>
  </r>
  <r>
    <n v="5"/>
    <x v="3"/>
    <x v="7"/>
    <n v="300"/>
    <n v="210"/>
    <x v="7"/>
    <n v="0"/>
    <n v="7.9217703178006502"/>
  </r>
  <r>
    <n v="5"/>
    <x v="3"/>
    <x v="8"/>
    <n v="300"/>
    <n v="210"/>
    <x v="0"/>
    <n v="0.14318885314164401"/>
    <n v="0"/>
  </r>
  <r>
    <n v="5"/>
    <x v="3"/>
    <x v="8"/>
    <n v="300"/>
    <n v="210"/>
    <x v="7"/>
    <n v="0"/>
    <n v="7.7785814646590001"/>
  </r>
  <r>
    <n v="5"/>
    <x v="3"/>
    <x v="9"/>
    <n v="300"/>
    <n v="210"/>
    <x v="0"/>
    <n v="0.14060066302232799"/>
    <n v="0"/>
  </r>
  <r>
    <n v="5"/>
    <x v="3"/>
    <x v="9"/>
    <n v="300"/>
    <n v="210"/>
    <x v="7"/>
    <n v="0"/>
    <n v="7.6379808016366804"/>
  </r>
  <r>
    <n v="5"/>
    <x v="3"/>
    <x v="10"/>
    <n v="300"/>
    <n v="210"/>
    <x v="0"/>
    <n v="0.13805925537208499"/>
    <n v="0"/>
  </r>
  <r>
    <n v="5"/>
    <x v="3"/>
    <x v="10"/>
    <n v="300"/>
    <n v="210"/>
    <x v="7"/>
    <n v="0"/>
    <n v="7.4999215462645896"/>
  </r>
  <r>
    <n v="5"/>
    <x v="3"/>
    <x v="11"/>
    <n v="300"/>
    <n v="210"/>
    <x v="0"/>
    <n v="0.13556378458092999"/>
    <n v="0"/>
  </r>
  <r>
    <n v="5"/>
    <x v="3"/>
    <x v="11"/>
    <n v="300"/>
    <n v="210"/>
    <x v="7"/>
    <n v="0"/>
    <n v="7.3643577616836602"/>
  </r>
  <r>
    <n v="5"/>
    <x v="3"/>
    <x v="12"/>
    <n v="300"/>
    <n v="210"/>
    <x v="0"/>
    <n v="0.13311342032357801"/>
    <n v="0"/>
  </r>
  <r>
    <n v="5"/>
    <x v="3"/>
    <x v="12"/>
    <n v="300"/>
    <n v="210"/>
    <x v="7"/>
    <n v="0"/>
    <n v="7.23124434136008"/>
  </r>
  <r>
    <n v="5"/>
    <x v="3"/>
    <x v="13"/>
    <n v="300"/>
    <n v="210"/>
    <x v="0"/>
    <n v="0.13070734728317901"/>
    <n v="0"/>
  </r>
  <r>
    <n v="5"/>
    <x v="3"/>
    <x v="13"/>
    <n v="300"/>
    <n v="210"/>
    <x v="7"/>
    <n v="0"/>
    <n v="7.1005369940768999"/>
  </r>
  <r>
    <n v="5"/>
    <x v="3"/>
    <x v="14"/>
    <n v="300"/>
    <n v="210"/>
    <x v="0"/>
    <n v="0.128344764880024"/>
    <n v="0"/>
  </r>
  <r>
    <n v="5"/>
    <x v="3"/>
    <x v="14"/>
    <n v="300"/>
    <n v="210"/>
    <x v="7"/>
    <n v="0"/>
    <n v="6.9721922291968799"/>
  </r>
  <r>
    <n v="5"/>
    <x v="3"/>
    <x v="15"/>
    <n v="300"/>
    <n v="210"/>
    <x v="0"/>
    <n v="0.126024887005176"/>
    <n v="0"/>
  </r>
  <r>
    <n v="5"/>
    <x v="3"/>
    <x v="15"/>
    <n v="300"/>
    <n v="210"/>
    <x v="7"/>
    <n v="0"/>
    <n v="6.8461673421917002"/>
  </r>
  <r>
    <n v="5"/>
    <x v="3"/>
    <x v="16"/>
    <n v="300"/>
    <n v="210"/>
    <x v="0"/>
    <n v="0.123746941758893"/>
    <n v="0"/>
  </r>
  <r>
    <n v="5"/>
    <x v="3"/>
    <x v="16"/>
    <n v="300"/>
    <n v="210"/>
    <x v="7"/>
    <n v="0"/>
    <n v="6.7224204004328101"/>
  </r>
  <r>
    <n v="5"/>
    <x v="3"/>
    <x v="17"/>
    <n v="300"/>
    <n v="210"/>
    <x v="0"/>
    <n v="0.121510171193806"/>
    <n v="0"/>
  </r>
  <r>
    <n v="5"/>
    <x v="3"/>
    <x v="17"/>
    <n v="300"/>
    <n v="210"/>
    <x v="7"/>
    <n v="0"/>
    <n v="6.6009102292390001"/>
  </r>
  <r>
    <n v="5"/>
    <x v="3"/>
    <x v="18"/>
    <n v="300"/>
    <n v="210"/>
    <x v="0"/>
    <n v="0.119313831062713"/>
    <n v="0"/>
  </r>
  <r>
    <n v="5"/>
    <x v="3"/>
    <x v="18"/>
    <n v="300"/>
    <n v="210"/>
    <x v="7"/>
    <n v="0"/>
    <n v="6.4815963981762899"/>
  </r>
  <r>
    <n v="5"/>
    <x v="3"/>
    <x v="3"/>
    <n v="301"/>
    <n v="204"/>
    <x v="0"/>
    <n v="0.47557066382041302"/>
    <n v="0"/>
  </r>
  <r>
    <n v="5"/>
    <x v="3"/>
    <x v="3"/>
    <n v="301"/>
    <n v="204"/>
    <x v="1"/>
    <n v="0"/>
    <n v="61.511829336179602"/>
  </r>
  <r>
    <n v="5"/>
    <x v="3"/>
    <x v="4"/>
    <n v="301"/>
    <n v="204"/>
    <x v="0"/>
    <n v="0.47192206013182397"/>
    <n v="0"/>
  </r>
  <r>
    <n v="5"/>
    <x v="3"/>
    <x v="4"/>
    <n v="301"/>
    <n v="204"/>
    <x v="1"/>
    <n v="0"/>
    <n v="61.039907276047799"/>
  </r>
  <r>
    <n v="5"/>
    <x v="3"/>
    <x v="5"/>
    <n v="301"/>
    <n v="204"/>
    <x v="0"/>
    <n v="0.46830144872679103"/>
    <n v="0"/>
  </r>
  <r>
    <n v="5"/>
    <x v="3"/>
    <x v="5"/>
    <n v="301"/>
    <n v="204"/>
    <x v="1"/>
    <n v="0"/>
    <n v="60.571605827321001"/>
  </r>
  <r>
    <n v="5"/>
    <x v="3"/>
    <x v="6"/>
    <n v="301"/>
    <n v="204"/>
    <x v="0"/>
    <n v="0.46470861484700499"/>
    <n v="0"/>
  </r>
  <r>
    <n v="5"/>
    <x v="3"/>
    <x v="6"/>
    <n v="301"/>
    <n v="204"/>
    <x v="1"/>
    <n v="0"/>
    <n v="60.106897212474003"/>
  </r>
  <r>
    <n v="5"/>
    <x v="3"/>
    <x v="7"/>
    <n v="301"/>
    <n v="204"/>
    <x v="0"/>
    <n v="0.46114334538183499"/>
    <n v="0"/>
  </r>
  <r>
    <n v="5"/>
    <x v="3"/>
    <x v="7"/>
    <n v="301"/>
    <n v="204"/>
    <x v="1"/>
    <n v="0"/>
    <n v="59.645753867092097"/>
  </r>
  <r>
    <n v="5"/>
    <x v="3"/>
    <x v="8"/>
    <n v="301"/>
    <n v="204"/>
    <x v="0"/>
    <n v="0.45760542885557998"/>
    <n v="0"/>
  </r>
  <r>
    <n v="5"/>
    <x v="3"/>
    <x v="8"/>
    <n v="301"/>
    <n v="204"/>
    <x v="1"/>
    <n v="0"/>
    <n v="59.188148438236603"/>
  </r>
  <r>
    <n v="5"/>
    <x v="3"/>
    <x v="9"/>
    <n v="301"/>
    <n v="204"/>
    <x v="0"/>
    <n v="0.45409465541502703"/>
    <n v="0"/>
  </r>
  <r>
    <n v="5"/>
    <x v="3"/>
    <x v="9"/>
    <n v="301"/>
    <n v="204"/>
    <x v="1"/>
    <n v="0"/>
    <n v="58.734053782821498"/>
  </r>
  <r>
    <n v="5"/>
    <x v="3"/>
    <x v="10"/>
    <n v="301"/>
    <n v="204"/>
    <x v="0"/>
    <n v="0.45061081681697601"/>
    <n v="0"/>
  </r>
  <r>
    <n v="5"/>
    <x v="3"/>
    <x v="10"/>
    <n v="301"/>
    <n v="204"/>
    <x v="1"/>
    <n v="0"/>
    <n v="58.2834429660046"/>
  </r>
  <r>
    <n v="5"/>
    <x v="3"/>
    <x v="11"/>
    <n v="301"/>
    <n v="204"/>
    <x v="0"/>
    <n v="0.447153706415854"/>
    <n v="0"/>
  </r>
  <r>
    <n v="5"/>
    <x v="3"/>
    <x v="11"/>
    <n v="301"/>
    <n v="204"/>
    <x v="1"/>
    <n v="0"/>
    <n v="57.836289259588703"/>
  </r>
  <r>
    <n v="5"/>
    <x v="3"/>
    <x v="12"/>
    <n v="301"/>
    <n v="204"/>
    <x v="0"/>
    <n v="0.44372311915150697"/>
    <n v="0"/>
  </r>
  <r>
    <n v="5"/>
    <x v="3"/>
    <x v="12"/>
    <n v="301"/>
    <n v="204"/>
    <x v="1"/>
    <n v="0"/>
    <n v="57.392566140437197"/>
  </r>
  <r>
    <n v="5"/>
    <x v="3"/>
    <x v="13"/>
    <n v="301"/>
    <n v="204"/>
    <x v="0"/>
    <n v="0.440318851537008"/>
    <n v="0"/>
  </r>
  <r>
    <n v="5"/>
    <x v="3"/>
    <x v="13"/>
    <n v="301"/>
    <n v="204"/>
    <x v="1"/>
    <n v="0"/>
    <n v="56.952247288900203"/>
  </r>
  <r>
    <n v="5"/>
    <x v="3"/>
    <x v="14"/>
    <n v="301"/>
    <n v="204"/>
    <x v="0"/>
    <n v="0.43694070164657001"/>
    <n v="0"/>
  </r>
  <r>
    <n v="5"/>
    <x v="3"/>
    <x v="14"/>
    <n v="301"/>
    <n v="204"/>
    <x v="1"/>
    <n v="0"/>
    <n v="56.515306587253598"/>
  </r>
  <r>
    <n v="5"/>
    <x v="3"/>
    <x v="15"/>
    <n v="301"/>
    <n v="204"/>
    <x v="0"/>
    <n v="0.43358846910364002"/>
    <n v="0"/>
  </r>
  <r>
    <n v="5"/>
    <x v="3"/>
    <x v="15"/>
    <n v="301"/>
    <n v="204"/>
    <x v="1"/>
    <n v="0"/>
    <n v="56.08171811815"/>
  </r>
  <r>
    <n v="5"/>
    <x v="3"/>
    <x v="16"/>
    <n v="301"/>
    <n v="204"/>
    <x v="0"/>
    <n v="0.43026195506890003"/>
    <n v="0"/>
  </r>
  <r>
    <n v="5"/>
    <x v="3"/>
    <x v="16"/>
    <n v="301"/>
    <n v="204"/>
    <x v="1"/>
    <n v="0"/>
    <n v="55.6514561630811"/>
  </r>
  <r>
    <n v="5"/>
    <x v="3"/>
    <x v="17"/>
    <n v="301"/>
    <n v="204"/>
    <x v="0"/>
    <n v="0.42696096222860602"/>
    <n v="0"/>
  </r>
  <r>
    <n v="5"/>
    <x v="3"/>
    <x v="17"/>
    <n v="301"/>
    <n v="204"/>
    <x v="1"/>
    <n v="0"/>
    <n v="55.224495200852502"/>
  </r>
  <r>
    <n v="5"/>
    <x v="3"/>
    <x v="18"/>
    <n v="301"/>
    <n v="204"/>
    <x v="0"/>
    <n v="0.42368529478275702"/>
    <n v="0"/>
  </r>
  <r>
    <n v="5"/>
    <x v="3"/>
    <x v="18"/>
    <n v="301"/>
    <n v="204"/>
    <x v="1"/>
    <n v="0"/>
    <n v="54.800809906069702"/>
  </r>
  <r>
    <n v="5"/>
    <x v="3"/>
    <x v="3"/>
    <n v="301"/>
    <n v="205"/>
    <x v="0"/>
    <n v="4.5619685222634501E-2"/>
    <n v="0"/>
  </r>
  <r>
    <n v="5"/>
    <x v="3"/>
    <x v="3"/>
    <n v="301"/>
    <n v="205"/>
    <x v="2"/>
    <n v="0"/>
    <n v="4.9133723147773702"/>
  </r>
  <r>
    <n v="5"/>
    <x v="3"/>
    <x v="4"/>
    <n v="301"/>
    <n v="205"/>
    <x v="0"/>
    <n v="4.5200012095551599E-2"/>
    <n v="0"/>
  </r>
  <r>
    <n v="5"/>
    <x v="3"/>
    <x v="4"/>
    <n v="301"/>
    <n v="205"/>
    <x v="2"/>
    <n v="0"/>
    <n v="4.8681723026818204"/>
  </r>
  <r>
    <n v="5"/>
    <x v="3"/>
    <x v="5"/>
    <n v="301"/>
    <n v="205"/>
    <x v="0"/>
    <n v="4.4784199703869397E-2"/>
    <n v="0"/>
  </r>
  <r>
    <n v="5"/>
    <x v="3"/>
    <x v="5"/>
    <n v="301"/>
    <n v="205"/>
    <x v="2"/>
    <n v="0"/>
    <n v="4.8233881029779502"/>
  </r>
  <r>
    <n v="5"/>
    <x v="3"/>
    <x v="6"/>
    <n v="301"/>
    <n v="205"/>
    <x v="0"/>
    <n v="4.4372212531185597E-2"/>
    <n v="0"/>
  </r>
  <r>
    <n v="5"/>
    <x v="3"/>
    <x v="6"/>
    <n v="301"/>
    <n v="205"/>
    <x v="2"/>
    <n v="0"/>
    <n v="4.7790158904467601"/>
  </r>
  <r>
    <n v="5"/>
    <x v="3"/>
    <x v="7"/>
    <n v="301"/>
    <n v="205"/>
    <x v="0"/>
    <n v="4.3964015387834898E-2"/>
    <n v="0"/>
  </r>
  <r>
    <n v="5"/>
    <x v="3"/>
    <x v="7"/>
    <n v="301"/>
    <n v="205"/>
    <x v="2"/>
    <n v="0"/>
    <n v="4.7350518750589297"/>
  </r>
  <r>
    <n v="5"/>
    <x v="3"/>
    <x v="8"/>
    <n v="301"/>
    <n v="205"/>
    <x v="0"/>
    <n v="4.3559573407868001E-2"/>
    <n v="0"/>
  </r>
  <r>
    <n v="5"/>
    <x v="3"/>
    <x v="8"/>
    <n v="301"/>
    <n v="205"/>
    <x v="2"/>
    <n v="0"/>
    <n v="4.6914923016510599"/>
  </r>
  <r>
    <n v="5"/>
    <x v="3"/>
    <x v="9"/>
    <n v="301"/>
    <n v="205"/>
    <x v="0"/>
    <n v="4.3158852046087902E-2"/>
    <n v="0"/>
  </r>
  <r>
    <n v="5"/>
    <x v="3"/>
    <x v="9"/>
    <n v="301"/>
    <n v="205"/>
    <x v="2"/>
    <n v="0"/>
    <n v="4.6483334496049702"/>
  </r>
  <r>
    <n v="5"/>
    <x v="3"/>
    <x v="10"/>
    <n v="301"/>
    <n v="205"/>
    <x v="0"/>
    <n v="4.2761817075086299E-2"/>
    <n v="0"/>
  </r>
  <r>
    <n v="5"/>
    <x v="3"/>
    <x v="10"/>
    <n v="301"/>
    <n v="205"/>
    <x v="2"/>
    <n v="0"/>
    <n v="4.6055716325298803"/>
  </r>
  <r>
    <n v="5"/>
    <x v="3"/>
    <x v="11"/>
    <n v="301"/>
    <n v="205"/>
    <x v="0"/>
    <n v="4.2368434582331603E-2"/>
    <n v="0"/>
  </r>
  <r>
    <n v="5"/>
    <x v="3"/>
    <x v="11"/>
    <n v="301"/>
    <n v="205"/>
    <x v="2"/>
    <n v="0"/>
    <n v="4.5632031979475496"/>
  </r>
  <r>
    <n v="5"/>
    <x v="3"/>
    <x v="12"/>
    <n v="301"/>
    <n v="205"/>
    <x v="0"/>
    <n v="4.19786709672616E-2"/>
    <n v="0"/>
  </r>
  <r>
    <n v="5"/>
    <x v="3"/>
    <x v="12"/>
    <n v="301"/>
    <n v="205"/>
    <x v="2"/>
    <n v="0"/>
    <n v="4.5212245269802898"/>
  </r>
  <r>
    <n v="5"/>
    <x v="3"/>
    <x v="13"/>
    <n v="301"/>
    <n v="205"/>
    <x v="0"/>
    <n v="4.1592492938422203E-2"/>
    <n v="0"/>
  </r>
  <r>
    <n v="5"/>
    <x v="3"/>
    <x v="13"/>
    <n v="301"/>
    <n v="205"/>
    <x v="2"/>
    <n v="0"/>
    <n v="4.4796320340418703"/>
  </r>
  <r>
    <n v="5"/>
    <x v="3"/>
    <x v="14"/>
    <n v="301"/>
    <n v="205"/>
    <x v="0"/>
    <n v="4.1209867510618302E-2"/>
    <n v="0"/>
  </r>
  <r>
    <n v="5"/>
    <x v="3"/>
    <x v="14"/>
    <n v="301"/>
    <n v="205"/>
    <x v="2"/>
    <n v="0"/>
    <n v="4.4384221665312502"/>
  </r>
  <r>
    <n v="5"/>
    <x v="3"/>
    <x v="15"/>
    <n v="301"/>
    <n v="205"/>
    <x v="0"/>
    <n v="4.0830762002100202E-2"/>
    <n v="0"/>
  </r>
  <r>
    <n v="5"/>
    <x v="3"/>
    <x v="15"/>
    <n v="301"/>
    <n v="205"/>
    <x v="2"/>
    <n v="0"/>
    <n v="4.39759140452915"/>
  </r>
  <r>
    <n v="5"/>
    <x v="3"/>
    <x v="16"/>
    <n v="301"/>
    <n v="205"/>
    <x v="0"/>
    <n v="4.0455144031767497E-2"/>
    <n v="0"/>
  </r>
  <r>
    <n v="5"/>
    <x v="3"/>
    <x v="16"/>
    <n v="301"/>
    <n v="205"/>
    <x v="2"/>
    <n v="0"/>
    <n v="4.3571362604973798"/>
  </r>
  <r>
    <n v="5"/>
    <x v="3"/>
    <x v="17"/>
    <n v="301"/>
    <n v="205"/>
    <x v="0"/>
    <n v="4.0082981516407698E-2"/>
    <n v="0"/>
  </r>
  <r>
    <n v="5"/>
    <x v="3"/>
    <x v="17"/>
    <n v="301"/>
    <n v="205"/>
    <x v="2"/>
    <n v="0"/>
    <n v="4.3170532789809704"/>
  </r>
  <r>
    <n v="5"/>
    <x v="3"/>
    <x v="18"/>
    <n v="301"/>
    <n v="205"/>
    <x v="0"/>
    <n v="3.9714242667956E-2"/>
    <n v="0"/>
  </r>
  <r>
    <n v="5"/>
    <x v="3"/>
    <x v="18"/>
    <n v="301"/>
    <n v="205"/>
    <x v="2"/>
    <n v="0"/>
    <n v="4.2773390363130197"/>
  </r>
  <r>
    <n v="5"/>
    <x v="3"/>
    <x v="3"/>
    <n v="301"/>
    <n v="206"/>
    <x v="0"/>
    <n v="0.44817783698109498"/>
    <n v="0"/>
  </r>
  <r>
    <n v="5"/>
    <x v="3"/>
    <x v="3"/>
    <n v="301"/>
    <n v="206"/>
    <x v="3"/>
    <n v="0"/>
    <n v="24.346782163018901"/>
  </r>
  <r>
    <n v="5"/>
    <x v="3"/>
    <x v="4"/>
    <n v="301"/>
    <n v="206"/>
    <x v="0"/>
    <n v="0.44007686107465799"/>
    <n v="0"/>
  </r>
  <r>
    <n v="5"/>
    <x v="3"/>
    <x v="4"/>
    <n v="301"/>
    <n v="206"/>
    <x v="3"/>
    <n v="0"/>
    <n v="23.9067053019442"/>
  </r>
  <r>
    <n v="5"/>
    <x v="3"/>
    <x v="5"/>
    <n v="301"/>
    <n v="206"/>
    <x v="0"/>
    <n v="0.43212231322695499"/>
    <n v="0"/>
  </r>
  <r>
    <n v="5"/>
    <x v="3"/>
    <x v="5"/>
    <n v="301"/>
    <n v="206"/>
    <x v="3"/>
    <n v="0"/>
    <n v="23.474582988717302"/>
  </r>
  <r>
    <n v="5"/>
    <x v="3"/>
    <x v="6"/>
    <n v="301"/>
    <n v="206"/>
    <x v="0"/>
    <n v="0.42431154669805698"/>
    <n v="0"/>
  </r>
  <r>
    <n v="5"/>
    <x v="3"/>
    <x v="6"/>
    <n v="301"/>
    <n v="206"/>
    <x v="3"/>
    <n v="0"/>
    <n v="23.050271442019199"/>
  </r>
  <r>
    <n v="5"/>
    <x v="3"/>
    <x v="7"/>
    <n v="301"/>
    <n v="206"/>
    <x v="0"/>
    <n v="0.41664196258882003"/>
    <n v="0"/>
  </r>
  <r>
    <n v="5"/>
    <x v="3"/>
    <x v="7"/>
    <n v="301"/>
    <n v="206"/>
    <x v="3"/>
    <n v="0"/>
    <n v="22.6336294794304"/>
  </r>
  <r>
    <n v="5"/>
    <x v="3"/>
    <x v="8"/>
    <n v="301"/>
    <n v="206"/>
    <x v="0"/>
    <n v="0.40911100897612601"/>
    <n v="0"/>
  </r>
  <r>
    <n v="5"/>
    <x v="3"/>
    <x v="8"/>
    <n v="301"/>
    <n v="206"/>
    <x v="3"/>
    <n v="0"/>
    <n v="22.224518470454299"/>
  </r>
  <r>
    <n v="5"/>
    <x v="3"/>
    <x v="9"/>
    <n v="301"/>
    <n v="206"/>
    <x v="0"/>
    <n v="0.401716180063794"/>
    <n v="0"/>
  </r>
  <r>
    <n v="5"/>
    <x v="3"/>
    <x v="9"/>
    <n v="301"/>
    <n v="206"/>
    <x v="3"/>
    <n v="0"/>
    <n v="21.822802290390499"/>
  </r>
  <r>
    <n v="5"/>
    <x v="3"/>
    <x v="10"/>
    <n v="301"/>
    <n v="206"/>
    <x v="0"/>
    <n v="0.39445501534881799"/>
    <n v="0"/>
  </r>
  <r>
    <n v="5"/>
    <x v="3"/>
    <x v="10"/>
    <n v="301"/>
    <n v="206"/>
    <x v="3"/>
    <n v="0"/>
    <n v="21.428347275041698"/>
  </r>
  <r>
    <n v="5"/>
    <x v="3"/>
    <x v="11"/>
    <n v="301"/>
    <n v="206"/>
    <x v="0"/>
    <n v="0.38732509880265598"/>
    <n v="0"/>
  </r>
  <r>
    <n v="5"/>
    <x v="3"/>
    <x v="11"/>
    <n v="301"/>
    <n v="206"/>
    <x v="3"/>
    <n v="0"/>
    <n v="21.041022176239"/>
  </r>
  <r>
    <n v="5"/>
    <x v="3"/>
    <x v="12"/>
    <n v="301"/>
    <n v="206"/>
    <x v="0"/>
    <n v="0.38032405806736602"/>
    <n v="0"/>
  </r>
  <r>
    <n v="5"/>
    <x v="3"/>
    <x v="12"/>
    <n v="301"/>
    <n v="206"/>
    <x v="3"/>
    <n v="0"/>
    <n v="20.660698118171702"/>
  </r>
  <r>
    <n v="5"/>
    <x v="3"/>
    <x v="13"/>
    <n v="301"/>
    <n v="206"/>
    <x v="0"/>
    <n v="0.373449563666227"/>
    <n v="0"/>
  </r>
  <r>
    <n v="5"/>
    <x v="3"/>
    <x v="13"/>
    <n v="301"/>
    <n v="206"/>
    <x v="3"/>
    <n v="0"/>
    <n v="20.2872485545054"/>
  </r>
  <r>
    <n v="5"/>
    <x v="3"/>
    <x v="14"/>
    <n v="301"/>
    <n v="206"/>
    <x v="0"/>
    <n v="0.36669932822864099"/>
    <n v="0"/>
  </r>
  <r>
    <n v="5"/>
    <x v="3"/>
    <x v="14"/>
    <n v="301"/>
    <n v="206"/>
    <x v="3"/>
    <n v="0"/>
    <n v="19.920549226276801"/>
  </r>
  <r>
    <n v="5"/>
    <x v="3"/>
    <x v="15"/>
    <n v="301"/>
    <n v="206"/>
    <x v="0"/>
    <n v="0.36007110572907702"/>
    <n v="0"/>
  </r>
  <r>
    <n v="5"/>
    <x v="3"/>
    <x v="15"/>
    <n v="301"/>
    <n v="206"/>
    <x v="3"/>
    <n v="0"/>
    <n v="19.5604781205477"/>
  </r>
  <r>
    <n v="5"/>
    <x v="3"/>
    <x v="16"/>
    <n v="301"/>
    <n v="206"/>
    <x v="0"/>
    <n v="0.35356269073969299"/>
    <n v="0"/>
  </r>
  <r>
    <n v="5"/>
    <x v="3"/>
    <x v="16"/>
    <n v="301"/>
    <n v="206"/>
    <x v="3"/>
    <n v="0"/>
    <n v="19.206915429807999"/>
  </r>
  <r>
    <n v="5"/>
    <x v="3"/>
    <x v="17"/>
    <n v="301"/>
    <n v="206"/>
    <x v="0"/>
    <n v="0.34717191769658501"/>
    <n v="0"/>
  </r>
  <r>
    <n v="5"/>
    <x v="3"/>
    <x v="17"/>
    <n v="301"/>
    <n v="206"/>
    <x v="3"/>
    <n v="0"/>
    <n v="18.8597435121114"/>
  </r>
  <r>
    <n v="5"/>
    <x v="3"/>
    <x v="18"/>
    <n v="301"/>
    <n v="206"/>
    <x v="0"/>
    <n v="0.34089666017918002"/>
    <n v="0"/>
  </r>
  <r>
    <n v="5"/>
    <x v="3"/>
    <x v="18"/>
    <n v="301"/>
    <n v="206"/>
    <x v="3"/>
    <n v="0"/>
    <n v="18.518846851932299"/>
  </r>
  <r>
    <n v="5"/>
    <x v="3"/>
    <x v="3"/>
    <n v="301"/>
    <n v="207"/>
    <x v="0"/>
    <n v="1.41579417267903"/>
    <n v="0"/>
  </r>
  <r>
    <n v="5"/>
    <x v="3"/>
    <x v="3"/>
    <n v="301"/>
    <n v="207"/>
    <x v="4"/>
    <n v="0"/>
    <n v="60.571605827321001"/>
  </r>
  <r>
    <n v="5"/>
    <x v="3"/>
    <x v="4"/>
    <n v="301"/>
    <n v="207"/>
    <x v="0"/>
    <n v="1.38345738908442"/>
    <n v="0"/>
  </r>
  <r>
    <n v="5"/>
    <x v="3"/>
    <x v="4"/>
    <n v="301"/>
    <n v="207"/>
    <x v="4"/>
    <n v="0"/>
    <n v="59.188148438236603"/>
  </r>
  <r>
    <n v="5"/>
    <x v="3"/>
    <x v="5"/>
    <n v="301"/>
    <n v="207"/>
    <x v="0"/>
    <n v="1.35185917864786"/>
    <n v="0"/>
  </r>
  <r>
    <n v="5"/>
    <x v="3"/>
    <x v="5"/>
    <n v="301"/>
    <n v="207"/>
    <x v="4"/>
    <n v="0"/>
    <n v="57.836289259588703"/>
  </r>
  <r>
    <n v="5"/>
    <x v="3"/>
    <x v="6"/>
    <n v="301"/>
    <n v="207"/>
    <x v="0"/>
    <n v="1.3209826723350799"/>
    <n v="0"/>
  </r>
  <r>
    <n v="5"/>
    <x v="3"/>
    <x v="6"/>
    <n v="301"/>
    <n v="207"/>
    <x v="4"/>
    <n v="0"/>
    <n v="56.515306587253598"/>
  </r>
  <r>
    <n v="5"/>
    <x v="3"/>
    <x v="7"/>
    <n v="301"/>
    <n v="207"/>
    <x v="0"/>
    <n v="1.2908113864011499"/>
    <n v="0"/>
  </r>
  <r>
    <n v="5"/>
    <x v="3"/>
    <x v="7"/>
    <n v="301"/>
    <n v="207"/>
    <x v="4"/>
    <n v="0"/>
    <n v="55.224495200852502"/>
  </r>
  <r>
    <n v="5"/>
    <x v="3"/>
    <x v="8"/>
    <n v="301"/>
    <n v="207"/>
    <x v="0"/>
    <n v="1.2613292135903"/>
    <n v="0"/>
  </r>
  <r>
    <n v="5"/>
    <x v="3"/>
    <x v="8"/>
    <n v="301"/>
    <n v="207"/>
    <x v="4"/>
    <n v="0"/>
    <n v="53.963165987262201"/>
  </r>
  <r>
    <n v="5"/>
    <x v="3"/>
    <x v="9"/>
    <n v="301"/>
    <n v="207"/>
    <x v="0"/>
    <n v="1.23252041453709"/>
    <n v="0"/>
  </r>
  <r>
    <n v="5"/>
    <x v="3"/>
    <x v="9"/>
    <n v="301"/>
    <n v="207"/>
    <x v="4"/>
    <n v="0"/>
    <n v="52.730645572725102"/>
  </r>
  <r>
    <n v="5"/>
    <x v="3"/>
    <x v="10"/>
    <n v="301"/>
    <n v="207"/>
    <x v="0"/>
    <n v="1.20436960936363"/>
    <n v="0"/>
  </r>
  <r>
    <n v="5"/>
    <x v="3"/>
    <x v="10"/>
    <n v="301"/>
    <n v="207"/>
    <x v="4"/>
    <n v="0"/>
    <n v="51.5262759633614"/>
  </r>
  <r>
    <n v="5"/>
    <x v="3"/>
    <x v="11"/>
    <n v="301"/>
    <n v="207"/>
    <x v="0"/>
    <n v="1.1768617694689301"/>
    <n v="0"/>
  </r>
  <r>
    <n v="5"/>
    <x v="3"/>
    <x v="11"/>
    <n v="301"/>
    <n v="207"/>
    <x v="4"/>
    <n v="0"/>
    <n v="50.3494141938925"/>
  </r>
  <r>
    <n v="5"/>
    <x v="3"/>
    <x v="12"/>
    <n v="301"/>
    <n v="207"/>
    <x v="0"/>
    <n v="1.1499822095057299"/>
    <n v="0"/>
  </r>
  <r>
    <n v="5"/>
    <x v="3"/>
    <x v="12"/>
    <n v="301"/>
    <n v="207"/>
    <x v="4"/>
    <n v="0"/>
    <n v="49.199431984386798"/>
  </r>
  <r>
    <n v="5"/>
    <x v="3"/>
    <x v="13"/>
    <n v="301"/>
    <n v="207"/>
    <x v="0"/>
    <n v="1.1237165795405599"/>
    <n v="0"/>
  </r>
  <r>
    <n v="5"/>
    <x v="3"/>
    <x v="13"/>
    <n v="301"/>
    <n v="207"/>
    <x v="4"/>
    <n v="0"/>
    <n v="48.0757154048462"/>
  </r>
  <r>
    <n v="5"/>
    <x v="3"/>
    <x v="14"/>
    <n v="301"/>
    <n v="207"/>
    <x v="0"/>
    <n v="1.0980508573929"/>
    <n v="0"/>
  </r>
  <r>
    <n v="5"/>
    <x v="3"/>
    <x v="14"/>
    <n v="301"/>
    <n v="207"/>
    <x v="4"/>
    <n v="0"/>
    <n v="46.977664547453301"/>
  </r>
  <r>
    <n v="5"/>
    <x v="3"/>
    <x v="15"/>
    <n v="301"/>
    <n v="207"/>
    <x v="0"/>
    <n v="1.0729713411492401"/>
    <n v="0"/>
  </r>
  <r>
    <n v="5"/>
    <x v="3"/>
    <x v="15"/>
    <n v="301"/>
    <n v="207"/>
    <x v="4"/>
    <n v="0"/>
    <n v="45.904693206304103"/>
  </r>
  <r>
    <n v="5"/>
    <x v="3"/>
    <x v="16"/>
    <n v="301"/>
    <n v="207"/>
    <x v="0"/>
    <n v="1.04846464184823"/>
    <n v="0"/>
  </r>
  <r>
    <n v="5"/>
    <x v="3"/>
    <x v="16"/>
    <n v="301"/>
    <n v="207"/>
    <x v="4"/>
    <n v="0"/>
    <n v="44.856228564455897"/>
  </r>
  <r>
    <n v="5"/>
    <x v="3"/>
    <x v="17"/>
    <n v="301"/>
    <n v="207"/>
    <x v="0"/>
    <n v="1.0245176763328501"/>
    <n v="0"/>
  </r>
  <r>
    <n v="5"/>
    <x v="3"/>
    <x v="17"/>
    <n v="301"/>
    <n v="207"/>
    <x v="4"/>
    <n v="0"/>
    <n v="43.831710888122998"/>
  </r>
  <r>
    <n v="5"/>
    <x v="3"/>
    <x v="18"/>
    <n v="301"/>
    <n v="207"/>
    <x v="0"/>
    <n v="1.0011176602657399"/>
    <n v="0"/>
  </r>
  <r>
    <n v="5"/>
    <x v="3"/>
    <x v="18"/>
    <n v="301"/>
    <n v="207"/>
    <x v="4"/>
    <n v="0"/>
    <n v="42.8305932278573"/>
  </r>
  <r>
    <n v="5"/>
    <x v="3"/>
    <x v="3"/>
    <n v="301"/>
    <n v="208"/>
    <x v="0"/>
    <n v="0.182478740890538"/>
    <n v="0"/>
  </r>
  <r>
    <n v="5"/>
    <x v="3"/>
    <x v="3"/>
    <n v="301"/>
    <n v="208"/>
    <x v="5"/>
    <n v="0"/>
    <n v="19.653489259109499"/>
  </r>
  <r>
    <n v="5"/>
    <x v="3"/>
    <x v="4"/>
    <n v="301"/>
    <n v="208"/>
    <x v="0"/>
    <n v="0.18080004838220601"/>
    <n v="0"/>
  </r>
  <r>
    <n v="5"/>
    <x v="3"/>
    <x v="4"/>
    <n v="301"/>
    <n v="208"/>
    <x v="5"/>
    <n v="0"/>
    <n v="19.4726892107273"/>
  </r>
  <r>
    <n v="5"/>
    <x v="3"/>
    <x v="5"/>
    <n v="301"/>
    <n v="208"/>
    <x v="0"/>
    <n v="0.179136798815478"/>
    <n v="0"/>
  </r>
  <r>
    <n v="5"/>
    <x v="3"/>
    <x v="5"/>
    <n v="301"/>
    <n v="208"/>
    <x v="5"/>
    <n v="0"/>
    <n v="19.293552411911801"/>
  </r>
  <r>
    <n v="5"/>
    <x v="3"/>
    <x v="6"/>
    <n v="301"/>
    <n v="208"/>
    <x v="0"/>
    <n v="0.177488850124742"/>
    <n v="0"/>
  </r>
  <r>
    <n v="5"/>
    <x v="3"/>
    <x v="6"/>
    <n v="301"/>
    <n v="208"/>
    <x v="5"/>
    <n v="0"/>
    <n v="19.116063561787001"/>
  </r>
  <r>
    <n v="5"/>
    <x v="3"/>
    <x v="7"/>
    <n v="301"/>
    <n v="208"/>
    <x v="0"/>
    <n v="0.17585606155134001"/>
    <n v="0"/>
  </r>
  <r>
    <n v="5"/>
    <x v="3"/>
    <x v="7"/>
    <n v="301"/>
    <n v="208"/>
    <x v="5"/>
    <n v="0"/>
    <n v="18.940207500235701"/>
  </r>
  <r>
    <n v="5"/>
    <x v="3"/>
    <x v="8"/>
    <n v="301"/>
    <n v="208"/>
    <x v="0"/>
    <n v="0.174238293631472"/>
    <n v="0"/>
  </r>
  <r>
    <n v="5"/>
    <x v="3"/>
    <x v="8"/>
    <n v="301"/>
    <n v="208"/>
    <x v="5"/>
    <n v="0"/>
    <n v="18.765969206604201"/>
  </r>
  <r>
    <n v="5"/>
    <x v="3"/>
    <x v="9"/>
    <n v="301"/>
    <n v="208"/>
    <x v="0"/>
    <n v="0.172635408184352"/>
    <n v="0"/>
  </r>
  <r>
    <n v="5"/>
    <x v="3"/>
    <x v="9"/>
    <n v="301"/>
    <n v="208"/>
    <x v="5"/>
    <n v="0"/>
    <n v="18.593333798419899"/>
  </r>
  <r>
    <n v="5"/>
    <x v="3"/>
    <x v="10"/>
    <n v="301"/>
    <n v="208"/>
    <x v="0"/>
    <n v="0.171047268300345"/>
    <n v="0"/>
  </r>
  <r>
    <n v="5"/>
    <x v="3"/>
    <x v="10"/>
    <n v="301"/>
    <n v="208"/>
    <x v="5"/>
    <n v="0"/>
    <n v="18.4222865301195"/>
  </r>
  <r>
    <n v="5"/>
    <x v="3"/>
    <x v="11"/>
    <n v="301"/>
    <n v="208"/>
    <x v="0"/>
    <n v="0.169473738329327"/>
    <n v="0"/>
  </r>
  <r>
    <n v="5"/>
    <x v="3"/>
    <x v="11"/>
    <n v="301"/>
    <n v="208"/>
    <x v="5"/>
    <n v="0"/>
    <n v="18.252812791790198"/>
  </r>
  <r>
    <n v="5"/>
    <x v="3"/>
    <x v="12"/>
    <n v="301"/>
    <n v="208"/>
    <x v="0"/>
    <n v="0.16791468386904601"/>
    <n v="0"/>
  </r>
  <r>
    <n v="5"/>
    <x v="3"/>
    <x v="12"/>
    <n v="301"/>
    <n v="208"/>
    <x v="5"/>
    <n v="0"/>
    <n v="18.084898107921202"/>
  </r>
  <r>
    <n v="5"/>
    <x v="3"/>
    <x v="13"/>
    <n v="301"/>
    <n v="208"/>
    <x v="0"/>
    <n v="0.16636997175368901"/>
    <n v="0"/>
  </r>
  <r>
    <n v="5"/>
    <x v="3"/>
    <x v="13"/>
    <n v="301"/>
    <n v="208"/>
    <x v="5"/>
    <n v="0"/>
    <n v="17.918528136167499"/>
  </r>
  <r>
    <n v="5"/>
    <x v="3"/>
    <x v="14"/>
    <n v="301"/>
    <n v="208"/>
    <x v="0"/>
    <n v="0.16483947004247301"/>
    <n v="0"/>
  </r>
  <r>
    <n v="5"/>
    <x v="3"/>
    <x v="14"/>
    <n v="301"/>
    <n v="208"/>
    <x v="5"/>
    <n v="0"/>
    <n v="17.753688666125001"/>
  </r>
  <r>
    <n v="5"/>
    <x v="3"/>
    <x v="15"/>
    <n v="301"/>
    <n v="208"/>
    <x v="0"/>
    <n v="0.163323048008401"/>
    <n v="0"/>
  </r>
  <r>
    <n v="5"/>
    <x v="3"/>
    <x v="15"/>
    <n v="301"/>
    <n v="208"/>
    <x v="5"/>
    <n v="0"/>
    <n v="17.5903656181166"/>
  </r>
  <r>
    <n v="5"/>
    <x v="3"/>
    <x v="16"/>
    <n v="301"/>
    <n v="208"/>
    <x v="0"/>
    <n v="0.16182057612706999"/>
    <n v="0"/>
  </r>
  <r>
    <n v="5"/>
    <x v="3"/>
    <x v="16"/>
    <n v="301"/>
    <n v="208"/>
    <x v="5"/>
    <n v="0"/>
    <n v="17.428545041989501"/>
  </r>
  <r>
    <n v="5"/>
    <x v="3"/>
    <x v="17"/>
    <n v="301"/>
    <n v="208"/>
    <x v="0"/>
    <n v="0.16033192606563099"/>
    <n v="0"/>
  </r>
  <r>
    <n v="5"/>
    <x v="3"/>
    <x v="17"/>
    <n v="301"/>
    <n v="208"/>
    <x v="5"/>
    <n v="0"/>
    <n v="17.268213115923899"/>
  </r>
  <r>
    <n v="5"/>
    <x v="3"/>
    <x v="18"/>
    <n v="301"/>
    <n v="208"/>
    <x v="0"/>
    <n v="0.158856970671824"/>
    <n v="0"/>
  </r>
  <r>
    <n v="5"/>
    <x v="3"/>
    <x v="18"/>
    <n v="301"/>
    <n v="208"/>
    <x v="5"/>
    <n v="0"/>
    <n v="17.1093561452521"/>
  </r>
  <r>
    <n v="5"/>
    <x v="3"/>
    <x v="3"/>
    <n v="301"/>
    <n v="209"/>
    <x v="0"/>
    <n v="7.2622756447508001"/>
    <n v="0"/>
  </r>
  <r>
    <n v="5"/>
    <x v="3"/>
    <x v="3"/>
    <n v="301"/>
    <n v="209"/>
    <x v="6"/>
    <n v="0"/>
    <n v="17.532684355249199"/>
  </r>
  <r>
    <n v="5"/>
    <x v="3"/>
    <x v="4"/>
    <n v="301"/>
    <n v="209"/>
    <x v="0"/>
    <n v="5.1352043552491997"/>
    <n v="0"/>
  </r>
  <r>
    <n v="5"/>
    <x v="3"/>
    <x v="4"/>
    <n v="301"/>
    <n v="209"/>
    <x v="6"/>
    <n v="0"/>
    <n v="12.39748"/>
  </r>
  <r>
    <n v="5"/>
    <x v="3"/>
    <x v="5"/>
    <n v="301"/>
    <n v="209"/>
    <x v="0"/>
    <n v="3.6311378223754001"/>
    <n v="0"/>
  </r>
  <r>
    <n v="5"/>
    <x v="3"/>
    <x v="5"/>
    <n v="301"/>
    <n v="209"/>
    <x v="6"/>
    <n v="0"/>
    <n v="8.7663421776245993"/>
  </r>
  <r>
    <n v="5"/>
    <x v="3"/>
    <x v="6"/>
    <n v="301"/>
    <n v="209"/>
    <x v="0"/>
    <n v="2.5676021776245999"/>
    <n v="0"/>
  </r>
  <r>
    <n v="5"/>
    <x v="3"/>
    <x v="6"/>
    <n v="301"/>
    <n v="209"/>
    <x v="6"/>
    <n v="0"/>
    <n v="6.1987399999999999"/>
  </r>
  <r>
    <n v="5"/>
    <x v="3"/>
    <x v="7"/>
    <n v="301"/>
    <n v="209"/>
    <x v="0"/>
    <n v="1.8155689111877"/>
    <n v="0"/>
  </r>
  <r>
    <n v="5"/>
    <x v="3"/>
    <x v="7"/>
    <n v="301"/>
    <n v="209"/>
    <x v="6"/>
    <n v="0"/>
    <n v="4.3831710888122997"/>
  </r>
  <r>
    <n v="5"/>
    <x v="3"/>
    <x v="8"/>
    <n v="301"/>
    <n v="209"/>
    <x v="0"/>
    <n v="1.2838010888122999"/>
    <n v="0"/>
  </r>
  <r>
    <n v="5"/>
    <x v="3"/>
    <x v="8"/>
    <n v="301"/>
    <n v="209"/>
    <x v="6"/>
    <n v="0"/>
    <n v="3.09937"/>
  </r>
  <r>
    <n v="5"/>
    <x v="3"/>
    <x v="9"/>
    <n v="301"/>
    <n v="209"/>
    <x v="0"/>
    <n v="0.90778445559385001"/>
    <n v="0"/>
  </r>
  <r>
    <n v="5"/>
    <x v="3"/>
    <x v="9"/>
    <n v="301"/>
    <n v="209"/>
    <x v="6"/>
    <n v="0"/>
    <n v="2.1915855444061498"/>
  </r>
  <r>
    <n v="5"/>
    <x v="3"/>
    <x v="10"/>
    <n v="301"/>
    <n v="209"/>
    <x v="0"/>
    <n v="0.64190054440614996"/>
    <n v="0"/>
  </r>
  <r>
    <n v="5"/>
    <x v="3"/>
    <x v="10"/>
    <n v="301"/>
    <n v="209"/>
    <x v="6"/>
    <n v="0"/>
    <n v="1.549685"/>
  </r>
  <r>
    <n v="5"/>
    <x v="3"/>
    <x v="11"/>
    <n v="301"/>
    <n v="209"/>
    <x v="0"/>
    <n v="0.45389222779692501"/>
    <n v="0"/>
  </r>
  <r>
    <n v="5"/>
    <x v="3"/>
    <x v="11"/>
    <n v="301"/>
    <n v="209"/>
    <x v="6"/>
    <n v="0"/>
    <n v="1.09579277220308"/>
  </r>
  <r>
    <n v="5"/>
    <x v="3"/>
    <x v="12"/>
    <n v="301"/>
    <n v="209"/>
    <x v="0"/>
    <n v="0.32095027220307498"/>
    <n v="0"/>
  </r>
  <r>
    <n v="5"/>
    <x v="3"/>
    <x v="12"/>
    <n v="301"/>
    <n v="209"/>
    <x v="6"/>
    <n v="0"/>
    <n v="0.77484249999999999"/>
  </r>
  <r>
    <n v="5"/>
    <x v="3"/>
    <x v="13"/>
    <n v="301"/>
    <n v="209"/>
    <x v="0"/>
    <n v="0.226946113898463"/>
    <n v="0"/>
  </r>
  <r>
    <n v="5"/>
    <x v="3"/>
    <x v="13"/>
    <n v="301"/>
    <n v="209"/>
    <x v="6"/>
    <n v="0"/>
    <n v="0.54789638610153801"/>
  </r>
  <r>
    <n v="5"/>
    <x v="3"/>
    <x v="14"/>
    <n v="301"/>
    <n v="209"/>
    <x v="0"/>
    <n v="0.16047513610153799"/>
    <n v="0"/>
  </r>
  <r>
    <n v="5"/>
    <x v="3"/>
    <x v="14"/>
    <n v="301"/>
    <n v="209"/>
    <x v="6"/>
    <n v="0"/>
    <n v="0.38742124999999999"/>
  </r>
  <r>
    <n v="5"/>
    <x v="3"/>
    <x v="15"/>
    <n v="301"/>
    <n v="209"/>
    <x v="0"/>
    <n v="0.113473056949231"/>
    <n v="0"/>
  </r>
  <r>
    <n v="5"/>
    <x v="3"/>
    <x v="15"/>
    <n v="301"/>
    <n v="209"/>
    <x v="6"/>
    <n v="0"/>
    <n v="0.27394819305076901"/>
  </r>
  <r>
    <n v="5"/>
    <x v="3"/>
    <x v="16"/>
    <n v="301"/>
    <n v="209"/>
    <x v="0"/>
    <n v="8.0237568050768801E-2"/>
    <n v="0"/>
  </r>
  <r>
    <n v="5"/>
    <x v="3"/>
    <x v="16"/>
    <n v="301"/>
    <n v="209"/>
    <x v="6"/>
    <n v="0"/>
    <n v="0.193710625"/>
  </r>
  <r>
    <n v="5"/>
    <x v="3"/>
    <x v="17"/>
    <n v="301"/>
    <n v="209"/>
    <x v="0"/>
    <n v="5.6736528474615598E-2"/>
    <n v="0"/>
  </r>
  <r>
    <n v="5"/>
    <x v="3"/>
    <x v="17"/>
    <n v="301"/>
    <n v="209"/>
    <x v="6"/>
    <n v="0"/>
    <n v="0.136974096525384"/>
  </r>
  <r>
    <n v="5"/>
    <x v="3"/>
    <x v="18"/>
    <n v="301"/>
    <n v="209"/>
    <x v="0"/>
    <n v="4.0118784025384401E-2"/>
    <n v="0"/>
  </r>
  <r>
    <n v="5"/>
    <x v="3"/>
    <x v="18"/>
    <n v="301"/>
    <n v="209"/>
    <x v="6"/>
    <n v="0"/>
    <n v="9.6855312499999999E-2"/>
  </r>
  <r>
    <n v="5"/>
    <x v="3"/>
    <x v="3"/>
    <n v="301"/>
    <n v="210"/>
    <x v="0"/>
    <n v="0.62744897177353198"/>
    <n v="0"/>
  </r>
  <r>
    <n v="5"/>
    <x v="3"/>
    <x v="3"/>
    <n v="301"/>
    <n v="210"/>
    <x v="7"/>
    <n v="0"/>
    <n v="34.085495028226497"/>
  </r>
  <r>
    <n v="5"/>
    <x v="3"/>
    <x v="4"/>
    <n v="301"/>
    <n v="210"/>
    <x v="0"/>
    <n v="0.61610760550452404"/>
    <n v="0"/>
  </r>
  <r>
    <n v="5"/>
    <x v="3"/>
    <x v="4"/>
    <n v="301"/>
    <n v="210"/>
    <x v="7"/>
    <n v="0"/>
    <n v="33.469387422722001"/>
  </r>
  <r>
    <n v="5"/>
    <x v="3"/>
    <x v="5"/>
    <n v="301"/>
    <n v="210"/>
    <x v="0"/>
    <n v="0.60497123851773404"/>
    <n v="0"/>
  </r>
  <r>
    <n v="5"/>
    <x v="3"/>
    <x v="5"/>
    <n v="301"/>
    <n v="210"/>
    <x v="7"/>
    <n v="0"/>
    <n v="32.864416184204202"/>
  </r>
  <r>
    <n v="5"/>
    <x v="3"/>
    <x v="6"/>
    <n v="301"/>
    <n v="210"/>
    <x v="0"/>
    <n v="0.59403616537728299"/>
    <n v="0"/>
  </r>
  <r>
    <n v="5"/>
    <x v="3"/>
    <x v="6"/>
    <n v="301"/>
    <n v="210"/>
    <x v="7"/>
    <n v="0"/>
    <n v="32.270380018826899"/>
  </r>
  <r>
    <n v="5"/>
    <x v="3"/>
    <x v="7"/>
    <n v="301"/>
    <n v="210"/>
    <x v="0"/>
    <n v="0.58329874762434697"/>
    <n v="0"/>
  </r>
  <r>
    <n v="5"/>
    <x v="3"/>
    <x v="7"/>
    <n v="301"/>
    <n v="210"/>
    <x v="7"/>
    <n v="0"/>
    <n v="31.687081271202601"/>
  </r>
  <r>
    <n v="5"/>
    <x v="3"/>
    <x v="8"/>
    <n v="301"/>
    <n v="210"/>
    <x v="0"/>
    <n v="0.57275541256657503"/>
    <n v="0"/>
  </r>
  <r>
    <n v="5"/>
    <x v="3"/>
    <x v="8"/>
    <n v="301"/>
    <n v="210"/>
    <x v="7"/>
    <n v="0"/>
    <n v="31.114325858636001"/>
  </r>
  <r>
    <n v="5"/>
    <x v="3"/>
    <x v="9"/>
    <n v="301"/>
    <n v="210"/>
    <x v="0"/>
    <n v="0.56240265208931095"/>
    <n v="0"/>
  </r>
  <r>
    <n v="5"/>
    <x v="3"/>
    <x v="9"/>
    <n v="301"/>
    <n v="210"/>
    <x v="7"/>
    <n v="0"/>
    <n v="30.5519232065467"/>
  </r>
  <r>
    <n v="5"/>
    <x v="3"/>
    <x v="10"/>
    <n v="301"/>
    <n v="210"/>
    <x v="0"/>
    <n v="0.55223702148834197"/>
    <n v="0"/>
  </r>
  <r>
    <n v="5"/>
    <x v="3"/>
    <x v="10"/>
    <n v="301"/>
    <n v="210"/>
    <x v="7"/>
    <n v="0"/>
    <n v="29.999686185058401"/>
  </r>
  <r>
    <n v="5"/>
    <x v="3"/>
    <x v="11"/>
    <n v="301"/>
    <n v="210"/>
    <x v="0"/>
    <n v="0.54225513832372096"/>
    <n v="0"/>
  </r>
  <r>
    <n v="5"/>
    <x v="3"/>
    <x v="11"/>
    <n v="301"/>
    <n v="210"/>
    <x v="7"/>
    <n v="0"/>
    <n v="29.457431046734602"/>
  </r>
  <r>
    <n v="5"/>
    <x v="3"/>
    <x v="12"/>
    <n v="301"/>
    <n v="210"/>
    <x v="0"/>
    <n v="0.53245368129431403"/>
    <n v="0"/>
  </r>
  <r>
    <n v="5"/>
    <x v="3"/>
    <x v="12"/>
    <n v="301"/>
    <n v="210"/>
    <x v="7"/>
    <n v="0"/>
    <n v="28.924977365440299"/>
  </r>
  <r>
    <n v="5"/>
    <x v="3"/>
    <x v="13"/>
    <n v="301"/>
    <n v="210"/>
    <x v="0"/>
    <n v="0.52282938913271704"/>
    <n v="0"/>
  </r>
  <r>
    <n v="5"/>
    <x v="3"/>
    <x v="13"/>
    <n v="301"/>
    <n v="210"/>
    <x v="7"/>
    <n v="0"/>
    <n v="28.402147976307599"/>
  </r>
  <r>
    <n v="5"/>
    <x v="3"/>
    <x v="14"/>
    <n v="301"/>
    <n v="210"/>
    <x v="0"/>
    <n v="0.51337905952009799"/>
    <n v="0"/>
  </r>
  <r>
    <n v="5"/>
    <x v="3"/>
    <x v="14"/>
    <n v="301"/>
    <n v="210"/>
    <x v="7"/>
    <n v="0"/>
    <n v="27.888768916787502"/>
  </r>
  <r>
    <n v="5"/>
    <x v="3"/>
    <x v="15"/>
    <n v="301"/>
    <n v="210"/>
    <x v="0"/>
    <n v="0.504099548020704"/>
    <n v="0"/>
  </r>
  <r>
    <n v="5"/>
    <x v="3"/>
    <x v="15"/>
    <n v="301"/>
    <n v="210"/>
    <x v="7"/>
    <n v="0"/>
    <n v="27.384669368766801"/>
  </r>
  <r>
    <n v="5"/>
    <x v="3"/>
    <x v="16"/>
    <n v="301"/>
    <n v="210"/>
    <x v="0"/>
    <n v="0.49498776703557101"/>
    <n v="0"/>
  </r>
  <r>
    <n v="5"/>
    <x v="3"/>
    <x v="16"/>
    <n v="301"/>
    <n v="210"/>
    <x v="7"/>
    <n v="0"/>
    <n v="26.889681601731201"/>
  </r>
  <r>
    <n v="5"/>
    <x v="3"/>
    <x v="17"/>
    <n v="301"/>
    <n v="210"/>
    <x v="0"/>
    <n v="0.486040684775222"/>
    <n v="0"/>
  </r>
  <r>
    <n v="5"/>
    <x v="3"/>
    <x v="17"/>
    <n v="301"/>
    <n v="210"/>
    <x v="7"/>
    <n v="0"/>
    <n v="26.403640916956"/>
  </r>
  <r>
    <n v="5"/>
    <x v="3"/>
    <x v="18"/>
    <n v="301"/>
    <n v="210"/>
    <x v="0"/>
    <n v="0.47725532425085099"/>
    <n v="0"/>
  </r>
  <r>
    <n v="5"/>
    <x v="3"/>
    <x v="18"/>
    <n v="301"/>
    <n v="210"/>
    <x v="7"/>
    <n v="0"/>
    <n v="25.926385592705198"/>
  </r>
  <r>
    <n v="5"/>
    <x v="3"/>
    <x v="3"/>
    <n v="300"/>
    <n v="200"/>
    <x v="0"/>
    <n v="31.772455945784799"/>
    <n v="0"/>
  </r>
  <r>
    <n v="5"/>
    <x v="3"/>
    <x v="3"/>
    <n v="300"/>
    <n v="200"/>
    <x v="9"/>
    <n v="0"/>
    <n v="76.705494054215194"/>
  </r>
  <r>
    <n v="5"/>
    <x v="3"/>
    <x v="4"/>
    <n v="300"/>
    <n v="200"/>
    <x v="0"/>
    <n v="22.466519054215201"/>
    <n v="0"/>
  </r>
  <r>
    <n v="5"/>
    <x v="3"/>
    <x v="4"/>
    <n v="300"/>
    <n v="200"/>
    <x v="9"/>
    <n v="0"/>
    <n v="54.238975000000003"/>
  </r>
  <r>
    <n v="5"/>
    <x v="3"/>
    <x v="5"/>
    <n v="300"/>
    <n v="200"/>
    <x v="0"/>
    <n v="15.886227972892399"/>
    <n v="0"/>
  </r>
  <r>
    <n v="5"/>
    <x v="3"/>
    <x v="5"/>
    <n v="300"/>
    <n v="200"/>
    <x v="9"/>
    <n v="0"/>
    <n v="38.352747027107597"/>
  </r>
  <r>
    <n v="5"/>
    <x v="3"/>
    <x v="6"/>
    <n v="300"/>
    <n v="200"/>
    <x v="0"/>
    <n v="11.233259527107601"/>
    <n v="0"/>
  </r>
  <r>
    <n v="5"/>
    <x v="3"/>
    <x v="6"/>
    <n v="300"/>
    <n v="200"/>
    <x v="9"/>
    <n v="0"/>
    <n v="27.119487500000002"/>
  </r>
  <r>
    <n v="5"/>
    <x v="3"/>
    <x v="7"/>
    <n v="300"/>
    <n v="200"/>
    <x v="0"/>
    <n v="7.9431139864461899"/>
    <n v="0"/>
  </r>
  <r>
    <n v="5"/>
    <x v="3"/>
    <x v="7"/>
    <n v="300"/>
    <n v="200"/>
    <x v="9"/>
    <n v="0"/>
    <n v="19.176373513553798"/>
  </r>
  <r>
    <n v="5"/>
    <x v="3"/>
    <x v="8"/>
    <n v="300"/>
    <n v="200"/>
    <x v="0"/>
    <n v="5.6166297635538101"/>
    <n v="0"/>
  </r>
  <r>
    <n v="5"/>
    <x v="3"/>
    <x v="8"/>
    <n v="300"/>
    <n v="200"/>
    <x v="9"/>
    <n v="0"/>
    <n v="13.559743750000001"/>
  </r>
  <r>
    <n v="5"/>
    <x v="3"/>
    <x v="9"/>
    <n v="300"/>
    <n v="200"/>
    <x v="0"/>
    <n v="3.9715569932230901"/>
    <n v="0"/>
  </r>
  <r>
    <n v="5"/>
    <x v="3"/>
    <x v="9"/>
    <n v="300"/>
    <n v="200"/>
    <x v="9"/>
    <n v="0"/>
    <n v="9.5881867567768992"/>
  </r>
  <r>
    <n v="5"/>
    <x v="3"/>
    <x v="10"/>
    <n v="300"/>
    <n v="200"/>
    <x v="0"/>
    <n v="2.8083148817769099"/>
    <n v="0"/>
  </r>
  <r>
    <n v="5"/>
    <x v="3"/>
    <x v="10"/>
    <n v="300"/>
    <n v="200"/>
    <x v="9"/>
    <n v="0"/>
    <n v="6.7798718750000004"/>
  </r>
  <r>
    <n v="5"/>
    <x v="3"/>
    <x v="11"/>
    <n v="300"/>
    <n v="200"/>
    <x v="0"/>
    <n v="1.9857784966115499"/>
    <n v="0"/>
  </r>
  <r>
    <n v="5"/>
    <x v="3"/>
    <x v="11"/>
    <n v="300"/>
    <n v="200"/>
    <x v="9"/>
    <n v="0"/>
    <n v="4.7940933783884496"/>
  </r>
  <r>
    <n v="5"/>
    <x v="3"/>
    <x v="12"/>
    <n v="300"/>
    <n v="200"/>
    <x v="0"/>
    <n v="1.4041574408884501"/>
    <n v="0"/>
  </r>
  <r>
    <n v="5"/>
    <x v="3"/>
    <x v="12"/>
    <n v="300"/>
    <n v="200"/>
    <x v="9"/>
    <n v="0"/>
    <n v="3.3899359375000002"/>
  </r>
  <r>
    <n v="5"/>
    <x v="3"/>
    <x v="13"/>
    <n v="300"/>
    <n v="200"/>
    <x v="0"/>
    <n v="0.99288924830577396"/>
    <n v="0"/>
  </r>
  <r>
    <n v="5"/>
    <x v="3"/>
    <x v="13"/>
    <n v="300"/>
    <n v="200"/>
    <x v="9"/>
    <n v="0"/>
    <n v="2.3970466891942301"/>
  </r>
  <r>
    <n v="5"/>
    <x v="3"/>
    <x v="14"/>
    <n v="300"/>
    <n v="200"/>
    <x v="0"/>
    <n v="0.70207872044422603"/>
    <n v="0"/>
  </r>
  <r>
    <n v="5"/>
    <x v="3"/>
    <x v="14"/>
    <n v="300"/>
    <n v="200"/>
    <x v="9"/>
    <n v="0"/>
    <n v="1.6949679687500001"/>
  </r>
  <r>
    <n v="5"/>
    <x v="3"/>
    <x v="15"/>
    <n v="300"/>
    <n v="200"/>
    <x v="0"/>
    <n v="0.49644462415288698"/>
    <n v="0"/>
  </r>
  <r>
    <n v="5"/>
    <x v="3"/>
    <x v="15"/>
    <n v="300"/>
    <n v="200"/>
    <x v="9"/>
    <n v="0"/>
    <n v="1.19852334459711"/>
  </r>
  <r>
    <n v="5"/>
    <x v="3"/>
    <x v="16"/>
    <n v="300"/>
    <n v="200"/>
    <x v="0"/>
    <n v="0.35103936022211302"/>
    <n v="0"/>
  </r>
  <r>
    <n v="5"/>
    <x v="3"/>
    <x v="16"/>
    <n v="300"/>
    <n v="200"/>
    <x v="9"/>
    <n v="0"/>
    <n v="0.84748398437500005"/>
  </r>
  <r>
    <n v="5"/>
    <x v="3"/>
    <x v="17"/>
    <n v="300"/>
    <n v="200"/>
    <x v="0"/>
    <n v="0.24822231207644299"/>
    <n v="0"/>
  </r>
  <r>
    <n v="5"/>
    <x v="3"/>
    <x v="17"/>
    <n v="300"/>
    <n v="200"/>
    <x v="9"/>
    <n v="0"/>
    <n v="0.59926167229855698"/>
  </r>
  <r>
    <n v="5"/>
    <x v="3"/>
    <x v="18"/>
    <n v="300"/>
    <n v="200"/>
    <x v="0"/>
    <n v="0.17551968011105701"/>
    <n v="0"/>
  </r>
  <r>
    <n v="5"/>
    <x v="3"/>
    <x v="18"/>
    <n v="300"/>
    <n v="200"/>
    <x v="9"/>
    <n v="0"/>
    <n v="0.42374199218750003"/>
  </r>
  <r>
    <n v="5"/>
    <x v="3"/>
    <x v="3"/>
    <n v="300"/>
    <n v="202"/>
    <x v="0"/>
    <n v="57.190420702412602"/>
    <n v="0"/>
  </r>
  <r>
    <n v="5"/>
    <x v="3"/>
    <x v="3"/>
    <n v="300"/>
    <n v="202"/>
    <x v="10"/>
    <n v="0"/>
    <n v="138.069889297587"/>
  </r>
  <r>
    <n v="5"/>
    <x v="3"/>
    <x v="4"/>
    <n v="300"/>
    <n v="202"/>
    <x v="0"/>
    <n v="40.4397342975874"/>
    <n v="0"/>
  </r>
  <r>
    <n v="5"/>
    <x v="3"/>
    <x v="4"/>
    <n v="300"/>
    <n v="202"/>
    <x v="10"/>
    <n v="0"/>
    <n v="97.630155000000002"/>
  </r>
  <r>
    <n v="5"/>
    <x v="3"/>
    <x v="5"/>
    <n v="300"/>
    <n v="202"/>
    <x v="0"/>
    <n v="28.595210351206301"/>
    <n v="0"/>
  </r>
  <r>
    <n v="5"/>
    <x v="3"/>
    <x v="5"/>
    <n v="300"/>
    <n v="202"/>
    <x v="10"/>
    <n v="0"/>
    <n v="69.034944648793697"/>
  </r>
  <r>
    <n v="5"/>
    <x v="3"/>
    <x v="6"/>
    <n v="300"/>
    <n v="202"/>
    <x v="0"/>
    <n v="20.2198671487937"/>
    <n v="0"/>
  </r>
  <r>
    <n v="5"/>
    <x v="3"/>
    <x v="6"/>
    <n v="300"/>
    <n v="202"/>
    <x v="10"/>
    <n v="0"/>
    <n v="48.815077500000001"/>
  </r>
  <r>
    <n v="5"/>
    <x v="3"/>
    <x v="7"/>
    <n v="300"/>
    <n v="202"/>
    <x v="0"/>
    <n v="14.297605175603101"/>
    <n v="0"/>
  </r>
  <r>
    <n v="5"/>
    <x v="3"/>
    <x v="7"/>
    <n v="300"/>
    <n v="202"/>
    <x v="10"/>
    <n v="0"/>
    <n v="34.517472324396898"/>
  </r>
  <r>
    <n v="5"/>
    <x v="3"/>
    <x v="8"/>
    <n v="300"/>
    <n v="202"/>
    <x v="0"/>
    <n v="10.1099335743969"/>
    <n v="0"/>
  </r>
  <r>
    <n v="5"/>
    <x v="3"/>
    <x v="8"/>
    <n v="300"/>
    <n v="202"/>
    <x v="10"/>
    <n v="0"/>
    <n v="24.407538750000001"/>
  </r>
  <r>
    <n v="5"/>
    <x v="3"/>
    <x v="9"/>
    <n v="300"/>
    <n v="202"/>
    <x v="0"/>
    <n v="7.14880258780157"/>
    <n v="0"/>
  </r>
  <r>
    <n v="5"/>
    <x v="3"/>
    <x v="9"/>
    <n v="300"/>
    <n v="202"/>
    <x v="10"/>
    <n v="0"/>
    <n v="17.258736162198399"/>
  </r>
  <r>
    <n v="5"/>
    <x v="3"/>
    <x v="10"/>
    <n v="300"/>
    <n v="202"/>
    <x v="0"/>
    <n v="5.0549667871984303"/>
    <n v="0"/>
  </r>
  <r>
    <n v="5"/>
    <x v="3"/>
    <x v="10"/>
    <n v="300"/>
    <n v="202"/>
    <x v="10"/>
    <n v="0"/>
    <n v="12.203769375"/>
  </r>
  <r>
    <n v="5"/>
    <x v="3"/>
    <x v="11"/>
    <n v="300"/>
    <n v="202"/>
    <x v="0"/>
    <n v="3.5744012939007801"/>
    <n v="0"/>
  </r>
  <r>
    <n v="5"/>
    <x v="3"/>
    <x v="11"/>
    <n v="300"/>
    <n v="202"/>
    <x v="10"/>
    <n v="0"/>
    <n v="8.6293680810992193"/>
  </r>
  <r>
    <n v="5"/>
    <x v="3"/>
    <x v="12"/>
    <n v="300"/>
    <n v="202"/>
    <x v="0"/>
    <n v="2.52748339359922"/>
    <n v="0"/>
  </r>
  <r>
    <n v="5"/>
    <x v="3"/>
    <x v="12"/>
    <n v="300"/>
    <n v="202"/>
    <x v="10"/>
    <n v="0"/>
    <n v="6.1018846875000001"/>
  </r>
  <r>
    <n v="5"/>
    <x v="3"/>
    <x v="13"/>
    <n v="300"/>
    <n v="202"/>
    <x v="0"/>
    <n v="1.78720064695039"/>
    <n v="0"/>
  </r>
  <r>
    <n v="5"/>
    <x v="3"/>
    <x v="13"/>
    <n v="300"/>
    <n v="202"/>
    <x v="10"/>
    <n v="0"/>
    <n v="4.3146840405496096"/>
  </r>
  <r>
    <n v="5"/>
    <x v="3"/>
    <x v="14"/>
    <n v="300"/>
    <n v="202"/>
    <x v="0"/>
    <n v="1.26374169679961"/>
    <n v="0"/>
  </r>
  <r>
    <n v="5"/>
    <x v="3"/>
    <x v="14"/>
    <n v="300"/>
    <n v="202"/>
    <x v="10"/>
    <n v="0"/>
    <n v="3.0509423437500001"/>
  </r>
  <r>
    <n v="5"/>
    <x v="3"/>
    <x v="15"/>
    <n v="300"/>
    <n v="202"/>
    <x v="0"/>
    <n v="0.89360032347519602"/>
    <n v="0"/>
  </r>
  <r>
    <n v="5"/>
    <x v="3"/>
    <x v="15"/>
    <n v="300"/>
    <n v="202"/>
    <x v="10"/>
    <n v="0"/>
    <n v="2.1573420202747999"/>
  </r>
  <r>
    <n v="5"/>
    <x v="3"/>
    <x v="16"/>
    <n v="300"/>
    <n v="202"/>
    <x v="0"/>
    <n v="0.63187084839980401"/>
    <n v="0"/>
  </r>
  <r>
    <n v="5"/>
    <x v="3"/>
    <x v="16"/>
    <n v="300"/>
    <n v="202"/>
    <x v="10"/>
    <n v="0"/>
    <n v="1.525471171875"/>
  </r>
  <r>
    <n v="5"/>
    <x v="3"/>
    <x v="17"/>
    <n v="300"/>
    <n v="202"/>
    <x v="0"/>
    <n v="0.44680016173759801"/>
    <n v="0"/>
  </r>
  <r>
    <n v="5"/>
    <x v="3"/>
    <x v="17"/>
    <n v="300"/>
    <n v="202"/>
    <x v="10"/>
    <n v="0"/>
    <n v="1.0786710101374"/>
  </r>
  <r>
    <n v="5"/>
    <x v="3"/>
    <x v="18"/>
    <n v="300"/>
    <n v="202"/>
    <x v="0"/>
    <n v="0.315935424199902"/>
    <n v="0"/>
  </r>
  <r>
    <n v="5"/>
    <x v="3"/>
    <x v="18"/>
    <n v="300"/>
    <n v="202"/>
    <x v="10"/>
    <n v="0"/>
    <n v="0.76273558593750002"/>
  </r>
  <r>
    <n v="5"/>
    <x v="3"/>
    <x v="3"/>
    <n v="301"/>
    <n v="400"/>
    <x v="0"/>
    <n v="57.190420702412602"/>
    <n v="0"/>
  </r>
  <r>
    <n v="5"/>
    <x v="3"/>
    <x v="3"/>
    <n v="301"/>
    <n v="400"/>
    <x v="8"/>
    <n v="0"/>
    <n v="138.069889297587"/>
  </r>
  <r>
    <n v="5"/>
    <x v="3"/>
    <x v="4"/>
    <n v="301"/>
    <n v="400"/>
    <x v="0"/>
    <n v="40.4397342975874"/>
    <n v="0"/>
  </r>
  <r>
    <n v="5"/>
    <x v="3"/>
    <x v="4"/>
    <n v="301"/>
    <n v="400"/>
    <x v="8"/>
    <n v="0"/>
    <n v="97.630155000000002"/>
  </r>
  <r>
    <n v="5"/>
    <x v="3"/>
    <x v="5"/>
    <n v="301"/>
    <n v="400"/>
    <x v="0"/>
    <n v="28.595210351206301"/>
    <n v="0"/>
  </r>
  <r>
    <n v="5"/>
    <x v="3"/>
    <x v="5"/>
    <n v="301"/>
    <n v="400"/>
    <x v="8"/>
    <n v="0"/>
    <n v="69.034944648793697"/>
  </r>
  <r>
    <n v="5"/>
    <x v="3"/>
    <x v="6"/>
    <n v="301"/>
    <n v="400"/>
    <x v="0"/>
    <n v="20.2198671487937"/>
    <n v="0"/>
  </r>
  <r>
    <n v="5"/>
    <x v="3"/>
    <x v="6"/>
    <n v="301"/>
    <n v="400"/>
    <x v="8"/>
    <n v="0"/>
    <n v="48.815077500000001"/>
  </r>
  <r>
    <n v="5"/>
    <x v="3"/>
    <x v="7"/>
    <n v="301"/>
    <n v="400"/>
    <x v="0"/>
    <n v="14.297605175603101"/>
    <n v="0"/>
  </r>
  <r>
    <n v="5"/>
    <x v="3"/>
    <x v="7"/>
    <n v="301"/>
    <n v="400"/>
    <x v="8"/>
    <n v="0"/>
    <n v="34.517472324396898"/>
  </r>
  <r>
    <n v="5"/>
    <x v="3"/>
    <x v="8"/>
    <n v="301"/>
    <n v="400"/>
    <x v="0"/>
    <n v="10.1099335743969"/>
    <n v="0"/>
  </r>
  <r>
    <n v="5"/>
    <x v="3"/>
    <x v="8"/>
    <n v="301"/>
    <n v="400"/>
    <x v="8"/>
    <n v="0"/>
    <n v="24.407538750000001"/>
  </r>
  <r>
    <n v="5"/>
    <x v="3"/>
    <x v="9"/>
    <n v="301"/>
    <n v="400"/>
    <x v="0"/>
    <n v="7.14880258780157"/>
    <n v="0"/>
  </r>
  <r>
    <n v="5"/>
    <x v="3"/>
    <x v="9"/>
    <n v="301"/>
    <n v="400"/>
    <x v="8"/>
    <n v="0"/>
    <n v="17.258736162198399"/>
  </r>
  <r>
    <n v="5"/>
    <x v="3"/>
    <x v="10"/>
    <n v="301"/>
    <n v="400"/>
    <x v="0"/>
    <n v="5.0549667871984303"/>
    <n v="0"/>
  </r>
  <r>
    <n v="5"/>
    <x v="3"/>
    <x v="10"/>
    <n v="301"/>
    <n v="400"/>
    <x v="8"/>
    <n v="0"/>
    <n v="12.203769375"/>
  </r>
  <r>
    <n v="5"/>
    <x v="3"/>
    <x v="11"/>
    <n v="301"/>
    <n v="400"/>
    <x v="0"/>
    <n v="3.5744012939007801"/>
    <n v="0"/>
  </r>
  <r>
    <n v="5"/>
    <x v="3"/>
    <x v="11"/>
    <n v="301"/>
    <n v="400"/>
    <x v="8"/>
    <n v="0"/>
    <n v="8.6293680810992193"/>
  </r>
  <r>
    <n v="5"/>
    <x v="3"/>
    <x v="12"/>
    <n v="301"/>
    <n v="400"/>
    <x v="0"/>
    <n v="2.52748339359922"/>
    <n v="0"/>
  </r>
  <r>
    <n v="5"/>
    <x v="3"/>
    <x v="12"/>
    <n v="301"/>
    <n v="400"/>
    <x v="8"/>
    <n v="0"/>
    <n v="6.1018846875000001"/>
  </r>
  <r>
    <n v="5"/>
    <x v="3"/>
    <x v="13"/>
    <n v="301"/>
    <n v="400"/>
    <x v="0"/>
    <n v="1.78720064695039"/>
    <n v="0"/>
  </r>
  <r>
    <n v="5"/>
    <x v="3"/>
    <x v="13"/>
    <n v="301"/>
    <n v="400"/>
    <x v="8"/>
    <n v="0"/>
    <n v="4.3146840405496096"/>
  </r>
  <r>
    <n v="5"/>
    <x v="3"/>
    <x v="14"/>
    <n v="301"/>
    <n v="400"/>
    <x v="0"/>
    <n v="1.26374169679961"/>
    <n v="0"/>
  </r>
  <r>
    <n v="5"/>
    <x v="3"/>
    <x v="14"/>
    <n v="301"/>
    <n v="400"/>
    <x v="8"/>
    <n v="0"/>
    <n v="3.0509423437500001"/>
  </r>
  <r>
    <n v="5"/>
    <x v="3"/>
    <x v="15"/>
    <n v="301"/>
    <n v="400"/>
    <x v="0"/>
    <n v="0.89360032347519602"/>
    <n v="0"/>
  </r>
  <r>
    <n v="5"/>
    <x v="3"/>
    <x v="15"/>
    <n v="301"/>
    <n v="400"/>
    <x v="8"/>
    <n v="0"/>
    <n v="2.1573420202747999"/>
  </r>
  <r>
    <n v="5"/>
    <x v="3"/>
    <x v="16"/>
    <n v="301"/>
    <n v="400"/>
    <x v="0"/>
    <n v="0.63187084839980401"/>
    <n v="0"/>
  </r>
  <r>
    <n v="5"/>
    <x v="3"/>
    <x v="16"/>
    <n v="301"/>
    <n v="400"/>
    <x v="8"/>
    <n v="0"/>
    <n v="1.525471171875"/>
  </r>
  <r>
    <n v="5"/>
    <x v="3"/>
    <x v="17"/>
    <n v="301"/>
    <n v="400"/>
    <x v="0"/>
    <n v="0.44680016173759801"/>
    <n v="0"/>
  </r>
  <r>
    <n v="5"/>
    <x v="3"/>
    <x v="17"/>
    <n v="301"/>
    <n v="400"/>
    <x v="8"/>
    <n v="0"/>
    <n v="1.0786710101374"/>
  </r>
  <r>
    <n v="5"/>
    <x v="3"/>
    <x v="18"/>
    <n v="301"/>
    <n v="400"/>
    <x v="0"/>
    <n v="0.315935424199902"/>
    <n v="0"/>
  </r>
  <r>
    <n v="5"/>
    <x v="3"/>
    <x v="18"/>
    <n v="301"/>
    <n v="400"/>
    <x v="8"/>
    <n v="0"/>
    <n v="0.76273558593750002"/>
  </r>
  <r>
    <n v="5"/>
    <x v="4"/>
    <x v="4"/>
    <n v="300"/>
    <n v="204"/>
    <x v="0"/>
    <n v="9.6671467608059594"/>
    <n v="0"/>
  </r>
  <r>
    <n v="5"/>
    <x v="4"/>
    <x v="4"/>
    <n v="300"/>
    <n v="204"/>
    <x v="1"/>
    <n v="0"/>
    <n v="1250.37965323919"/>
  </r>
  <r>
    <n v="5"/>
    <x v="4"/>
    <x v="5"/>
    <n v="300"/>
    <n v="204"/>
    <x v="0"/>
    <n v="9.5929798913732593"/>
    <n v="0"/>
  </r>
  <r>
    <n v="5"/>
    <x v="4"/>
    <x v="5"/>
    <n v="300"/>
    <n v="204"/>
    <x v="1"/>
    <n v="0"/>
    <n v="1240.7866733478199"/>
  </r>
  <r>
    <n v="5"/>
    <x v="4"/>
    <x v="6"/>
    <n v="300"/>
    <n v="204"/>
    <x v="0"/>
    <n v="9.5193820341482898"/>
    <n v="0"/>
  </r>
  <r>
    <n v="5"/>
    <x v="4"/>
    <x v="6"/>
    <n v="300"/>
    <n v="204"/>
    <x v="1"/>
    <n v="0"/>
    <n v="1231.2672913136701"/>
  </r>
  <r>
    <n v="5"/>
    <x v="4"/>
    <x v="7"/>
    <n v="300"/>
    <n v="204"/>
    <x v="0"/>
    <n v="9.4463488236383508"/>
    <n v="0"/>
  </r>
  <r>
    <n v="5"/>
    <x v="4"/>
    <x v="7"/>
    <n v="300"/>
    <n v="204"/>
    <x v="1"/>
    <n v="0"/>
    <n v="1221.8209424900299"/>
  </r>
  <r>
    <n v="5"/>
    <x v="4"/>
    <x v="8"/>
    <n v="300"/>
    <n v="204"/>
    <x v="0"/>
    <n v="9.3738759278446704"/>
    <n v="0"/>
  </r>
  <r>
    <n v="5"/>
    <x v="4"/>
    <x v="8"/>
    <n v="300"/>
    <n v="204"/>
    <x v="1"/>
    <n v="0"/>
    <n v="1212.44706656219"/>
  </r>
  <r>
    <n v="5"/>
    <x v="4"/>
    <x v="9"/>
    <n v="300"/>
    <n v="204"/>
    <x v="0"/>
    <n v="9.3019590480016596"/>
    <n v="0"/>
  </r>
  <r>
    <n v="5"/>
    <x v="4"/>
    <x v="9"/>
    <n v="300"/>
    <n v="204"/>
    <x v="1"/>
    <n v="0"/>
    <n v="1203.1451075141899"/>
  </r>
  <r>
    <n v="5"/>
    <x v="4"/>
    <x v="10"/>
    <n v="300"/>
    <n v="204"/>
    <x v="0"/>
    <n v="9.2305939183254395"/>
    <n v="0"/>
  </r>
  <r>
    <n v="5"/>
    <x v="4"/>
    <x v="10"/>
    <n v="300"/>
    <n v="204"/>
    <x v="1"/>
    <n v="0"/>
    <n v="1193.9145135958599"/>
  </r>
  <r>
    <n v="5"/>
    <x v="4"/>
    <x v="11"/>
    <n v="300"/>
    <n v="204"/>
    <x v="0"/>
    <n v="9.1597763057591202"/>
    <n v="0"/>
  </r>
  <r>
    <n v="5"/>
    <x v="4"/>
    <x v="11"/>
    <n v="300"/>
    <n v="204"/>
    <x v="1"/>
    <n v="0"/>
    <n v="1184.7547372900999"/>
  </r>
  <r>
    <n v="5"/>
    <x v="4"/>
    <x v="12"/>
    <n v="300"/>
    <n v="204"/>
    <x v="0"/>
    <n v="9.0895020097220804"/>
    <n v="0"/>
  </r>
  <r>
    <n v="5"/>
    <x v="4"/>
    <x v="12"/>
    <n v="300"/>
    <n v="204"/>
    <x v="1"/>
    <n v="0"/>
    <n v="1175.6652352803801"/>
  </r>
  <r>
    <n v="5"/>
    <x v="4"/>
    <x v="13"/>
    <n v="300"/>
    <n v="204"/>
    <x v="0"/>
    <n v="9.0197668618600293"/>
    <n v="0"/>
  </r>
  <r>
    <n v="5"/>
    <x v="4"/>
    <x v="13"/>
    <n v="300"/>
    <n v="204"/>
    <x v="1"/>
    <n v="0"/>
    <n v="1166.6454684185201"/>
  </r>
  <r>
    <n v="5"/>
    <x v="4"/>
    <x v="14"/>
    <n v="300"/>
    <n v="204"/>
    <x v="0"/>
    <n v="8.9505667258006305"/>
    <n v="0"/>
  </r>
  <r>
    <n v="5"/>
    <x v="4"/>
    <x v="14"/>
    <n v="300"/>
    <n v="204"/>
    <x v="1"/>
    <n v="0"/>
    <n v="1157.6949016927199"/>
  </r>
  <r>
    <n v="5"/>
    <x v="4"/>
    <x v="15"/>
    <n v="300"/>
    <n v="204"/>
    <x v="0"/>
    <n v="8.8818974969028694"/>
    <n v="0"/>
  </r>
  <r>
    <n v="5"/>
    <x v="4"/>
    <x v="15"/>
    <n v="300"/>
    <n v="204"/>
    <x v="1"/>
    <n v="0"/>
    <n v="1148.81300419582"/>
  </r>
  <r>
    <n v="5"/>
    <x v="4"/>
    <x v="16"/>
    <n v="300"/>
    <n v="204"/>
    <x v="0"/>
    <n v="8.8137551020197407"/>
    <n v="0"/>
  </r>
  <r>
    <n v="5"/>
    <x v="4"/>
    <x v="16"/>
    <n v="300"/>
    <n v="204"/>
    <x v="1"/>
    <n v="0"/>
    <n v="1139.9992490938"/>
  </r>
  <r>
    <n v="5"/>
    <x v="4"/>
    <x v="17"/>
    <n v="300"/>
    <n v="204"/>
    <x v="0"/>
    <n v="8.7461354992515208"/>
    <n v="0"/>
  </r>
  <r>
    <n v="5"/>
    <x v="4"/>
    <x v="17"/>
    <n v="300"/>
    <n v="204"/>
    <x v="1"/>
    <n v="0"/>
    <n v="1131.2531135945501"/>
  </r>
  <r>
    <n v="5"/>
    <x v="4"/>
    <x v="18"/>
    <n v="300"/>
    <n v="204"/>
    <x v="0"/>
    <n v="8.6790346777099803"/>
    <n v="0"/>
  </r>
  <r>
    <n v="5"/>
    <x v="4"/>
    <x v="18"/>
    <n v="300"/>
    <n v="204"/>
    <x v="1"/>
    <n v="0"/>
    <n v="1122.5740789168401"/>
  </r>
  <r>
    <n v="5"/>
    <x v="4"/>
    <x v="4"/>
    <n v="300"/>
    <n v="205"/>
    <x v="0"/>
    <n v="0.92733262536882"/>
    <n v="0"/>
  </r>
  <r>
    <n v="5"/>
    <x v="4"/>
    <x v="4"/>
    <n v="300"/>
    <n v="205"/>
    <x v="2"/>
    <n v="0"/>
    <n v="99.876411374631203"/>
  </r>
  <r>
    <n v="5"/>
    <x v="4"/>
    <x v="5"/>
    <n v="300"/>
    <n v="205"/>
    <x v="0"/>
    <n v="0.91880173391628295"/>
    <n v="0"/>
  </r>
  <r>
    <n v="5"/>
    <x v="4"/>
    <x v="5"/>
    <n v="300"/>
    <n v="205"/>
    <x v="2"/>
    <n v="0"/>
    <n v="98.957609640714907"/>
  </r>
  <r>
    <n v="5"/>
    <x v="4"/>
    <x v="6"/>
    <n v="300"/>
    <n v="205"/>
    <x v="0"/>
    <n v="0.91034932143340097"/>
    <n v="0"/>
  </r>
  <r>
    <n v="5"/>
    <x v="4"/>
    <x v="6"/>
    <n v="300"/>
    <n v="205"/>
    <x v="2"/>
    <n v="0"/>
    <n v="98.047260319281506"/>
  </r>
  <r>
    <n v="5"/>
    <x v="4"/>
    <x v="7"/>
    <n v="300"/>
    <n v="205"/>
    <x v="0"/>
    <n v="0.90197466596181697"/>
    <n v="0"/>
  </r>
  <r>
    <n v="5"/>
    <x v="4"/>
    <x v="7"/>
    <n v="300"/>
    <n v="205"/>
    <x v="2"/>
    <n v="0"/>
    <n v="97.145285653319704"/>
  </r>
  <r>
    <n v="5"/>
    <x v="4"/>
    <x v="8"/>
    <n v="300"/>
    <n v="205"/>
    <x v="0"/>
    <n v="0.89367705218465698"/>
    <n v="0"/>
  </r>
  <r>
    <n v="5"/>
    <x v="4"/>
    <x v="8"/>
    <n v="300"/>
    <n v="205"/>
    <x v="2"/>
    <n v="0"/>
    <n v="96.251608601135004"/>
  </r>
  <r>
    <n v="5"/>
    <x v="4"/>
    <x v="9"/>
    <n v="300"/>
    <n v="205"/>
    <x v="0"/>
    <n v="0.88545577136561404"/>
    <n v="0"/>
  </r>
  <r>
    <n v="5"/>
    <x v="4"/>
    <x v="9"/>
    <n v="300"/>
    <n v="205"/>
    <x v="2"/>
    <n v="0"/>
    <n v="95.366152829769405"/>
  </r>
  <r>
    <n v="5"/>
    <x v="4"/>
    <x v="10"/>
    <n v="300"/>
    <n v="205"/>
    <x v="0"/>
    <n v="0.87731012128830299"/>
    <n v="0"/>
  </r>
  <r>
    <n v="5"/>
    <x v="4"/>
    <x v="10"/>
    <n v="300"/>
    <n v="205"/>
    <x v="2"/>
    <n v="0"/>
    <n v="94.488842708481101"/>
  </r>
  <r>
    <n v="5"/>
    <x v="4"/>
    <x v="11"/>
    <n v="300"/>
    <n v="205"/>
    <x v="0"/>
    <n v="0.86923940619622897"/>
    <n v="0"/>
  </r>
  <r>
    <n v="5"/>
    <x v="4"/>
    <x v="11"/>
    <n v="300"/>
    <n v="205"/>
    <x v="2"/>
    <n v="0"/>
    <n v="93.619603302284901"/>
  </r>
  <r>
    <n v="5"/>
    <x v="4"/>
    <x v="12"/>
    <n v="300"/>
    <n v="205"/>
    <x v="0"/>
    <n v="0.86124293673353203"/>
    <n v="0"/>
  </r>
  <r>
    <n v="5"/>
    <x v="4"/>
    <x v="12"/>
    <n v="300"/>
    <n v="205"/>
    <x v="2"/>
    <n v="0"/>
    <n v="92.758360365551397"/>
  </r>
  <r>
    <n v="5"/>
    <x v="4"/>
    <x v="13"/>
    <n v="300"/>
    <n v="205"/>
    <x v="0"/>
    <n v="0.85332002988593603"/>
    <n v="0"/>
  </r>
  <r>
    <n v="5"/>
    <x v="4"/>
    <x v="13"/>
    <n v="300"/>
    <n v="205"/>
    <x v="2"/>
    <n v="0"/>
    <n v="91.905040335665404"/>
  </r>
  <r>
    <n v="5"/>
    <x v="4"/>
    <x v="14"/>
    <n v="300"/>
    <n v="205"/>
    <x v="0"/>
    <n v="0.84547000892247604"/>
    <n v="0"/>
  </r>
  <r>
    <n v="5"/>
    <x v="4"/>
    <x v="14"/>
    <n v="300"/>
    <n v="205"/>
    <x v="2"/>
    <n v="0"/>
    <n v="91.0595703267429"/>
  </r>
  <r>
    <n v="5"/>
    <x v="4"/>
    <x v="15"/>
    <n v="300"/>
    <n v="205"/>
    <x v="0"/>
    <n v="0.83769220333775296"/>
    <n v="0"/>
  </r>
  <r>
    <n v="5"/>
    <x v="4"/>
    <x v="15"/>
    <n v="300"/>
    <n v="205"/>
    <x v="2"/>
    <n v="0"/>
    <n v="90.221878123405205"/>
  </r>
  <r>
    <n v="5"/>
    <x v="4"/>
    <x v="16"/>
    <n v="300"/>
    <n v="205"/>
    <x v="0"/>
    <n v="0.829985948794558"/>
    <n v="0"/>
  </r>
  <r>
    <n v="5"/>
    <x v="4"/>
    <x v="16"/>
    <n v="300"/>
    <n v="205"/>
    <x v="2"/>
    <n v="0"/>
    <n v="89.391892174610604"/>
  </r>
  <r>
    <n v="5"/>
    <x v="4"/>
    <x v="17"/>
    <n v="300"/>
    <n v="205"/>
    <x v="0"/>
    <n v="0.82235058706716302"/>
    <n v="0"/>
  </r>
  <r>
    <n v="5"/>
    <x v="4"/>
    <x v="17"/>
    <n v="300"/>
    <n v="205"/>
    <x v="2"/>
    <n v="0"/>
    <n v="88.569541587543497"/>
  </r>
  <r>
    <n v="5"/>
    <x v="4"/>
    <x v="18"/>
    <n v="300"/>
    <n v="205"/>
    <x v="0"/>
    <n v="0.81478546598516699"/>
    <n v="0"/>
  </r>
  <r>
    <n v="5"/>
    <x v="4"/>
    <x v="18"/>
    <n v="300"/>
    <n v="205"/>
    <x v="2"/>
    <n v="0"/>
    <n v="87.754756121558302"/>
  </r>
  <r>
    <n v="5"/>
    <x v="4"/>
    <x v="4"/>
    <n v="300"/>
    <n v="206"/>
    <x v="0"/>
    <n v="9.1103199895293301"/>
    <n v="0"/>
  </r>
  <r>
    <n v="5"/>
    <x v="4"/>
    <x v="4"/>
    <n v="300"/>
    <n v="206"/>
    <x v="3"/>
    <n v="0"/>
    <n v="494.90840001047098"/>
  </r>
  <r>
    <n v="5"/>
    <x v="4"/>
    <x v="5"/>
    <n v="300"/>
    <n v="206"/>
    <x v="0"/>
    <n v="8.9456476727716598"/>
    <n v="0"/>
  </r>
  <r>
    <n v="5"/>
    <x v="4"/>
    <x v="5"/>
    <n v="300"/>
    <n v="206"/>
    <x v="3"/>
    <n v="0"/>
    <n v="485.96275233769899"/>
  </r>
  <r>
    <n v="5"/>
    <x v="4"/>
    <x v="6"/>
    <n v="300"/>
    <n v="206"/>
    <x v="0"/>
    <n v="8.7839518674799102"/>
    <n v="0"/>
  </r>
  <r>
    <n v="5"/>
    <x v="4"/>
    <x v="6"/>
    <n v="300"/>
    <n v="206"/>
    <x v="3"/>
    <n v="0"/>
    <n v="477.17880047021902"/>
  </r>
  <r>
    <n v="5"/>
    <x v="4"/>
    <x v="7"/>
    <n v="300"/>
    <n v="206"/>
    <x v="0"/>
    <n v="8.6251787721365591"/>
    <n v="0"/>
  </r>
  <r>
    <n v="5"/>
    <x v="4"/>
    <x v="7"/>
    <n v="300"/>
    <n v="206"/>
    <x v="3"/>
    <n v="0"/>
    <n v="468.55362169808302"/>
  </r>
  <r>
    <n v="5"/>
    <x v="4"/>
    <x v="8"/>
    <n v="300"/>
    <n v="206"/>
    <x v="0"/>
    <n v="8.4692755577062808"/>
    <n v="0"/>
  </r>
  <r>
    <n v="5"/>
    <x v="4"/>
    <x v="8"/>
    <n v="300"/>
    <n v="206"/>
    <x v="3"/>
    <n v="0"/>
    <n v="460.084346140376"/>
  </r>
  <r>
    <n v="5"/>
    <x v="4"/>
    <x v="9"/>
    <n v="300"/>
    <n v="206"/>
    <x v="0"/>
    <n v="8.3161903500572407"/>
    <n v="0"/>
  </r>
  <r>
    <n v="5"/>
    <x v="4"/>
    <x v="9"/>
    <n v="300"/>
    <n v="206"/>
    <x v="3"/>
    <n v="0"/>
    <n v="451.76815579031899"/>
  </r>
  <r>
    <n v="5"/>
    <x v="4"/>
    <x v="10"/>
    <n v="300"/>
    <n v="206"/>
    <x v="0"/>
    <n v="8.1658722127013998"/>
    <n v="0"/>
  </r>
  <r>
    <n v="5"/>
    <x v="4"/>
    <x v="10"/>
    <n v="300"/>
    <n v="206"/>
    <x v="3"/>
    <n v="0"/>
    <n v="443.60228357761798"/>
  </r>
  <r>
    <n v="5"/>
    <x v="4"/>
    <x v="11"/>
    <n v="300"/>
    <n v="206"/>
    <x v="0"/>
    <n v="8.0182711298461395"/>
    <n v="0"/>
  </r>
  <r>
    <n v="5"/>
    <x v="4"/>
    <x v="11"/>
    <n v="300"/>
    <n v="206"/>
    <x v="3"/>
    <n v="0"/>
    <n v="435.58401244777099"/>
  </r>
  <r>
    <n v="5"/>
    <x v="4"/>
    <x v="12"/>
    <n v="300"/>
    <n v="206"/>
    <x v="0"/>
    <n v="7.8733379897523204"/>
    <n v="0"/>
  </r>
  <r>
    <n v="5"/>
    <x v="4"/>
    <x v="12"/>
    <n v="300"/>
    <n v="206"/>
    <x v="3"/>
    <n v="0"/>
    <n v="427.71067445801901"/>
  </r>
  <r>
    <n v="5"/>
    <x v="4"/>
    <x v="13"/>
    <n v="300"/>
    <n v="206"/>
    <x v="0"/>
    <n v="7.7310245683929102"/>
    <n v="0"/>
  </r>
  <r>
    <n v="5"/>
    <x v="4"/>
    <x v="13"/>
    <n v="300"/>
    <n v="206"/>
    <x v="3"/>
    <n v="0"/>
    <n v="419.97964988962599"/>
  </r>
  <r>
    <n v="5"/>
    <x v="4"/>
    <x v="14"/>
    <n v="300"/>
    <n v="206"/>
    <x v="0"/>
    <n v="7.5912835134079701"/>
    <n v="0"/>
  </r>
  <r>
    <n v="5"/>
    <x v="4"/>
    <x v="14"/>
    <n v="300"/>
    <n v="206"/>
    <x v="3"/>
    <n v="0"/>
    <n v="412.38836637621802"/>
  </r>
  <r>
    <n v="5"/>
    <x v="4"/>
    <x v="15"/>
    <n v="300"/>
    <n v="206"/>
    <x v="0"/>
    <n v="7.4540683283481703"/>
    <n v="0"/>
  </r>
  <r>
    <n v="5"/>
    <x v="4"/>
    <x v="15"/>
    <n v="300"/>
    <n v="206"/>
    <x v="3"/>
    <n v="0"/>
    <n v="404.93429804787002"/>
  </r>
  <r>
    <n v="5"/>
    <x v="4"/>
    <x v="16"/>
    <n v="300"/>
    <n v="206"/>
    <x v="0"/>
    <n v="7.31933335720458"/>
    <n v="0"/>
  </r>
  <r>
    <n v="5"/>
    <x v="4"/>
    <x v="16"/>
    <n v="300"/>
    <n v="206"/>
    <x v="3"/>
    <n v="0"/>
    <n v="397.614964690666"/>
  </r>
  <r>
    <n v="5"/>
    <x v="4"/>
    <x v="17"/>
    <n v="300"/>
    <n v="206"/>
    <x v="0"/>
    <n v="7.1870337692166704"/>
    <n v="0"/>
  </r>
  <r>
    <n v="5"/>
    <x v="4"/>
    <x v="17"/>
    <n v="300"/>
    <n v="206"/>
    <x v="3"/>
    <n v="0"/>
    <n v="390.42793092144899"/>
  </r>
  <r>
    <n v="5"/>
    <x v="4"/>
    <x v="18"/>
    <n v="300"/>
    <n v="206"/>
    <x v="0"/>
    <n v="7.0571255439564897"/>
    <n v="0"/>
  </r>
  <r>
    <n v="5"/>
    <x v="4"/>
    <x v="18"/>
    <n v="300"/>
    <n v="206"/>
    <x v="3"/>
    <n v="0"/>
    <n v="383.37080537749199"/>
  </r>
  <r>
    <n v="5"/>
    <x v="4"/>
    <x v="4"/>
    <n v="300"/>
    <n v="207"/>
    <x v="0"/>
    <n v="28.7795086863275"/>
    <n v="0"/>
  </r>
  <r>
    <n v="5"/>
    <x v="4"/>
    <x v="4"/>
    <n v="300"/>
    <n v="207"/>
    <x v="4"/>
    <n v="0"/>
    <n v="1231.2672913136701"/>
  </r>
  <r>
    <n v="5"/>
    <x v="4"/>
    <x v="5"/>
    <n v="300"/>
    <n v="207"/>
    <x v="0"/>
    <n v="28.122183799484699"/>
    <n v="0"/>
  </r>
  <r>
    <n v="5"/>
    <x v="4"/>
    <x v="5"/>
    <n v="300"/>
    <n v="207"/>
    <x v="4"/>
    <n v="0"/>
    <n v="1203.1451075141899"/>
  </r>
  <r>
    <n v="5"/>
    <x v="4"/>
    <x v="6"/>
    <n v="300"/>
    <n v="207"/>
    <x v="0"/>
    <n v="27.479872233806599"/>
    <n v="0"/>
  </r>
  <r>
    <n v="5"/>
    <x v="4"/>
    <x v="6"/>
    <n v="300"/>
    <n v="207"/>
    <x v="4"/>
    <n v="0"/>
    <n v="1175.6652352803801"/>
  </r>
  <r>
    <n v="5"/>
    <x v="4"/>
    <x v="7"/>
    <n v="300"/>
    <n v="207"/>
    <x v="0"/>
    <n v="26.852231084563499"/>
    <n v="0"/>
  </r>
  <r>
    <n v="5"/>
    <x v="4"/>
    <x v="7"/>
    <n v="300"/>
    <n v="207"/>
    <x v="4"/>
    <n v="0"/>
    <n v="1148.81300419582"/>
  </r>
  <r>
    <n v="5"/>
    <x v="4"/>
    <x v="8"/>
    <n v="300"/>
    <n v="207"/>
    <x v="0"/>
    <n v="26.238925278981199"/>
    <n v="0"/>
  </r>
  <r>
    <n v="5"/>
    <x v="4"/>
    <x v="8"/>
    <n v="300"/>
    <n v="207"/>
    <x v="4"/>
    <n v="0"/>
    <n v="1122.5740789168401"/>
  </r>
  <r>
    <n v="5"/>
    <x v="4"/>
    <x v="9"/>
    <n v="300"/>
    <n v="207"/>
    <x v="0"/>
    <n v="25.639627397357799"/>
    <n v="0"/>
  </r>
  <r>
    <n v="5"/>
    <x v="4"/>
    <x v="9"/>
    <n v="300"/>
    <n v="207"/>
    <x v="4"/>
    <n v="0"/>
    <n v="1096.93445151948"/>
  </r>
  <r>
    <n v="5"/>
    <x v="4"/>
    <x v="10"/>
    <n v="300"/>
    <n v="207"/>
    <x v="0"/>
    <n v="25.054017498267999"/>
    <n v="0"/>
  </r>
  <r>
    <n v="5"/>
    <x v="4"/>
    <x v="10"/>
    <n v="300"/>
    <n v="207"/>
    <x v="4"/>
    <n v="0"/>
    <n v="1071.88043402121"/>
  </r>
  <r>
    <n v="5"/>
    <x v="4"/>
    <x v="11"/>
    <n v="300"/>
    <n v="207"/>
    <x v="0"/>
    <n v="24.4817829477586"/>
    <n v="0"/>
  </r>
  <r>
    <n v="5"/>
    <x v="4"/>
    <x v="11"/>
    <n v="300"/>
    <n v="207"/>
    <x v="4"/>
    <n v="0"/>
    <n v="1047.3986510734501"/>
  </r>
  <r>
    <n v="5"/>
    <x v="4"/>
    <x v="12"/>
    <n v="300"/>
    <n v="207"/>
    <x v="0"/>
    <n v="23.922618252445801"/>
    <n v="0"/>
  </r>
  <r>
    <n v="5"/>
    <x v="4"/>
    <x v="12"/>
    <n v="300"/>
    <n v="207"/>
    <x v="4"/>
    <n v="0"/>
    <n v="1023.47603282101"/>
  </r>
  <r>
    <n v="5"/>
    <x v="4"/>
    <x v="13"/>
    <n v="300"/>
    <n v="207"/>
    <x v="0"/>
    <n v="23.3762248964244"/>
    <n v="0"/>
  </r>
  <r>
    <n v="5"/>
    <x v="4"/>
    <x v="13"/>
    <n v="300"/>
    <n v="207"/>
    <x v="4"/>
    <n v="0"/>
    <n v="1000.09980792458"/>
  </r>
  <r>
    <n v="5"/>
    <x v="4"/>
    <x v="14"/>
    <n v="300"/>
    <n v="207"/>
    <x v="0"/>
    <n v="22.842311181902101"/>
    <n v="0"/>
  </r>
  <r>
    <n v="5"/>
    <x v="4"/>
    <x v="14"/>
    <n v="300"/>
    <n v="207"/>
    <x v="4"/>
    <n v="0"/>
    <n v="977.25749674268002"/>
  </r>
  <r>
    <n v="5"/>
    <x v="4"/>
    <x v="15"/>
    <n v="300"/>
    <n v="207"/>
    <x v="0"/>
    <n v="22.320592073472699"/>
    <n v="0"/>
  </r>
  <r>
    <n v="5"/>
    <x v="4"/>
    <x v="15"/>
    <n v="300"/>
    <n v="207"/>
    <x v="4"/>
    <n v="0"/>
    <n v="954.93690466920702"/>
  </r>
  <r>
    <n v="5"/>
    <x v="4"/>
    <x v="16"/>
    <n v="300"/>
    <n v="207"/>
    <x v="0"/>
    <n v="21.810789045948098"/>
    <n v="0"/>
  </r>
  <r>
    <n v="5"/>
    <x v="4"/>
    <x v="16"/>
    <n v="300"/>
    <n v="207"/>
    <x v="4"/>
    <n v="0"/>
    <n v="933.12611562325901"/>
  </r>
  <r>
    <n v="5"/>
    <x v="4"/>
    <x v="17"/>
    <n v="300"/>
    <n v="207"/>
    <x v="0"/>
    <n v="21.312629935664599"/>
    <n v="0"/>
  </r>
  <r>
    <n v="5"/>
    <x v="4"/>
    <x v="17"/>
    <n v="300"/>
    <n v="207"/>
    <x v="4"/>
    <n v="0"/>
    <n v="911.81348568759404"/>
  </r>
  <r>
    <n v="5"/>
    <x v="4"/>
    <x v="18"/>
    <n v="300"/>
    <n v="207"/>
    <x v="0"/>
    <n v="20.8258487951848"/>
    <n v="0"/>
  </r>
  <r>
    <n v="5"/>
    <x v="4"/>
    <x v="18"/>
    <n v="300"/>
    <n v="207"/>
    <x v="4"/>
    <n v="0"/>
    <n v="890.98763689241002"/>
  </r>
  <r>
    <n v="5"/>
    <x v="4"/>
    <x v="4"/>
    <n v="300"/>
    <n v="208"/>
    <x v="0"/>
    <n v="3.70933050147528"/>
    <n v="0"/>
  </r>
  <r>
    <n v="5"/>
    <x v="4"/>
    <x v="4"/>
    <n v="300"/>
    <n v="208"/>
    <x v="5"/>
    <n v="0"/>
    <n v="399.50564549852498"/>
  </r>
  <r>
    <n v="5"/>
    <x v="4"/>
    <x v="5"/>
    <n v="300"/>
    <n v="208"/>
    <x v="0"/>
    <n v="3.67520693566513"/>
    <n v="0"/>
  </r>
  <r>
    <n v="5"/>
    <x v="4"/>
    <x v="5"/>
    <n v="300"/>
    <n v="208"/>
    <x v="5"/>
    <n v="0"/>
    <n v="395.83043856286002"/>
  </r>
  <r>
    <n v="5"/>
    <x v="4"/>
    <x v="6"/>
    <n v="300"/>
    <n v="208"/>
    <x v="0"/>
    <n v="3.6413972857335999"/>
    <n v="0"/>
  </r>
  <r>
    <n v="5"/>
    <x v="4"/>
    <x v="6"/>
    <n v="300"/>
    <n v="208"/>
    <x v="5"/>
    <n v="0"/>
    <n v="392.18904127712602"/>
  </r>
  <r>
    <n v="5"/>
    <x v="4"/>
    <x v="7"/>
    <n v="300"/>
    <n v="208"/>
    <x v="0"/>
    <n v="3.6078986638472701"/>
    <n v="0"/>
  </r>
  <r>
    <n v="5"/>
    <x v="4"/>
    <x v="7"/>
    <n v="300"/>
    <n v="208"/>
    <x v="5"/>
    <n v="0"/>
    <n v="388.58114261327898"/>
  </r>
  <r>
    <n v="5"/>
    <x v="4"/>
    <x v="8"/>
    <n v="300"/>
    <n v="208"/>
    <x v="0"/>
    <n v="3.5747082087386302"/>
    <n v="0"/>
  </r>
  <r>
    <n v="5"/>
    <x v="4"/>
    <x v="8"/>
    <n v="300"/>
    <n v="208"/>
    <x v="5"/>
    <n v="0"/>
    <n v="385.00643440454002"/>
  </r>
  <r>
    <n v="5"/>
    <x v="4"/>
    <x v="9"/>
    <n v="300"/>
    <n v="208"/>
    <x v="0"/>
    <n v="3.5418230854624499"/>
    <n v="0"/>
  </r>
  <r>
    <n v="5"/>
    <x v="4"/>
    <x v="9"/>
    <n v="300"/>
    <n v="208"/>
    <x v="5"/>
    <n v="0"/>
    <n v="381.46461131907802"/>
  </r>
  <r>
    <n v="5"/>
    <x v="4"/>
    <x v="10"/>
    <n v="300"/>
    <n v="208"/>
    <x v="0"/>
    <n v="3.5092404851532102"/>
    <n v="0"/>
  </r>
  <r>
    <n v="5"/>
    <x v="4"/>
    <x v="10"/>
    <n v="300"/>
    <n v="208"/>
    <x v="5"/>
    <n v="0"/>
    <n v="377.95537083392401"/>
  </r>
  <r>
    <n v="5"/>
    <x v="4"/>
    <x v="11"/>
    <n v="300"/>
    <n v="208"/>
    <x v="0"/>
    <n v="3.4769576247849199"/>
    <n v="0"/>
  </r>
  <r>
    <n v="5"/>
    <x v="4"/>
    <x v="11"/>
    <n v="300"/>
    <n v="208"/>
    <x v="5"/>
    <n v="0"/>
    <n v="374.47841320914"/>
  </r>
  <r>
    <n v="5"/>
    <x v="4"/>
    <x v="12"/>
    <n v="300"/>
    <n v="208"/>
    <x v="0"/>
    <n v="3.4449717469341299"/>
    <n v="0"/>
  </r>
  <r>
    <n v="5"/>
    <x v="4"/>
    <x v="12"/>
    <n v="300"/>
    <n v="208"/>
    <x v="5"/>
    <n v="0"/>
    <n v="371.03344146220502"/>
  </r>
  <r>
    <n v="5"/>
    <x v="4"/>
    <x v="13"/>
    <n v="300"/>
    <n v="208"/>
    <x v="0"/>
    <n v="3.4132801195437401"/>
    <n v="0"/>
  </r>
  <r>
    <n v="5"/>
    <x v="4"/>
    <x v="13"/>
    <n v="300"/>
    <n v="208"/>
    <x v="5"/>
    <n v="0"/>
    <n v="367.62016134266202"/>
  </r>
  <r>
    <n v="5"/>
    <x v="4"/>
    <x v="14"/>
    <n v="300"/>
    <n v="208"/>
    <x v="0"/>
    <n v="3.3818800356899001"/>
    <n v="0"/>
  </r>
  <r>
    <n v="5"/>
    <x v="4"/>
    <x v="14"/>
    <n v="300"/>
    <n v="208"/>
    <x v="5"/>
    <n v="0"/>
    <n v="364.238281306972"/>
  </r>
  <r>
    <n v="5"/>
    <x v="4"/>
    <x v="15"/>
    <n v="300"/>
    <n v="208"/>
    <x v="0"/>
    <n v="3.3507688133510101"/>
    <n v="0"/>
  </r>
  <r>
    <n v="5"/>
    <x v="4"/>
    <x v="15"/>
    <n v="300"/>
    <n v="208"/>
    <x v="5"/>
    <n v="0"/>
    <n v="360.88751249362099"/>
  </r>
  <r>
    <n v="5"/>
    <x v="4"/>
    <x v="16"/>
    <n v="300"/>
    <n v="208"/>
    <x v="0"/>
    <n v="3.3199437951782298"/>
    <n v="0"/>
  </r>
  <r>
    <n v="5"/>
    <x v="4"/>
    <x v="16"/>
    <n v="300"/>
    <n v="208"/>
    <x v="5"/>
    <n v="0"/>
    <n v="357.56756869844298"/>
  </r>
  <r>
    <n v="5"/>
    <x v="4"/>
    <x v="17"/>
    <n v="300"/>
    <n v="208"/>
    <x v="0"/>
    <n v="3.2894023482686499"/>
    <n v="0"/>
  </r>
  <r>
    <n v="5"/>
    <x v="4"/>
    <x v="17"/>
    <n v="300"/>
    <n v="208"/>
    <x v="5"/>
    <n v="0"/>
    <n v="354.27816635017399"/>
  </r>
  <r>
    <n v="5"/>
    <x v="4"/>
    <x v="18"/>
    <n v="300"/>
    <n v="208"/>
    <x v="0"/>
    <n v="3.2591418639406702"/>
    <n v="0"/>
  </r>
  <r>
    <n v="5"/>
    <x v="4"/>
    <x v="18"/>
    <n v="300"/>
    <n v="208"/>
    <x v="5"/>
    <n v="0"/>
    <n v="351.01902448623298"/>
  </r>
  <r>
    <n v="5"/>
    <x v="4"/>
    <x v="4"/>
    <n v="300"/>
    <n v="209"/>
    <x v="0"/>
    <n v="761.03274517894999"/>
    <n v="0"/>
  </r>
  <r>
    <n v="5"/>
    <x v="4"/>
    <x v="4"/>
    <n v="300"/>
    <n v="209"/>
    <x v="6"/>
    <n v="0"/>
    <n v="1837.29557482105"/>
  </r>
  <r>
    <n v="5"/>
    <x v="4"/>
    <x v="5"/>
    <n v="300"/>
    <n v="209"/>
    <x v="0"/>
    <n v="538.13141482105004"/>
    <n v="0"/>
  </r>
  <r>
    <n v="5"/>
    <x v="4"/>
    <x v="5"/>
    <n v="300"/>
    <n v="209"/>
    <x v="6"/>
    <n v="0"/>
    <n v="1299.16416"/>
  </r>
  <r>
    <n v="5"/>
    <x v="4"/>
    <x v="6"/>
    <n v="300"/>
    <n v="209"/>
    <x v="0"/>
    <n v="380.516372589475"/>
    <n v="0"/>
  </r>
  <r>
    <n v="5"/>
    <x v="4"/>
    <x v="6"/>
    <n v="300"/>
    <n v="209"/>
    <x v="6"/>
    <n v="0"/>
    <n v="918.64778741052498"/>
  </r>
  <r>
    <n v="5"/>
    <x v="4"/>
    <x v="7"/>
    <n v="300"/>
    <n v="209"/>
    <x v="0"/>
    <n v="269.06570741052502"/>
    <n v="0"/>
  </r>
  <r>
    <n v="5"/>
    <x v="4"/>
    <x v="7"/>
    <n v="300"/>
    <n v="209"/>
    <x v="6"/>
    <n v="0"/>
    <n v="649.58208000000002"/>
  </r>
  <r>
    <n v="5"/>
    <x v="4"/>
    <x v="8"/>
    <n v="300"/>
    <n v="209"/>
    <x v="0"/>
    <n v="190.25818629473801"/>
    <n v="0"/>
  </r>
  <r>
    <n v="5"/>
    <x v="4"/>
    <x v="8"/>
    <n v="300"/>
    <n v="209"/>
    <x v="6"/>
    <n v="0"/>
    <n v="459.32389370526198"/>
  </r>
  <r>
    <n v="5"/>
    <x v="4"/>
    <x v="9"/>
    <n v="300"/>
    <n v="209"/>
    <x v="0"/>
    <n v="134.532853705262"/>
    <n v="0"/>
  </r>
  <r>
    <n v="5"/>
    <x v="4"/>
    <x v="9"/>
    <n v="300"/>
    <n v="209"/>
    <x v="6"/>
    <n v="0"/>
    <n v="324.79104000000001"/>
  </r>
  <r>
    <n v="5"/>
    <x v="4"/>
    <x v="10"/>
    <n v="300"/>
    <n v="209"/>
    <x v="0"/>
    <n v="95.129093147368806"/>
    <n v="0"/>
  </r>
  <r>
    <n v="5"/>
    <x v="4"/>
    <x v="10"/>
    <n v="300"/>
    <n v="209"/>
    <x v="6"/>
    <n v="0"/>
    <n v="229.66194685263099"/>
  </r>
  <r>
    <n v="5"/>
    <x v="4"/>
    <x v="11"/>
    <n v="300"/>
    <n v="209"/>
    <x v="0"/>
    <n v="67.266426852631199"/>
    <n v="0"/>
  </r>
  <r>
    <n v="5"/>
    <x v="4"/>
    <x v="11"/>
    <n v="300"/>
    <n v="209"/>
    <x v="6"/>
    <n v="0"/>
    <n v="162.39552"/>
  </r>
  <r>
    <n v="5"/>
    <x v="4"/>
    <x v="12"/>
    <n v="300"/>
    <n v="209"/>
    <x v="0"/>
    <n v="47.564546573684403"/>
    <n v="0"/>
  </r>
  <r>
    <n v="5"/>
    <x v="4"/>
    <x v="12"/>
    <n v="300"/>
    <n v="209"/>
    <x v="6"/>
    <n v="0"/>
    <n v="114.83097342631601"/>
  </r>
  <r>
    <n v="5"/>
    <x v="4"/>
    <x v="13"/>
    <n v="300"/>
    <n v="209"/>
    <x v="0"/>
    <n v="33.633213426315599"/>
    <n v="0"/>
  </r>
  <r>
    <n v="5"/>
    <x v="4"/>
    <x v="13"/>
    <n v="300"/>
    <n v="209"/>
    <x v="6"/>
    <n v="0"/>
    <n v="81.197760000000002"/>
  </r>
  <r>
    <n v="5"/>
    <x v="4"/>
    <x v="14"/>
    <n v="300"/>
    <n v="209"/>
    <x v="0"/>
    <n v="23.782273286842202"/>
    <n v="0"/>
  </r>
  <r>
    <n v="5"/>
    <x v="4"/>
    <x v="14"/>
    <n v="300"/>
    <n v="209"/>
    <x v="6"/>
    <n v="0"/>
    <n v="57.415486713157797"/>
  </r>
  <r>
    <n v="5"/>
    <x v="4"/>
    <x v="15"/>
    <n v="300"/>
    <n v="209"/>
    <x v="0"/>
    <n v="16.8166067131578"/>
    <n v="0"/>
  </r>
  <r>
    <n v="5"/>
    <x v="4"/>
    <x v="15"/>
    <n v="300"/>
    <n v="209"/>
    <x v="6"/>
    <n v="0"/>
    <n v="40.598880000000001"/>
  </r>
  <r>
    <n v="5"/>
    <x v="4"/>
    <x v="16"/>
    <n v="300"/>
    <n v="209"/>
    <x v="0"/>
    <n v="11.891136643421101"/>
    <n v="0"/>
  </r>
  <r>
    <n v="5"/>
    <x v="4"/>
    <x v="16"/>
    <n v="300"/>
    <n v="209"/>
    <x v="6"/>
    <n v="0"/>
    <n v="28.707743356578899"/>
  </r>
  <r>
    <n v="5"/>
    <x v="4"/>
    <x v="17"/>
    <n v="300"/>
    <n v="209"/>
    <x v="0"/>
    <n v="8.4083033565788998"/>
    <n v="0"/>
  </r>
  <r>
    <n v="5"/>
    <x v="4"/>
    <x v="17"/>
    <n v="300"/>
    <n v="209"/>
    <x v="6"/>
    <n v="0"/>
    <n v="20.299440000000001"/>
  </r>
  <r>
    <n v="5"/>
    <x v="4"/>
    <x v="18"/>
    <n v="300"/>
    <n v="209"/>
    <x v="0"/>
    <n v="5.9455683217105504"/>
    <n v="0"/>
  </r>
  <r>
    <n v="5"/>
    <x v="4"/>
    <x v="18"/>
    <n v="300"/>
    <n v="209"/>
    <x v="6"/>
    <n v="0"/>
    <n v="14.353871678289501"/>
  </r>
  <r>
    <n v="5"/>
    <x v="4"/>
    <x v="4"/>
    <n v="300"/>
    <n v="210"/>
    <x v="0"/>
    <n v="12.754447985341001"/>
    <n v="0"/>
  </r>
  <r>
    <n v="5"/>
    <x v="4"/>
    <x v="4"/>
    <n v="300"/>
    <n v="210"/>
    <x v="7"/>
    <n v="0"/>
    <n v="692.871760014659"/>
  </r>
  <r>
    <n v="5"/>
    <x v="4"/>
    <x v="5"/>
    <n v="300"/>
    <n v="210"/>
    <x v="0"/>
    <n v="12.523906741880401"/>
    <n v="0"/>
  </r>
  <r>
    <n v="5"/>
    <x v="4"/>
    <x v="5"/>
    <n v="300"/>
    <n v="210"/>
    <x v="7"/>
    <n v="0"/>
    <n v="680.34785327277905"/>
  </r>
  <r>
    <n v="5"/>
    <x v="4"/>
    <x v="6"/>
    <n v="300"/>
    <n v="210"/>
    <x v="0"/>
    <n v="12.2975326144718"/>
    <n v="0"/>
  </r>
  <r>
    <n v="5"/>
    <x v="4"/>
    <x v="6"/>
    <n v="300"/>
    <n v="210"/>
    <x v="7"/>
    <n v="0"/>
    <n v="668.05032065830699"/>
  </r>
  <r>
    <n v="5"/>
    <x v="4"/>
    <x v="7"/>
    <n v="300"/>
    <n v="210"/>
    <x v="0"/>
    <n v="12.075250280991201"/>
    <n v="0"/>
  </r>
  <r>
    <n v="5"/>
    <x v="4"/>
    <x v="7"/>
    <n v="300"/>
    <n v="210"/>
    <x v="7"/>
    <n v="0"/>
    <n v="655.975070377316"/>
  </r>
  <r>
    <n v="5"/>
    <x v="4"/>
    <x v="8"/>
    <n v="300"/>
    <n v="210"/>
    <x v="0"/>
    <n v="11.856985780788699"/>
    <n v="0"/>
  </r>
  <r>
    <n v="5"/>
    <x v="4"/>
    <x v="8"/>
    <n v="300"/>
    <n v="210"/>
    <x v="7"/>
    <n v="0"/>
    <n v="644.11808459652696"/>
  </r>
  <r>
    <n v="5"/>
    <x v="4"/>
    <x v="9"/>
    <n v="300"/>
    <n v="210"/>
    <x v="0"/>
    <n v="11.642666490080201"/>
    <n v="0"/>
  </r>
  <r>
    <n v="5"/>
    <x v="4"/>
    <x v="9"/>
    <n v="300"/>
    <n v="210"/>
    <x v="7"/>
    <n v="0"/>
    <n v="632.47541810644702"/>
  </r>
  <r>
    <n v="5"/>
    <x v="4"/>
    <x v="10"/>
    <n v="300"/>
    <n v="210"/>
    <x v="0"/>
    <n v="11.432221097782"/>
    <n v="0"/>
  </r>
  <r>
    <n v="5"/>
    <x v="4"/>
    <x v="10"/>
    <n v="300"/>
    <n v="210"/>
    <x v="7"/>
    <n v="0"/>
    <n v="621.04319700866495"/>
  </r>
  <r>
    <n v="5"/>
    <x v="4"/>
    <x v="11"/>
    <n v="300"/>
    <n v="210"/>
    <x v="0"/>
    <n v="11.2255795817847"/>
    <n v="0"/>
  </r>
  <r>
    <n v="5"/>
    <x v="4"/>
    <x v="11"/>
    <n v="300"/>
    <n v="210"/>
    <x v="7"/>
    <n v="0"/>
    <n v="609.81761742688002"/>
  </r>
  <r>
    <n v="5"/>
    <x v="4"/>
    <x v="12"/>
    <n v="300"/>
    <n v="210"/>
    <x v="0"/>
    <n v="11.0226731856533"/>
    <n v="0"/>
  </r>
  <r>
    <n v="5"/>
    <x v="4"/>
    <x v="12"/>
    <n v="300"/>
    <n v="210"/>
    <x v="7"/>
    <n v="0"/>
    <n v="598.79494424122697"/>
  </r>
  <r>
    <n v="5"/>
    <x v="4"/>
    <x v="13"/>
    <n v="300"/>
    <n v="210"/>
    <x v="0"/>
    <n v="10.823434395750001"/>
    <n v="0"/>
  </r>
  <r>
    <n v="5"/>
    <x v="4"/>
    <x v="13"/>
    <n v="300"/>
    <n v="210"/>
    <x v="7"/>
    <n v="0"/>
    <n v="587.97150984547704"/>
  </r>
  <r>
    <n v="5"/>
    <x v="4"/>
    <x v="14"/>
    <n v="300"/>
    <n v="210"/>
    <x v="0"/>
    <n v="10.6277969187712"/>
    <n v="0"/>
  </r>
  <r>
    <n v="5"/>
    <x v="4"/>
    <x v="14"/>
    <n v="300"/>
    <n v="210"/>
    <x v="7"/>
    <n v="0"/>
    <n v="577.34371292670596"/>
  </r>
  <r>
    <n v="5"/>
    <x v="4"/>
    <x v="15"/>
    <n v="300"/>
    <n v="210"/>
    <x v="0"/>
    <n v="10.435695659687299"/>
    <n v="0"/>
  </r>
  <r>
    <n v="5"/>
    <x v="4"/>
    <x v="15"/>
    <n v="300"/>
    <n v="210"/>
    <x v="7"/>
    <n v="0"/>
    <n v="566.90801726701795"/>
  </r>
  <r>
    <n v="5"/>
    <x v="4"/>
    <x v="16"/>
    <n v="300"/>
    <n v="210"/>
    <x v="0"/>
    <n v="10.247066700086499"/>
    <n v="0"/>
  </r>
  <r>
    <n v="5"/>
    <x v="4"/>
    <x v="16"/>
    <n v="300"/>
    <n v="210"/>
    <x v="7"/>
    <n v="0"/>
    <n v="556.660950566932"/>
  </r>
  <r>
    <n v="5"/>
    <x v="4"/>
    <x v="17"/>
    <n v="300"/>
    <n v="210"/>
    <x v="0"/>
    <n v="10.061847276903199"/>
    <n v="0"/>
  </r>
  <r>
    <n v="5"/>
    <x v="4"/>
    <x v="17"/>
    <n v="300"/>
    <n v="210"/>
    <x v="7"/>
    <n v="0"/>
    <n v="546.59910329002901"/>
  </r>
  <r>
    <n v="5"/>
    <x v="4"/>
    <x v="18"/>
    <n v="300"/>
    <n v="210"/>
    <x v="0"/>
    <n v="9.87997576153907"/>
    <n v="0"/>
  </r>
  <r>
    <n v="5"/>
    <x v="4"/>
    <x v="18"/>
    <n v="300"/>
    <n v="210"/>
    <x v="7"/>
    <n v="0"/>
    <n v="536.71912752848903"/>
  </r>
  <r>
    <n v="5"/>
    <x v="4"/>
    <x v="4"/>
    <n v="301"/>
    <n v="204"/>
    <x v="0"/>
    <n v="38.668587043223901"/>
    <n v="0"/>
  </r>
  <r>
    <n v="5"/>
    <x v="4"/>
    <x v="4"/>
    <n v="301"/>
    <n v="204"/>
    <x v="1"/>
    <n v="0"/>
    <n v="5001.5186129567801"/>
  </r>
  <r>
    <n v="5"/>
    <x v="4"/>
    <x v="5"/>
    <n v="301"/>
    <n v="204"/>
    <x v="0"/>
    <n v="38.371919565493002"/>
    <n v="0"/>
  </r>
  <r>
    <n v="5"/>
    <x v="4"/>
    <x v="5"/>
    <n v="301"/>
    <n v="204"/>
    <x v="1"/>
    <n v="0"/>
    <n v="4963.1466933912798"/>
  </r>
  <r>
    <n v="5"/>
    <x v="4"/>
    <x v="6"/>
    <n v="301"/>
    <n v="204"/>
    <x v="0"/>
    <n v="38.077528136593202"/>
    <n v="0"/>
  </r>
  <r>
    <n v="5"/>
    <x v="4"/>
    <x v="6"/>
    <n v="301"/>
    <n v="204"/>
    <x v="1"/>
    <n v="0"/>
    <n v="4925.0691652546902"/>
  </r>
  <r>
    <n v="5"/>
    <x v="4"/>
    <x v="7"/>
    <n v="301"/>
    <n v="204"/>
    <x v="0"/>
    <n v="37.785395294553403"/>
    <n v="0"/>
  </r>
  <r>
    <n v="5"/>
    <x v="4"/>
    <x v="7"/>
    <n v="301"/>
    <n v="204"/>
    <x v="1"/>
    <n v="0"/>
    <n v="4887.2837699601396"/>
  </r>
  <r>
    <n v="5"/>
    <x v="4"/>
    <x v="8"/>
    <n v="301"/>
    <n v="204"/>
    <x v="0"/>
    <n v="37.495503711378703"/>
    <n v="0"/>
  </r>
  <r>
    <n v="5"/>
    <x v="4"/>
    <x v="8"/>
    <n v="301"/>
    <n v="204"/>
    <x v="1"/>
    <n v="0"/>
    <n v="4849.78826624876"/>
  </r>
  <r>
    <n v="5"/>
    <x v="4"/>
    <x v="9"/>
    <n v="301"/>
    <n v="204"/>
    <x v="0"/>
    <n v="37.207836192006702"/>
    <n v="0"/>
  </r>
  <r>
    <n v="5"/>
    <x v="4"/>
    <x v="9"/>
    <n v="301"/>
    <n v="204"/>
    <x v="1"/>
    <n v="0"/>
    <n v="4812.5804300567497"/>
  </r>
  <r>
    <n v="5"/>
    <x v="4"/>
    <x v="10"/>
    <n v="301"/>
    <n v="204"/>
    <x v="0"/>
    <n v="36.922375673301801"/>
    <n v="0"/>
  </r>
  <r>
    <n v="5"/>
    <x v="4"/>
    <x v="10"/>
    <n v="301"/>
    <n v="204"/>
    <x v="1"/>
    <n v="0"/>
    <n v="4775.6580543834498"/>
  </r>
  <r>
    <n v="5"/>
    <x v="4"/>
    <x v="11"/>
    <n v="301"/>
    <n v="204"/>
    <x v="0"/>
    <n v="36.639105223036502"/>
    <n v="0"/>
  </r>
  <r>
    <n v="5"/>
    <x v="4"/>
    <x v="11"/>
    <n v="301"/>
    <n v="204"/>
    <x v="1"/>
    <n v="0"/>
    <n v="4739.0189491604096"/>
  </r>
  <r>
    <n v="5"/>
    <x v="4"/>
    <x v="12"/>
    <n v="301"/>
    <n v="204"/>
    <x v="0"/>
    <n v="36.3580080388883"/>
    <n v="0"/>
  </r>
  <r>
    <n v="5"/>
    <x v="4"/>
    <x v="12"/>
    <n v="301"/>
    <n v="204"/>
    <x v="1"/>
    <n v="0"/>
    <n v="4702.6609411215204"/>
  </r>
  <r>
    <n v="5"/>
    <x v="4"/>
    <x v="13"/>
    <n v="301"/>
    <n v="204"/>
    <x v="0"/>
    <n v="36.079067447440103"/>
    <n v="0"/>
  </r>
  <r>
    <n v="5"/>
    <x v="4"/>
    <x v="13"/>
    <n v="301"/>
    <n v="204"/>
    <x v="1"/>
    <n v="0"/>
    <n v="4666.5818736740803"/>
  </r>
  <r>
    <n v="5"/>
    <x v="4"/>
    <x v="14"/>
    <n v="301"/>
    <n v="204"/>
    <x v="0"/>
    <n v="35.802266903202501"/>
    <n v="0"/>
  </r>
  <r>
    <n v="5"/>
    <x v="4"/>
    <x v="14"/>
    <n v="301"/>
    <n v="204"/>
    <x v="1"/>
    <n v="0"/>
    <n v="4630.7796067708796"/>
  </r>
  <r>
    <n v="5"/>
    <x v="4"/>
    <x v="15"/>
    <n v="301"/>
    <n v="204"/>
    <x v="0"/>
    <n v="35.527589987611499"/>
    <n v="0"/>
  </r>
  <r>
    <n v="5"/>
    <x v="4"/>
    <x v="15"/>
    <n v="301"/>
    <n v="204"/>
    <x v="1"/>
    <n v="0"/>
    <n v="4595.2520167832699"/>
  </r>
  <r>
    <n v="5"/>
    <x v="4"/>
    <x v="16"/>
    <n v="301"/>
    <n v="204"/>
    <x v="0"/>
    <n v="35.255020408078998"/>
    <n v="0"/>
  </r>
  <r>
    <n v="5"/>
    <x v="4"/>
    <x v="16"/>
    <n v="301"/>
    <n v="204"/>
    <x v="1"/>
    <n v="0"/>
    <n v="4559.9969963751901"/>
  </r>
  <r>
    <n v="5"/>
    <x v="4"/>
    <x v="17"/>
    <n v="301"/>
    <n v="204"/>
    <x v="0"/>
    <n v="34.984541997006097"/>
    <n v="0"/>
  </r>
  <r>
    <n v="5"/>
    <x v="4"/>
    <x v="17"/>
    <n v="301"/>
    <n v="204"/>
    <x v="1"/>
    <n v="0"/>
    <n v="4525.0124543781903"/>
  </r>
  <r>
    <n v="5"/>
    <x v="4"/>
    <x v="18"/>
    <n v="301"/>
    <n v="204"/>
    <x v="0"/>
    <n v="34.7161387108399"/>
    <n v="0"/>
  </r>
  <r>
    <n v="5"/>
    <x v="4"/>
    <x v="18"/>
    <n v="301"/>
    <n v="204"/>
    <x v="1"/>
    <n v="0"/>
    <n v="4490.2963156673504"/>
  </r>
  <r>
    <n v="5"/>
    <x v="4"/>
    <x v="4"/>
    <n v="301"/>
    <n v="205"/>
    <x v="0"/>
    <n v="3.70933050147528"/>
    <n v="0"/>
  </r>
  <r>
    <n v="5"/>
    <x v="4"/>
    <x v="4"/>
    <n v="301"/>
    <n v="205"/>
    <x v="2"/>
    <n v="0"/>
    <n v="399.50564549852498"/>
  </r>
  <r>
    <n v="5"/>
    <x v="4"/>
    <x v="5"/>
    <n v="301"/>
    <n v="205"/>
    <x v="0"/>
    <n v="3.67520693566513"/>
    <n v="0"/>
  </r>
  <r>
    <n v="5"/>
    <x v="4"/>
    <x v="5"/>
    <n v="301"/>
    <n v="205"/>
    <x v="2"/>
    <n v="0"/>
    <n v="395.83043856286002"/>
  </r>
  <r>
    <n v="5"/>
    <x v="4"/>
    <x v="6"/>
    <n v="301"/>
    <n v="205"/>
    <x v="0"/>
    <n v="3.6413972857335999"/>
    <n v="0"/>
  </r>
  <r>
    <n v="5"/>
    <x v="4"/>
    <x v="6"/>
    <n v="301"/>
    <n v="205"/>
    <x v="2"/>
    <n v="0"/>
    <n v="392.18904127712602"/>
  </r>
  <r>
    <n v="5"/>
    <x v="4"/>
    <x v="7"/>
    <n v="301"/>
    <n v="205"/>
    <x v="0"/>
    <n v="3.6078986638472701"/>
    <n v="0"/>
  </r>
  <r>
    <n v="5"/>
    <x v="4"/>
    <x v="7"/>
    <n v="301"/>
    <n v="205"/>
    <x v="2"/>
    <n v="0"/>
    <n v="388.58114261327898"/>
  </r>
  <r>
    <n v="5"/>
    <x v="4"/>
    <x v="8"/>
    <n v="301"/>
    <n v="205"/>
    <x v="0"/>
    <n v="3.5747082087386302"/>
    <n v="0"/>
  </r>
  <r>
    <n v="5"/>
    <x v="4"/>
    <x v="8"/>
    <n v="301"/>
    <n v="205"/>
    <x v="2"/>
    <n v="0"/>
    <n v="385.00643440454002"/>
  </r>
  <r>
    <n v="5"/>
    <x v="4"/>
    <x v="9"/>
    <n v="301"/>
    <n v="205"/>
    <x v="0"/>
    <n v="3.5418230854624499"/>
    <n v="0"/>
  </r>
  <r>
    <n v="5"/>
    <x v="4"/>
    <x v="9"/>
    <n v="301"/>
    <n v="205"/>
    <x v="2"/>
    <n v="0"/>
    <n v="381.46461131907802"/>
  </r>
  <r>
    <n v="5"/>
    <x v="4"/>
    <x v="10"/>
    <n v="301"/>
    <n v="205"/>
    <x v="0"/>
    <n v="3.5092404851532102"/>
    <n v="0"/>
  </r>
  <r>
    <n v="5"/>
    <x v="4"/>
    <x v="10"/>
    <n v="301"/>
    <n v="205"/>
    <x v="2"/>
    <n v="0"/>
    <n v="377.95537083392401"/>
  </r>
  <r>
    <n v="5"/>
    <x v="4"/>
    <x v="11"/>
    <n v="301"/>
    <n v="205"/>
    <x v="0"/>
    <n v="3.4769576247849199"/>
    <n v="0"/>
  </r>
  <r>
    <n v="5"/>
    <x v="4"/>
    <x v="11"/>
    <n v="301"/>
    <n v="205"/>
    <x v="2"/>
    <n v="0"/>
    <n v="374.47841320914"/>
  </r>
  <r>
    <n v="5"/>
    <x v="4"/>
    <x v="12"/>
    <n v="301"/>
    <n v="205"/>
    <x v="0"/>
    <n v="3.4449717469341299"/>
    <n v="0"/>
  </r>
  <r>
    <n v="5"/>
    <x v="4"/>
    <x v="12"/>
    <n v="301"/>
    <n v="205"/>
    <x v="2"/>
    <n v="0"/>
    <n v="371.03344146220502"/>
  </r>
  <r>
    <n v="5"/>
    <x v="4"/>
    <x v="13"/>
    <n v="301"/>
    <n v="205"/>
    <x v="0"/>
    <n v="3.4132801195437401"/>
    <n v="0"/>
  </r>
  <r>
    <n v="5"/>
    <x v="4"/>
    <x v="13"/>
    <n v="301"/>
    <n v="205"/>
    <x v="2"/>
    <n v="0"/>
    <n v="367.62016134266202"/>
  </r>
  <r>
    <n v="5"/>
    <x v="4"/>
    <x v="14"/>
    <n v="301"/>
    <n v="205"/>
    <x v="0"/>
    <n v="3.3818800356899001"/>
    <n v="0"/>
  </r>
  <r>
    <n v="5"/>
    <x v="4"/>
    <x v="14"/>
    <n v="301"/>
    <n v="205"/>
    <x v="2"/>
    <n v="0"/>
    <n v="364.238281306972"/>
  </r>
  <r>
    <n v="5"/>
    <x v="4"/>
    <x v="15"/>
    <n v="301"/>
    <n v="205"/>
    <x v="0"/>
    <n v="3.3507688133510101"/>
    <n v="0"/>
  </r>
  <r>
    <n v="5"/>
    <x v="4"/>
    <x v="15"/>
    <n v="301"/>
    <n v="205"/>
    <x v="2"/>
    <n v="0"/>
    <n v="360.88751249362099"/>
  </r>
  <r>
    <n v="5"/>
    <x v="4"/>
    <x v="16"/>
    <n v="301"/>
    <n v="205"/>
    <x v="0"/>
    <n v="3.3199437951782298"/>
    <n v="0"/>
  </r>
  <r>
    <n v="5"/>
    <x v="4"/>
    <x v="16"/>
    <n v="301"/>
    <n v="205"/>
    <x v="2"/>
    <n v="0"/>
    <n v="357.56756869844298"/>
  </r>
  <r>
    <n v="5"/>
    <x v="4"/>
    <x v="17"/>
    <n v="301"/>
    <n v="205"/>
    <x v="0"/>
    <n v="3.2894023482686499"/>
    <n v="0"/>
  </r>
  <r>
    <n v="5"/>
    <x v="4"/>
    <x v="17"/>
    <n v="301"/>
    <n v="205"/>
    <x v="2"/>
    <n v="0"/>
    <n v="354.27816635017399"/>
  </r>
  <r>
    <n v="5"/>
    <x v="4"/>
    <x v="18"/>
    <n v="301"/>
    <n v="205"/>
    <x v="0"/>
    <n v="3.2591418639406702"/>
    <n v="0"/>
  </r>
  <r>
    <n v="5"/>
    <x v="4"/>
    <x v="18"/>
    <n v="301"/>
    <n v="205"/>
    <x v="2"/>
    <n v="0"/>
    <n v="351.01902448623298"/>
  </r>
  <r>
    <n v="5"/>
    <x v="4"/>
    <x v="4"/>
    <n v="301"/>
    <n v="206"/>
    <x v="0"/>
    <n v="36.441279958117299"/>
    <n v="0"/>
  </r>
  <r>
    <n v="5"/>
    <x v="4"/>
    <x v="4"/>
    <n v="301"/>
    <n v="206"/>
    <x v="3"/>
    <n v="0"/>
    <n v="1979.6336000418801"/>
  </r>
  <r>
    <n v="5"/>
    <x v="4"/>
    <x v="5"/>
    <n v="301"/>
    <n v="206"/>
    <x v="0"/>
    <n v="35.782590691086597"/>
    <n v="0"/>
  </r>
  <r>
    <n v="5"/>
    <x v="4"/>
    <x v="5"/>
    <n v="301"/>
    <n v="206"/>
    <x v="3"/>
    <n v="0"/>
    <n v="1943.8510093508"/>
  </r>
  <r>
    <n v="5"/>
    <x v="4"/>
    <x v="6"/>
    <n v="301"/>
    <n v="206"/>
    <x v="0"/>
    <n v="35.135807469919698"/>
    <n v="0"/>
  </r>
  <r>
    <n v="5"/>
    <x v="4"/>
    <x v="6"/>
    <n v="301"/>
    <n v="206"/>
    <x v="3"/>
    <n v="0"/>
    <n v="1908.7152018808799"/>
  </r>
  <r>
    <n v="5"/>
    <x v="4"/>
    <x v="7"/>
    <n v="301"/>
    <n v="206"/>
    <x v="0"/>
    <n v="34.500715088546301"/>
    <n v="0"/>
  </r>
  <r>
    <n v="5"/>
    <x v="4"/>
    <x v="7"/>
    <n v="301"/>
    <n v="206"/>
    <x v="3"/>
    <n v="0"/>
    <n v="1874.21448679233"/>
  </r>
  <r>
    <n v="5"/>
    <x v="4"/>
    <x v="8"/>
    <n v="301"/>
    <n v="206"/>
    <x v="0"/>
    <n v="33.877102230825102"/>
    <n v="0"/>
  </r>
  <r>
    <n v="5"/>
    <x v="4"/>
    <x v="8"/>
    <n v="301"/>
    <n v="206"/>
    <x v="3"/>
    <n v="0"/>
    <n v="1840.3373845615099"/>
  </r>
  <r>
    <n v="5"/>
    <x v="4"/>
    <x v="9"/>
    <n v="301"/>
    <n v="206"/>
    <x v="0"/>
    <n v="33.264761400228998"/>
    <n v="0"/>
  </r>
  <r>
    <n v="5"/>
    <x v="4"/>
    <x v="9"/>
    <n v="301"/>
    <n v="206"/>
    <x v="3"/>
    <n v="0"/>
    <n v="1807.07262316128"/>
  </r>
  <r>
    <n v="5"/>
    <x v="4"/>
    <x v="10"/>
    <n v="301"/>
    <n v="206"/>
    <x v="0"/>
    <n v="32.663488850805599"/>
    <n v="0"/>
  </r>
  <r>
    <n v="5"/>
    <x v="4"/>
    <x v="10"/>
    <n v="301"/>
    <n v="206"/>
    <x v="3"/>
    <n v="0"/>
    <n v="1774.4091343104701"/>
  </r>
  <r>
    <n v="5"/>
    <x v="4"/>
    <x v="11"/>
    <n v="301"/>
    <n v="206"/>
    <x v="0"/>
    <n v="32.073084519384601"/>
    <n v="0"/>
  </r>
  <r>
    <n v="5"/>
    <x v="4"/>
    <x v="11"/>
    <n v="301"/>
    <n v="206"/>
    <x v="3"/>
    <n v="0"/>
    <n v="1742.3360497910901"/>
  </r>
  <r>
    <n v="5"/>
    <x v="4"/>
    <x v="12"/>
    <n v="301"/>
    <n v="206"/>
    <x v="0"/>
    <n v="31.493351959009299"/>
    <n v="0"/>
  </r>
  <r>
    <n v="5"/>
    <x v="4"/>
    <x v="12"/>
    <n v="301"/>
    <n v="206"/>
    <x v="3"/>
    <n v="0"/>
    <n v="1710.8426978320799"/>
  </r>
  <r>
    <n v="5"/>
    <x v="4"/>
    <x v="13"/>
    <n v="301"/>
    <n v="206"/>
    <x v="0"/>
    <n v="30.924098273571602"/>
    <n v="0"/>
  </r>
  <r>
    <n v="5"/>
    <x v="4"/>
    <x v="13"/>
    <n v="301"/>
    <n v="206"/>
    <x v="3"/>
    <n v="0"/>
    <n v="1679.9185995585101"/>
  </r>
  <r>
    <n v="5"/>
    <x v="4"/>
    <x v="14"/>
    <n v="301"/>
    <n v="206"/>
    <x v="0"/>
    <n v="30.365134053631898"/>
    <n v="0"/>
  </r>
  <r>
    <n v="5"/>
    <x v="4"/>
    <x v="14"/>
    <n v="301"/>
    <n v="206"/>
    <x v="3"/>
    <n v="0"/>
    <n v="1649.55346550487"/>
  </r>
  <r>
    <n v="5"/>
    <x v="4"/>
    <x v="15"/>
    <n v="301"/>
    <n v="206"/>
    <x v="0"/>
    <n v="29.816273313392699"/>
    <n v="0"/>
  </r>
  <r>
    <n v="5"/>
    <x v="4"/>
    <x v="15"/>
    <n v="301"/>
    <n v="206"/>
    <x v="3"/>
    <n v="0"/>
    <n v="1619.7371921914801"/>
  </r>
  <r>
    <n v="5"/>
    <x v="4"/>
    <x v="16"/>
    <n v="301"/>
    <n v="206"/>
    <x v="0"/>
    <n v="29.277333428818299"/>
    <n v="0"/>
  </r>
  <r>
    <n v="5"/>
    <x v="4"/>
    <x v="16"/>
    <n v="301"/>
    <n v="206"/>
    <x v="3"/>
    <n v="0"/>
    <n v="1590.4598587626599"/>
  </r>
  <r>
    <n v="5"/>
    <x v="4"/>
    <x v="17"/>
    <n v="301"/>
    <n v="206"/>
    <x v="0"/>
    <n v="28.748135076866699"/>
    <n v="0"/>
  </r>
  <r>
    <n v="5"/>
    <x v="4"/>
    <x v="17"/>
    <n v="301"/>
    <n v="206"/>
    <x v="3"/>
    <n v="0"/>
    <n v="1561.7117236858001"/>
  </r>
  <r>
    <n v="5"/>
    <x v="4"/>
    <x v="18"/>
    <n v="301"/>
    <n v="206"/>
    <x v="0"/>
    <n v="28.228502175826002"/>
    <n v="0"/>
  </r>
  <r>
    <n v="5"/>
    <x v="4"/>
    <x v="18"/>
    <n v="301"/>
    <n v="206"/>
    <x v="3"/>
    <n v="0"/>
    <n v="1533.48322150997"/>
  </r>
  <r>
    <n v="5"/>
    <x v="4"/>
    <x v="4"/>
    <n v="301"/>
    <n v="207"/>
    <x v="0"/>
    <n v="115.11803474531"/>
    <n v="0"/>
  </r>
  <r>
    <n v="5"/>
    <x v="4"/>
    <x v="4"/>
    <n v="301"/>
    <n v="207"/>
    <x v="4"/>
    <n v="0"/>
    <n v="4925.0691652546902"/>
  </r>
  <r>
    <n v="5"/>
    <x v="4"/>
    <x v="5"/>
    <n v="301"/>
    <n v="207"/>
    <x v="0"/>
    <n v="112.48873519793899"/>
    <n v="0"/>
  </r>
  <r>
    <n v="5"/>
    <x v="4"/>
    <x v="5"/>
    <n v="301"/>
    <n v="207"/>
    <x v="4"/>
    <n v="0"/>
    <n v="4812.5804300567497"/>
  </r>
  <r>
    <n v="5"/>
    <x v="4"/>
    <x v="6"/>
    <n v="301"/>
    <n v="207"/>
    <x v="0"/>
    <n v="109.91948893522699"/>
    <n v="0"/>
  </r>
  <r>
    <n v="5"/>
    <x v="4"/>
    <x v="6"/>
    <n v="301"/>
    <n v="207"/>
    <x v="4"/>
    <n v="0"/>
    <n v="4702.6609411215204"/>
  </r>
  <r>
    <n v="5"/>
    <x v="4"/>
    <x v="7"/>
    <n v="301"/>
    <n v="207"/>
    <x v="0"/>
    <n v="107.408924338254"/>
    <n v="0"/>
  </r>
  <r>
    <n v="5"/>
    <x v="4"/>
    <x v="7"/>
    <n v="301"/>
    <n v="207"/>
    <x v="4"/>
    <n v="0"/>
    <n v="4595.2520167832699"/>
  </r>
  <r>
    <n v="5"/>
    <x v="4"/>
    <x v="8"/>
    <n v="301"/>
    <n v="207"/>
    <x v="0"/>
    <n v="104.955701115925"/>
    <n v="0"/>
  </r>
  <r>
    <n v="5"/>
    <x v="4"/>
    <x v="8"/>
    <n v="301"/>
    <n v="207"/>
    <x v="4"/>
    <n v="0"/>
    <n v="4490.2963156673504"/>
  </r>
  <r>
    <n v="5"/>
    <x v="4"/>
    <x v="9"/>
    <n v="301"/>
    <n v="207"/>
    <x v="0"/>
    <n v="102.558509589431"/>
    <n v="0"/>
  </r>
  <r>
    <n v="5"/>
    <x v="4"/>
    <x v="9"/>
    <n v="301"/>
    <n v="207"/>
    <x v="4"/>
    <n v="0"/>
    <n v="4387.7378060779101"/>
  </r>
  <r>
    <n v="5"/>
    <x v="4"/>
    <x v="10"/>
    <n v="301"/>
    <n v="207"/>
    <x v="0"/>
    <n v="100.216069993072"/>
    <n v="0"/>
  </r>
  <r>
    <n v="5"/>
    <x v="4"/>
    <x v="10"/>
    <n v="301"/>
    <n v="207"/>
    <x v="4"/>
    <n v="0"/>
    <n v="4287.5217360848401"/>
  </r>
  <r>
    <n v="5"/>
    <x v="4"/>
    <x v="11"/>
    <n v="301"/>
    <n v="207"/>
    <x v="0"/>
    <n v="97.927131791034299"/>
    <n v="0"/>
  </r>
  <r>
    <n v="5"/>
    <x v="4"/>
    <x v="11"/>
    <n v="301"/>
    <n v="207"/>
    <x v="4"/>
    <n v="0"/>
    <n v="4189.5946042938103"/>
  </r>
  <r>
    <n v="5"/>
    <x v="4"/>
    <x v="12"/>
    <n v="301"/>
    <n v="207"/>
    <x v="0"/>
    <n v="95.690473009783105"/>
    <n v="0"/>
  </r>
  <r>
    <n v="5"/>
    <x v="4"/>
    <x v="12"/>
    <n v="301"/>
    <n v="207"/>
    <x v="4"/>
    <n v="0"/>
    <n v="4093.90413128403"/>
  </r>
  <r>
    <n v="5"/>
    <x v="4"/>
    <x v="13"/>
    <n v="301"/>
    <n v="207"/>
    <x v="0"/>
    <n v="93.5048995856978"/>
    <n v="0"/>
  </r>
  <r>
    <n v="5"/>
    <x v="4"/>
    <x v="13"/>
    <n v="301"/>
    <n v="207"/>
    <x v="4"/>
    <n v="0"/>
    <n v="4000.3992316983299"/>
  </r>
  <r>
    <n v="5"/>
    <x v="4"/>
    <x v="14"/>
    <n v="301"/>
    <n v="207"/>
    <x v="0"/>
    <n v="91.369244727608503"/>
    <n v="0"/>
  </r>
  <r>
    <n v="5"/>
    <x v="4"/>
    <x v="14"/>
    <n v="301"/>
    <n v="207"/>
    <x v="4"/>
    <n v="0"/>
    <n v="3909.0299869707201"/>
  </r>
  <r>
    <n v="5"/>
    <x v="4"/>
    <x v="15"/>
    <n v="301"/>
    <n v="207"/>
    <x v="0"/>
    <n v="89.282368293890599"/>
    <n v="0"/>
  </r>
  <r>
    <n v="5"/>
    <x v="4"/>
    <x v="15"/>
    <n v="301"/>
    <n v="207"/>
    <x v="4"/>
    <n v="0"/>
    <n v="3819.7476186768299"/>
  </r>
  <r>
    <n v="5"/>
    <x v="4"/>
    <x v="16"/>
    <n v="301"/>
    <n v="207"/>
    <x v="0"/>
    <n v="87.243156183792493"/>
    <n v="0"/>
  </r>
  <r>
    <n v="5"/>
    <x v="4"/>
    <x v="16"/>
    <n v="301"/>
    <n v="207"/>
    <x v="4"/>
    <n v="0"/>
    <n v="3732.5044624930401"/>
  </r>
  <r>
    <n v="5"/>
    <x v="4"/>
    <x v="17"/>
    <n v="301"/>
    <n v="207"/>
    <x v="0"/>
    <n v="85.250519742658497"/>
    <n v="0"/>
  </r>
  <r>
    <n v="5"/>
    <x v="4"/>
    <x v="17"/>
    <n v="301"/>
    <n v="207"/>
    <x v="4"/>
    <n v="0"/>
    <n v="3647.2539427503798"/>
  </r>
  <r>
    <n v="5"/>
    <x v="4"/>
    <x v="18"/>
    <n v="301"/>
    <n v="207"/>
    <x v="0"/>
    <n v="83.303395180739201"/>
    <n v="0"/>
  </r>
  <r>
    <n v="5"/>
    <x v="4"/>
    <x v="18"/>
    <n v="301"/>
    <n v="207"/>
    <x v="4"/>
    <n v="0"/>
    <n v="3563.9505475696401"/>
  </r>
  <r>
    <n v="5"/>
    <x v="4"/>
    <x v="4"/>
    <n v="301"/>
    <n v="208"/>
    <x v="0"/>
    <n v="14.8373220059011"/>
    <n v="0"/>
  </r>
  <r>
    <n v="5"/>
    <x v="4"/>
    <x v="4"/>
    <n v="301"/>
    <n v="208"/>
    <x v="5"/>
    <n v="0"/>
    <n v="1598.0225819940999"/>
  </r>
  <r>
    <n v="5"/>
    <x v="4"/>
    <x v="5"/>
    <n v="301"/>
    <n v="208"/>
    <x v="0"/>
    <n v="14.700827742660501"/>
    <n v="0"/>
  </r>
  <r>
    <n v="5"/>
    <x v="4"/>
    <x v="5"/>
    <n v="301"/>
    <n v="208"/>
    <x v="5"/>
    <n v="0"/>
    <n v="1583.3217542514401"/>
  </r>
  <r>
    <n v="5"/>
    <x v="4"/>
    <x v="6"/>
    <n v="301"/>
    <n v="208"/>
    <x v="0"/>
    <n v="14.5655891429344"/>
    <n v="0"/>
  </r>
  <r>
    <n v="5"/>
    <x v="4"/>
    <x v="6"/>
    <n v="301"/>
    <n v="208"/>
    <x v="5"/>
    <n v="0"/>
    <n v="1568.7561651085"/>
  </r>
  <r>
    <n v="5"/>
    <x v="4"/>
    <x v="7"/>
    <n v="301"/>
    <n v="208"/>
    <x v="0"/>
    <n v="14.4315946553891"/>
    <n v="0"/>
  </r>
  <r>
    <n v="5"/>
    <x v="4"/>
    <x v="7"/>
    <n v="301"/>
    <n v="208"/>
    <x v="5"/>
    <n v="0"/>
    <n v="1554.32457045312"/>
  </r>
  <r>
    <n v="5"/>
    <x v="4"/>
    <x v="8"/>
    <n v="301"/>
    <n v="208"/>
    <x v="0"/>
    <n v="14.298832834954499"/>
    <n v="0"/>
  </r>
  <r>
    <n v="5"/>
    <x v="4"/>
    <x v="8"/>
    <n v="301"/>
    <n v="208"/>
    <x v="5"/>
    <n v="0"/>
    <n v="1540.0257376181601"/>
  </r>
  <r>
    <n v="5"/>
    <x v="4"/>
    <x v="9"/>
    <n v="301"/>
    <n v="208"/>
    <x v="0"/>
    <n v="14.1672923418498"/>
    <n v="0"/>
  </r>
  <r>
    <n v="5"/>
    <x v="4"/>
    <x v="9"/>
    <n v="301"/>
    <n v="208"/>
    <x v="5"/>
    <n v="0"/>
    <n v="1525.85844527631"/>
  </r>
  <r>
    <n v="5"/>
    <x v="4"/>
    <x v="10"/>
    <n v="301"/>
    <n v="208"/>
    <x v="0"/>
    <n v="14.036961940612899"/>
    <n v="0"/>
  </r>
  <r>
    <n v="5"/>
    <x v="4"/>
    <x v="10"/>
    <n v="301"/>
    <n v="208"/>
    <x v="5"/>
    <n v="0"/>
    <n v="1511.8214833356999"/>
  </r>
  <r>
    <n v="5"/>
    <x v="4"/>
    <x v="11"/>
    <n v="301"/>
    <n v="208"/>
    <x v="0"/>
    <n v="13.907830499139701"/>
    <n v="0"/>
  </r>
  <r>
    <n v="5"/>
    <x v="4"/>
    <x v="11"/>
    <n v="301"/>
    <n v="208"/>
    <x v="5"/>
    <n v="0"/>
    <n v="1497.91365283656"/>
  </r>
  <r>
    <n v="5"/>
    <x v="4"/>
    <x v="12"/>
    <n v="301"/>
    <n v="208"/>
    <x v="0"/>
    <n v="13.7798869877365"/>
    <n v="0"/>
  </r>
  <r>
    <n v="5"/>
    <x v="4"/>
    <x v="12"/>
    <n v="301"/>
    <n v="208"/>
    <x v="5"/>
    <n v="0"/>
    <n v="1484.1337658488201"/>
  </r>
  <r>
    <n v="5"/>
    <x v="4"/>
    <x v="13"/>
    <n v="301"/>
    <n v="208"/>
    <x v="0"/>
    <n v="13.653120478175"/>
    <n v="0"/>
  </r>
  <r>
    <n v="5"/>
    <x v="4"/>
    <x v="13"/>
    <n v="301"/>
    <n v="208"/>
    <x v="5"/>
    <n v="0"/>
    <n v="1470.4806453706501"/>
  </r>
  <r>
    <n v="5"/>
    <x v="4"/>
    <x v="14"/>
    <n v="301"/>
    <n v="208"/>
    <x v="0"/>
    <n v="13.527520142759601"/>
    <n v="0"/>
  </r>
  <r>
    <n v="5"/>
    <x v="4"/>
    <x v="14"/>
    <n v="301"/>
    <n v="208"/>
    <x v="5"/>
    <n v="0"/>
    <n v="1456.95312522789"/>
  </r>
  <r>
    <n v="5"/>
    <x v="4"/>
    <x v="15"/>
    <n v="301"/>
    <n v="208"/>
    <x v="0"/>
    <n v="13.403075253403999"/>
    <n v="0"/>
  </r>
  <r>
    <n v="5"/>
    <x v="4"/>
    <x v="15"/>
    <n v="301"/>
    <n v="208"/>
    <x v="5"/>
    <n v="0"/>
    <n v="1443.5500499744801"/>
  </r>
  <r>
    <n v="5"/>
    <x v="4"/>
    <x v="16"/>
    <n v="301"/>
    <n v="208"/>
    <x v="0"/>
    <n v="13.2797751807129"/>
    <n v="0"/>
  </r>
  <r>
    <n v="5"/>
    <x v="4"/>
    <x v="16"/>
    <n v="301"/>
    <n v="208"/>
    <x v="5"/>
    <n v="0"/>
    <n v="1430.2702747937701"/>
  </r>
  <r>
    <n v="5"/>
    <x v="4"/>
    <x v="17"/>
    <n v="301"/>
    <n v="208"/>
    <x v="0"/>
    <n v="13.157609393074599"/>
    <n v="0"/>
  </r>
  <r>
    <n v="5"/>
    <x v="4"/>
    <x v="17"/>
    <n v="301"/>
    <n v="208"/>
    <x v="5"/>
    <n v="0"/>
    <n v="1417.1126654007001"/>
  </r>
  <r>
    <n v="5"/>
    <x v="4"/>
    <x v="18"/>
    <n v="301"/>
    <n v="208"/>
    <x v="0"/>
    <n v="13.0365674557627"/>
    <n v="0"/>
  </r>
  <r>
    <n v="5"/>
    <x v="4"/>
    <x v="18"/>
    <n v="301"/>
    <n v="208"/>
    <x v="5"/>
    <n v="0"/>
    <n v="1404.0760979449301"/>
  </r>
  <r>
    <n v="5"/>
    <x v="4"/>
    <x v="4"/>
    <n v="301"/>
    <n v="209"/>
    <x v="0"/>
    <n v="3044.1309807158"/>
    <n v="0"/>
  </r>
  <r>
    <n v="5"/>
    <x v="4"/>
    <x v="4"/>
    <n v="301"/>
    <n v="209"/>
    <x v="6"/>
    <n v="0"/>
    <n v="7349.1822992841999"/>
  </r>
  <r>
    <n v="5"/>
    <x v="4"/>
    <x v="5"/>
    <n v="301"/>
    <n v="209"/>
    <x v="0"/>
    <n v="2152.5256592842002"/>
    <n v="0"/>
  </r>
  <r>
    <n v="5"/>
    <x v="4"/>
    <x v="5"/>
    <n v="301"/>
    <n v="209"/>
    <x v="6"/>
    <n v="0"/>
    <n v="5196.6566400000002"/>
  </r>
  <r>
    <n v="5"/>
    <x v="4"/>
    <x v="6"/>
    <n v="301"/>
    <n v="209"/>
    <x v="0"/>
    <n v="1522.0654903579"/>
    <n v="0"/>
  </r>
  <r>
    <n v="5"/>
    <x v="4"/>
    <x v="6"/>
    <n v="301"/>
    <n v="209"/>
    <x v="6"/>
    <n v="0"/>
    <n v="3674.5911496420999"/>
  </r>
  <r>
    <n v="5"/>
    <x v="4"/>
    <x v="7"/>
    <n v="301"/>
    <n v="209"/>
    <x v="0"/>
    <n v="1076.2628296421001"/>
    <n v="0"/>
  </r>
  <r>
    <n v="5"/>
    <x v="4"/>
    <x v="7"/>
    <n v="301"/>
    <n v="209"/>
    <x v="6"/>
    <n v="0"/>
    <n v="2598.3283200000001"/>
  </r>
  <r>
    <n v="5"/>
    <x v="4"/>
    <x v="8"/>
    <n v="301"/>
    <n v="209"/>
    <x v="0"/>
    <n v="761.03274517894999"/>
    <n v="0"/>
  </r>
  <r>
    <n v="5"/>
    <x v="4"/>
    <x v="8"/>
    <n v="301"/>
    <n v="209"/>
    <x v="6"/>
    <n v="0"/>
    <n v="1837.29557482105"/>
  </r>
  <r>
    <n v="5"/>
    <x v="4"/>
    <x v="9"/>
    <n v="301"/>
    <n v="209"/>
    <x v="0"/>
    <n v="538.13141482105004"/>
    <n v="0"/>
  </r>
  <r>
    <n v="5"/>
    <x v="4"/>
    <x v="9"/>
    <n v="301"/>
    <n v="209"/>
    <x v="6"/>
    <n v="0"/>
    <n v="1299.16416"/>
  </r>
  <r>
    <n v="5"/>
    <x v="4"/>
    <x v="10"/>
    <n v="301"/>
    <n v="209"/>
    <x v="0"/>
    <n v="380.516372589475"/>
    <n v="0"/>
  </r>
  <r>
    <n v="5"/>
    <x v="4"/>
    <x v="10"/>
    <n v="301"/>
    <n v="209"/>
    <x v="6"/>
    <n v="0"/>
    <n v="918.64778741052498"/>
  </r>
  <r>
    <n v="5"/>
    <x v="4"/>
    <x v="11"/>
    <n v="301"/>
    <n v="209"/>
    <x v="0"/>
    <n v="269.06570741052502"/>
    <n v="0"/>
  </r>
  <r>
    <n v="5"/>
    <x v="4"/>
    <x v="11"/>
    <n v="301"/>
    <n v="209"/>
    <x v="6"/>
    <n v="0"/>
    <n v="649.58208000000002"/>
  </r>
  <r>
    <n v="5"/>
    <x v="4"/>
    <x v="12"/>
    <n v="301"/>
    <n v="209"/>
    <x v="0"/>
    <n v="190.25818629473801"/>
    <n v="0"/>
  </r>
  <r>
    <n v="5"/>
    <x v="4"/>
    <x v="12"/>
    <n v="301"/>
    <n v="209"/>
    <x v="6"/>
    <n v="0"/>
    <n v="459.32389370526198"/>
  </r>
  <r>
    <n v="5"/>
    <x v="4"/>
    <x v="13"/>
    <n v="301"/>
    <n v="209"/>
    <x v="0"/>
    <n v="134.532853705262"/>
    <n v="0"/>
  </r>
  <r>
    <n v="5"/>
    <x v="4"/>
    <x v="13"/>
    <n v="301"/>
    <n v="209"/>
    <x v="6"/>
    <n v="0"/>
    <n v="324.79104000000001"/>
  </r>
  <r>
    <n v="5"/>
    <x v="4"/>
    <x v="14"/>
    <n v="301"/>
    <n v="209"/>
    <x v="0"/>
    <n v="95.129093147368806"/>
    <n v="0"/>
  </r>
  <r>
    <n v="5"/>
    <x v="4"/>
    <x v="14"/>
    <n v="301"/>
    <n v="209"/>
    <x v="6"/>
    <n v="0"/>
    <n v="229.66194685263099"/>
  </r>
  <r>
    <n v="5"/>
    <x v="4"/>
    <x v="15"/>
    <n v="301"/>
    <n v="209"/>
    <x v="0"/>
    <n v="67.266426852631199"/>
    <n v="0"/>
  </r>
  <r>
    <n v="5"/>
    <x v="4"/>
    <x v="15"/>
    <n v="301"/>
    <n v="209"/>
    <x v="6"/>
    <n v="0"/>
    <n v="162.39552"/>
  </r>
  <r>
    <n v="5"/>
    <x v="4"/>
    <x v="16"/>
    <n v="301"/>
    <n v="209"/>
    <x v="0"/>
    <n v="47.564546573684403"/>
    <n v="0"/>
  </r>
  <r>
    <n v="5"/>
    <x v="4"/>
    <x v="16"/>
    <n v="301"/>
    <n v="209"/>
    <x v="6"/>
    <n v="0"/>
    <n v="114.83097342631601"/>
  </r>
  <r>
    <n v="5"/>
    <x v="4"/>
    <x v="17"/>
    <n v="301"/>
    <n v="209"/>
    <x v="0"/>
    <n v="33.633213426315599"/>
    <n v="0"/>
  </r>
  <r>
    <n v="5"/>
    <x v="4"/>
    <x v="17"/>
    <n v="301"/>
    <n v="209"/>
    <x v="6"/>
    <n v="0"/>
    <n v="81.197760000000002"/>
  </r>
  <r>
    <n v="5"/>
    <x v="4"/>
    <x v="18"/>
    <n v="301"/>
    <n v="209"/>
    <x v="0"/>
    <n v="23.782273286842202"/>
    <n v="0"/>
  </r>
  <r>
    <n v="5"/>
    <x v="4"/>
    <x v="18"/>
    <n v="301"/>
    <n v="209"/>
    <x v="6"/>
    <n v="0"/>
    <n v="57.415486713157797"/>
  </r>
  <r>
    <n v="5"/>
    <x v="4"/>
    <x v="4"/>
    <n v="301"/>
    <n v="210"/>
    <x v="0"/>
    <n v="51.017791941364102"/>
    <n v="0"/>
  </r>
  <r>
    <n v="5"/>
    <x v="4"/>
    <x v="4"/>
    <n v="301"/>
    <n v="210"/>
    <x v="7"/>
    <n v="0"/>
    <n v="2771.4870400586401"/>
  </r>
  <r>
    <n v="5"/>
    <x v="4"/>
    <x v="5"/>
    <n v="301"/>
    <n v="210"/>
    <x v="0"/>
    <n v="50.095626967521603"/>
    <n v="0"/>
  </r>
  <r>
    <n v="5"/>
    <x v="4"/>
    <x v="5"/>
    <n v="301"/>
    <n v="210"/>
    <x v="7"/>
    <n v="0"/>
    <n v="2721.3914130911098"/>
  </r>
  <r>
    <n v="5"/>
    <x v="4"/>
    <x v="6"/>
    <n v="301"/>
    <n v="210"/>
    <x v="0"/>
    <n v="49.1901304578873"/>
    <n v="0"/>
  </r>
  <r>
    <n v="5"/>
    <x v="4"/>
    <x v="6"/>
    <n v="301"/>
    <n v="210"/>
    <x v="7"/>
    <n v="0"/>
    <n v="2672.2012826332302"/>
  </r>
  <r>
    <n v="5"/>
    <x v="4"/>
    <x v="7"/>
    <n v="301"/>
    <n v="210"/>
    <x v="0"/>
    <n v="48.301001123964902"/>
    <n v="0"/>
  </r>
  <r>
    <n v="5"/>
    <x v="4"/>
    <x v="7"/>
    <n v="301"/>
    <n v="210"/>
    <x v="7"/>
    <n v="0"/>
    <n v="2623.9002815092599"/>
  </r>
  <r>
    <n v="5"/>
    <x v="4"/>
    <x v="8"/>
    <n v="301"/>
    <n v="210"/>
    <x v="0"/>
    <n v="47.427943123154797"/>
    <n v="0"/>
  </r>
  <r>
    <n v="5"/>
    <x v="4"/>
    <x v="8"/>
    <n v="301"/>
    <n v="210"/>
    <x v="7"/>
    <n v="0"/>
    <n v="2576.4723383861101"/>
  </r>
  <r>
    <n v="5"/>
    <x v="4"/>
    <x v="9"/>
    <n v="301"/>
    <n v="210"/>
    <x v="0"/>
    <n v="46.570665960320603"/>
    <n v="0"/>
  </r>
  <r>
    <n v="5"/>
    <x v="4"/>
    <x v="9"/>
    <n v="301"/>
    <n v="210"/>
    <x v="7"/>
    <n v="0"/>
    <n v="2529.9016724257899"/>
  </r>
  <r>
    <n v="5"/>
    <x v="4"/>
    <x v="10"/>
    <n v="301"/>
    <n v="210"/>
    <x v="0"/>
    <n v="45.728884391127799"/>
    <n v="0"/>
  </r>
  <r>
    <n v="5"/>
    <x v="4"/>
    <x v="10"/>
    <n v="301"/>
    <n v="210"/>
    <x v="7"/>
    <n v="0"/>
    <n v="2484.1727880346598"/>
  </r>
  <r>
    <n v="5"/>
    <x v="4"/>
    <x v="11"/>
    <n v="301"/>
    <n v="210"/>
    <x v="0"/>
    <n v="44.902318327138801"/>
    <n v="0"/>
  </r>
  <r>
    <n v="5"/>
    <x v="4"/>
    <x v="11"/>
    <n v="301"/>
    <n v="210"/>
    <x v="7"/>
    <n v="0"/>
    <n v="2439.2704697075201"/>
  </r>
  <r>
    <n v="5"/>
    <x v="4"/>
    <x v="12"/>
    <n v="301"/>
    <n v="210"/>
    <x v="0"/>
    <n v="44.090692742613101"/>
    <n v="0"/>
  </r>
  <r>
    <n v="5"/>
    <x v="4"/>
    <x v="12"/>
    <n v="301"/>
    <n v="210"/>
    <x v="7"/>
    <n v="0"/>
    <n v="2395.1797769649102"/>
  </r>
  <r>
    <n v="5"/>
    <x v="4"/>
    <x v="13"/>
    <n v="301"/>
    <n v="210"/>
    <x v="0"/>
    <n v="43.293737583000201"/>
    <n v="0"/>
  </r>
  <r>
    <n v="5"/>
    <x v="4"/>
    <x v="13"/>
    <n v="301"/>
    <n v="210"/>
    <x v="7"/>
    <n v="0"/>
    <n v="2351.88603938191"/>
  </r>
  <r>
    <n v="5"/>
    <x v="4"/>
    <x v="14"/>
    <n v="301"/>
    <n v="210"/>
    <x v="0"/>
    <n v="42.511187675084798"/>
    <n v="0"/>
  </r>
  <r>
    <n v="5"/>
    <x v="4"/>
    <x v="14"/>
    <n v="301"/>
    <n v="210"/>
    <x v="7"/>
    <n v="0"/>
    <n v="2309.3748517068202"/>
  </r>
  <r>
    <n v="5"/>
    <x v="4"/>
    <x v="15"/>
    <n v="301"/>
    <n v="210"/>
    <x v="0"/>
    <n v="41.742782638749297"/>
    <n v="0"/>
  </r>
  <r>
    <n v="5"/>
    <x v="4"/>
    <x v="15"/>
    <n v="301"/>
    <n v="210"/>
    <x v="7"/>
    <n v="0"/>
    <n v="2267.63206906807"/>
  </r>
  <r>
    <n v="5"/>
    <x v="4"/>
    <x v="16"/>
    <n v="301"/>
    <n v="210"/>
    <x v="0"/>
    <n v="40.988266800346103"/>
    <n v="0"/>
  </r>
  <r>
    <n v="5"/>
    <x v="4"/>
    <x v="16"/>
    <n v="301"/>
    <n v="210"/>
    <x v="7"/>
    <n v="0"/>
    <n v="2226.6438022677298"/>
  </r>
  <r>
    <n v="5"/>
    <x v="4"/>
    <x v="17"/>
    <n v="301"/>
    <n v="210"/>
    <x v="0"/>
    <n v="40.247389107612896"/>
    <n v="0"/>
  </r>
  <r>
    <n v="5"/>
    <x v="4"/>
    <x v="17"/>
    <n v="301"/>
    <n v="210"/>
    <x v="7"/>
    <n v="0"/>
    <n v="2186.3964131601101"/>
  </r>
  <r>
    <n v="5"/>
    <x v="4"/>
    <x v="18"/>
    <n v="301"/>
    <n v="210"/>
    <x v="0"/>
    <n v="39.519903046156301"/>
    <n v="0"/>
  </r>
  <r>
    <n v="5"/>
    <x v="4"/>
    <x v="18"/>
    <n v="301"/>
    <n v="210"/>
    <x v="7"/>
    <n v="0"/>
    <n v="2146.8765101139602"/>
  </r>
  <r>
    <n v="5"/>
    <x v="4"/>
    <x v="4"/>
    <n v="300"/>
    <n v="200"/>
    <x v="0"/>
    <n v="666.51076695340203"/>
    <n v="0"/>
  </r>
  <r>
    <n v="5"/>
    <x v="4"/>
    <x v="4"/>
    <n v="300"/>
    <n v="200"/>
    <x v="9"/>
    <n v="0"/>
    <n v="1609.0993330465999"/>
  </r>
  <r>
    <n v="5"/>
    <x v="4"/>
    <x v="5"/>
    <n v="300"/>
    <n v="200"/>
    <x v="0"/>
    <n v="471.29428304659803"/>
    <n v="0"/>
  </r>
  <r>
    <n v="5"/>
    <x v="4"/>
    <x v="5"/>
    <n v="300"/>
    <n v="200"/>
    <x v="9"/>
    <n v="0"/>
    <n v="1137.8050499999999"/>
  </r>
  <r>
    <n v="5"/>
    <x v="4"/>
    <x v="6"/>
    <n v="300"/>
    <n v="200"/>
    <x v="0"/>
    <n v="333.25538347670101"/>
    <n v="0"/>
  </r>
  <r>
    <n v="5"/>
    <x v="4"/>
    <x v="6"/>
    <n v="300"/>
    <n v="200"/>
    <x v="9"/>
    <n v="0"/>
    <n v="804.54966652329904"/>
  </r>
  <r>
    <n v="5"/>
    <x v="4"/>
    <x v="7"/>
    <n v="300"/>
    <n v="200"/>
    <x v="0"/>
    <n v="235.64714152329901"/>
    <n v="0"/>
  </r>
  <r>
    <n v="5"/>
    <x v="4"/>
    <x v="7"/>
    <n v="300"/>
    <n v="200"/>
    <x v="9"/>
    <n v="0"/>
    <n v="568.90252499999997"/>
  </r>
  <r>
    <n v="5"/>
    <x v="4"/>
    <x v="8"/>
    <n v="300"/>
    <n v="200"/>
    <x v="0"/>
    <n v="166.62769173835099"/>
    <n v="0"/>
  </r>
  <r>
    <n v="5"/>
    <x v="4"/>
    <x v="8"/>
    <n v="300"/>
    <n v="200"/>
    <x v="9"/>
    <n v="0"/>
    <n v="402.27483326164901"/>
  </r>
  <r>
    <n v="5"/>
    <x v="4"/>
    <x v="9"/>
    <n v="300"/>
    <n v="200"/>
    <x v="0"/>
    <n v="117.82357076164899"/>
    <n v="0"/>
  </r>
  <r>
    <n v="5"/>
    <x v="4"/>
    <x v="9"/>
    <n v="300"/>
    <n v="200"/>
    <x v="9"/>
    <n v="0"/>
    <n v="284.45126249999998"/>
  </r>
  <r>
    <n v="5"/>
    <x v="4"/>
    <x v="10"/>
    <n v="300"/>
    <n v="200"/>
    <x v="0"/>
    <n v="83.313845869175296"/>
    <n v="0"/>
  </r>
  <r>
    <n v="5"/>
    <x v="4"/>
    <x v="10"/>
    <n v="300"/>
    <n v="200"/>
    <x v="9"/>
    <n v="0"/>
    <n v="201.13741663082499"/>
  </r>
  <r>
    <n v="5"/>
    <x v="4"/>
    <x v="11"/>
    <n v="300"/>
    <n v="200"/>
    <x v="0"/>
    <n v="58.911785380824703"/>
    <n v="0"/>
  </r>
  <r>
    <n v="5"/>
    <x v="4"/>
    <x v="11"/>
    <n v="300"/>
    <n v="200"/>
    <x v="9"/>
    <n v="0"/>
    <n v="142.22563124999999"/>
  </r>
  <r>
    <n v="5"/>
    <x v="4"/>
    <x v="12"/>
    <n v="300"/>
    <n v="200"/>
    <x v="0"/>
    <n v="41.656922934587598"/>
    <n v="0"/>
  </r>
  <r>
    <n v="5"/>
    <x v="4"/>
    <x v="12"/>
    <n v="300"/>
    <n v="200"/>
    <x v="9"/>
    <n v="0"/>
    <n v="100.568708315412"/>
  </r>
  <r>
    <n v="5"/>
    <x v="4"/>
    <x v="13"/>
    <n v="300"/>
    <n v="200"/>
    <x v="0"/>
    <n v="29.455892690412401"/>
    <n v="0"/>
  </r>
  <r>
    <n v="5"/>
    <x v="4"/>
    <x v="13"/>
    <n v="300"/>
    <n v="200"/>
    <x v="9"/>
    <n v="0"/>
    <n v="71.112815624999996"/>
  </r>
  <r>
    <n v="5"/>
    <x v="4"/>
    <x v="14"/>
    <n v="300"/>
    <n v="200"/>
    <x v="0"/>
    <n v="20.828461467293799"/>
    <n v="0"/>
  </r>
  <r>
    <n v="5"/>
    <x v="4"/>
    <x v="14"/>
    <n v="300"/>
    <n v="200"/>
    <x v="9"/>
    <n v="0"/>
    <n v="50.284354157706197"/>
  </r>
  <r>
    <n v="5"/>
    <x v="4"/>
    <x v="15"/>
    <n v="300"/>
    <n v="200"/>
    <x v="0"/>
    <n v="14.727946345206201"/>
    <n v="0"/>
  </r>
  <r>
    <n v="5"/>
    <x v="4"/>
    <x v="15"/>
    <n v="300"/>
    <n v="200"/>
    <x v="9"/>
    <n v="0"/>
    <n v="35.556407812499998"/>
  </r>
  <r>
    <n v="5"/>
    <x v="4"/>
    <x v="16"/>
    <n v="300"/>
    <n v="200"/>
    <x v="0"/>
    <n v="10.4142307336469"/>
    <n v="0"/>
  </r>
  <r>
    <n v="5"/>
    <x v="4"/>
    <x v="16"/>
    <n v="300"/>
    <n v="200"/>
    <x v="9"/>
    <n v="0"/>
    <n v="25.142177078853098"/>
  </r>
  <r>
    <n v="5"/>
    <x v="4"/>
    <x v="17"/>
    <n v="300"/>
    <n v="200"/>
    <x v="0"/>
    <n v="7.3639731726030897"/>
    <n v="0"/>
  </r>
  <r>
    <n v="5"/>
    <x v="4"/>
    <x v="17"/>
    <n v="300"/>
    <n v="200"/>
    <x v="9"/>
    <n v="0"/>
    <n v="17.778203906249999"/>
  </r>
  <r>
    <n v="5"/>
    <x v="4"/>
    <x v="18"/>
    <n v="300"/>
    <n v="200"/>
    <x v="0"/>
    <n v="5.2071153668234604"/>
    <n v="0"/>
  </r>
  <r>
    <n v="5"/>
    <x v="4"/>
    <x v="18"/>
    <n v="300"/>
    <n v="200"/>
    <x v="9"/>
    <n v="0"/>
    <n v="12.5710885394265"/>
  </r>
  <r>
    <n v="5"/>
    <x v="4"/>
    <x v="4"/>
    <n v="300"/>
    <n v="202"/>
    <x v="0"/>
    <n v="1199.7193805161201"/>
    <n v="0"/>
  </r>
  <r>
    <n v="5"/>
    <x v="4"/>
    <x v="4"/>
    <n v="300"/>
    <n v="202"/>
    <x v="10"/>
    <n v="0"/>
    <n v="2896.3787994838799"/>
  </r>
  <r>
    <n v="5"/>
    <x v="4"/>
    <x v="5"/>
    <n v="300"/>
    <n v="202"/>
    <x v="0"/>
    <n v="848.32970948387594"/>
    <n v="0"/>
  </r>
  <r>
    <n v="5"/>
    <x v="4"/>
    <x v="5"/>
    <n v="300"/>
    <n v="202"/>
    <x v="10"/>
    <n v="0"/>
    <n v="2048.04909"/>
  </r>
  <r>
    <n v="5"/>
    <x v="4"/>
    <x v="6"/>
    <n v="300"/>
    <n v="202"/>
    <x v="0"/>
    <n v="599.85969025806196"/>
    <n v="0"/>
  </r>
  <r>
    <n v="5"/>
    <x v="4"/>
    <x v="6"/>
    <n v="300"/>
    <n v="202"/>
    <x v="10"/>
    <n v="0"/>
    <n v="1448.18939974194"/>
  </r>
  <r>
    <n v="5"/>
    <x v="4"/>
    <x v="7"/>
    <n v="300"/>
    <n v="202"/>
    <x v="0"/>
    <n v="424.16485474193797"/>
    <n v="0"/>
  </r>
  <r>
    <n v="5"/>
    <x v="4"/>
    <x v="7"/>
    <n v="300"/>
    <n v="202"/>
    <x v="10"/>
    <n v="0"/>
    <n v="1024.024545"/>
  </r>
  <r>
    <n v="5"/>
    <x v="4"/>
    <x v="8"/>
    <n v="300"/>
    <n v="202"/>
    <x v="0"/>
    <n v="299.92984512903098"/>
    <n v="0"/>
  </r>
  <r>
    <n v="5"/>
    <x v="4"/>
    <x v="8"/>
    <n v="300"/>
    <n v="202"/>
    <x v="10"/>
    <n v="0"/>
    <n v="724.09469987096895"/>
  </r>
  <r>
    <n v="5"/>
    <x v="4"/>
    <x v="9"/>
    <n v="300"/>
    <n v="202"/>
    <x v="0"/>
    <n v="212.08242737096899"/>
    <n v="0"/>
  </r>
  <r>
    <n v="5"/>
    <x v="4"/>
    <x v="9"/>
    <n v="300"/>
    <n v="202"/>
    <x v="10"/>
    <n v="0"/>
    <n v="512.01227249999999"/>
  </r>
  <r>
    <n v="5"/>
    <x v="4"/>
    <x v="10"/>
    <n v="300"/>
    <n v="202"/>
    <x v="0"/>
    <n v="149.964922564516"/>
    <n v="0"/>
  </r>
  <r>
    <n v="5"/>
    <x v="4"/>
    <x v="10"/>
    <n v="300"/>
    <n v="202"/>
    <x v="10"/>
    <n v="0"/>
    <n v="362.04734993548402"/>
  </r>
  <r>
    <n v="5"/>
    <x v="4"/>
    <x v="11"/>
    <n v="300"/>
    <n v="202"/>
    <x v="0"/>
    <n v="106.041213685484"/>
    <n v="0"/>
  </r>
  <r>
    <n v="5"/>
    <x v="4"/>
    <x v="11"/>
    <n v="300"/>
    <n v="202"/>
    <x v="10"/>
    <n v="0"/>
    <n v="256.00613625"/>
  </r>
  <r>
    <n v="5"/>
    <x v="4"/>
    <x v="12"/>
    <n v="300"/>
    <n v="202"/>
    <x v="0"/>
    <n v="74.982461282257802"/>
    <n v="0"/>
  </r>
  <r>
    <n v="5"/>
    <x v="4"/>
    <x v="12"/>
    <n v="300"/>
    <n v="202"/>
    <x v="10"/>
    <n v="0"/>
    <n v="181.02367496774201"/>
  </r>
  <r>
    <n v="5"/>
    <x v="4"/>
    <x v="13"/>
    <n v="300"/>
    <n v="202"/>
    <x v="0"/>
    <n v="53.020606842742197"/>
    <n v="0"/>
  </r>
  <r>
    <n v="5"/>
    <x v="4"/>
    <x v="13"/>
    <n v="300"/>
    <n v="202"/>
    <x v="10"/>
    <n v="0"/>
    <n v="128.003068125"/>
  </r>
  <r>
    <n v="5"/>
    <x v="4"/>
    <x v="14"/>
    <n v="300"/>
    <n v="202"/>
    <x v="0"/>
    <n v="37.491230641128901"/>
    <n v="0"/>
  </r>
  <r>
    <n v="5"/>
    <x v="4"/>
    <x v="14"/>
    <n v="300"/>
    <n v="202"/>
    <x v="10"/>
    <n v="0"/>
    <n v="90.511837483871105"/>
  </r>
  <r>
    <n v="5"/>
    <x v="4"/>
    <x v="15"/>
    <n v="300"/>
    <n v="202"/>
    <x v="0"/>
    <n v="26.510303421371098"/>
    <n v="0"/>
  </r>
  <r>
    <n v="5"/>
    <x v="4"/>
    <x v="15"/>
    <n v="300"/>
    <n v="202"/>
    <x v="10"/>
    <n v="0"/>
    <n v="64.001534062499999"/>
  </r>
  <r>
    <n v="5"/>
    <x v="4"/>
    <x v="16"/>
    <n v="300"/>
    <n v="202"/>
    <x v="0"/>
    <n v="18.745615320564401"/>
    <n v="0"/>
  </r>
  <r>
    <n v="5"/>
    <x v="4"/>
    <x v="16"/>
    <n v="300"/>
    <n v="202"/>
    <x v="10"/>
    <n v="0"/>
    <n v="45.255918741935602"/>
  </r>
  <r>
    <n v="5"/>
    <x v="4"/>
    <x v="17"/>
    <n v="300"/>
    <n v="202"/>
    <x v="0"/>
    <n v="13.255151710685601"/>
    <n v="0"/>
  </r>
  <r>
    <n v="5"/>
    <x v="4"/>
    <x v="17"/>
    <n v="300"/>
    <n v="202"/>
    <x v="10"/>
    <n v="0"/>
    <n v="32.00076703125"/>
  </r>
  <r>
    <n v="5"/>
    <x v="4"/>
    <x v="18"/>
    <n v="300"/>
    <n v="202"/>
    <x v="0"/>
    <n v="9.3728076602822199"/>
    <n v="0"/>
  </r>
  <r>
    <n v="5"/>
    <x v="4"/>
    <x v="18"/>
    <n v="300"/>
    <n v="202"/>
    <x v="10"/>
    <n v="0"/>
    <n v="22.627959370967801"/>
  </r>
  <r>
    <n v="5"/>
    <x v="4"/>
    <x v="4"/>
    <n v="301"/>
    <n v="400"/>
    <x v="0"/>
    <n v="1199.7193805161201"/>
    <n v="0"/>
  </r>
  <r>
    <n v="5"/>
    <x v="4"/>
    <x v="4"/>
    <n v="301"/>
    <n v="400"/>
    <x v="8"/>
    <n v="0"/>
    <n v="2896.3787994838799"/>
  </r>
  <r>
    <n v="5"/>
    <x v="4"/>
    <x v="5"/>
    <n v="301"/>
    <n v="400"/>
    <x v="0"/>
    <n v="848.32970948387594"/>
    <n v="0"/>
  </r>
  <r>
    <n v="5"/>
    <x v="4"/>
    <x v="5"/>
    <n v="301"/>
    <n v="400"/>
    <x v="8"/>
    <n v="0"/>
    <n v="2048.04909"/>
  </r>
  <r>
    <n v="5"/>
    <x v="4"/>
    <x v="6"/>
    <n v="301"/>
    <n v="400"/>
    <x v="0"/>
    <n v="599.85969025806196"/>
    <n v="0"/>
  </r>
  <r>
    <n v="5"/>
    <x v="4"/>
    <x v="6"/>
    <n v="301"/>
    <n v="400"/>
    <x v="8"/>
    <n v="0"/>
    <n v="1448.18939974194"/>
  </r>
  <r>
    <n v="5"/>
    <x v="4"/>
    <x v="7"/>
    <n v="301"/>
    <n v="400"/>
    <x v="0"/>
    <n v="424.16485474193797"/>
    <n v="0"/>
  </r>
  <r>
    <n v="5"/>
    <x v="4"/>
    <x v="7"/>
    <n v="301"/>
    <n v="400"/>
    <x v="8"/>
    <n v="0"/>
    <n v="1024.024545"/>
  </r>
  <r>
    <n v="5"/>
    <x v="4"/>
    <x v="8"/>
    <n v="301"/>
    <n v="400"/>
    <x v="0"/>
    <n v="299.92984512903098"/>
    <n v="0"/>
  </r>
  <r>
    <n v="5"/>
    <x v="4"/>
    <x v="8"/>
    <n v="301"/>
    <n v="400"/>
    <x v="8"/>
    <n v="0"/>
    <n v="724.09469987096895"/>
  </r>
  <r>
    <n v="5"/>
    <x v="4"/>
    <x v="9"/>
    <n v="301"/>
    <n v="400"/>
    <x v="0"/>
    <n v="212.08242737096899"/>
    <n v="0"/>
  </r>
  <r>
    <n v="5"/>
    <x v="4"/>
    <x v="9"/>
    <n v="301"/>
    <n v="400"/>
    <x v="8"/>
    <n v="0"/>
    <n v="512.01227249999999"/>
  </r>
  <r>
    <n v="5"/>
    <x v="4"/>
    <x v="10"/>
    <n v="301"/>
    <n v="400"/>
    <x v="0"/>
    <n v="149.964922564516"/>
    <n v="0"/>
  </r>
  <r>
    <n v="5"/>
    <x v="4"/>
    <x v="10"/>
    <n v="301"/>
    <n v="400"/>
    <x v="8"/>
    <n v="0"/>
    <n v="362.04734993548402"/>
  </r>
  <r>
    <n v="5"/>
    <x v="4"/>
    <x v="11"/>
    <n v="301"/>
    <n v="400"/>
    <x v="0"/>
    <n v="106.041213685484"/>
    <n v="0"/>
  </r>
  <r>
    <n v="5"/>
    <x v="4"/>
    <x v="11"/>
    <n v="301"/>
    <n v="400"/>
    <x v="8"/>
    <n v="0"/>
    <n v="256.00613625"/>
  </r>
  <r>
    <n v="5"/>
    <x v="4"/>
    <x v="12"/>
    <n v="301"/>
    <n v="400"/>
    <x v="0"/>
    <n v="74.982461282257802"/>
    <n v="0"/>
  </r>
  <r>
    <n v="5"/>
    <x v="4"/>
    <x v="12"/>
    <n v="301"/>
    <n v="400"/>
    <x v="8"/>
    <n v="0"/>
    <n v="181.02367496774201"/>
  </r>
  <r>
    <n v="5"/>
    <x v="4"/>
    <x v="13"/>
    <n v="301"/>
    <n v="400"/>
    <x v="0"/>
    <n v="53.020606842742197"/>
    <n v="0"/>
  </r>
  <r>
    <n v="5"/>
    <x v="4"/>
    <x v="13"/>
    <n v="301"/>
    <n v="400"/>
    <x v="8"/>
    <n v="0"/>
    <n v="128.003068125"/>
  </r>
  <r>
    <n v="5"/>
    <x v="4"/>
    <x v="14"/>
    <n v="301"/>
    <n v="400"/>
    <x v="0"/>
    <n v="37.491230641128901"/>
    <n v="0"/>
  </r>
  <r>
    <n v="5"/>
    <x v="4"/>
    <x v="14"/>
    <n v="301"/>
    <n v="400"/>
    <x v="8"/>
    <n v="0"/>
    <n v="90.511837483871105"/>
  </r>
  <r>
    <n v="5"/>
    <x v="4"/>
    <x v="15"/>
    <n v="301"/>
    <n v="400"/>
    <x v="0"/>
    <n v="26.510303421371098"/>
    <n v="0"/>
  </r>
  <r>
    <n v="5"/>
    <x v="4"/>
    <x v="15"/>
    <n v="301"/>
    <n v="400"/>
    <x v="8"/>
    <n v="0"/>
    <n v="64.001534062499999"/>
  </r>
  <r>
    <n v="5"/>
    <x v="4"/>
    <x v="16"/>
    <n v="301"/>
    <n v="400"/>
    <x v="0"/>
    <n v="18.745615320564401"/>
    <n v="0"/>
  </r>
  <r>
    <n v="5"/>
    <x v="4"/>
    <x v="16"/>
    <n v="301"/>
    <n v="400"/>
    <x v="8"/>
    <n v="0"/>
    <n v="45.255918741935602"/>
  </r>
  <r>
    <n v="5"/>
    <x v="4"/>
    <x v="17"/>
    <n v="301"/>
    <n v="400"/>
    <x v="0"/>
    <n v="13.255151710685601"/>
    <n v="0"/>
  </r>
  <r>
    <n v="5"/>
    <x v="4"/>
    <x v="17"/>
    <n v="301"/>
    <n v="400"/>
    <x v="8"/>
    <n v="0"/>
    <n v="32.00076703125"/>
  </r>
  <r>
    <n v="5"/>
    <x v="4"/>
    <x v="18"/>
    <n v="301"/>
    <n v="400"/>
    <x v="0"/>
    <n v="9.3728076602822199"/>
    <n v="0"/>
  </r>
  <r>
    <n v="5"/>
    <x v="4"/>
    <x v="18"/>
    <n v="301"/>
    <n v="400"/>
    <x v="8"/>
    <n v="0"/>
    <n v="22.627959370967801"/>
  </r>
  <r>
    <n v="5"/>
    <x v="5"/>
    <x v="5"/>
    <n v="300"/>
    <n v="204"/>
    <x v="0"/>
    <n v="0.14292499068374601"/>
    <n v="0"/>
  </r>
  <r>
    <n v="5"/>
    <x v="5"/>
    <x v="5"/>
    <n v="300"/>
    <n v="204"/>
    <x v="1"/>
    <n v="0"/>
    <n v="18.486375009316301"/>
  </r>
  <r>
    <n v="5"/>
    <x v="5"/>
    <x v="6"/>
    <n v="300"/>
    <n v="204"/>
    <x v="0"/>
    <n v="0.141828462474855"/>
    <n v="0"/>
  </r>
  <r>
    <n v="5"/>
    <x v="5"/>
    <x v="6"/>
    <n v="300"/>
    <n v="204"/>
    <x v="1"/>
    <n v="0"/>
    <n v="18.3445465468414"/>
  </r>
  <r>
    <n v="5"/>
    <x v="5"/>
    <x v="7"/>
    <n v="300"/>
    <n v="204"/>
    <x v="0"/>
    <n v="0.14074034688930201"/>
    <n v="0"/>
  </r>
  <r>
    <n v="5"/>
    <x v="5"/>
    <x v="7"/>
    <n v="300"/>
    <n v="204"/>
    <x v="1"/>
    <n v="0"/>
    <n v="18.203806199952101"/>
  </r>
  <r>
    <n v="5"/>
    <x v="5"/>
    <x v="8"/>
    <n v="300"/>
    <n v="204"/>
    <x v="0"/>
    <n v="0.13966057938499399"/>
    <n v="0"/>
  </r>
  <r>
    <n v="5"/>
    <x v="5"/>
    <x v="8"/>
    <n v="300"/>
    <n v="204"/>
    <x v="1"/>
    <n v="0"/>
    <n v="18.0641456205671"/>
  </r>
  <r>
    <n v="5"/>
    <x v="5"/>
    <x v="9"/>
    <n v="300"/>
    <n v="204"/>
    <x v="0"/>
    <n v="0.13858909591500501"/>
    <n v="0"/>
  </r>
  <r>
    <n v="5"/>
    <x v="5"/>
    <x v="9"/>
    <n v="300"/>
    <n v="204"/>
    <x v="1"/>
    <n v="0"/>
    <n v="17.925556524652102"/>
  </r>
  <r>
    <n v="5"/>
    <x v="5"/>
    <x v="10"/>
    <n v="300"/>
    <n v="204"/>
    <x v="0"/>
    <n v="0.13752583292377499"/>
    <n v="0"/>
  </r>
  <r>
    <n v="5"/>
    <x v="5"/>
    <x v="10"/>
    <n v="300"/>
    <n v="204"/>
    <x v="1"/>
    <n v="0"/>
    <n v="17.788030691728299"/>
  </r>
  <r>
    <n v="5"/>
    <x v="5"/>
    <x v="11"/>
    <n v="300"/>
    <n v="204"/>
    <x v="0"/>
    <n v="0.136470727343351"/>
    <n v="0"/>
  </r>
  <r>
    <n v="5"/>
    <x v="5"/>
    <x v="11"/>
    <n v="300"/>
    <n v="204"/>
    <x v="1"/>
    <n v="0"/>
    <n v="17.651559964385001"/>
  </r>
  <r>
    <n v="5"/>
    <x v="5"/>
    <x v="12"/>
    <n v="300"/>
    <n v="204"/>
    <x v="0"/>
    <n v="0.135423716589639"/>
    <n v="0"/>
  </r>
  <r>
    <n v="5"/>
    <x v="5"/>
    <x v="12"/>
    <n v="300"/>
    <n v="204"/>
    <x v="1"/>
    <n v="0"/>
    <n v="17.516136247795298"/>
  </r>
  <r>
    <n v="5"/>
    <x v="5"/>
    <x v="13"/>
    <n v="300"/>
    <n v="204"/>
    <x v="0"/>
    <n v="0.13438473855868699"/>
    <n v="0"/>
  </r>
  <r>
    <n v="5"/>
    <x v="5"/>
    <x v="13"/>
    <n v="300"/>
    <n v="204"/>
    <x v="1"/>
    <n v="0"/>
    <n v="17.381751509236601"/>
  </r>
  <r>
    <n v="5"/>
    <x v="5"/>
    <x v="14"/>
    <n v="300"/>
    <n v="204"/>
    <x v="0"/>
    <n v="0.133353731623025"/>
    <n v="0"/>
  </r>
  <r>
    <n v="5"/>
    <x v="5"/>
    <x v="14"/>
    <n v="300"/>
    <n v="204"/>
    <x v="1"/>
    <n v="0"/>
    <n v="17.248397777613601"/>
  </r>
  <r>
    <n v="5"/>
    <x v="5"/>
    <x v="15"/>
    <n v="300"/>
    <n v="204"/>
    <x v="0"/>
    <n v="0.13233063462798"/>
    <n v="0"/>
  </r>
  <r>
    <n v="5"/>
    <x v="5"/>
    <x v="15"/>
    <n v="300"/>
    <n v="204"/>
    <x v="1"/>
    <n v="0"/>
    <n v="17.1160671429856"/>
  </r>
  <r>
    <n v="5"/>
    <x v="5"/>
    <x v="16"/>
    <n v="300"/>
    <n v="204"/>
    <x v="0"/>
    <n v="0.131315386888055"/>
    <n v="0"/>
  </r>
  <r>
    <n v="5"/>
    <x v="5"/>
    <x v="16"/>
    <n v="300"/>
    <n v="204"/>
    <x v="1"/>
    <n v="0"/>
    <n v="16.984751756097602"/>
  </r>
  <r>
    <n v="5"/>
    <x v="5"/>
    <x v="17"/>
    <n v="300"/>
    <n v="204"/>
    <x v="0"/>
    <n v="0.130307928183345"/>
    <n v="0"/>
  </r>
  <r>
    <n v="5"/>
    <x v="5"/>
    <x v="17"/>
    <n v="300"/>
    <n v="204"/>
    <x v="1"/>
    <n v="0"/>
    <n v="16.854443827914199"/>
  </r>
  <r>
    <n v="5"/>
    <x v="5"/>
    <x v="18"/>
    <n v="300"/>
    <n v="204"/>
    <x v="0"/>
    <n v="0.129308198755957"/>
    <n v="0"/>
  </r>
  <r>
    <n v="5"/>
    <x v="5"/>
    <x v="18"/>
    <n v="300"/>
    <n v="204"/>
    <x v="1"/>
    <n v="0"/>
    <n v="16.725135629158299"/>
  </r>
  <r>
    <n v="5"/>
    <x v="5"/>
    <x v="5"/>
    <n v="300"/>
    <n v="205"/>
    <x v="0"/>
    <n v="1.37102508238451E-2"/>
    <n v="0"/>
  </r>
  <r>
    <n v="5"/>
    <x v="5"/>
    <x v="5"/>
    <n v="300"/>
    <n v="205"/>
    <x v="2"/>
    <n v="0"/>
    <n v="1.4766337491761501"/>
  </r>
  <r>
    <n v="5"/>
    <x v="5"/>
    <x v="6"/>
    <n v="300"/>
    <n v="205"/>
    <x v="0"/>
    <n v="1.3584124924285601E-2"/>
    <n v="0"/>
  </r>
  <r>
    <n v="5"/>
    <x v="5"/>
    <x v="6"/>
    <n v="300"/>
    <n v="205"/>
    <x v="2"/>
    <n v="0"/>
    <n v="1.46304962425187"/>
  </r>
  <r>
    <n v="5"/>
    <x v="5"/>
    <x v="7"/>
    <n v="300"/>
    <n v="205"/>
    <x v="0"/>
    <n v="1.34591593056539E-2"/>
    <n v="0"/>
  </r>
  <r>
    <n v="5"/>
    <x v="5"/>
    <x v="7"/>
    <n v="300"/>
    <n v="205"/>
    <x v="2"/>
    <n v="0"/>
    <n v="1.4495904649462199"/>
  </r>
  <r>
    <n v="5"/>
    <x v="5"/>
    <x v="8"/>
    <n v="300"/>
    <n v="205"/>
    <x v="0"/>
    <n v="1.33353432940764E-2"/>
    <n v="0"/>
  </r>
  <r>
    <n v="5"/>
    <x v="5"/>
    <x v="8"/>
    <n v="300"/>
    <n v="205"/>
    <x v="2"/>
    <n v="0"/>
    <n v="1.43625512165214"/>
  </r>
  <r>
    <n v="5"/>
    <x v="5"/>
    <x v="9"/>
    <n v="300"/>
    <n v="205"/>
    <x v="0"/>
    <n v="1.32126663138732E-2"/>
    <n v="0"/>
  </r>
  <r>
    <n v="5"/>
    <x v="5"/>
    <x v="9"/>
    <n v="300"/>
    <n v="205"/>
    <x v="2"/>
    <n v="0"/>
    <n v="1.4230424553382699"/>
  </r>
  <r>
    <n v="5"/>
    <x v="5"/>
    <x v="10"/>
    <n v="300"/>
    <n v="205"/>
    <x v="0"/>
    <n v="1.30911178866544E-2"/>
    <n v="0"/>
  </r>
  <r>
    <n v="5"/>
    <x v="5"/>
    <x v="10"/>
    <n v="300"/>
    <n v="205"/>
    <x v="2"/>
    <n v="0"/>
    <n v="1.4099513374516099"/>
  </r>
  <r>
    <n v="5"/>
    <x v="5"/>
    <x v="11"/>
    <n v="300"/>
    <n v="205"/>
    <x v="0"/>
    <n v="1.2970687630424501E-2"/>
    <n v="0"/>
  </r>
  <r>
    <n v="5"/>
    <x v="5"/>
    <x v="11"/>
    <n v="300"/>
    <n v="205"/>
    <x v="2"/>
    <n v="0"/>
    <n v="1.3969806498211901"/>
  </r>
  <r>
    <n v="5"/>
    <x v="5"/>
    <x v="12"/>
    <n v="300"/>
    <n v="205"/>
    <x v="0"/>
    <n v="1.2851365258696301E-2"/>
    <n v="0"/>
  </r>
  <r>
    <n v="5"/>
    <x v="5"/>
    <x v="12"/>
    <n v="300"/>
    <n v="205"/>
    <x v="2"/>
    <n v="0"/>
    <n v="1.38412928456249"/>
  </r>
  <r>
    <n v="5"/>
    <x v="5"/>
    <x v="13"/>
    <n v="300"/>
    <n v="205"/>
    <x v="0"/>
    <n v="1.27331405796116E-2"/>
    <n v="0"/>
  </r>
  <r>
    <n v="5"/>
    <x v="5"/>
    <x v="13"/>
    <n v="300"/>
    <n v="205"/>
    <x v="2"/>
    <n v="0"/>
    <n v="1.3713961439828799"/>
  </r>
  <r>
    <n v="5"/>
    <x v="5"/>
    <x v="14"/>
    <n v="300"/>
    <n v="205"/>
    <x v="0"/>
    <n v="1.26160034950717E-2"/>
    <n v="0"/>
  </r>
  <r>
    <n v="5"/>
    <x v="5"/>
    <x v="14"/>
    <n v="300"/>
    <n v="205"/>
    <x v="2"/>
    <n v="0"/>
    <n v="1.3587801404878099"/>
  </r>
  <r>
    <n v="5"/>
    <x v="5"/>
    <x v="15"/>
    <n v="300"/>
    <n v="205"/>
    <x v="0"/>
    <n v="1.2499943999873401E-2"/>
    <n v="0"/>
  </r>
  <r>
    <n v="5"/>
    <x v="5"/>
    <x v="15"/>
    <n v="300"/>
    <n v="205"/>
    <x v="2"/>
    <n v="0"/>
    <n v="1.3462801964879301"/>
  </r>
  <r>
    <n v="5"/>
    <x v="5"/>
    <x v="16"/>
    <n v="300"/>
    <n v="205"/>
    <x v="0"/>
    <n v="1.23849521808557E-2"/>
    <n v="0"/>
  </r>
  <r>
    <n v="5"/>
    <x v="5"/>
    <x v="16"/>
    <n v="300"/>
    <n v="205"/>
    <x v="2"/>
    <n v="0"/>
    <n v="1.33389524430708"/>
  </r>
  <r>
    <n v="5"/>
    <x v="5"/>
    <x v="17"/>
    <n v="300"/>
    <n v="205"/>
    <x v="0"/>
    <n v="1.22710182160521E-2"/>
    <n v="0"/>
  </r>
  <r>
    <n v="5"/>
    <x v="5"/>
    <x v="17"/>
    <n v="300"/>
    <n v="205"/>
    <x v="2"/>
    <n v="0"/>
    <n v="1.32162422609103"/>
  </r>
  <r>
    <n v="5"/>
    <x v="5"/>
    <x v="18"/>
    <n v="300"/>
    <n v="205"/>
    <x v="0"/>
    <n v="1.2158132373853299E-2"/>
    <n v="0"/>
  </r>
  <r>
    <n v="5"/>
    <x v="5"/>
    <x v="18"/>
    <n v="300"/>
    <n v="205"/>
    <x v="2"/>
    <n v="0"/>
    <n v="1.30946609371717"/>
  </r>
  <r>
    <n v="5"/>
    <x v="5"/>
    <x v="5"/>
    <n v="300"/>
    <n v="206"/>
    <x v="0"/>
    <n v="0.134692524262542"/>
    <n v="0"/>
  </r>
  <r>
    <n v="5"/>
    <x v="5"/>
    <x v="5"/>
    <n v="300"/>
    <n v="206"/>
    <x v="3"/>
    <n v="0"/>
    <n v="7.3170274757374596"/>
  </r>
  <r>
    <n v="5"/>
    <x v="5"/>
    <x v="6"/>
    <n v="300"/>
    <n v="206"/>
    <x v="0"/>
    <n v="0.13225790834940801"/>
    <n v="0"/>
  </r>
  <r>
    <n v="5"/>
    <x v="5"/>
    <x v="6"/>
    <n v="300"/>
    <n v="206"/>
    <x v="3"/>
    <n v="0"/>
    <n v="7.1847695673880496"/>
  </r>
  <r>
    <n v="5"/>
    <x v="5"/>
    <x v="7"/>
    <n v="300"/>
    <n v="206"/>
    <x v="0"/>
    <n v="0.12986729899623001"/>
    <n v="0"/>
  </r>
  <r>
    <n v="5"/>
    <x v="5"/>
    <x v="7"/>
    <n v="300"/>
    <n v="206"/>
    <x v="3"/>
    <n v="0"/>
    <n v="7.0549022683918201"/>
  </r>
  <r>
    <n v="5"/>
    <x v="5"/>
    <x v="8"/>
    <n v="300"/>
    <n v="206"/>
    <x v="0"/>
    <n v="0.127519900768577"/>
    <n v="0"/>
  </r>
  <r>
    <n v="5"/>
    <x v="5"/>
    <x v="8"/>
    <n v="300"/>
    <n v="206"/>
    <x v="3"/>
    <n v="0"/>
    <n v="6.92738236762324"/>
  </r>
  <r>
    <n v="5"/>
    <x v="5"/>
    <x v="9"/>
    <n v="300"/>
    <n v="206"/>
    <x v="0"/>
    <n v="0.125214932609787"/>
    <n v="0"/>
  </r>
  <r>
    <n v="5"/>
    <x v="5"/>
    <x v="9"/>
    <n v="300"/>
    <n v="206"/>
    <x v="3"/>
    <n v="0"/>
    <n v="6.8021674350134598"/>
  </r>
  <r>
    <n v="5"/>
    <x v="5"/>
    <x v="10"/>
    <n v="300"/>
    <n v="206"/>
    <x v="0"/>
    <n v="0.122951627581072"/>
    <n v="0"/>
  </r>
  <r>
    <n v="5"/>
    <x v="5"/>
    <x v="10"/>
    <n v="300"/>
    <n v="206"/>
    <x v="3"/>
    <n v="0"/>
    <n v="6.6792158074323797"/>
  </r>
  <r>
    <n v="5"/>
    <x v="5"/>
    <x v="11"/>
    <n v="300"/>
    <n v="206"/>
    <x v="0"/>
    <n v="0.120729232606343"/>
    <n v="0"/>
  </r>
  <r>
    <n v="5"/>
    <x v="5"/>
    <x v="11"/>
    <n v="300"/>
    <n v="206"/>
    <x v="3"/>
    <n v="0"/>
    <n v="6.5584865748260404"/>
  </r>
  <r>
    <n v="5"/>
    <x v="5"/>
    <x v="12"/>
    <n v="300"/>
    <n v="206"/>
    <x v="0"/>
    <n v="0.118547008221634"/>
    <n v="0"/>
  </r>
  <r>
    <n v="5"/>
    <x v="5"/>
    <x v="12"/>
    <n v="300"/>
    <n v="206"/>
    <x v="3"/>
    <n v="0"/>
    <n v="6.4399395666044104"/>
  </r>
  <r>
    <n v="5"/>
    <x v="5"/>
    <x v="13"/>
    <n v="300"/>
    <n v="206"/>
    <x v="0"/>
    <n v="0.116404228329054"/>
    <n v="0"/>
  </r>
  <r>
    <n v="5"/>
    <x v="5"/>
    <x v="13"/>
    <n v="300"/>
    <n v="206"/>
    <x v="3"/>
    <n v="0"/>
    <n v="6.3235353382753496"/>
  </r>
  <r>
    <n v="5"/>
    <x v="5"/>
    <x v="14"/>
    <n v="300"/>
    <n v="206"/>
    <x v="0"/>
    <n v="0.11430017995519"/>
    <n v="0"/>
  </r>
  <r>
    <n v="5"/>
    <x v="5"/>
    <x v="14"/>
    <n v="300"/>
    <n v="206"/>
    <x v="3"/>
    <n v="0"/>
    <n v="6.2092351583201602"/>
  </r>
  <r>
    <n v="5"/>
    <x v="5"/>
    <x v="15"/>
    <n v="300"/>
    <n v="206"/>
    <x v="0"/>
    <n v="0.11223416301389"/>
    <n v="0"/>
  </r>
  <r>
    <n v="5"/>
    <x v="5"/>
    <x v="15"/>
    <n v="300"/>
    <n v="206"/>
    <x v="3"/>
    <n v="0"/>
    <n v="6.0970009953062698"/>
  </r>
  <r>
    <n v="5"/>
    <x v="5"/>
    <x v="16"/>
    <n v="300"/>
    <n v="206"/>
    <x v="0"/>
    <n v="0.11020549007330201"/>
    <n v="0"/>
  </r>
  <r>
    <n v="5"/>
    <x v="5"/>
    <x v="16"/>
    <n v="300"/>
    <n v="206"/>
    <x v="3"/>
    <n v="0"/>
    <n v="5.98679550523297"/>
  </r>
  <r>
    <n v="5"/>
    <x v="5"/>
    <x v="17"/>
    <n v="300"/>
    <n v="206"/>
    <x v="0"/>
    <n v="0.108213486127159"/>
    <n v="0"/>
  </r>
  <r>
    <n v="5"/>
    <x v="5"/>
    <x v="17"/>
    <n v="300"/>
    <n v="206"/>
    <x v="3"/>
    <n v="0"/>
    <n v="5.87858201910581"/>
  </r>
  <r>
    <n v="5"/>
    <x v="5"/>
    <x v="18"/>
    <n v="300"/>
    <n v="206"/>
    <x v="0"/>
    <n v="0.106257488370168"/>
    <n v="0"/>
  </r>
  <r>
    <n v="5"/>
    <x v="5"/>
    <x v="18"/>
    <n v="300"/>
    <n v="206"/>
    <x v="3"/>
    <n v="0"/>
    <n v="5.7723245307356397"/>
  </r>
  <r>
    <n v="5"/>
    <x v="5"/>
    <x v="5"/>
    <n v="300"/>
    <n v="207"/>
    <x v="0"/>
    <n v="0.42549380004790299"/>
    <n v="0"/>
  </r>
  <r>
    <n v="5"/>
    <x v="5"/>
    <x v="5"/>
    <n v="300"/>
    <n v="207"/>
    <x v="4"/>
    <n v="0"/>
    <n v="18.203806199952101"/>
  </r>
  <r>
    <n v="5"/>
    <x v="5"/>
    <x v="6"/>
    <n v="300"/>
    <n v="207"/>
    <x v="0"/>
    <n v="0.41577550822377402"/>
    <n v="0"/>
  </r>
  <r>
    <n v="5"/>
    <x v="5"/>
    <x v="6"/>
    <n v="300"/>
    <n v="207"/>
    <x v="4"/>
    <n v="0"/>
    <n v="17.788030691728299"/>
  </r>
  <r>
    <n v="5"/>
    <x v="5"/>
    <x v="7"/>
    <n v="300"/>
    <n v="207"/>
    <x v="0"/>
    <n v="0.40627918249167599"/>
    <n v="0"/>
  </r>
  <r>
    <n v="5"/>
    <x v="5"/>
    <x v="7"/>
    <n v="300"/>
    <n v="207"/>
    <x v="4"/>
    <n v="0"/>
    <n v="17.381751509236601"/>
  </r>
  <r>
    <n v="5"/>
    <x v="5"/>
    <x v="8"/>
    <n v="300"/>
    <n v="207"/>
    <x v="0"/>
    <n v="0.39699975313906"/>
    <n v="0"/>
  </r>
  <r>
    <n v="5"/>
    <x v="5"/>
    <x v="8"/>
    <n v="300"/>
    <n v="207"/>
    <x v="4"/>
    <n v="0"/>
    <n v="16.984751756097602"/>
  </r>
  <r>
    <n v="5"/>
    <x v="5"/>
    <x v="9"/>
    <n v="300"/>
    <n v="207"/>
    <x v="0"/>
    <n v="0.38793226624576599"/>
    <n v="0"/>
  </r>
  <r>
    <n v="5"/>
    <x v="5"/>
    <x v="9"/>
    <n v="300"/>
    <n v="207"/>
    <x v="4"/>
    <n v="0"/>
    <n v="16.5968194898518"/>
  </r>
  <r>
    <n v="5"/>
    <x v="5"/>
    <x v="10"/>
    <n v="300"/>
    <n v="207"/>
    <x v="0"/>
    <n v="0.37907188103933698"/>
    <n v="0"/>
  </r>
  <r>
    <n v="5"/>
    <x v="5"/>
    <x v="10"/>
    <n v="300"/>
    <n v="207"/>
    <x v="4"/>
    <n v="0"/>
    <n v="16.217747608812498"/>
  </r>
  <r>
    <n v="5"/>
    <x v="5"/>
    <x v="11"/>
    <n v="300"/>
    <n v="207"/>
    <x v="0"/>
    <n v="0.37041386731070802"/>
    <n v="0"/>
  </r>
  <r>
    <n v="5"/>
    <x v="5"/>
    <x v="11"/>
    <n v="300"/>
    <n v="207"/>
    <x v="4"/>
    <n v="0"/>
    <n v="15.847333741501799"/>
  </r>
  <r>
    <n v="5"/>
    <x v="5"/>
    <x v="12"/>
    <n v="300"/>
    <n v="207"/>
    <x v="0"/>
    <n v="0.36195360288894002"/>
    <n v="0"/>
  </r>
  <r>
    <n v="5"/>
    <x v="5"/>
    <x v="12"/>
    <n v="300"/>
    <n v="207"/>
    <x v="4"/>
    <n v="0"/>
    <n v="15.4853801386128"/>
  </r>
  <r>
    <n v="5"/>
    <x v="5"/>
    <x v="13"/>
    <n v="300"/>
    <n v="207"/>
    <x v="0"/>
    <n v="0.35368657117361701"/>
    <n v="0"/>
  </r>
  <r>
    <n v="5"/>
    <x v="5"/>
    <x v="13"/>
    <n v="300"/>
    <n v="207"/>
    <x v="4"/>
    <n v="0"/>
    <n v="15.1316935674392"/>
  </r>
  <r>
    <n v="5"/>
    <x v="5"/>
    <x v="14"/>
    <n v="300"/>
    <n v="207"/>
    <x v="0"/>
    <n v="0.34560835872362899"/>
    <n v="0"/>
  </r>
  <r>
    <n v="5"/>
    <x v="5"/>
    <x v="14"/>
    <n v="300"/>
    <n v="207"/>
    <x v="4"/>
    <n v="0"/>
    <n v="14.786085208715599"/>
  </r>
  <r>
    <n v="5"/>
    <x v="5"/>
    <x v="15"/>
    <n v="300"/>
    <n v="207"/>
    <x v="0"/>
    <n v="0.33771465290099401"/>
    <n v="0"/>
  </r>
  <r>
    <n v="5"/>
    <x v="5"/>
    <x v="15"/>
    <n v="300"/>
    <n v="207"/>
    <x v="4"/>
    <n v="0"/>
    <n v="14.4483705558146"/>
  </r>
  <r>
    <n v="5"/>
    <x v="5"/>
    <x v="16"/>
    <n v="300"/>
    <n v="207"/>
    <x v="0"/>
    <n v="0.33000123956851701"/>
    <n v="0"/>
  </r>
  <r>
    <n v="5"/>
    <x v="5"/>
    <x v="16"/>
    <n v="300"/>
    <n v="207"/>
    <x v="4"/>
    <n v="0"/>
    <n v="14.118369316246101"/>
  </r>
  <r>
    <n v="5"/>
    <x v="5"/>
    <x v="17"/>
    <n v="300"/>
    <n v="207"/>
    <x v="0"/>
    <n v="0.32246400084003402"/>
    <n v="0"/>
  </r>
  <r>
    <n v="5"/>
    <x v="5"/>
    <x v="17"/>
    <n v="300"/>
    <n v="207"/>
    <x v="4"/>
    <n v="0"/>
    <n v="13.795905315405999"/>
  </r>
  <r>
    <n v="5"/>
    <x v="5"/>
    <x v="18"/>
    <n v="300"/>
    <n v="207"/>
    <x v="0"/>
    <n v="0.31509891288202702"/>
    <n v="0"/>
  </r>
  <r>
    <n v="5"/>
    <x v="5"/>
    <x v="18"/>
    <n v="300"/>
    <n v="207"/>
    <x v="4"/>
    <n v="0"/>
    <n v="13.480806402523999"/>
  </r>
  <r>
    <n v="5"/>
    <x v="5"/>
    <x v="5"/>
    <n v="300"/>
    <n v="208"/>
    <x v="0"/>
    <n v="5.4841003295380601E-2"/>
    <n v="0"/>
  </r>
  <r>
    <n v="5"/>
    <x v="5"/>
    <x v="5"/>
    <n v="300"/>
    <n v="208"/>
    <x v="5"/>
    <n v="0"/>
    <n v="5.9065349967046199"/>
  </r>
  <r>
    <n v="5"/>
    <x v="5"/>
    <x v="6"/>
    <n v="300"/>
    <n v="208"/>
    <x v="0"/>
    <n v="5.43364996971425E-2"/>
    <n v="0"/>
  </r>
  <r>
    <n v="5"/>
    <x v="5"/>
    <x v="6"/>
    <n v="300"/>
    <n v="208"/>
    <x v="5"/>
    <n v="0"/>
    <n v="5.8521984970074801"/>
  </r>
  <r>
    <n v="5"/>
    <x v="5"/>
    <x v="7"/>
    <n v="300"/>
    <n v="208"/>
    <x v="0"/>
    <n v="5.3836637222615599E-2"/>
    <n v="0"/>
  </r>
  <r>
    <n v="5"/>
    <x v="5"/>
    <x v="7"/>
    <n v="300"/>
    <n v="208"/>
    <x v="5"/>
    <n v="0"/>
    <n v="5.7983618597848601"/>
  </r>
  <r>
    <n v="5"/>
    <x v="5"/>
    <x v="8"/>
    <n v="300"/>
    <n v="208"/>
    <x v="0"/>
    <n v="5.3341373176305502E-2"/>
    <n v="0"/>
  </r>
  <r>
    <n v="5"/>
    <x v="5"/>
    <x v="8"/>
    <n v="300"/>
    <n v="208"/>
    <x v="5"/>
    <n v="0"/>
    <n v="5.7450204866085599"/>
  </r>
  <r>
    <n v="5"/>
    <x v="5"/>
    <x v="9"/>
    <n v="300"/>
    <n v="208"/>
    <x v="0"/>
    <n v="5.2850665255492799E-2"/>
    <n v="0"/>
  </r>
  <r>
    <n v="5"/>
    <x v="5"/>
    <x v="9"/>
    <n v="300"/>
    <n v="208"/>
    <x v="5"/>
    <n v="0"/>
    <n v="5.69216982135306"/>
  </r>
  <r>
    <n v="5"/>
    <x v="5"/>
    <x v="10"/>
    <n v="300"/>
    <n v="208"/>
    <x v="0"/>
    <n v="5.2364471546617601E-2"/>
    <n v="0"/>
  </r>
  <r>
    <n v="5"/>
    <x v="5"/>
    <x v="10"/>
    <n v="300"/>
    <n v="208"/>
    <x v="5"/>
    <n v="0"/>
    <n v="5.6398053498064504"/>
  </r>
  <r>
    <n v="5"/>
    <x v="5"/>
    <x v="11"/>
    <n v="300"/>
    <n v="208"/>
    <x v="0"/>
    <n v="5.18827505216981E-2"/>
    <n v="0"/>
  </r>
  <r>
    <n v="5"/>
    <x v="5"/>
    <x v="11"/>
    <n v="300"/>
    <n v="208"/>
    <x v="5"/>
    <n v="0"/>
    <n v="5.5879225992847497"/>
  </r>
  <r>
    <n v="5"/>
    <x v="5"/>
    <x v="12"/>
    <n v="300"/>
    <n v="208"/>
    <x v="0"/>
    <n v="5.1405461034785403E-2"/>
    <n v="0"/>
  </r>
  <r>
    <n v="5"/>
    <x v="5"/>
    <x v="12"/>
    <n v="300"/>
    <n v="208"/>
    <x v="5"/>
    <n v="0"/>
    <n v="5.5365171382499598"/>
  </r>
  <r>
    <n v="5"/>
    <x v="5"/>
    <x v="13"/>
    <n v="300"/>
    <n v="208"/>
    <x v="0"/>
    <n v="5.0932562318446499E-2"/>
    <n v="0"/>
  </r>
  <r>
    <n v="5"/>
    <x v="5"/>
    <x v="13"/>
    <n v="300"/>
    <n v="208"/>
    <x v="5"/>
    <n v="0"/>
    <n v="5.4855845759315196"/>
  </r>
  <r>
    <n v="5"/>
    <x v="5"/>
    <x v="14"/>
    <n v="300"/>
    <n v="208"/>
    <x v="0"/>
    <n v="5.0464013980286999E-2"/>
    <n v="0"/>
  </r>
  <r>
    <n v="5"/>
    <x v="5"/>
    <x v="14"/>
    <n v="300"/>
    <n v="208"/>
    <x v="5"/>
    <n v="0"/>
    <n v="5.4351205619512299"/>
  </r>
  <r>
    <n v="5"/>
    <x v="5"/>
    <x v="15"/>
    <n v="300"/>
    <n v="208"/>
    <x v="0"/>
    <n v="4.9999775999493699E-2"/>
    <n v="0"/>
  </r>
  <r>
    <n v="5"/>
    <x v="5"/>
    <x v="15"/>
    <n v="300"/>
    <n v="208"/>
    <x v="5"/>
    <n v="0"/>
    <n v="5.3851207859517398"/>
  </r>
  <r>
    <n v="5"/>
    <x v="5"/>
    <x v="16"/>
    <n v="300"/>
    <n v="208"/>
    <x v="0"/>
    <n v="4.9539808723422701E-2"/>
    <n v="0"/>
  </r>
  <r>
    <n v="5"/>
    <x v="5"/>
    <x v="16"/>
    <n v="300"/>
    <n v="208"/>
    <x v="5"/>
    <n v="0"/>
    <n v="5.33558097722831"/>
  </r>
  <r>
    <n v="5"/>
    <x v="5"/>
    <x v="17"/>
    <n v="300"/>
    <n v="208"/>
    <x v="0"/>
    <n v="4.90840728642086E-2"/>
    <n v="0"/>
  </r>
  <r>
    <n v="5"/>
    <x v="5"/>
    <x v="17"/>
    <n v="300"/>
    <n v="208"/>
    <x v="5"/>
    <n v="0"/>
    <n v="5.2864969043640997"/>
  </r>
  <r>
    <n v="5"/>
    <x v="5"/>
    <x v="18"/>
    <n v="300"/>
    <n v="208"/>
    <x v="0"/>
    <n v="4.8632529495413301E-2"/>
    <n v="0"/>
  </r>
  <r>
    <n v="5"/>
    <x v="5"/>
    <x v="18"/>
    <n v="300"/>
    <n v="208"/>
    <x v="5"/>
    <n v="0"/>
    <n v="5.2378643748686899"/>
  </r>
  <r>
    <n v="5"/>
    <x v="5"/>
    <x v="5"/>
    <n v="300"/>
    <n v="209"/>
    <x v="0"/>
    <n v="2.6042963738389502"/>
    <n v="0"/>
  </r>
  <r>
    <n v="5"/>
    <x v="5"/>
    <x v="5"/>
    <n v="300"/>
    <n v="209"/>
    <x v="6"/>
    <n v="0"/>
    <n v="6.2873276261610602"/>
  </r>
  <r>
    <n v="5"/>
    <x v="5"/>
    <x v="6"/>
    <n v="300"/>
    <n v="209"/>
    <x v="0"/>
    <n v="1.8415156261610599"/>
    <n v="0"/>
  </r>
  <r>
    <n v="5"/>
    <x v="5"/>
    <x v="6"/>
    <n v="300"/>
    <n v="209"/>
    <x v="6"/>
    <n v="0"/>
    <n v="4.4458120000000001"/>
  </r>
  <r>
    <n v="5"/>
    <x v="5"/>
    <x v="7"/>
    <n v="300"/>
    <n v="209"/>
    <x v="0"/>
    <n v="1.30214818691947"/>
    <n v="0"/>
  </r>
  <r>
    <n v="5"/>
    <x v="5"/>
    <x v="7"/>
    <n v="300"/>
    <n v="209"/>
    <x v="6"/>
    <n v="0"/>
    <n v="3.1436638130805301"/>
  </r>
  <r>
    <n v="5"/>
    <x v="5"/>
    <x v="8"/>
    <n v="300"/>
    <n v="209"/>
    <x v="0"/>
    <n v="0.92075781308052795"/>
    <n v="0"/>
  </r>
  <r>
    <n v="5"/>
    <x v="5"/>
    <x v="8"/>
    <n v="300"/>
    <n v="209"/>
    <x v="6"/>
    <n v="0"/>
    <n v="2.222906"/>
  </r>
  <r>
    <n v="5"/>
    <x v="5"/>
    <x v="9"/>
    <n v="300"/>
    <n v="209"/>
    <x v="0"/>
    <n v="0.65107409345973599"/>
    <n v="0"/>
  </r>
  <r>
    <n v="5"/>
    <x v="5"/>
    <x v="9"/>
    <n v="300"/>
    <n v="209"/>
    <x v="6"/>
    <n v="0"/>
    <n v="1.5718319065402599"/>
  </r>
  <r>
    <n v="5"/>
    <x v="5"/>
    <x v="10"/>
    <n v="300"/>
    <n v="209"/>
    <x v="0"/>
    <n v="0.46037890654026398"/>
    <n v="0"/>
  </r>
  <r>
    <n v="5"/>
    <x v="5"/>
    <x v="10"/>
    <n v="300"/>
    <n v="209"/>
    <x v="6"/>
    <n v="0"/>
    <n v="1.111453"/>
  </r>
  <r>
    <n v="5"/>
    <x v="5"/>
    <x v="11"/>
    <n v="300"/>
    <n v="209"/>
    <x v="0"/>
    <n v="0.325537046729868"/>
    <n v="0"/>
  </r>
  <r>
    <n v="5"/>
    <x v="5"/>
    <x v="11"/>
    <n v="300"/>
    <n v="209"/>
    <x v="6"/>
    <n v="0"/>
    <n v="0.78591595327013197"/>
  </r>
  <r>
    <n v="5"/>
    <x v="5"/>
    <x v="12"/>
    <n v="300"/>
    <n v="209"/>
    <x v="0"/>
    <n v="0.23018945327013199"/>
    <n v="0"/>
  </r>
  <r>
    <n v="5"/>
    <x v="5"/>
    <x v="12"/>
    <n v="300"/>
    <n v="209"/>
    <x v="6"/>
    <n v="0"/>
    <n v="0.55572650000000001"/>
  </r>
  <r>
    <n v="5"/>
    <x v="5"/>
    <x v="13"/>
    <n v="300"/>
    <n v="209"/>
    <x v="0"/>
    <n v="0.162768523364934"/>
    <n v="0"/>
  </r>
  <r>
    <n v="5"/>
    <x v="5"/>
    <x v="13"/>
    <n v="300"/>
    <n v="209"/>
    <x v="6"/>
    <n v="0"/>
    <n v="0.39295797663506599"/>
  </r>
  <r>
    <n v="5"/>
    <x v="5"/>
    <x v="14"/>
    <n v="300"/>
    <n v="209"/>
    <x v="0"/>
    <n v="0.11509472663506599"/>
    <n v="0"/>
  </r>
  <r>
    <n v="5"/>
    <x v="5"/>
    <x v="14"/>
    <n v="300"/>
    <n v="209"/>
    <x v="6"/>
    <n v="0"/>
    <n v="0.27786325000000001"/>
  </r>
  <r>
    <n v="5"/>
    <x v="5"/>
    <x v="15"/>
    <n v="300"/>
    <n v="209"/>
    <x v="0"/>
    <n v="8.1384261682466999E-2"/>
    <n v="0"/>
  </r>
  <r>
    <n v="5"/>
    <x v="5"/>
    <x v="15"/>
    <n v="300"/>
    <n v="209"/>
    <x v="6"/>
    <n v="0"/>
    <n v="0.19647898831753299"/>
  </r>
  <r>
    <n v="5"/>
    <x v="5"/>
    <x v="16"/>
    <n v="300"/>
    <n v="209"/>
    <x v="0"/>
    <n v="5.7547363317532997E-2"/>
    <n v="0"/>
  </r>
  <r>
    <n v="5"/>
    <x v="5"/>
    <x v="16"/>
    <n v="300"/>
    <n v="209"/>
    <x v="6"/>
    <n v="0"/>
    <n v="0.138931625"/>
  </r>
  <r>
    <n v="5"/>
    <x v="5"/>
    <x v="17"/>
    <n v="300"/>
    <n v="209"/>
    <x v="0"/>
    <n v="4.0692130841233499E-2"/>
    <n v="0"/>
  </r>
  <r>
    <n v="5"/>
    <x v="5"/>
    <x v="17"/>
    <n v="300"/>
    <n v="209"/>
    <x v="6"/>
    <n v="0"/>
    <n v="9.8239494158766497E-2"/>
  </r>
  <r>
    <n v="5"/>
    <x v="5"/>
    <x v="18"/>
    <n v="300"/>
    <n v="209"/>
    <x v="0"/>
    <n v="2.8773681658766499E-2"/>
    <n v="0"/>
  </r>
  <r>
    <n v="5"/>
    <x v="5"/>
    <x v="18"/>
    <n v="300"/>
    <n v="209"/>
    <x v="6"/>
    <n v="0"/>
    <n v="6.9465812500000002E-2"/>
  </r>
  <r>
    <n v="5"/>
    <x v="5"/>
    <x v="5"/>
    <n v="300"/>
    <n v="210"/>
    <x v="0"/>
    <n v="0.18856953396755899"/>
    <n v="0"/>
  </r>
  <r>
    <n v="5"/>
    <x v="5"/>
    <x v="5"/>
    <n v="300"/>
    <n v="210"/>
    <x v="7"/>
    <n v="0"/>
    <n v="10.2438384660324"/>
  </r>
  <r>
    <n v="5"/>
    <x v="5"/>
    <x v="6"/>
    <n v="300"/>
    <n v="210"/>
    <x v="0"/>
    <n v="0.18516107168917101"/>
    <n v="0"/>
  </r>
  <r>
    <n v="5"/>
    <x v="5"/>
    <x v="6"/>
    <n v="300"/>
    <n v="210"/>
    <x v="7"/>
    <n v="0"/>
    <n v="10.058677394343301"/>
  </r>
  <r>
    <n v="5"/>
    <x v="5"/>
    <x v="7"/>
    <n v="300"/>
    <n v="210"/>
    <x v="0"/>
    <n v="0.18181421859472199"/>
    <n v="0"/>
  </r>
  <r>
    <n v="5"/>
    <x v="5"/>
    <x v="7"/>
    <n v="300"/>
    <n v="210"/>
    <x v="7"/>
    <n v="0"/>
    <n v="9.8768631757485501"/>
  </r>
  <r>
    <n v="5"/>
    <x v="5"/>
    <x v="8"/>
    <n v="300"/>
    <n v="210"/>
    <x v="0"/>
    <n v="0.17852786107600899"/>
    <n v="0"/>
  </r>
  <r>
    <n v="5"/>
    <x v="5"/>
    <x v="8"/>
    <n v="300"/>
    <n v="210"/>
    <x v="7"/>
    <n v="0"/>
    <n v="9.6983353146725406"/>
  </r>
  <r>
    <n v="5"/>
    <x v="5"/>
    <x v="9"/>
    <n v="300"/>
    <n v="210"/>
    <x v="0"/>
    <n v="0.17530090565370099"/>
    <n v="0"/>
  </r>
  <r>
    <n v="5"/>
    <x v="5"/>
    <x v="9"/>
    <n v="300"/>
    <n v="210"/>
    <x v="7"/>
    <n v="0"/>
    <n v="9.5230344090188392"/>
  </r>
  <r>
    <n v="5"/>
    <x v="5"/>
    <x v="10"/>
    <n v="300"/>
    <n v="210"/>
    <x v="0"/>
    <n v="0.172132278613502"/>
    <n v="0"/>
  </r>
  <r>
    <n v="5"/>
    <x v="5"/>
    <x v="10"/>
    <n v="300"/>
    <n v="210"/>
    <x v="7"/>
    <n v="0"/>
    <n v="9.3509021304053395"/>
  </r>
  <r>
    <n v="5"/>
    <x v="5"/>
    <x v="11"/>
    <n v="300"/>
    <n v="210"/>
    <x v="0"/>
    <n v="0.16902092564887999"/>
    <n v="0"/>
  </r>
  <r>
    <n v="5"/>
    <x v="5"/>
    <x v="11"/>
    <n v="300"/>
    <n v="210"/>
    <x v="7"/>
    <n v="0"/>
    <n v="9.1818812047564595"/>
  </r>
  <r>
    <n v="5"/>
    <x v="5"/>
    <x v="12"/>
    <n v="300"/>
    <n v="210"/>
    <x v="0"/>
    <n v="0.165965811510286"/>
    <n v="0"/>
  </r>
  <r>
    <n v="5"/>
    <x v="5"/>
    <x v="12"/>
    <n v="300"/>
    <n v="210"/>
    <x v="7"/>
    <n v="0"/>
    <n v="9.0159153932461695"/>
  </r>
  <r>
    <n v="5"/>
    <x v="5"/>
    <x v="13"/>
    <n v="300"/>
    <n v="210"/>
    <x v="0"/>
    <n v="0.162965919660675"/>
    <n v="0"/>
  </r>
  <r>
    <n v="5"/>
    <x v="5"/>
    <x v="13"/>
    <n v="300"/>
    <n v="210"/>
    <x v="7"/>
    <n v="0"/>
    <n v="8.8529494735854897"/>
  </r>
  <r>
    <n v="5"/>
    <x v="5"/>
    <x v="14"/>
    <n v="300"/>
    <n v="210"/>
    <x v="0"/>
    <n v="0.16002025193726699"/>
    <n v="0"/>
  </r>
  <r>
    <n v="5"/>
    <x v="5"/>
    <x v="14"/>
    <n v="300"/>
    <n v="210"/>
    <x v="7"/>
    <n v="0"/>
    <n v="8.6929292216482299"/>
  </r>
  <r>
    <n v="5"/>
    <x v="5"/>
    <x v="15"/>
    <n v="300"/>
    <n v="210"/>
    <x v="0"/>
    <n v="0.15712782821944801"/>
    <n v="0"/>
  </r>
  <r>
    <n v="5"/>
    <x v="5"/>
    <x v="15"/>
    <n v="300"/>
    <n v="210"/>
    <x v="7"/>
    <n v="0"/>
    <n v="8.5358013934287804"/>
  </r>
  <r>
    <n v="5"/>
    <x v="5"/>
    <x v="16"/>
    <n v="300"/>
    <n v="210"/>
    <x v="0"/>
    <n v="0.154287686102624"/>
    <n v="0"/>
  </r>
  <r>
    <n v="5"/>
    <x v="5"/>
    <x v="16"/>
    <n v="300"/>
    <n v="210"/>
    <x v="7"/>
    <n v="0"/>
    <n v="8.3815137073261603"/>
  </r>
  <r>
    <n v="5"/>
    <x v="5"/>
    <x v="17"/>
    <n v="300"/>
    <n v="210"/>
    <x v="0"/>
    <n v="0.15149888057802099"/>
    <n v="0"/>
  </r>
  <r>
    <n v="5"/>
    <x v="5"/>
    <x v="17"/>
    <n v="300"/>
    <n v="210"/>
    <x v="7"/>
    <n v="0"/>
    <n v="8.2300148267481408"/>
  </r>
  <r>
    <n v="5"/>
    <x v="5"/>
    <x v="18"/>
    <n v="300"/>
    <n v="210"/>
    <x v="0"/>
    <n v="0.148760483718236"/>
    <n v="0"/>
  </r>
  <r>
    <n v="5"/>
    <x v="5"/>
    <x v="18"/>
    <n v="300"/>
    <n v="210"/>
    <x v="7"/>
    <n v="0"/>
    <n v="8.0812543430299009"/>
  </r>
  <r>
    <n v="5"/>
    <x v="5"/>
    <x v="5"/>
    <n v="301"/>
    <n v="204"/>
    <x v="0"/>
    <n v="0.57169996273498203"/>
    <n v="0"/>
  </r>
  <r>
    <n v="5"/>
    <x v="5"/>
    <x v="5"/>
    <n v="301"/>
    <n v="204"/>
    <x v="1"/>
    <n v="0"/>
    <n v="73.945500037265006"/>
  </r>
  <r>
    <n v="5"/>
    <x v="5"/>
    <x v="6"/>
    <n v="301"/>
    <n v="204"/>
    <x v="0"/>
    <n v="0.56731384989942102"/>
    <n v="0"/>
  </r>
  <r>
    <n v="5"/>
    <x v="5"/>
    <x v="6"/>
    <n v="301"/>
    <n v="204"/>
    <x v="1"/>
    <n v="0"/>
    <n v="73.3781861873656"/>
  </r>
  <r>
    <n v="5"/>
    <x v="5"/>
    <x v="7"/>
    <n v="301"/>
    <n v="204"/>
    <x v="0"/>
    <n v="0.56296138755720904"/>
    <n v="0"/>
  </r>
  <r>
    <n v="5"/>
    <x v="5"/>
    <x v="7"/>
    <n v="301"/>
    <n v="204"/>
    <x v="1"/>
    <n v="0"/>
    <n v="72.815224799808405"/>
  </r>
  <r>
    <n v="5"/>
    <x v="5"/>
    <x v="8"/>
    <n v="301"/>
    <n v="204"/>
    <x v="0"/>
    <n v="0.55864231753997695"/>
    <n v="0"/>
  </r>
  <r>
    <n v="5"/>
    <x v="5"/>
    <x v="8"/>
    <n v="301"/>
    <n v="204"/>
    <x v="1"/>
    <n v="0"/>
    <n v="72.256582482268399"/>
  </r>
  <r>
    <n v="5"/>
    <x v="5"/>
    <x v="9"/>
    <n v="301"/>
    <n v="204"/>
    <x v="0"/>
    <n v="0.55435638366002105"/>
    <n v="0"/>
  </r>
  <r>
    <n v="5"/>
    <x v="5"/>
    <x v="9"/>
    <n v="301"/>
    <n v="204"/>
    <x v="1"/>
    <n v="0"/>
    <n v="71.702226098608406"/>
  </r>
  <r>
    <n v="5"/>
    <x v="5"/>
    <x v="10"/>
    <n v="301"/>
    <n v="204"/>
    <x v="0"/>
    <n v="0.55010333169509795"/>
    <n v="0"/>
  </r>
  <r>
    <n v="5"/>
    <x v="5"/>
    <x v="10"/>
    <n v="301"/>
    <n v="204"/>
    <x v="1"/>
    <n v="0"/>
    <n v="71.152122766913294"/>
  </r>
  <r>
    <n v="5"/>
    <x v="5"/>
    <x v="11"/>
    <n v="301"/>
    <n v="204"/>
    <x v="0"/>
    <n v="0.545882909373404"/>
    <n v="0"/>
  </r>
  <r>
    <n v="5"/>
    <x v="5"/>
    <x v="11"/>
    <n v="301"/>
    <n v="204"/>
    <x v="1"/>
    <n v="0"/>
    <n v="70.606239857539904"/>
  </r>
  <r>
    <n v="5"/>
    <x v="5"/>
    <x v="12"/>
    <n v="301"/>
    <n v="204"/>
    <x v="0"/>
    <n v="0.54169486635855402"/>
    <n v="0"/>
  </r>
  <r>
    <n v="5"/>
    <x v="5"/>
    <x v="12"/>
    <n v="301"/>
    <n v="204"/>
    <x v="1"/>
    <n v="0"/>
    <n v="70.064544991181293"/>
  </r>
  <r>
    <n v="5"/>
    <x v="5"/>
    <x v="13"/>
    <n v="301"/>
    <n v="204"/>
    <x v="0"/>
    <n v="0.53753895423474796"/>
    <n v="0"/>
  </r>
  <r>
    <n v="5"/>
    <x v="5"/>
    <x v="13"/>
    <n v="301"/>
    <n v="204"/>
    <x v="1"/>
    <n v="0"/>
    <n v="69.527006036946602"/>
  </r>
  <r>
    <n v="5"/>
    <x v="5"/>
    <x v="14"/>
    <n v="301"/>
    <n v="204"/>
    <x v="0"/>
    <n v="0.53341492649209998"/>
    <n v="0"/>
  </r>
  <r>
    <n v="5"/>
    <x v="5"/>
    <x v="14"/>
    <n v="301"/>
    <n v="204"/>
    <x v="1"/>
    <n v="0"/>
    <n v="68.993591110454503"/>
  </r>
  <r>
    <n v="5"/>
    <x v="5"/>
    <x v="15"/>
    <n v="301"/>
    <n v="204"/>
    <x v="0"/>
    <n v="0.52932253851192002"/>
    <n v="0"/>
  </r>
  <r>
    <n v="5"/>
    <x v="5"/>
    <x v="15"/>
    <n v="301"/>
    <n v="204"/>
    <x v="1"/>
    <n v="0"/>
    <n v="68.464268571942597"/>
  </r>
  <r>
    <n v="5"/>
    <x v="5"/>
    <x v="16"/>
    <n v="301"/>
    <n v="204"/>
    <x v="0"/>
    <n v="0.52526154755221899"/>
    <n v="0"/>
  </r>
  <r>
    <n v="5"/>
    <x v="5"/>
    <x v="16"/>
    <n v="301"/>
    <n v="204"/>
    <x v="1"/>
    <n v="0"/>
    <n v="67.939007024390307"/>
  </r>
  <r>
    <n v="5"/>
    <x v="5"/>
    <x v="17"/>
    <n v="301"/>
    <n v="204"/>
    <x v="0"/>
    <n v="0.52123171273338198"/>
    <n v="0"/>
  </r>
  <r>
    <n v="5"/>
    <x v="5"/>
    <x v="17"/>
    <n v="301"/>
    <n v="204"/>
    <x v="1"/>
    <n v="0"/>
    <n v="67.417775311656996"/>
  </r>
  <r>
    <n v="5"/>
    <x v="5"/>
    <x v="18"/>
    <n v="301"/>
    <n v="204"/>
    <x v="0"/>
    <n v="0.51723279502383002"/>
    <n v="0"/>
  </r>
  <r>
    <n v="5"/>
    <x v="5"/>
    <x v="18"/>
    <n v="301"/>
    <n v="204"/>
    <x v="1"/>
    <n v="0"/>
    <n v="66.900542516633095"/>
  </r>
  <r>
    <n v="5"/>
    <x v="5"/>
    <x v="5"/>
    <n v="301"/>
    <n v="205"/>
    <x v="0"/>
    <n v="5.4841003295380601E-2"/>
    <n v="0"/>
  </r>
  <r>
    <n v="5"/>
    <x v="5"/>
    <x v="5"/>
    <n v="301"/>
    <n v="205"/>
    <x v="2"/>
    <n v="0"/>
    <n v="5.9065349967046199"/>
  </r>
  <r>
    <n v="5"/>
    <x v="5"/>
    <x v="6"/>
    <n v="301"/>
    <n v="205"/>
    <x v="0"/>
    <n v="5.43364996971425E-2"/>
    <n v="0"/>
  </r>
  <r>
    <n v="5"/>
    <x v="5"/>
    <x v="6"/>
    <n v="301"/>
    <n v="205"/>
    <x v="2"/>
    <n v="0"/>
    <n v="5.8521984970074801"/>
  </r>
  <r>
    <n v="5"/>
    <x v="5"/>
    <x v="7"/>
    <n v="301"/>
    <n v="205"/>
    <x v="0"/>
    <n v="5.3836637222615599E-2"/>
    <n v="0"/>
  </r>
  <r>
    <n v="5"/>
    <x v="5"/>
    <x v="7"/>
    <n v="301"/>
    <n v="205"/>
    <x v="2"/>
    <n v="0"/>
    <n v="5.7983618597848601"/>
  </r>
  <r>
    <n v="5"/>
    <x v="5"/>
    <x v="8"/>
    <n v="301"/>
    <n v="205"/>
    <x v="0"/>
    <n v="5.3341373176305502E-2"/>
    <n v="0"/>
  </r>
  <r>
    <n v="5"/>
    <x v="5"/>
    <x v="8"/>
    <n v="301"/>
    <n v="205"/>
    <x v="2"/>
    <n v="0"/>
    <n v="5.7450204866085599"/>
  </r>
  <r>
    <n v="5"/>
    <x v="5"/>
    <x v="9"/>
    <n v="301"/>
    <n v="205"/>
    <x v="0"/>
    <n v="5.2850665255492799E-2"/>
    <n v="0"/>
  </r>
  <r>
    <n v="5"/>
    <x v="5"/>
    <x v="9"/>
    <n v="301"/>
    <n v="205"/>
    <x v="2"/>
    <n v="0"/>
    <n v="5.69216982135306"/>
  </r>
  <r>
    <n v="5"/>
    <x v="5"/>
    <x v="10"/>
    <n v="301"/>
    <n v="205"/>
    <x v="0"/>
    <n v="5.2364471546617601E-2"/>
    <n v="0"/>
  </r>
  <r>
    <n v="5"/>
    <x v="5"/>
    <x v="10"/>
    <n v="301"/>
    <n v="205"/>
    <x v="2"/>
    <n v="0"/>
    <n v="5.6398053498064504"/>
  </r>
  <r>
    <n v="5"/>
    <x v="5"/>
    <x v="11"/>
    <n v="301"/>
    <n v="205"/>
    <x v="0"/>
    <n v="5.18827505216981E-2"/>
    <n v="0"/>
  </r>
  <r>
    <n v="5"/>
    <x v="5"/>
    <x v="11"/>
    <n v="301"/>
    <n v="205"/>
    <x v="2"/>
    <n v="0"/>
    <n v="5.5879225992847497"/>
  </r>
  <r>
    <n v="5"/>
    <x v="5"/>
    <x v="12"/>
    <n v="301"/>
    <n v="205"/>
    <x v="0"/>
    <n v="5.1405461034785403E-2"/>
    <n v="0"/>
  </r>
  <r>
    <n v="5"/>
    <x v="5"/>
    <x v="12"/>
    <n v="301"/>
    <n v="205"/>
    <x v="2"/>
    <n v="0"/>
    <n v="5.5365171382499598"/>
  </r>
  <r>
    <n v="5"/>
    <x v="5"/>
    <x v="13"/>
    <n v="301"/>
    <n v="205"/>
    <x v="0"/>
    <n v="5.0932562318446499E-2"/>
    <n v="0"/>
  </r>
  <r>
    <n v="5"/>
    <x v="5"/>
    <x v="13"/>
    <n v="301"/>
    <n v="205"/>
    <x v="2"/>
    <n v="0"/>
    <n v="5.4855845759315196"/>
  </r>
  <r>
    <n v="5"/>
    <x v="5"/>
    <x v="14"/>
    <n v="301"/>
    <n v="205"/>
    <x v="0"/>
    <n v="5.0464013980286999E-2"/>
    <n v="0"/>
  </r>
  <r>
    <n v="5"/>
    <x v="5"/>
    <x v="14"/>
    <n v="301"/>
    <n v="205"/>
    <x v="2"/>
    <n v="0"/>
    <n v="5.4351205619512299"/>
  </r>
  <r>
    <n v="5"/>
    <x v="5"/>
    <x v="15"/>
    <n v="301"/>
    <n v="205"/>
    <x v="0"/>
    <n v="4.9999775999493699E-2"/>
    <n v="0"/>
  </r>
  <r>
    <n v="5"/>
    <x v="5"/>
    <x v="15"/>
    <n v="301"/>
    <n v="205"/>
    <x v="2"/>
    <n v="0"/>
    <n v="5.3851207859517398"/>
  </r>
  <r>
    <n v="5"/>
    <x v="5"/>
    <x v="16"/>
    <n v="301"/>
    <n v="205"/>
    <x v="0"/>
    <n v="4.9539808723422701E-2"/>
    <n v="0"/>
  </r>
  <r>
    <n v="5"/>
    <x v="5"/>
    <x v="16"/>
    <n v="301"/>
    <n v="205"/>
    <x v="2"/>
    <n v="0"/>
    <n v="5.33558097722831"/>
  </r>
  <r>
    <n v="5"/>
    <x v="5"/>
    <x v="17"/>
    <n v="301"/>
    <n v="205"/>
    <x v="0"/>
    <n v="4.90840728642086E-2"/>
    <n v="0"/>
  </r>
  <r>
    <n v="5"/>
    <x v="5"/>
    <x v="17"/>
    <n v="301"/>
    <n v="205"/>
    <x v="2"/>
    <n v="0"/>
    <n v="5.2864969043640997"/>
  </r>
  <r>
    <n v="5"/>
    <x v="5"/>
    <x v="18"/>
    <n v="301"/>
    <n v="205"/>
    <x v="0"/>
    <n v="4.8632529495413301E-2"/>
    <n v="0"/>
  </r>
  <r>
    <n v="5"/>
    <x v="5"/>
    <x v="18"/>
    <n v="301"/>
    <n v="205"/>
    <x v="2"/>
    <n v="0"/>
    <n v="5.2378643748686899"/>
  </r>
  <r>
    <n v="5"/>
    <x v="5"/>
    <x v="5"/>
    <n v="301"/>
    <n v="206"/>
    <x v="0"/>
    <n v="0.53877009705016798"/>
    <n v="0"/>
  </r>
  <r>
    <n v="5"/>
    <x v="5"/>
    <x v="5"/>
    <n v="301"/>
    <n v="206"/>
    <x v="3"/>
    <n v="0"/>
    <n v="29.268109902949799"/>
  </r>
  <r>
    <n v="5"/>
    <x v="5"/>
    <x v="6"/>
    <n v="301"/>
    <n v="206"/>
    <x v="0"/>
    <n v="0.52903163339763304"/>
    <n v="0"/>
  </r>
  <r>
    <n v="5"/>
    <x v="5"/>
    <x v="6"/>
    <n v="301"/>
    <n v="206"/>
    <x v="3"/>
    <n v="0"/>
    <n v="28.739078269552198"/>
  </r>
  <r>
    <n v="5"/>
    <x v="5"/>
    <x v="7"/>
    <n v="301"/>
    <n v="206"/>
    <x v="0"/>
    <n v="0.51946919598492203"/>
    <n v="0"/>
  </r>
  <r>
    <n v="5"/>
    <x v="5"/>
    <x v="7"/>
    <n v="301"/>
    <n v="206"/>
    <x v="3"/>
    <n v="0"/>
    <n v="28.219609073567302"/>
  </r>
  <r>
    <n v="5"/>
    <x v="5"/>
    <x v="8"/>
    <n v="301"/>
    <n v="206"/>
    <x v="0"/>
    <n v="0.51007960307431"/>
    <n v="0"/>
  </r>
  <r>
    <n v="5"/>
    <x v="5"/>
    <x v="8"/>
    <n v="301"/>
    <n v="206"/>
    <x v="3"/>
    <n v="0"/>
    <n v="27.709529470492999"/>
  </r>
  <r>
    <n v="5"/>
    <x v="5"/>
    <x v="9"/>
    <n v="301"/>
    <n v="206"/>
    <x v="0"/>
    <n v="0.500859730439149"/>
    <n v="0"/>
  </r>
  <r>
    <n v="5"/>
    <x v="5"/>
    <x v="9"/>
    <n v="301"/>
    <n v="206"/>
    <x v="3"/>
    <n v="0"/>
    <n v="27.2086697400538"/>
  </r>
  <r>
    <n v="5"/>
    <x v="5"/>
    <x v="10"/>
    <n v="301"/>
    <n v="206"/>
    <x v="0"/>
    <n v="0.49180651032428802"/>
    <n v="0"/>
  </r>
  <r>
    <n v="5"/>
    <x v="5"/>
    <x v="10"/>
    <n v="301"/>
    <n v="206"/>
    <x v="3"/>
    <n v="0"/>
    <n v="26.716863229729501"/>
  </r>
  <r>
    <n v="5"/>
    <x v="5"/>
    <x v="11"/>
    <n v="301"/>
    <n v="206"/>
    <x v="0"/>
    <n v="0.48291693042537198"/>
    <n v="0"/>
  </r>
  <r>
    <n v="5"/>
    <x v="5"/>
    <x v="11"/>
    <n v="301"/>
    <n v="206"/>
    <x v="3"/>
    <n v="0"/>
    <n v="26.233946299304201"/>
  </r>
  <r>
    <n v="5"/>
    <x v="5"/>
    <x v="12"/>
    <n v="301"/>
    <n v="206"/>
    <x v="0"/>
    <n v="0.47418803288653399"/>
    <n v="0"/>
  </r>
  <r>
    <n v="5"/>
    <x v="5"/>
    <x v="12"/>
    <n v="301"/>
    <n v="206"/>
    <x v="3"/>
    <n v="0"/>
    <n v="25.759758266417599"/>
  </r>
  <r>
    <n v="5"/>
    <x v="5"/>
    <x v="13"/>
    <n v="301"/>
    <n v="206"/>
    <x v="0"/>
    <n v="0.46561691331621402"/>
    <n v="0"/>
  </r>
  <r>
    <n v="5"/>
    <x v="5"/>
    <x v="13"/>
    <n v="301"/>
    <n v="206"/>
    <x v="3"/>
    <n v="0"/>
    <n v="25.294141353101399"/>
  </r>
  <r>
    <n v="5"/>
    <x v="5"/>
    <x v="14"/>
    <n v="301"/>
    <n v="206"/>
    <x v="0"/>
    <n v="0.45720071982076099"/>
    <n v="0"/>
  </r>
  <r>
    <n v="5"/>
    <x v="5"/>
    <x v="14"/>
    <n v="301"/>
    <n v="206"/>
    <x v="3"/>
    <n v="0"/>
    <n v="24.836940633280701"/>
  </r>
  <r>
    <n v="5"/>
    <x v="5"/>
    <x v="15"/>
    <n v="301"/>
    <n v="206"/>
    <x v="0"/>
    <n v="0.44893665205556099"/>
    <n v="0"/>
  </r>
  <r>
    <n v="5"/>
    <x v="5"/>
    <x v="15"/>
    <n v="301"/>
    <n v="206"/>
    <x v="3"/>
    <n v="0"/>
    <n v="24.388003981225101"/>
  </r>
  <r>
    <n v="5"/>
    <x v="5"/>
    <x v="16"/>
    <n v="301"/>
    <n v="206"/>
    <x v="0"/>
    <n v="0.44082196029321002"/>
    <n v="0"/>
  </r>
  <r>
    <n v="5"/>
    <x v="5"/>
    <x v="16"/>
    <n v="301"/>
    <n v="206"/>
    <x v="3"/>
    <n v="0"/>
    <n v="23.947182020931901"/>
  </r>
  <r>
    <n v="5"/>
    <x v="5"/>
    <x v="17"/>
    <n v="301"/>
    <n v="206"/>
    <x v="0"/>
    <n v="0.43285394450863601"/>
    <n v="0"/>
  </r>
  <r>
    <n v="5"/>
    <x v="5"/>
    <x v="17"/>
    <n v="301"/>
    <n v="206"/>
    <x v="3"/>
    <n v="0"/>
    <n v="23.514328076423201"/>
  </r>
  <r>
    <n v="5"/>
    <x v="5"/>
    <x v="18"/>
    <n v="301"/>
    <n v="206"/>
    <x v="0"/>
    <n v="0.42502995348067102"/>
    <n v="0"/>
  </r>
  <r>
    <n v="5"/>
    <x v="5"/>
    <x v="18"/>
    <n v="301"/>
    <n v="206"/>
    <x v="3"/>
    <n v="0"/>
    <n v="23.089298122942601"/>
  </r>
  <r>
    <n v="5"/>
    <x v="5"/>
    <x v="5"/>
    <n v="301"/>
    <n v="207"/>
    <x v="0"/>
    <n v="1.70197520019161"/>
    <n v="0"/>
  </r>
  <r>
    <n v="5"/>
    <x v="5"/>
    <x v="5"/>
    <n v="301"/>
    <n v="207"/>
    <x v="4"/>
    <n v="0"/>
    <n v="72.815224799808405"/>
  </r>
  <r>
    <n v="5"/>
    <x v="5"/>
    <x v="6"/>
    <n v="301"/>
    <n v="207"/>
    <x v="0"/>
    <n v="1.6631020328951001"/>
    <n v="0"/>
  </r>
  <r>
    <n v="5"/>
    <x v="5"/>
    <x v="6"/>
    <n v="301"/>
    <n v="207"/>
    <x v="4"/>
    <n v="0"/>
    <n v="71.152122766913294"/>
  </r>
  <r>
    <n v="5"/>
    <x v="5"/>
    <x v="7"/>
    <n v="301"/>
    <n v="207"/>
    <x v="0"/>
    <n v="1.62511672996671"/>
    <n v="0"/>
  </r>
  <r>
    <n v="5"/>
    <x v="5"/>
    <x v="7"/>
    <n v="301"/>
    <n v="207"/>
    <x v="4"/>
    <n v="0"/>
    <n v="69.527006036946602"/>
  </r>
  <r>
    <n v="5"/>
    <x v="5"/>
    <x v="8"/>
    <n v="301"/>
    <n v="207"/>
    <x v="0"/>
    <n v="1.58799901255624"/>
    <n v="0"/>
  </r>
  <r>
    <n v="5"/>
    <x v="5"/>
    <x v="8"/>
    <n v="301"/>
    <n v="207"/>
    <x v="4"/>
    <n v="0"/>
    <n v="67.939007024390307"/>
  </r>
  <r>
    <n v="5"/>
    <x v="5"/>
    <x v="9"/>
    <n v="301"/>
    <n v="207"/>
    <x v="0"/>
    <n v="1.55172906498306"/>
    <n v="0"/>
  </r>
  <r>
    <n v="5"/>
    <x v="5"/>
    <x v="9"/>
    <n v="301"/>
    <n v="207"/>
    <x v="4"/>
    <n v="0"/>
    <n v="66.387277959407299"/>
  </r>
  <r>
    <n v="5"/>
    <x v="5"/>
    <x v="10"/>
    <n v="301"/>
    <n v="207"/>
    <x v="0"/>
    <n v="1.5162875241573499"/>
    <n v="0"/>
  </r>
  <r>
    <n v="5"/>
    <x v="5"/>
    <x v="10"/>
    <n v="301"/>
    <n v="207"/>
    <x v="4"/>
    <n v="0"/>
    <n v="64.870990435249894"/>
  </r>
  <r>
    <n v="5"/>
    <x v="5"/>
    <x v="11"/>
    <n v="301"/>
    <n v="207"/>
    <x v="0"/>
    <n v="1.4816554692428301"/>
    <n v="0"/>
  </r>
  <r>
    <n v="5"/>
    <x v="5"/>
    <x v="11"/>
    <n v="301"/>
    <n v="207"/>
    <x v="4"/>
    <n v="0"/>
    <n v="63.389334966007098"/>
  </r>
  <r>
    <n v="5"/>
    <x v="5"/>
    <x v="12"/>
    <n v="301"/>
    <n v="207"/>
    <x v="0"/>
    <n v="1.4478144115557601"/>
    <n v="0"/>
  </r>
  <r>
    <n v="5"/>
    <x v="5"/>
    <x v="12"/>
    <n v="301"/>
    <n v="207"/>
    <x v="4"/>
    <n v="0"/>
    <n v="61.941520554451301"/>
  </r>
  <r>
    <n v="5"/>
    <x v="5"/>
    <x v="13"/>
    <n v="301"/>
    <n v="207"/>
    <x v="0"/>
    <n v="1.4147462846944701"/>
    <n v="0"/>
  </r>
  <r>
    <n v="5"/>
    <x v="5"/>
    <x v="13"/>
    <n v="301"/>
    <n v="207"/>
    <x v="4"/>
    <n v="0"/>
    <n v="60.526774269756899"/>
  </r>
  <r>
    <n v="5"/>
    <x v="5"/>
    <x v="14"/>
    <n v="301"/>
    <n v="207"/>
    <x v="0"/>
    <n v="1.38243343489452"/>
    <n v="0"/>
  </r>
  <r>
    <n v="5"/>
    <x v="5"/>
    <x v="14"/>
    <n v="301"/>
    <n v="207"/>
    <x v="4"/>
    <n v="0"/>
    <n v="59.144340834862398"/>
  </r>
  <r>
    <n v="5"/>
    <x v="5"/>
    <x v="15"/>
    <n v="301"/>
    <n v="207"/>
    <x v="0"/>
    <n v="1.35085861160398"/>
    <n v="0"/>
  </r>
  <r>
    <n v="5"/>
    <x v="5"/>
    <x v="15"/>
    <n v="301"/>
    <n v="207"/>
    <x v="4"/>
    <n v="0"/>
    <n v="57.793482223258401"/>
  </r>
  <r>
    <n v="5"/>
    <x v="5"/>
    <x v="16"/>
    <n v="301"/>
    <n v="207"/>
    <x v="0"/>
    <n v="1.3200049582740701"/>
    <n v="0"/>
  </r>
  <r>
    <n v="5"/>
    <x v="5"/>
    <x v="16"/>
    <n v="301"/>
    <n v="207"/>
    <x v="4"/>
    <n v="0"/>
    <n v="56.473477264984297"/>
  </r>
  <r>
    <n v="5"/>
    <x v="5"/>
    <x v="17"/>
    <n v="301"/>
    <n v="207"/>
    <x v="0"/>
    <n v="1.2898560033601401"/>
    <n v="0"/>
  </r>
  <r>
    <n v="5"/>
    <x v="5"/>
    <x v="17"/>
    <n v="301"/>
    <n v="207"/>
    <x v="4"/>
    <n v="0"/>
    <n v="55.183621261624197"/>
  </r>
  <r>
    <n v="5"/>
    <x v="5"/>
    <x v="18"/>
    <n v="301"/>
    <n v="207"/>
    <x v="0"/>
    <n v="1.2603956515281101"/>
    <n v="0"/>
  </r>
  <r>
    <n v="5"/>
    <x v="5"/>
    <x v="18"/>
    <n v="301"/>
    <n v="207"/>
    <x v="4"/>
    <n v="0"/>
    <n v="53.923225610096097"/>
  </r>
  <r>
    <n v="5"/>
    <x v="5"/>
    <x v="5"/>
    <n v="301"/>
    <n v="208"/>
    <x v="0"/>
    <n v="0.21936401318152199"/>
    <n v="0"/>
  </r>
  <r>
    <n v="5"/>
    <x v="5"/>
    <x v="5"/>
    <n v="301"/>
    <n v="208"/>
    <x v="5"/>
    <n v="0"/>
    <n v="23.626139986818501"/>
  </r>
  <r>
    <n v="5"/>
    <x v="5"/>
    <x v="6"/>
    <n v="301"/>
    <n v="208"/>
    <x v="0"/>
    <n v="0.21734599878857"/>
    <n v="0"/>
  </r>
  <r>
    <n v="5"/>
    <x v="5"/>
    <x v="6"/>
    <n v="301"/>
    <n v="208"/>
    <x v="5"/>
    <n v="0"/>
    <n v="23.408793988029899"/>
  </r>
  <r>
    <n v="5"/>
    <x v="5"/>
    <x v="7"/>
    <n v="301"/>
    <n v="208"/>
    <x v="0"/>
    <n v="0.21534654889046201"/>
    <n v="0"/>
  </r>
  <r>
    <n v="5"/>
    <x v="5"/>
    <x v="7"/>
    <n v="301"/>
    <n v="208"/>
    <x v="5"/>
    <n v="0"/>
    <n v="23.193447439139401"/>
  </r>
  <r>
    <n v="5"/>
    <x v="5"/>
    <x v="8"/>
    <n v="301"/>
    <n v="208"/>
    <x v="0"/>
    <n v="0.21336549270522201"/>
    <n v="0"/>
  </r>
  <r>
    <n v="5"/>
    <x v="5"/>
    <x v="8"/>
    <n v="301"/>
    <n v="208"/>
    <x v="5"/>
    <n v="0"/>
    <n v="22.980081946434201"/>
  </r>
  <r>
    <n v="5"/>
    <x v="5"/>
    <x v="9"/>
    <n v="301"/>
    <n v="208"/>
    <x v="0"/>
    <n v="0.211402661021971"/>
    <n v="0"/>
  </r>
  <r>
    <n v="5"/>
    <x v="5"/>
    <x v="9"/>
    <n v="301"/>
    <n v="208"/>
    <x v="5"/>
    <n v="0"/>
    <n v="22.768679285412301"/>
  </r>
  <r>
    <n v="5"/>
    <x v="5"/>
    <x v="10"/>
    <n v="301"/>
    <n v="208"/>
    <x v="0"/>
    <n v="0.20945788618646999"/>
    <n v="0"/>
  </r>
  <r>
    <n v="5"/>
    <x v="5"/>
    <x v="10"/>
    <n v="301"/>
    <n v="208"/>
    <x v="5"/>
    <n v="0"/>
    <n v="22.559221399225802"/>
  </r>
  <r>
    <n v="5"/>
    <x v="5"/>
    <x v="11"/>
    <n v="301"/>
    <n v="208"/>
    <x v="0"/>
    <n v="0.20753100208679201"/>
    <n v="0"/>
  </r>
  <r>
    <n v="5"/>
    <x v="5"/>
    <x v="11"/>
    <n v="301"/>
    <n v="208"/>
    <x v="5"/>
    <n v="0"/>
    <n v="22.351690397138999"/>
  </r>
  <r>
    <n v="5"/>
    <x v="5"/>
    <x v="12"/>
    <n v="301"/>
    <n v="208"/>
    <x v="0"/>
    <n v="0.205621844139142"/>
    <n v="0"/>
  </r>
  <r>
    <n v="5"/>
    <x v="5"/>
    <x v="12"/>
    <n v="301"/>
    <n v="208"/>
    <x v="5"/>
    <n v="0"/>
    <n v="22.1460685529998"/>
  </r>
  <r>
    <n v="5"/>
    <x v="5"/>
    <x v="13"/>
    <n v="301"/>
    <n v="208"/>
    <x v="0"/>
    <n v="0.203730249273786"/>
    <n v="0"/>
  </r>
  <r>
    <n v="5"/>
    <x v="5"/>
    <x v="13"/>
    <n v="301"/>
    <n v="208"/>
    <x v="5"/>
    <n v="0"/>
    <n v="21.9423383037261"/>
  </r>
  <r>
    <n v="5"/>
    <x v="5"/>
    <x v="14"/>
    <n v="301"/>
    <n v="208"/>
    <x v="0"/>
    <n v="0.201856055921148"/>
    <n v="0"/>
  </r>
  <r>
    <n v="5"/>
    <x v="5"/>
    <x v="14"/>
    <n v="301"/>
    <n v="208"/>
    <x v="5"/>
    <n v="0"/>
    <n v="21.740482247804898"/>
  </r>
  <r>
    <n v="5"/>
    <x v="5"/>
    <x v="15"/>
    <n v="301"/>
    <n v="208"/>
    <x v="0"/>
    <n v="0.19999910399797499"/>
    <n v="0"/>
  </r>
  <r>
    <n v="5"/>
    <x v="5"/>
    <x v="15"/>
    <n v="301"/>
    <n v="208"/>
    <x v="5"/>
    <n v="0"/>
    <n v="21.540483143806899"/>
  </r>
  <r>
    <n v="5"/>
    <x v="5"/>
    <x v="16"/>
    <n v="301"/>
    <n v="208"/>
    <x v="0"/>
    <n v="0.198159234893691"/>
    <n v="0"/>
  </r>
  <r>
    <n v="5"/>
    <x v="5"/>
    <x v="16"/>
    <n v="301"/>
    <n v="208"/>
    <x v="5"/>
    <n v="0"/>
    <n v="21.342323908913301"/>
  </r>
  <r>
    <n v="5"/>
    <x v="5"/>
    <x v="17"/>
    <n v="301"/>
    <n v="208"/>
    <x v="0"/>
    <n v="0.19633629145683401"/>
    <n v="0"/>
  </r>
  <r>
    <n v="5"/>
    <x v="5"/>
    <x v="17"/>
    <n v="301"/>
    <n v="208"/>
    <x v="5"/>
    <n v="0"/>
    <n v="21.145987617456399"/>
  </r>
  <r>
    <n v="5"/>
    <x v="5"/>
    <x v="18"/>
    <n v="301"/>
    <n v="208"/>
    <x v="0"/>
    <n v="0.19453011798165301"/>
    <n v="0"/>
  </r>
  <r>
    <n v="5"/>
    <x v="5"/>
    <x v="18"/>
    <n v="301"/>
    <n v="208"/>
    <x v="5"/>
    <n v="0"/>
    <n v="20.951457499474799"/>
  </r>
  <r>
    <n v="5"/>
    <x v="5"/>
    <x v="5"/>
    <n v="301"/>
    <n v="209"/>
    <x v="0"/>
    <n v="10.417185495355801"/>
    <n v="0"/>
  </r>
  <r>
    <n v="5"/>
    <x v="5"/>
    <x v="5"/>
    <n v="301"/>
    <n v="209"/>
    <x v="6"/>
    <n v="0"/>
    <n v="25.149310504644198"/>
  </r>
  <r>
    <n v="5"/>
    <x v="5"/>
    <x v="6"/>
    <n v="301"/>
    <n v="209"/>
    <x v="0"/>
    <n v="7.3660625046442201"/>
    <n v="0"/>
  </r>
  <r>
    <n v="5"/>
    <x v="5"/>
    <x v="6"/>
    <n v="301"/>
    <n v="209"/>
    <x v="6"/>
    <n v="0"/>
    <n v="17.783248"/>
  </r>
  <r>
    <n v="5"/>
    <x v="5"/>
    <x v="7"/>
    <n v="301"/>
    <n v="209"/>
    <x v="0"/>
    <n v="5.2085927476778897"/>
    <n v="0"/>
  </r>
  <r>
    <n v="5"/>
    <x v="5"/>
    <x v="7"/>
    <n v="301"/>
    <n v="209"/>
    <x v="6"/>
    <n v="0"/>
    <n v="12.574655252322099"/>
  </r>
  <r>
    <n v="5"/>
    <x v="5"/>
    <x v="8"/>
    <n v="301"/>
    <n v="209"/>
    <x v="0"/>
    <n v="3.68303125232211"/>
    <n v="0"/>
  </r>
  <r>
    <n v="5"/>
    <x v="5"/>
    <x v="8"/>
    <n v="301"/>
    <n v="209"/>
    <x v="6"/>
    <n v="0"/>
    <n v="8.8916240000000002"/>
  </r>
  <r>
    <n v="5"/>
    <x v="5"/>
    <x v="9"/>
    <n v="301"/>
    <n v="209"/>
    <x v="0"/>
    <n v="2.6042963738389502"/>
    <n v="0"/>
  </r>
  <r>
    <n v="5"/>
    <x v="5"/>
    <x v="9"/>
    <n v="301"/>
    <n v="209"/>
    <x v="6"/>
    <n v="0"/>
    <n v="6.2873276261610602"/>
  </r>
  <r>
    <n v="5"/>
    <x v="5"/>
    <x v="10"/>
    <n v="301"/>
    <n v="209"/>
    <x v="0"/>
    <n v="1.8415156261610599"/>
    <n v="0"/>
  </r>
  <r>
    <n v="5"/>
    <x v="5"/>
    <x v="10"/>
    <n v="301"/>
    <n v="209"/>
    <x v="6"/>
    <n v="0"/>
    <n v="4.4458120000000001"/>
  </r>
  <r>
    <n v="5"/>
    <x v="5"/>
    <x v="11"/>
    <n v="301"/>
    <n v="209"/>
    <x v="0"/>
    <n v="1.30214818691947"/>
    <n v="0"/>
  </r>
  <r>
    <n v="5"/>
    <x v="5"/>
    <x v="11"/>
    <n v="301"/>
    <n v="209"/>
    <x v="6"/>
    <n v="0"/>
    <n v="3.1436638130805301"/>
  </r>
  <r>
    <n v="5"/>
    <x v="5"/>
    <x v="12"/>
    <n v="301"/>
    <n v="209"/>
    <x v="0"/>
    <n v="0.92075781308052795"/>
    <n v="0"/>
  </r>
  <r>
    <n v="5"/>
    <x v="5"/>
    <x v="12"/>
    <n v="301"/>
    <n v="209"/>
    <x v="6"/>
    <n v="0"/>
    <n v="2.222906"/>
  </r>
  <r>
    <n v="5"/>
    <x v="5"/>
    <x v="13"/>
    <n v="301"/>
    <n v="209"/>
    <x v="0"/>
    <n v="0.65107409345973599"/>
    <n v="0"/>
  </r>
  <r>
    <n v="5"/>
    <x v="5"/>
    <x v="13"/>
    <n v="301"/>
    <n v="209"/>
    <x v="6"/>
    <n v="0"/>
    <n v="1.5718319065402599"/>
  </r>
  <r>
    <n v="5"/>
    <x v="5"/>
    <x v="14"/>
    <n v="301"/>
    <n v="209"/>
    <x v="0"/>
    <n v="0.46037890654026398"/>
    <n v="0"/>
  </r>
  <r>
    <n v="5"/>
    <x v="5"/>
    <x v="14"/>
    <n v="301"/>
    <n v="209"/>
    <x v="6"/>
    <n v="0"/>
    <n v="1.111453"/>
  </r>
  <r>
    <n v="5"/>
    <x v="5"/>
    <x v="15"/>
    <n v="301"/>
    <n v="209"/>
    <x v="0"/>
    <n v="0.325537046729868"/>
    <n v="0"/>
  </r>
  <r>
    <n v="5"/>
    <x v="5"/>
    <x v="15"/>
    <n v="301"/>
    <n v="209"/>
    <x v="6"/>
    <n v="0"/>
    <n v="0.78591595327013197"/>
  </r>
  <r>
    <n v="5"/>
    <x v="5"/>
    <x v="16"/>
    <n v="301"/>
    <n v="209"/>
    <x v="0"/>
    <n v="0.23018945327013199"/>
    <n v="0"/>
  </r>
  <r>
    <n v="5"/>
    <x v="5"/>
    <x v="16"/>
    <n v="301"/>
    <n v="209"/>
    <x v="6"/>
    <n v="0"/>
    <n v="0.55572650000000001"/>
  </r>
  <r>
    <n v="5"/>
    <x v="5"/>
    <x v="17"/>
    <n v="301"/>
    <n v="209"/>
    <x v="0"/>
    <n v="0.162768523364934"/>
    <n v="0"/>
  </r>
  <r>
    <n v="5"/>
    <x v="5"/>
    <x v="17"/>
    <n v="301"/>
    <n v="209"/>
    <x v="6"/>
    <n v="0"/>
    <n v="0.39295797663506599"/>
  </r>
  <r>
    <n v="5"/>
    <x v="5"/>
    <x v="18"/>
    <n v="301"/>
    <n v="209"/>
    <x v="0"/>
    <n v="0.11509472663506599"/>
    <n v="0"/>
  </r>
  <r>
    <n v="5"/>
    <x v="5"/>
    <x v="18"/>
    <n v="301"/>
    <n v="209"/>
    <x v="6"/>
    <n v="0"/>
    <n v="0.27786325000000001"/>
  </r>
  <r>
    <n v="5"/>
    <x v="5"/>
    <x v="5"/>
    <n v="301"/>
    <n v="210"/>
    <x v="0"/>
    <n v="0.75427813587023695"/>
    <n v="0"/>
  </r>
  <r>
    <n v="5"/>
    <x v="5"/>
    <x v="5"/>
    <n v="301"/>
    <n v="210"/>
    <x v="7"/>
    <n v="0"/>
    <n v="40.975353864129801"/>
  </r>
  <r>
    <n v="5"/>
    <x v="5"/>
    <x v="6"/>
    <n v="301"/>
    <n v="210"/>
    <x v="0"/>
    <n v="0.74064428675668403"/>
    <n v="0"/>
  </r>
  <r>
    <n v="5"/>
    <x v="5"/>
    <x v="6"/>
    <n v="301"/>
    <n v="210"/>
    <x v="7"/>
    <n v="0"/>
    <n v="40.234709577373103"/>
  </r>
  <r>
    <n v="5"/>
    <x v="5"/>
    <x v="7"/>
    <n v="301"/>
    <n v="210"/>
    <x v="0"/>
    <n v="0.72725687437888797"/>
    <n v="0"/>
  </r>
  <r>
    <n v="5"/>
    <x v="5"/>
    <x v="7"/>
    <n v="301"/>
    <n v="210"/>
    <x v="7"/>
    <n v="0"/>
    <n v="39.5074527029942"/>
  </r>
  <r>
    <n v="5"/>
    <x v="5"/>
    <x v="8"/>
    <n v="301"/>
    <n v="210"/>
    <x v="0"/>
    <n v="0.71411144430403795"/>
    <n v="0"/>
  </r>
  <r>
    <n v="5"/>
    <x v="5"/>
    <x v="8"/>
    <n v="301"/>
    <n v="210"/>
    <x v="7"/>
    <n v="0"/>
    <n v="38.793341258690198"/>
  </r>
  <r>
    <n v="5"/>
    <x v="5"/>
    <x v="9"/>
    <n v="301"/>
    <n v="210"/>
    <x v="0"/>
    <n v="0.70120362261480595"/>
    <n v="0"/>
  </r>
  <r>
    <n v="5"/>
    <x v="5"/>
    <x v="9"/>
    <n v="301"/>
    <n v="210"/>
    <x v="7"/>
    <n v="0"/>
    <n v="38.0921376360753"/>
  </r>
  <r>
    <n v="5"/>
    <x v="5"/>
    <x v="10"/>
    <n v="301"/>
    <n v="210"/>
    <x v="0"/>
    <n v="0.688529114454006"/>
    <n v="0"/>
  </r>
  <r>
    <n v="5"/>
    <x v="5"/>
    <x v="10"/>
    <n v="301"/>
    <n v="210"/>
    <x v="7"/>
    <n v="0"/>
    <n v="37.403608521621301"/>
  </r>
  <r>
    <n v="5"/>
    <x v="5"/>
    <x v="11"/>
    <n v="301"/>
    <n v="210"/>
    <x v="0"/>
    <n v="0.67608370259551998"/>
    <n v="0"/>
  </r>
  <r>
    <n v="5"/>
    <x v="5"/>
    <x v="11"/>
    <n v="301"/>
    <n v="210"/>
    <x v="7"/>
    <n v="0"/>
    <n v="36.727524819025803"/>
  </r>
  <r>
    <n v="5"/>
    <x v="5"/>
    <x v="12"/>
    <n v="301"/>
    <n v="210"/>
    <x v="0"/>
    <n v="0.66386324604114599"/>
    <n v="0"/>
  </r>
  <r>
    <n v="5"/>
    <x v="5"/>
    <x v="12"/>
    <n v="301"/>
    <n v="210"/>
    <x v="7"/>
    <n v="0"/>
    <n v="36.063661572984699"/>
  </r>
  <r>
    <n v="5"/>
    <x v="5"/>
    <x v="13"/>
    <n v="301"/>
    <n v="210"/>
    <x v="0"/>
    <n v="0.65186367864269801"/>
    <n v="0"/>
  </r>
  <r>
    <n v="5"/>
    <x v="5"/>
    <x v="13"/>
    <n v="301"/>
    <n v="210"/>
    <x v="7"/>
    <n v="0"/>
    <n v="35.411797894342001"/>
  </r>
  <r>
    <n v="5"/>
    <x v="5"/>
    <x v="14"/>
    <n v="301"/>
    <n v="210"/>
    <x v="0"/>
    <n v="0.64008100774906795"/>
    <n v="0"/>
  </r>
  <r>
    <n v="5"/>
    <x v="5"/>
    <x v="14"/>
    <n v="301"/>
    <n v="210"/>
    <x v="7"/>
    <n v="0"/>
    <n v="34.771716886592898"/>
  </r>
  <r>
    <n v="5"/>
    <x v="5"/>
    <x v="15"/>
    <n v="301"/>
    <n v="210"/>
    <x v="0"/>
    <n v="0.62851131287779105"/>
    <n v="0"/>
  </r>
  <r>
    <n v="5"/>
    <x v="5"/>
    <x v="15"/>
    <n v="301"/>
    <n v="210"/>
    <x v="7"/>
    <n v="0"/>
    <n v="34.1432055737151"/>
  </r>
  <r>
    <n v="5"/>
    <x v="5"/>
    <x v="16"/>
    <n v="301"/>
    <n v="210"/>
    <x v="0"/>
    <n v="0.617150744410495"/>
    <n v="0"/>
  </r>
  <r>
    <n v="5"/>
    <x v="5"/>
    <x v="16"/>
    <n v="301"/>
    <n v="210"/>
    <x v="7"/>
    <n v="0"/>
    <n v="33.526054829304599"/>
  </r>
  <r>
    <n v="5"/>
    <x v="5"/>
    <x v="17"/>
    <n v="301"/>
    <n v="210"/>
    <x v="0"/>
    <n v="0.60599552231208498"/>
    <n v="0"/>
  </r>
  <r>
    <n v="5"/>
    <x v="5"/>
    <x v="17"/>
    <n v="301"/>
    <n v="210"/>
    <x v="7"/>
    <n v="0"/>
    <n v="32.920059306992499"/>
  </r>
  <r>
    <n v="5"/>
    <x v="5"/>
    <x v="18"/>
    <n v="301"/>
    <n v="210"/>
    <x v="0"/>
    <n v="0.59504193487294499"/>
    <n v="0"/>
  </r>
  <r>
    <n v="5"/>
    <x v="5"/>
    <x v="18"/>
    <n v="301"/>
    <n v="210"/>
    <x v="7"/>
    <n v="0"/>
    <n v="32.325017372119603"/>
  </r>
  <r>
    <n v="5"/>
    <x v="5"/>
    <x v="5"/>
    <n v="300"/>
    <n v="200"/>
    <x v="0"/>
    <n v="42.780832930227398"/>
    <n v="0"/>
  </r>
  <r>
    <n v="5"/>
    <x v="5"/>
    <x v="5"/>
    <n v="300"/>
    <n v="200"/>
    <x v="9"/>
    <n v="0"/>
    <n v="103.28206706977301"/>
  </r>
  <r>
    <n v="5"/>
    <x v="5"/>
    <x v="6"/>
    <n v="300"/>
    <n v="200"/>
    <x v="0"/>
    <n v="30.250617069772598"/>
    <n v="0"/>
  </r>
  <r>
    <n v="5"/>
    <x v="5"/>
    <x v="6"/>
    <n v="300"/>
    <n v="200"/>
    <x v="9"/>
    <n v="0"/>
    <n v="73.031450000000007"/>
  </r>
  <r>
    <n v="5"/>
    <x v="5"/>
    <x v="7"/>
    <n v="300"/>
    <n v="200"/>
    <x v="0"/>
    <n v="21.390416465113699"/>
    <n v="0"/>
  </r>
  <r>
    <n v="5"/>
    <x v="5"/>
    <x v="7"/>
    <n v="300"/>
    <n v="200"/>
    <x v="9"/>
    <n v="0"/>
    <n v="51.641033534886297"/>
  </r>
  <r>
    <n v="5"/>
    <x v="5"/>
    <x v="8"/>
    <n v="300"/>
    <n v="200"/>
    <x v="0"/>
    <n v="15.125308534886299"/>
    <n v="0"/>
  </r>
  <r>
    <n v="5"/>
    <x v="5"/>
    <x v="8"/>
    <n v="300"/>
    <n v="200"/>
    <x v="9"/>
    <n v="0"/>
    <n v="36.515725000000003"/>
  </r>
  <r>
    <n v="5"/>
    <x v="5"/>
    <x v="9"/>
    <n v="300"/>
    <n v="200"/>
    <x v="0"/>
    <n v="10.695208232556899"/>
    <n v="0"/>
  </r>
  <r>
    <n v="5"/>
    <x v="5"/>
    <x v="9"/>
    <n v="300"/>
    <n v="200"/>
    <x v="9"/>
    <n v="0"/>
    <n v="25.820516767443099"/>
  </r>
  <r>
    <n v="5"/>
    <x v="5"/>
    <x v="10"/>
    <n v="300"/>
    <n v="200"/>
    <x v="0"/>
    <n v="7.5626542674431496"/>
    <n v="0"/>
  </r>
  <r>
    <n v="5"/>
    <x v="5"/>
    <x v="10"/>
    <n v="300"/>
    <n v="200"/>
    <x v="9"/>
    <n v="0"/>
    <n v="18.257862500000002"/>
  </r>
  <r>
    <n v="5"/>
    <x v="5"/>
    <x v="11"/>
    <n v="300"/>
    <n v="200"/>
    <x v="0"/>
    <n v="5.34760411627843"/>
    <n v="0"/>
  </r>
  <r>
    <n v="5"/>
    <x v="5"/>
    <x v="11"/>
    <n v="300"/>
    <n v="200"/>
    <x v="9"/>
    <n v="0"/>
    <n v="12.910258383721599"/>
  </r>
  <r>
    <n v="5"/>
    <x v="5"/>
    <x v="12"/>
    <n v="300"/>
    <n v="200"/>
    <x v="0"/>
    <n v="3.7813271337215699"/>
    <n v="0"/>
  </r>
  <r>
    <n v="5"/>
    <x v="5"/>
    <x v="12"/>
    <n v="300"/>
    <n v="200"/>
    <x v="9"/>
    <n v="0"/>
    <n v="9.1289312500000008"/>
  </r>
  <r>
    <n v="5"/>
    <x v="5"/>
    <x v="13"/>
    <n v="300"/>
    <n v="200"/>
    <x v="0"/>
    <n v="2.6738020581392101"/>
    <n v="0"/>
  </r>
  <r>
    <n v="5"/>
    <x v="5"/>
    <x v="13"/>
    <n v="300"/>
    <n v="200"/>
    <x v="9"/>
    <n v="0"/>
    <n v="6.4551291918607898"/>
  </r>
  <r>
    <n v="5"/>
    <x v="5"/>
    <x v="14"/>
    <n v="300"/>
    <n v="200"/>
    <x v="0"/>
    <n v="1.8906635668607901"/>
    <n v="0"/>
  </r>
  <r>
    <n v="5"/>
    <x v="5"/>
    <x v="14"/>
    <n v="300"/>
    <n v="200"/>
    <x v="9"/>
    <n v="0"/>
    <n v="4.5644656250000004"/>
  </r>
  <r>
    <n v="5"/>
    <x v="5"/>
    <x v="15"/>
    <n v="300"/>
    <n v="200"/>
    <x v="0"/>
    <n v="1.3369010290696099"/>
    <n v="0"/>
  </r>
  <r>
    <n v="5"/>
    <x v="5"/>
    <x v="15"/>
    <n v="300"/>
    <n v="200"/>
    <x v="9"/>
    <n v="0"/>
    <n v="3.22756459593039"/>
  </r>
  <r>
    <n v="5"/>
    <x v="5"/>
    <x v="16"/>
    <n v="300"/>
    <n v="200"/>
    <x v="0"/>
    <n v="0.94533178343039304"/>
    <n v="0"/>
  </r>
  <r>
    <n v="5"/>
    <x v="5"/>
    <x v="16"/>
    <n v="300"/>
    <n v="200"/>
    <x v="9"/>
    <n v="0"/>
    <n v="2.2822328125000002"/>
  </r>
  <r>
    <n v="5"/>
    <x v="5"/>
    <x v="17"/>
    <n v="300"/>
    <n v="200"/>
    <x v="0"/>
    <n v="0.66845051453480298"/>
    <n v="0"/>
  </r>
  <r>
    <n v="5"/>
    <x v="5"/>
    <x v="17"/>
    <n v="300"/>
    <n v="200"/>
    <x v="9"/>
    <n v="0"/>
    <n v="1.6137822979651999"/>
  </r>
  <r>
    <n v="5"/>
    <x v="5"/>
    <x v="18"/>
    <n v="300"/>
    <n v="200"/>
    <x v="0"/>
    <n v="0.47266589171519702"/>
    <n v="0"/>
  </r>
  <r>
    <n v="5"/>
    <x v="5"/>
    <x v="18"/>
    <n v="300"/>
    <n v="200"/>
    <x v="9"/>
    <n v="0"/>
    <n v="1.1411164062500001"/>
  </r>
  <r>
    <n v="5"/>
    <x v="5"/>
    <x v="5"/>
    <n v="300"/>
    <n v="202"/>
    <x v="0"/>
    <n v="77.005499274409402"/>
    <n v="0"/>
  </r>
  <r>
    <n v="5"/>
    <x v="5"/>
    <x v="5"/>
    <n v="300"/>
    <n v="202"/>
    <x v="10"/>
    <n v="0"/>
    <n v="185.90772072559099"/>
  </r>
  <r>
    <n v="5"/>
    <x v="5"/>
    <x v="6"/>
    <n v="300"/>
    <n v="202"/>
    <x v="0"/>
    <n v="54.451110725590603"/>
    <n v="0"/>
  </r>
  <r>
    <n v="5"/>
    <x v="5"/>
    <x v="6"/>
    <n v="300"/>
    <n v="202"/>
    <x v="10"/>
    <n v="0"/>
    <n v="131.45661000000001"/>
  </r>
  <r>
    <n v="5"/>
    <x v="5"/>
    <x v="7"/>
    <n v="300"/>
    <n v="202"/>
    <x v="0"/>
    <n v="38.502749637204701"/>
    <n v="0"/>
  </r>
  <r>
    <n v="5"/>
    <x v="5"/>
    <x v="7"/>
    <n v="300"/>
    <n v="202"/>
    <x v="10"/>
    <n v="0"/>
    <n v="92.953860362795297"/>
  </r>
  <r>
    <n v="5"/>
    <x v="5"/>
    <x v="8"/>
    <n v="300"/>
    <n v="202"/>
    <x v="0"/>
    <n v="27.225555362795301"/>
    <n v="0"/>
  </r>
  <r>
    <n v="5"/>
    <x v="5"/>
    <x v="8"/>
    <n v="300"/>
    <n v="202"/>
    <x v="10"/>
    <n v="0"/>
    <n v="65.728305000000006"/>
  </r>
  <r>
    <n v="5"/>
    <x v="5"/>
    <x v="9"/>
    <n v="300"/>
    <n v="202"/>
    <x v="0"/>
    <n v="19.251374818602301"/>
    <n v="0"/>
  </r>
  <r>
    <n v="5"/>
    <x v="5"/>
    <x v="9"/>
    <n v="300"/>
    <n v="202"/>
    <x v="10"/>
    <n v="0"/>
    <n v="46.476930181397698"/>
  </r>
  <r>
    <n v="5"/>
    <x v="5"/>
    <x v="10"/>
    <n v="300"/>
    <n v="202"/>
    <x v="0"/>
    <n v="13.6127776813977"/>
    <n v="0"/>
  </r>
  <r>
    <n v="5"/>
    <x v="5"/>
    <x v="10"/>
    <n v="300"/>
    <n v="202"/>
    <x v="10"/>
    <n v="0"/>
    <n v="32.864152500000003"/>
  </r>
  <r>
    <n v="5"/>
    <x v="5"/>
    <x v="11"/>
    <n v="300"/>
    <n v="202"/>
    <x v="0"/>
    <n v="9.62568740930117"/>
    <n v="0"/>
  </r>
  <r>
    <n v="5"/>
    <x v="5"/>
    <x v="11"/>
    <n v="300"/>
    <n v="202"/>
    <x v="10"/>
    <n v="0"/>
    <n v="23.238465090698799"/>
  </r>
  <r>
    <n v="5"/>
    <x v="5"/>
    <x v="12"/>
    <n v="300"/>
    <n v="202"/>
    <x v="0"/>
    <n v="6.8063888406988298"/>
    <n v="0"/>
  </r>
  <r>
    <n v="5"/>
    <x v="5"/>
    <x v="12"/>
    <n v="300"/>
    <n v="202"/>
    <x v="10"/>
    <n v="0"/>
    <n v="16.432076250000001"/>
  </r>
  <r>
    <n v="5"/>
    <x v="5"/>
    <x v="13"/>
    <n v="300"/>
    <n v="202"/>
    <x v="0"/>
    <n v="4.8128437046505903"/>
    <n v="0"/>
  </r>
  <r>
    <n v="5"/>
    <x v="5"/>
    <x v="13"/>
    <n v="300"/>
    <n v="202"/>
    <x v="10"/>
    <n v="0"/>
    <n v="11.6192325453494"/>
  </r>
  <r>
    <n v="5"/>
    <x v="5"/>
    <x v="14"/>
    <n v="300"/>
    <n v="202"/>
    <x v="0"/>
    <n v="3.40319442034941"/>
    <n v="0"/>
  </r>
  <r>
    <n v="5"/>
    <x v="5"/>
    <x v="14"/>
    <n v="300"/>
    <n v="202"/>
    <x v="10"/>
    <n v="0"/>
    <n v="8.2160381250000007"/>
  </r>
  <r>
    <n v="5"/>
    <x v="5"/>
    <x v="15"/>
    <n v="300"/>
    <n v="202"/>
    <x v="0"/>
    <n v="2.4064218523252898"/>
    <n v="0"/>
  </r>
  <r>
    <n v="5"/>
    <x v="5"/>
    <x v="15"/>
    <n v="300"/>
    <n v="202"/>
    <x v="10"/>
    <n v="0"/>
    <n v="5.8096162726747096"/>
  </r>
  <r>
    <n v="5"/>
    <x v="5"/>
    <x v="16"/>
    <n v="300"/>
    <n v="202"/>
    <x v="0"/>
    <n v="1.7015972101747101"/>
    <n v="0"/>
  </r>
  <r>
    <n v="5"/>
    <x v="5"/>
    <x v="16"/>
    <n v="300"/>
    <n v="202"/>
    <x v="10"/>
    <n v="0"/>
    <n v="4.1080190625000004"/>
  </r>
  <r>
    <n v="5"/>
    <x v="5"/>
    <x v="17"/>
    <n v="300"/>
    <n v="202"/>
    <x v="0"/>
    <n v="1.20321092616265"/>
    <n v="0"/>
  </r>
  <r>
    <n v="5"/>
    <x v="5"/>
    <x v="17"/>
    <n v="300"/>
    <n v="202"/>
    <x v="10"/>
    <n v="0"/>
    <n v="2.9048081363373499"/>
  </r>
  <r>
    <n v="5"/>
    <x v="5"/>
    <x v="18"/>
    <n v="300"/>
    <n v="202"/>
    <x v="0"/>
    <n v="0.85079860508735405"/>
    <n v="0"/>
  </r>
  <r>
    <n v="5"/>
    <x v="5"/>
    <x v="18"/>
    <n v="300"/>
    <n v="202"/>
    <x v="10"/>
    <n v="0"/>
    <n v="2.0540095312500002"/>
  </r>
  <r>
    <n v="5"/>
    <x v="5"/>
    <x v="5"/>
    <n v="301"/>
    <n v="400"/>
    <x v="0"/>
    <n v="77.005499274409402"/>
    <n v="0"/>
  </r>
  <r>
    <n v="5"/>
    <x v="5"/>
    <x v="5"/>
    <n v="301"/>
    <n v="400"/>
    <x v="8"/>
    <n v="0"/>
    <n v="185.90772072559099"/>
  </r>
  <r>
    <n v="5"/>
    <x v="5"/>
    <x v="6"/>
    <n v="301"/>
    <n v="400"/>
    <x v="0"/>
    <n v="54.451110725590603"/>
    <n v="0"/>
  </r>
  <r>
    <n v="5"/>
    <x v="5"/>
    <x v="6"/>
    <n v="301"/>
    <n v="400"/>
    <x v="8"/>
    <n v="0"/>
    <n v="131.45661000000001"/>
  </r>
  <r>
    <n v="5"/>
    <x v="5"/>
    <x v="7"/>
    <n v="301"/>
    <n v="400"/>
    <x v="0"/>
    <n v="38.502749637204701"/>
    <n v="0"/>
  </r>
  <r>
    <n v="5"/>
    <x v="5"/>
    <x v="7"/>
    <n v="301"/>
    <n v="400"/>
    <x v="8"/>
    <n v="0"/>
    <n v="92.953860362795297"/>
  </r>
  <r>
    <n v="5"/>
    <x v="5"/>
    <x v="8"/>
    <n v="301"/>
    <n v="400"/>
    <x v="0"/>
    <n v="27.225555362795301"/>
    <n v="0"/>
  </r>
  <r>
    <n v="5"/>
    <x v="5"/>
    <x v="8"/>
    <n v="301"/>
    <n v="400"/>
    <x v="8"/>
    <n v="0"/>
    <n v="65.728305000000006"/>
  </r>
  <r>
    <n v="5"/>
    <x v="5"/>
    <x v="9"/>
    <n v="301"/>
    <n v="400"/>
    <x v="0"/>
    <n v="19.251374818602301"/>
    <n v="0"/>
  </r>
  <r>
    <n v="5"/>
    <x v="5"/>
    <x v="9"/>
    <n v="301"/>
    <n v="400"/>
    <x v="8"/>
    <n v="0"/>
    <n v="46.476930181397698"/>
  </r>
  <r>
    <n v="5"/>
    <x v="5"/>
    <x v="10"/>
    <n v="301"/>
    <n v="400"/>
    <x v="0"/>
    <n v="13.6127776813977"/>
    <n v="0"/>
  </r>
  <r>
    <n v="5"/>
    <x v="5"/>
    <x v="10"/>
    <n v="301"/>
    <n v="400"/>
    <x v="8"/>
    <n v="0"/>
    <n v="32.864152500000003"/>
  </r>
  <r>
    <n v="5"/>
    <x v="5"/>
    <x v="11"/>
    <n v="301"/>
    <n v="400"/>
    <x v="0"/>
    <n v="9.62568740930117"/>
    <n v="0"/>
  </r>
  <r>
    <n v="5"/>
    <x v="5"/>
    <x v="11"/>
    <n v="301"/>
    <n v="400"/>
    <x v="8"/>
    <n v="0"/>
    <n v="23.238465090698799"/>
  </r>
  <r>
    <n v="5"/>
    <x v="5"/>
    <x v="12"/>
    <n v="301"/>
    <n v="400"/>
    <x v="0"/>
    <n v="6.8063888406988298"/>
    <n v="0"/>
  </r>
  <r>
    <n v="5"/>
    <x v="5"/>
    <x v="12"/>
    <n v="301"/>
    <n v="400"/>
    <x v="8"/>
    <n v="0"/>
    <n v="16.432076250000001"/>
  </r>
  <r>
    <n v="5"/>
    <x v="5"/>
    <x v="13"/>
    <n v="301"/>
    <n v="400"/>
    <x v="0"/>
    <n v="4.8128437046505903"/>
    <n v="0"/>
  </r>
  <r>
    <n v="5"/>
    <x v="5"/>
    <x v="13"/>
    <n v="301"/>
    <n v="400"/>
    <x v="8"/>
    <n v="0"/>
    <n v="11.6192325453494"/>
  </r>
  <r>
    <n v="5"/>
    <x v="5"/>
    <x v="14"/>
    <n v="301"/>
    <n v="400"/>
    <x v="0"/>
    <n v="3.40319442034941"/>
    <n v="0"/>
  </r>
  <r>
    <n v="5"/>
    <x v="5"/>
    <x v="14"/>
    <n v="301"/>
    <n v="400"/>
    <x v="8"/>
    <n v="0"/>
    <n v="8.2160381250000007"/>
  </r>
  <r>
    <n v="5"/>
    <x v="5"/>
    <x v="15"/>
    <n v="301"/>
    <n v="400"/>
    <x v="0"/>
    <n v="2.4064218523252898"/>
    <n v="0"/>
  </r>
  <r>
    <n v="5"/>
    <x v="5"/>
    <x v="15"/>
    <n v="301"/>
    <n v="400"/>
    <x v="8"/>
    <n v="0"/>
    <n v="5.8096162726747096"/>
  </r>
  <r>
    <n v="5"/>
    <x v="5"/>
    <x v="16"/>
    <n v="301"/>
    <n v="400"/>
    <x v="0"/>
    <n v="1.7015972101747101"/>
    <n v="0"/>
  </r>
  <r>
    <n v="5"/>
    <x v="5"/>
    <x v="16"/>
    <n v="301"/>
    <n v="400"/>
    <x v="8"/>
    <n v="0"/>
    <n v="4.1080190625000004"/>
  </r>
  <r>
    <n v="5"/>
    <x v="5"/>
    <x v="17"/>
    <n v="301"/>
    <n v="400"/>
    <x v="0"/>
    <n v="1.20321092616265"/>
    <n v="0"/>
  </r>
  <r>
    <n v="5"/>
    <x v="5"/>
    <x v="17"/>
    <n v="301"/>
    <n v="400"/>
    <x v="8"/>
    <n v="0"/>
    <n v="2.9048081363373499"/>
  </r>
  <r>
    <n v="5"/>
    <x v="5"/>
    <x v="18"/>
    <n v="301"/>
    <n v="400"/>
    <x v="0"/>
    <n v="0.85079860508735405"/>
    <n v="0"/>
  </r>
  <r>
    <n v="5"/>
    <x v="5"/>
    <x v="18"/>
    <n v="301"/>
    <n v="400"/>
    <x v="8"/>
    <n v="0"/>
    <n v="2.0540095312500002"/>
  </r>
  <r>
    <n v="5"/>
    <x v="6"/>
    <x v="6"/>
    <n v="300"/>
    <n v="204"/>
    <x v="0"/>
    <n v="0.112718005306178"/>
    <n v="0"/>
  </r>
  <r>
    <n v="5"/>
    <x v="6"/>
    <x v="6"/>
    <n v="300"/>
    <n v="204"/>
    <x v="1"/>
    <n v="0"/>
    <n v="14.5793069946938"/>
  </r>
  <r>
    <n v="5"/>
    <x v="6"/>
    <x v="7"/>
    <n v="300"/>
    <n v="204"/>
    <x v="0"/>
    <n v="0.111853226712336"/>
    <n v="0"/>
  </r>
  <r>
    <n v="5"/>
    <x v="6"/>
    <x v="7"/>
    <n v="300"/>
    <n v="204"/>
    <x v="1"/>
    <n v="0"/>
    <n v="14.4674537679815"/>
  </r>
  <r>
    <n v="5"/>
    <x v="6"/>
    <x v="8"/>
    <n v="300"/>
    <n v="204"/>
    <x v="0"/>
    <n v="0.110995082746335"/>
    <n v="0"/>
  </r>
  <r>
    <n v="5"/>
    <x v="6"/>
    <x v="8"/>
    <n v="300"/>
    <n v="204"/>
    <x v="1"/>
    <n v="0"/>
    <n v="14.3564586852352"/>
  </r>
  <r>
    <n v="5"/>
    <x v="6"/>
    <x v="9"/>
    <n v="300"/>
    <n v="204"/>
    <x v="0"/>
    <n v="0.110143522506954"/>
    <n v="0"/>
  </r>
  <r>
    <n v="5"/>
    <x v="6"/>
    <x v="9"/>
    <n v="300"/>
    <n v="204"/>
    <x v="1"/>
    <n v="0"/>
    <n v="14.2463151627282"/>
  </r>
  <r>
    <n v="5"/>
    <x v="6"/>
    <x v="10"/>
    <n v="300"/>
    <n v="204"/>
    <x v="0"/>
    <n v="0.109298495483495"/>
    <n v="0"/>
  </r>
  <r>
    <n v="5"/>
    <x v="6"/>
    <x v="10"/>
    <n v="300"/>
    <n v="204"/>
    <x v="1"/>
    <n v="0"/>
    <n v="14.1370166672447"/>
  </r>
  <r>
    <n v="5"/>
    <x v="6"/>
    <x v="11"/>
    <n v="300"/>
    <n v="204"/>
    <x v="0"/>
    <n v="0.108459951552765"/>
    <n v="0"/>
  </r>
  <r>
    <n v="5"/>
    <x v="6"/>
    <x v="11"/>
    <n v="300"/>
    <n v="204"/>
    <x v="1"/>
    <n v="0"/>
    <n v="14.0285567156919"/>
  </r>
  <r>
    <n v="5"/>
    <x v="6"/>
    <x v="12"/>
    <n v="300"/>
    <n v="204"/>
    <x v="0"/>
    <n v="0.107627840976132"/>
    <n v="0"/>
  </r>
  <r>
    <n v="5"/>
    <x v="6"/>
    <x v="12"/>
    <n v="300"/>
    <n v="204"/>
    <x v="1"/>
    <n v="0"/>
    <n v="13.9209288747158"/>
  </r>
  <r>
    <n v="5"/>
    <x v="6"/>
    <x v="13"/>
    <n v="300"/>
    <n v="204"/>
    <x v="0"/>
    <n v="0.10680211439656299"/>
    <n v="0"/>
  </r>
  <r>
    <n v="5"/>
    <x v="6"/>
    <x v="13"/>
    <n v="300"/>
    <n v="204"/>
    <x v="1"/>
    <n v="0"/>
    <n v="13.8141267603192"/>
  </r>
  <r>
    <n v="5"/>
    <x v="6"/>
    <x v="14"/>
    <n v="300"/>
    <n v="204"/>
    <x v="0"/>
    <n v="0.105982722835678"/>
    <n v="0"/>
  </r>
  <r>
    <n v="5"/>
    <x v="6"/>
    <x v="14"/>
    <n v="300"/>
    <n v="204"/>
    <x v="1"/>
    <n v="0"/>
    <n v="13.708144037483599"/>
  </r>
  <r>
    <n v="5"/>
    <x v="6"/>
    <x v="15"/>
    <n v="300"/>
    <n v="204"/>
    <x v="0"/>
    <n v="0.105169617690883"/>
    <n v="0"/>
  </r>
  <r>
    <n v="5"/>
    <x v="6"/>
    <x v="15"/>
    <n v="300"/>
    <n v="204"/>
    <x v="1"/>
    <n v="0"/>
    <n v="13.6029744197927"/>
  </r>
  <r>
    <n v="5"/>
    <x v="6"/>
    <x v="16"/>
    <n v="300"/>
    <n v="204"/>
    <x v="0"/>
    <n v="0.104362750732456"/>
    <n v="0"/>
  </r>
  <r>
    <n v="5"/>
    <x v="6"/>
    <x v="16"/>
    <n v="300"/>
    <n v="204"/>
    <x v="1"/>
    <n v="0"/>
    <n v="13.4986116690602"/>
  </r>
  <r>
    <n v="5"/>
    <x v="6"/>
    <x v="17"/>
    <n v="300"/>
    <n v="204"/>
    <x v="0"/>
    <n v="0.103562074100688"/>
    <n v="0"/>
  </r>
  <r>
    <n v="5"/>
    <x v="6"/>
    <x v="17"/>
    <n v="300"/>
    <n v="204"/>
    <x v="1"/>
    <n v="0"/>
    <n v="13.395049594959501"/>
  </r>
  <r>
    <n v="5"/>
    <x v="6"/>
    <x v="18"/>
    <n v="300"/>
    <n v="204"/>
    <x v="0"/>
    <n v="0.10276754030306599"/>
    <n v="0"/>
  </r>
  <r>
    <n v="5"/>
    <x v="6"/>
    <x v="18"/>
    <n v="300"/>
    <n v="204"/>
    <x v="1"/>
    <n v="0"/>
    <n v="13.2922820546565"/>
  </r>
  <r>
    <n v="5"/>
    <x v="6"/>
    <x v="6"/>
    <n v="300"/>
    <n v="205"/>
    <x v="0"/>
    <n v="1.0812609591353699E-2"/>
    <n v="0"/>
  </r>
  <r>
    <n v="5"/>
    <x v="6"/>
    <x v="6"/>
    <n v="300"/>
    <n v="205"/>
    <x v="2"/>
    <n v="0"/>
    <n v="1.1645493904086499"/>
  </r>
  <r>
    <n v="5"/>
    <x v="6"/>
    <x v="7"/>
    <n v="300"/>
    <n v="205"/>
    <x v="0"/>
    <n v="1.07131402141105E-2"/>
    <n v="0"/>
  </r>
  <r>
    <n v="5"/>
    <x v="6"/>
    <x v="7"/>
    <n v="300"/>
    <n v="205"/>
    <x v="2"/>
    <n v="0"/>
    <n v="1.1538362501945401"/>
  </r>
  <r>
    <n v="5"/>
    <x v="6"/>
    <x v="8"/>
    <n v="300"/>
    <n v="205"/>
    <x v="0"/>
    <n v="1.06145858941371E-2"/>
    <n v="0"/>
  </r>
  <r>
    <n v="5"/>
    <x v="6"/>
    <x v="8"/>
    <n v="300"/>
    <n v="205"/>
    <x v="2"/>
    <n v="0"/>
    <n v="1.1432216643004001"/>
  </r>
  <r>
    <n v="5"/>
    <x v="6"/>
    <x v="9"/>
    <n v="300"/>
    <n v="205"/>
    <x v="0"/>
    <n v="1.0516938213467599E-2"/>
    <n v="0"/>
  </r>
  <r>
    <n v="5"/>
    <x v="6"/>
    <x v="9"/>
    <n v="300"/>
    <n v="205"/>
    <x v="2"/>
    <n v="0"/>
    <n v="1.1327047260869301"/>
  </r>
  <r>
    <n v="5"/>
    <x v="6"/>
    <x v="10"/>
    <n v="300"/>
    <n v="205"/>
    <x v="0"/>
    <n v="1.0420188831576201E-2"/>
    <n v="0"/>
  </r>
  <r>
    <n v="5"/>
    <x v="6"/>
    <x v="10"/>
    <n v="300"/>
    <n v="205"/>
    <x v="2"/>
    <n v="0"/>
    <n v="1.12228453725535"/>
  </r>
  <r>
    <n v="5"/>
    <x v="6"/>
    <x v="11"/>
    <n v="300"/>
    <n v="205"/>
    <x v="0"/>
    <n v="1.03243294846651E-2"/>
    <n v="0"/>
  </r>
  <r>
    <n v="5"/>
    <x v="6"/>
    <x v="11"/>
    <n v="300"/>
    <n v="205"/>
    <x v="2"/>
    <n v="0"/>
    <n v="1.11196020777069"/>
  </r>
  <r>
    <n v="5"/>
    <x v="6"/>
    <x v="12"/>
    <n v="300"/>
    <n v="205"/>
    <x v="0"/>
    <n v="1.02293519849586E-2"/>
    <n v="0"/>
  </r>
  <r>
    <n v="5"/>
    <x v="6"/>
    <x v="12"/>
    <n v="300"/>
    <n v="205"/>
    <x v="2"/>
    <n v="0"/>
    <n v="1.1017308557857299"/>
  </r>
  <r>
    <n v="5"/>
    <x v="6"/>
    <x v="13"/>
    <n v="300"/>
    <n v="205"/>
    <x v="0"/>
    <n v="1.01352482200028E-2"/>
    <n v="0"/>
  </r>
  <r>
    <n v="5"/>
    <x v="6"/>
    <x v="13"/>
    <n v="300"/>
    <n v="205"/>
    <x v="2"/>
    <n v="0"/>
    <n v="1.09159560756573"/>
  </r>
  <r>
    <n v="5"/>
    <x v="6"/>
    <x v="14"/>
    <n v="300"/>
    <n v="205"/>
    <x v="0"/>
    <n v="1.0042010151974E-2"/>
    <n v="0"/>
  </r>
  <r>
    <n v="5"/>
    <x v="6"/>
    <x v="14"/>
    <n v="300"/>
    <n v="205"/>
    <x v="2"/>
    <n v="0"/>
    <n v="1.08155359741375"/>
  </r>
  <r>
    <n v="5"/>
    <x v="6"/>
    <x v="15"/>
    <n v="300"/>
    <n v="205"/>
    <x v="0"/>
    <n v="9.9496298169916599E-3"/>
    <n v="0"/>
  </r>
  <r>
    <n v="5"/>
    <x v="6"/>
    <x v="15"/>
    <n v="300"/>
    <n v="205"/>
    <x v="2"/>
    <n v="0"/>
    <n v="1.0716039675967599"/>
  </r>
  <r>
    <n v="5"/>
    <x v="6"/>
    <x v="16"/>
    <n v="300"/>
    <n v="205"/>
    <x v="0"/>
    <n v="9.8580993244372604E-3"/>
    <n v="0"/>
  </r>
  <r>
    <n v="5"/>
    <x v="6"/>
    <x v="16"/>
    <n v="300"/>
    <n v="205"/>
    <x v="2"/>
    <n v="0"/>
    <n v="1.06174586827233"/>
  </r>
  <r>
    <n v="5"/>
    <x v="6"/>
    <x v="17"/>
    <n v="300"/>
    <n v="205"/>
    <x v="0"/>
    <n v="9.7674108562819696E-3"/>
    <n v="0"/>
  </r>
  <r>
    <n v="5"/>
    <x v="6"/>
    <x v="17"/>
    <n v="300"/>
    <n v="205"/>
    <x v="2"/>
    <n v="0"/>
    <n v="1.05197845741604"/>
  </r>
  <r>
    <n v="5"/>
    <x v="6"/>
    <x v="18"/>
    <n v="300"/>
    <n v="205"/>
    <x v="0"/>
    <n v="9.6775566664177894E-3"/>
    <n v="0"/>
  </r>
  <r>
    <n v="5"/>
    <x v="6"/>
    <x v="18"/>
    <n v="300"/>
    <n v="205"/>
    <x v="2"/>
    <n v="0"/>
    <n v="1.04230090074963"/>
  </r>
  <r>
    <n v="5"/>
    <x v="6"/>
    <x v="6"/>
    <n v="300"/>
    <n v="206"/>
    <x v="0"/>
    <n v="0.106225458486276"/>
    <n v="0"/>
  </r>
  <r>
    <n v="5"/>
    <x v="6"/>
    <x v="6"/>
    <n v="300"/>
    <n v="206"/>
    <x v="3"/>
    <n v="0"/>
    <n v="5.7705845415137196"/>
  </r>
  <r>
    <n v="5"/>
    <x v="6"/>
    <x v="7"/>
    <n v="300"/>
    <n v="206"/>
    <x v="0"/>
    <n v="0.10430539504529"/>
    <n v="0"/>
  </r>
  <r>
    <n v="5"/>
    <x v="6"/>
    <x v="7"/>
    <n v="300"/>
    <n v="206"/>
    <x v="3"/>
    <n v="0"/>
    <n v="5.6662791464684403"/>
  </r>
  <r>
    <n v="5"/>
    <x v="6"/>
    <x v="8"/>
    <n v="300"/>
    <n v="206"/>
    <x v="0"/>
    <n v="0.102420037442903"/>
    <n v="0"/>
  </r>
  <r>
    <n v="5"/>
    <x v="6"/>
    <x v="8"/>
    <n v="300"/>
    <n v="206"/>
    <x v="3"/>
    <n v="0"/>
    <n v="5.5638591090255298"/>
  </r>
  <r>
    <n v="5"/>
    <x v="6"/>
    <x v="9"/>
    <n v="300"/>
    <n v="206"/>
    <x v="0"/>
    <n v="0.10056875835857899"/>
    <n v="0"/>
  </r>
  <r>
    <n v="5"/>
    <x v="6"/>
    <x v="9"/>
    <n v="300"/>
    <n v="206"/>
    <x v="3"/>
    <n v="0"/>
    <n v="5.4632903506669503"/>
  </r>
  <r>
    <n v="5"/>
    <x v="6"/>
    <x v="10"/>
    <n v="300"/>
    <n v="206"/>
    <x v="0"/>
    <n v="9.8750941810819406E-2"/>
    <n v="0"/>
  </r>
  <r>
    <n v="5"/>
    <x v="6"/>
    <x v="10"/>
    <n v="300"/>
    <n v="206"/>
    <x v="3"/>
    <n v="0"/>
    <n v="5.36453940885613"/>
  </r>
  <r>
    <n v="5"/>
    <x v="6"/>
    <x v="11"/>
    <n v="300"/>
    <n v="206"/>
    <x v="0"/>
    <n v="9.6965982952220905E-2"/>
    <n v="0"/>
  </r>
  <r>
    <n v="5"/>
    <x v="6"/>
    <x v="11"/>
    <n v="300"/>
    <n v="206"/>
    <x v="3"/>
    <n v="0"/>
    <n v="5.26757342590391"/>
  </r>
  <r>
    <n v="5"/>
    <x v="6"/>
    <x v="12"/>
    <n v="300"/>
    <n v="206"/>
    <x v="0"/>
    <n v="9.5213287868207694E-2"/>
    <n v="0"/>
  </r>
  <r>
    <n v="5"/>
    <x v="6"/>
    <x v="12"/>
    <n v="300"/>
    <n v="206"/>
    <x v="3"/>
    <n v="0"/>
    <n v="5.1723601380356996"/>
  </r>
  <r>
    <n v="5"/>
    <x v="6"/>
    <x v="13"/>
    <n v="300"/>
    <n v="206"/>
    <x v="0"/>
    <n v="9.3492273379431404E-2"/>
    <n v="0"/>
  </r>
  <r>
    <n v="5"/>
    <x v="6"/>
    <x v="13"/>
    <n v="300"/>
    <n v="206"/>
    <x v="3"/>
    <n v="0"/>
    <n v="5.0788678646562699"/>
  </r>
  <r>
    <n v="5"/>
    <x v="6"/>
    <x v="14"/>
    <n v="300"/>
    <n v="206"/>
    <x v="0"/>
    <n v="9.1802366847716102E-2"/>
    <n v="0"/>
  </r>
  <r>
    <n v="5"/>
    <x v="6"/>
    <x v="14"/>
    <n v="300"/>
    <n v="206"/>
    <x v="3"/>
    <n v="0"/>
    <n v="4.98706549780856"/>
  </r>
  <r>
    <n v="5"/>
    <x v="6"/>
    <x v="15"/>
    <n v="300"/>
    <n v="206"/>
    <x v="0"/>
    <n v="9.0143005985526201E-2"/>
    <n v="0"/>
  </r>
  <r>
    <n v="5"/>
    <x v="6"/>
    <x v="15"/>
    <n v="300"/>
    <n v="206"/>
    <x v="3"/>
    <n v="0"/>
    <n v="4.8969224918230303"/>
  </r>
  <r>
    <n v="5"/>
    <x v="6"/>
    <x v="16"/>
    <n v="300"/>
    <n v="206"/>
    <x v="0"/>
    <n v="8.8513638668879402E-2"/>
    <n v="0"/>
  </r>
  <r>
    <n v="5"/>
    <x v="6"/>
    <x v="16"/>
    <n v="300"/>
    <n v="206"/>
    <x v="3"/>
    <n v="0"/>
    <n v="4.80840885315415"/>
  </r>
  <r>
    <n v="5"/>
    <x v="6"/>
    <x v="17"/>
    <n v="300"/>
    <n v="206"/>
    <x v="0"/>
    <n v="8.6913722753630296E-2"/>
    <n v="0"/>
  </r>
  <r>
    <n v="5"/>
    <x v="6"/>
    <x v="17"/>
    <n v="300"/>
    <n v="206"/>
    <x v="3"/>
    <n v="0"/>
    <n v="4.7214951304005197"/>
  </r>
  <r>
    <n v="5"/>
    <x v="6"/>
    <x v="18"/>
    <n v="300"/>
    <n v="206"/>
    <x v="0"/>
    <n v="8.5342725895088706E-2"/>
    <n v="0"/>
  </r>
  <r>
    <n v="5"/>
    <x v="6"/>
    <x v="18"/>
    <n v="300"/>
    <n v="206"/>
    <x v="3"/>
    <n v="0"/>
    <n v="4.6361524045054301"/>
  </r>
  <r>
    <n v="5"/>
    <x v="6"/>
    <x v="6"/>
    <n v="300"/>
    <n v="207"/>
    <x v="0"/>
    <n v="0.33556631476484899"/>
    <n v="0"/>
  </r>
  <r>
    <n v="5"/>
    <x v="6"/>
    <x v="6"/>
    <n v="300"/>
    <n v="207"/>
    <x v="4"/>
    <n v="0"/>
    <n v="14.3564586852352"/>
  </r>
  <r>
    <n v="5"/>
    <x v="6"/>
    <x v="7"/>
    <n v="300"/>
    <n v="207"/>
    <x v="0"/>
    <n v="0.32790196954321399"/>
    <n v="0"/>
  </r>
  <r>
    <n v="5"/>
    <x v="6"/>
    <x v="7"/>
    <n v="300"/>
    <n v="207"/>
    <x v="4"/>
    <n v="0"/>
    <n v="14.0285567156919"/>
  </r>
  <r>
    <n v="5"/>
    <x v="6"/>
    <x v="8"/>
    <n v="300"/>
    <n v="207"/>
    <x v="0"/>
    <n v="0.32041267820837399"/>
    <n v="0"/>
  </r>
  <r>
    <n v="5"/>
    <x v="6"/>
    <x v="8"/>
    <n v="300"/>
    <n v="207"/>
    <x v="4"/>
    <n v="0"/>
    <n v="13.708144037483599"/>
  </r>
  <r>
    <n v="5"/>
    <x v="6"/>
    <x v="9"/>
    <n v="300"/>
    <n v="207"/>
    <x v="0"/>
    <n v="0.31309444252402802"/>
    <n v="0"/>
  </r>
  <r>
    <n v="5"/>
    <x v="6"/>
    <x v="9"/>
    <n v="300"/>
    <n v="207"/>
    <x v="4"/>
    <n v="0"/>
    <n v="13.395049594959501"/>
  </r>
  <r>
    <n v="5"/>
    <x v="6"/>
    <x v="10"/>
    <n v="300"/>
    <n v="207"/>
    <x v="0"/>
    <n v="0.30594335557371699"/>
    <n v="0"/>
  </r>
  <r>
    <n v="5"/>
    <x v="6"/>
    <x v="10"/>
    <n v="300"/>
    <n v="207"/>
    <x v="4"/>
    <n v="0"/>
    <n v="13.089106239385799"/>
  </r>
  <r>
    <n v="5"/>
    <x v="6"/>
    <x v="11"/>
    <n v="300"/>
    <n v="207"/>
    <x v="0"/>
    <n v="0.29895559967508101"/>
    <n v="0"/>
  </r>
  <r>
    <n v="5"/>
    <x v="6"/>
    <x v="11"/>
    <n v="300"/>
    <n v="207"/>
    <x v="4"/>
    <n v="0"/>
    <n v="12.790150639710699"/>
  </r>
  <r>
    <n v="5"/>
    <x v="6"/>
    <x v="12"/>
    <n v="300"/>
    <n v="207"/>
    <x v="0"/>
    <n v="0.29212744434174098"/>
    <n v="0"/>
  </r>
  <r>
    <n v="5"/>
    <x v="6"/>
    <x v="12"/>
    <n v="300"/>
    <n v="207"/>
    <x v="4"/>
    <n v="0"/>
    <n v="12.498023195369001"/>
  </r>
  <r>
    <n v="5"/>
    <x v="6"/>
    <x v="13"/>
    <n v="300"/>
    <n v="207"/>
    <x v="0"/>
    <n v="0.28545524429175601"/>
    <n v="0"/>
  </r>
  <r>
    <n v="5"/>
    <x v="6"/>
    <x v="13"/>
    <n v="300"/>
    <n v="207"/>
    <x v="4"/>
    <n v="0"/>
    <n v="12.212567951077199"/>
  </r>
  <r>
    <n v="5"/>
    <x v="6"/>
    <x v="14"/>
    <n v="300"/>
    <n v="207"/>
    <x v="0"/>
    <n v="0.278935437501518"/>
    <n v="0"/>
  </r>
  <r>
    <n v="5"/>
    <x v="6"/>
    <x v="14"/>
    <n v="300"/>
    <n v="207"/>
    <x v="4"/>
    <n v="0"/>
    <n v="11.9336325135757"/>
  </r>
  <r>
    <n v="5"/>
    <x v="6"/>
    <x v="15"/>
    <n v="300"/>
    <n v="207"/>
    <x v="0"/>
    <n v="0.27256454330417901"/>
    <n v="0"/>
  </r>
  <r>
    <n v="5"/>
    <x v="6"/>
    <x v="15"/>
    <n v="300"/>
    <n v="207"/>
    <x v="4"/>
    <n v="0"/>
    <n v="11.6610679702715"/>
  </r>
  <r>
    <n v="5"/>
    <x v="6"/>
    <x v="16"/>
    <n v="300"/>
    <n v="207"/>
    <x v="0"/>
    <n v="0.26633916053140499"/>
    <n v="0"/>
  </r>
  <r>
    <n v="5"/>
    <x v="6"/>
    <x v="16"/>
    <n v="300"/>
    <n v="207"/>
    <x v="4"/>
    <n v="0"/>
    <n v="11.3947288097401"/>
  </r>
  <r>
    <n v="5"/>
    <x v="6"/>
    <x v="17"/>
    <n v="300"/>
    <n v="207"/>
    <x v="0"/>
    <n v="0.26025596569767401"/>
    <n v="0"/>
  </r>
  <r>
    <n v="5"/>
    <x v="6"/>
    <x v="17"/>
    <n v="300"/>
    <n v="207"/>
    <x v="4"/>
    <n v="0"/>
    <n v="11.1344728440425"/>
  </r>
  <r>
    <n v="5"/>
    <x v="6"/>
    <x v="18"/>
    <n v="300"/>
    <n v="207"/>
    <x v="0"/>
    <n v="0.25431171122596102"/>
    <n v="0"/>
  </r>
  <r>
    <n v="5"/>
    <x v="6"/>
    <x v="18"/>
    <n v="300"/>
    <n v="207"/>
    <x v="4"/>
    <n v="0"/>
    <n v="10.8801611328165"/>
  </r>
  <r>
    <n v="5"/>
    <x v="6"/>
    <x v="6"/>
    <n v="300"/>
    <n v="208"/>
    <x v="0"/>
    <n v="4.3250438365414597E-2"/>
    <n v="0"/>
  </r>
  <r>
    <n v="5"/>
    <x v="6"/>
    <x v="6"/>
    <n v="300"/>
    <n v="208"/>
    <x v="5"/>
    <n v="0"/>
    <n v="4.6581975616345899"/>
  </r>
  <r>
    <n v="5"/>
    <x v="6"/>
    <x v="7"/>
    <n v="300"/>
    <n v="208"/>
    <x v="0"/>
    <n v="4.2852560856442103E-2"/>
    <n v="0"/>
  </r>
  <r>
    <n v="5"/>
    <x v="6"/>
    <x v="7"/>
    <n v="300"/>
    <n v="208"/>
    <x v="5"/>
    <n v="0"/>
    <n v="4.6153450007781398"/>
  </r>
  <r>
    <n v="5"/>
    <x v="6"/>
    <x v="8"/>
    <n v="300"/>
    <n v="208"/>
    <x v="0"/>
    <n v="4.2458343576548402E-2"/>
    <n v="0"/>
  </r>
  <r>
    <n v="5"/>
    <x v="6"/>
    <x v="8"/>
    <n v="300"/>
    <n v="208"/>
    <x v="5"/>
    <n v="0"/>
    <n v="4.5728866572015896"/>
  </r>
  <r>
    <n v="5"/>
    <x v="6"/>
    <x v="9"/>
    <n v="300"/>
    <n v="208"/>
    <x v="0"/>
    <n v="4.2067752853870197E-2"/>
    <n v="0"/>
  </r>
  <r>
    <n v="5"/>
    <x v="6"/>
    <x v="9"/>
    <n v="300"/>
    <n v="208"/>
    <x v="5"/>
    <n v="0"/>
    <n v="4.5308189043477203"/>
  </r>
  <r>
    <n v="5"/>
    <x v="6"/>
    <x v="10"/>
    <n v="300"/>
    <n v="208"/>
    <x v="0"/>
    <n v="4.1680755326304997E-2"/>
    <n v="0"/>
  </r>
  <r>
    <n v="5"/>
    <x v="6"/>
    <x v="10"/>
    <n v="300"/>
    <n v="208"/>
    <x v="5"/>
    <n v="0"/>
    <n v="4.4891381490214197"/>
  </r>
  <r>
    <n v="5"/>
    <x v="6"/>
    <x v="11"/>
    <n v="300"/>
    <n v="208"/>
    <x v="0"/>
    <n v="4.1297317938660399E-2"/>
    <n v="0"/>
  </r>
  <r>
    <n v="5"/>
    <x v="6"/>
    <x v="11"/>
    <n v="300"/>
    <n v="208"/>
    <x v="5"/>
    <n v="0"/>
    <n v="4.4478408310827602"/>
  </r>
  <r>
    <n v="5"/>
    <x v="6"/>
    <x v="12"/>
    <n v="300"/>
    <n v="208"/>
    <x v="0"/>
    <n v="4.0917407939834199E-2"/>
    <n v="0"/>
  </r>
  <r>
    <n v="5"/>
    <x v="6"/>
    <x v="12"/>
    <n v="300"/>
    <n v="208"/>
    <x v="5"/>
    <n v="0"/>
    <n v="4.4069234231429304"/>
  </r>
  <r>
    <n v="5"/>
    <x v="6"/>
    <x v="13"/>
    <n v="300"/>
    <n v="208"/>
    <x v="0"/>
    <n v="4.0540992880011097E-2"/>
    <n v="0"/>
  </r>
  <r>
    <n v="5"/>
    <x v="6"/>
    <x v="13"/>
    <n v="300"/>
    <n v="208"/>
    <x v="5"/>
    <n v="0"/>
    <n v="4.3663824302629104"/>
  </r>
  <r>
    <n v="5"/>
    <x v="6"/>
    <x v="14"/>
    <n v="300"/>
    <n v="208"/>
    <x v="0"/>
    <n v="4.0168040607896097E-2"/>
    <n v="0"/>
  </r>
  <r>
    <n v="5"/>
    <x v="6"/>
    <x v="14"/>
    <n v="300"/>
    <n v="208"/>
    <x v="5"/>
    <n v="0"/>
    <n v="4.3262143896550196"/>
  </r>
  <r>
    <n v="5"/>
    <x v="6"/>
    <x v="15"/>
    <n v="300"/>
    <n v="208"/>
    <x v="0"/>
    <n v="3.9798519267966598E-2"/>
    <n v="0"/>
  </r>
  <r>
    <n v="5"/>
    <x v="6"/>
    <x v="15"/>
    <n v="300"/>
    <n v="208"/>
    <x v="5"/>
    <n v="0"/>
    <n v="4.2864158703870503"/>
  </r>
  <r>
    <n v="5"/>
    <x v="6"/>
    <x v="16"/>
    <n v="300"/>
    <n v="208"/>
    <x v="0"/>
    <n v="3.9432397297749097E-2"/>
    <n v="0"/>
  </r>
  <r>
    <n v="5"/>
    <x v="6"/>
    <x v="16"/>
    <n v="300"/>
    <n v="208"/>
    <x v="5"/>
    <n v="0"/>
    <n v="4.2469834730893004"/>
  </r>
  <r>
    <n v="5"/>
    <x v="6"/>
    <x v="17"/>
    <n v="300"/>
    <n v="208"/>
    <x v="0"/>
    <n v="3.9069643425127899E-2"/>
    <n v="0"/>
  </r>
  <r>
    <n v="5"/>
    <x v="6"/>
    <x v="17"/>
    <n v="300"/>
    <n v="208"/>
    <x v="5"/>
    <n v="0"/>
    <n v="4.2079138296641698"/>
  </r>
  <r>
    <n v="5"/>
    <x v="6"/>
    <x v="18"/>
    <n v="300"/>
    <n v="208"/>
    <x v="0"/>
    <n v="3.8710226665671102E-2"/>
    <n v="0"/>
  </r>
  <r>
    <n v="5"/>
    <x v="6"/>
    <x v="18"/>
    <n v="300"/>
    <n v="208"/>
    <x v="5"/>
    <n v="0"/>
    <n v="4.1692036029984996"/>
  </r>
  <r>
    <n v="5"/>
    <x v="6"/>
    <x v="6"/>
    <n v="300"/>
    <n v="209"/>
    <x v="0"/>
    <n v="12.072810691827399"/>
    <n v="0"/>
  </r>
  <r>
    <n v="5"/>
    <x v="6"/>
    <x v="6"/>
    <n v="300"/>
    <n v="209"/>
    <x v="6"/>
    <n v="0"/>
    <n v="29.1463433081726"/>
  </r>
  <r>
    <n v="5"/>
    <x v="6"/>
    <x v="7"/>
    <n v="300"/>
    <n v="209"/>
    <x v="0"/>
    <n v="8.5367663081726093"/>
    <n v="0"/>
  </r>
  <r>
    <n v="5"/>
    <x v="6"/>
    <x v="7"/>
    <n v="300"/>
    <n v="209"/>
    <x v="6"/>
    <n v="0"/>
    <n v="20.609577000000002"/>
  </r>
  <r>
    <n v="5"/>
    <x v="6"/>
    <x v="8"/>
    <n v="300"/>
    <n v="209"/>
    <x v="0"/>
    <n v="6.0364053459136997"/>
    <n v="0"/>
  </r>
  <r>
    <n v="5"/>
    <x v="6"/>
    <x v="8"/>
    <n v="300"/>
    <n v="209"/>
    <x v="6"/>
    <n v="0"/>
    <n v="14.5731716540863"/>
  </r>
  <r>
    <n v="5"/>
    <x v="6"/>
    <x v="9"/>
    <n v="300"/>
    <n v="209"/>
    <x v="0"/>
    <n v="4.2683831540863002"/>
    <n v="0"/>
  </r>
  <r>
    <n v="5"/>
    <x v="6"/>
    <x v="9"/>
    <n v="300"/>
    <n v="209"/>
    <x v="6"/>
    <n v="0"/>
    <n v="10.304788500000001"/>
  </r>
  <r>
    <n v="5"/>
    <x v="6"/>
    <x v="10"/>
    <n v="300"/>
    <n v="209"/>
    <x v="0"/>
    <n v="3.0182026729568499"/>
    <n v="0"/>
  </r>
  <r>
    <n v="5"/>
    <x v="6"/>
    <x v="10"/>
    <n v="300"/>
    <n v="209"/>
    <x v="6"/>
    <n v="0"/>
    <n v="7.2865858270431501"/>
  </r>
  <r>
    <n v="5"/>
    <x v="6"/>
    <x v="11"/>
    <n v="300"/>
    <n v="209"/>
    <x v="0"/>
    <n v="2.1341915770431501"/>
    <n v="0"/>
  </r>
  <r>
    <n v="5"/>
    <x v="6"/>
    <x v="11"/>
    <n v="300"/>
    <n v="209"/>
    <x v="6"/>
    <n v="0"/>
    <n v="5.1523942500000004"/>
  </r>
  <r>
    <n v="5"/>
    <x v="6"/>
    <x v="12"/>
    <n v="300"/>
    <n v="209"/>
    <x v="0"/>
    <n v="1.50910133647842"/>
    <n v="0"/>
  </r>
  <r>
    <n v="5"/>
    <x v="6"/>
    <x v="12"/>
    <n v="300"/>
    <n v="209"/>
    <x v="6"/>
    <n v="0"/>
    <n v="3.6432929135215799"/>
  </r>
  <r>
    <n v="5"/>
    <x v="6"/>
    <x v="13"/>
    <n v="300"/>
    <n v="209"/>
    <x v="0"/>
    <n v="1.0670957885215799"/>
    <n v="0"/>
  </r>
  <r>
    <n v="5"/>
    <x v="6"/>
    <x v="13"/>
    <n v="300"/>
    <n v="209"/>
    <x v="6"/>
    <n v="0"/>
    <n v="2.5761971250000002"/>
  </r>
  <r>
    <n v="5"/>
    <x v="6"/>
    <x v="14"/>
    <n v="300"/>
    <n v="209"/>
    <x v="0"/>
    <n v="0.75455066823921202"/>
    <n v="0"/>
  </r>
  <r>
    <n v="5"/>
    <x v="6"/>
    <x v="14"/>
    <n v="300"/>
    <n v="209"/>
    <x v="6"/>
    <n v="0"/>
    <n v="1.82164645676079"/>
  </r>
  <r>
    <n v="5"/>
    <x v="6"/>
    <x v="15"/>
    <n v="300"/>
    <n v="209"/>
    <x v="0"/>
    <n v="0.53354789426078797"/>
    <n v="0"/>
  </r>
  <r>
    <n v="5"/>
    <x v="6"/>
    <x v="15"/>
    <n v="300"/>
    <n v="209"/>
    <x v="6"/>
    <n v="0"/>
    <n v="1.2880985625000001"/>
  </r>
  <r>
    <n v="5"/>
    <x v="6"/>
    <x v="16"/>
    <n v="300"/>
    <n v="209"/>
    <x v="0"/>
    <n v="0.37727533411960601"/>
    <n v="0"/>
  </r>
  <r>
    <n v="5"/>
    <x v="6"/>
    <x v="16"/>
    <n v="300"/>
    <n v="209"/>
    <x v="6"/>
    <n v="0"/>
    <n v="0.91082322838039398"/>
  </r>
  <r>
    <n v="5"/>
    <x v="6"/>
    <x v="17"/>
    <n v="300"/>
    <n v="209"/>
    <x v="0"/>
    <n v="0.26677394713039398"/>
    <n v="0"/>
  </r>
  <r>
    <n v="5"/>
    <x v="6"/>
    <x v="17"/>
    <n v="300"/>
    <n v="209"/>
    <x v="6"/>
    <n v="0"/>
    <n v="0.64404928125000005"/>
  </r>
  <r>
    <n v="5"/>
    <x v="6"/>
    <x v="18"/>
    <n v="300"/>
    <n v="209"/>
    <x v="0"/>
    <n v="0.188637667059803"/>
    <n v="0"/>
  </r>
  <r>
    <n v="5"/>
    <x v="6"/>
    <x v="18"/>
    <n v="300"/>
    <n v="209"/>
    <x v="6"/>
    <n v="0"/>
    <n v="0.45541161419019699"/>
  </r>
  <r>
    <n v="5"/>
    <x v="6"/>
    <x v="6"/>
    <n v="300"/>
    <n v="210"/>
    <x v="0"/>
    <n v="0.14871564188078601"/>
    <n v="0"/>
  </r>
  <r>
    <n v="5"/>
    <x v="6"/>
    <x v="6"/>
    <n v="300"/>
    <n v="210"/>
    <x v="7"/>
    <n v="0"/>
    <n v="8.0788183581192197"/>
  </r>
  <r>
    <n v="5"/>
    <x v="6"/>
    <x v="7"/>
    <n v="300"/>
    <n v="210"/>
    <x v="0"/>
    <n v="0.14602755306340601"/>
    <n v="0"/>
  </r>
  <r>
    <n v="5"/>
    <x v="6"/>
    <x v="7"/>
    <n v="300"/>
    <n v="210"/>
    <x v="7"/>
    <n v="0"/>
    <n v="7.9327908050558102"/>
  </r>
  <r>
    <n v="5"/>
    <x v="6"/>
    <x v="8"/>
    <n v="300"/>
    <n v="210"/>
    <x v="0"/>
    <n v="0.143388052420065"/>
    <n v="0"/>
  </r>
  <r>
    <n v="5"/>
    <x v="6"/>
    <x v="8"/>
    <n v="300"/>
    <n v="210"/>
    <x v="7"/>
    <n v="0"/>
    <n v="7.7894027526357403"/>
  </r>
  <r>
    <n v="5"/>
    <x v="6"/>
    <x v="9"/>
    <n v="300"/>
    <n v="210"/>
    <x v="0"/>
    <n v="0.14079626170200901"/>
    <n v="0"/>
  </r>
  <r>
    <n v="5"/>
    <x v="6"/>
    <x v="9"/>
    <n v="300"/>
    <n v="210"/>
    <x v="7"/>
    <n v="0"/>
    <n v="7.6486064909337399"/>
  </r>
  <r>
    <n v="5"/>
    <x v="6"/>
    <x v="10"/>
    <n v="300"/>
    <n v="210"/>
    <x v="0"/>
    <n v="0.13825131853514799"/>
    <n v="0"/>
  </r>
  <r>
    <n v="5"/>
    <x v="6"/>
    <x v="10"/>
    <n v="300"/>
    <n v="210"/>
    <x v="7"/>
    <n v="0"/>
    <n v="7.5103551723985902"/>
  </r>
  <r>
    <n v="5"/>
    <x v="6"/>
    <x v="11"/>
    <n v="300"/>
    <n v="210"/>
    <x v="0"/>
    <n v="0.135752376133108"/>
    <n v="0"/>
  </r>
  <r>
    <n v="5"/>
    <x v="6"/>
    <x v="11"/>
    <n v="300"/>
    <n v="210"/>
    <x v="7"/>
    <n v="0"/>
    <n v="7.3746027962654797"/>
  </r>
  <r>
    <n v="5"/>
    <x v="6"/>
    <x v="12"/>
    <n v="300"/>
    <n v="210"/>
    <x v="0"/>
    <n v="0.13329860301549201"/>
    <n v="0"/>
  </r>
  <r>
    <n v="5"/>
    <x v="6"/>
    <x v="12"/>
    <n v="300"/>
    <n v="210"/>
    <x v="7"/>
    <n v="0"/>
    <n v="7.2413041932499898"/>
  </r>
  <r>
    <n v="5"/>
    <x v="6"/>
    <x v="13"/>
    <n v="300"/>
    <n v="210"/>
    <x v="0"/>
    <n v="0.13088918273120401"/>
    <n v="0"/>
  </r>
  <r>
    <n v="5"/>
    <x v="6"/>
    <x v="13"/>
    <n v="300"/>
    <n v="210"/>
    <x v="7"/>
    <n v="0"/>
    <n v="7.1104150105187802"/>
  </r>
  <r>
    <n v="5"/>
    <x v="6"/>
    <x v="14"/>
    <n v="300"/>
    <n v="210"/>
    <x v="0"/>
    <n v="0.128523313586803"/>
    <n v="0"/>
  </r>
  <r>
    <n v="5"/>
    <x v="6"/>
    <x v="14"/>
    <n v="300"/>
    <n v="210"/>
    <x v="7"/>
    <n v="0"/>
    <n v="6.9818916969319798"/>
  </r>
  <r>
    <n v="5"/>
    <x v="6"/>
    <x v="15"/>
    <n v="300"/>
    <n v="210"/>
    <x v="0"/>
    <n v="0.126200208379736"/>
    <n v="0"/>
  </r>
  <r>
    <n v="5"/>
    <x v="6"/>
    <x v="15"/>
    <n v="300"/>
    <n v="210"/>
    <x v="7"/>
    <n v="0"/>
    <n v="6.8556914885522398"/>
  </r>
  <r>
    <n v="5"/>
    <x v="6"/>
    <x v="16"/>
    <n v="300"/>
    <n v="210"/>
    <x v="0"/>
    <n v="0.123919094136431"/>
    <n v="0"/>
  </r>
  <r>
    <n v="5"/>
    <x v="6"/>
    <x v="16"/>
    <n v="300"/>
    <n v="210"/>
    <x v="7"/>
    <n v="0"/>
    <n v="6.7317723944158097"/>
  </r>
  <r>
    <n v="5"/>
    <x v="6"/>
    <x v="17"/>
    <n v="300"/>
    <n v="210"/>
    <x v="0"/>
    <n v="0.121679211855083"/>
    <n v="0"/>
  </r>
  <r>
    <n v="5"/>
    <x v="6"/>
    <x v="17"/>
    <n v="300"/>
    <n v="210"/>
    <x v="7"/>
    <n v="0"/>
    <n v="6.6100931825607301"/>
  </r>
  <r>
    <n v="5"/>
    <x v="6"/>
    <x v="18"/>
    <n v="300"/>
    <n v="210"/>
    <x v="0"/>
    <n v="0.119479816253124"/>
    <n v="0"/>
  </r>
  <r>
    <n v="5"/>
    <x v="6"/>
    <x v="18"/>
    <n v="300"/>
    <n v="210"/>
    <x v="7"/>
    <n v="0"/>
    <n v="6.4906133663076098"/>
  </r>
  <r>
    <n v="5"/>
    <x v="6"/>
    <x v="6"/>
    <n v="301"/>
    <n v="204"/>
    <x v="0"/>
    <n v="0.45087202122471098"/>
    <n v="0"/>
  </r>
  <r>
    <n v="5"/>
    <x v="6"/>
    <x v="6"/>
    <n v="301"/>
    <n v="204"/>
    <x v="1"/>
    <n v="0"/>
    <n v="58.3172279787753"/>
  </r>
  <r>
    <n v="5"/>
    <x v="6"/>
    <x v="7"/>
    <n v="301"/>
    <n v="204"/>
    <x v="0"/>
    <n v="0.44741290684934398"/>
    <n v="0"/>
  </r>
  <r>
    <n v="5"/>
    <x v="6"/>
    <x v="7"/>
    <n v="301"/>
    <n v="204"/>
    <x v="1"/>
    <n v="0"/>
    <n v="57.869815071925899"/>
  </r>
  <r>
    <n v="5"/>
    <x v="6"/>
    <x v="8"/>
    <n v="301"/>
    <n v="204"/>
    <x v="0"/>
    <n v="0.44398033098534001"/>
    <n v="0"/>
  </r>
  <r>
    <n v="5"/>
    <x v="6"/>
    <x v="8"/>
    <n v="301"/>
    <n v="204"/>
    <x v="1"/>
    <n v="0"/>
    <n v="57.425834740940601"/>
  </r>
  <r>
    <n v="5"/>
    <x v="6"/>
    <x v="9"/>
    <n v="301"/>
    <n v="204"/>
    <x v="0"/>
    <n v="0.440574090027816"/>
    <n v="0"/>
  </r>
  <r>
    <n v="5"/>
    <x v="6"/>
    <x v="9"/>
    <n v="301"/>
    <n v="204"/>
    <x v="1"/>
    <n v="0"/>
    <n v="56.985260650912799"/>
  </r>
  <r>
    <n v="5"/>
    <x v="6"/>
    <x v="10"/>
    <n v="301"/>
    <n v="204"/>
    <x v="0"/>
    <n v="0.43719398193398001"/>
    <n v="0"/>
  </r>
  <r>
    <n v="5"/>
    <x v="6"/>
    <x v="10"/>
    <n v="301"/>
    <n v="204"/>
    <x v="1"/>
    <n v="0"/>
    <n v="56.548066668978798"/>
  </r>
  <r>
    <n v="5"/>
    <x v="6"/>
    <x v="11"/>
    <n v="301"/>
    <n v="204"/>
    <x v="0"/>
    <n v="0.433839806211061"/>
    <n v="0"/>
  </r>
  <r>
    <n v="5"/>
    <x v="6"/>
    <x v="11"/>
    <n v="301"/>
    <n v="204"/>
    <x v="1"/>
    <n v="0"/>
    <n v="56.114226862767801"/>
  </r>
  <r>
    <n v="5"/>
    <x v="6"/>
    <x v="12"/>
    <n v="301"/>
    <n v="204"/>
    <x v="0"/>
    <n v="0.43051136390452899"/>
    <n v="0"/>
  </r>
  <r>
    <n v="5"/>
    <x v="6"/>
    <x v="12"/>
    <n v="301"/>
    <n v="204"/>
    <x v="1"/>
    <n v="0"/>
    <n v="55.683715498863201"/>
  </r>
  <r>
    <n v="5"/>
    <x v="6"/>
    <x v="13"/>
    <n v="301"/>
    <n v="204"/>
    <x v="0"/>
    <n v="0.42720845758625398"/>
    <n v="0"/>
  </r>
  <r>
    <n v="5"/>
    <x v="6"/>
    <x v="13"/>
    <n v="301"/>
    <n v="204"/>
    <x v="1"/>
    <n v="0"/>
    <n v="55.256507041276997"/>
  </r>
  <r>
    <n v="5"/>
    <x v="6"/>
    <x v="14"/>
    <n v="301"/>
    <n v="204"/>
    <x v="0"/>
    <n v="0.423930891342714"/>
    <n v="0"/>
  </r>
  <r>
    <n v="5"/>
    <x v="6"/>
    <x v="14"/>
    <n v="301"/>
    <n v="204"/>
    <x v="1"/>
    <n v="0"/>
    <n v="54.832576149934297"/>
  </r>
  <r>
    <n v="5"/>
    <x v="6"/>
    <x v="15"/>
    <n v="301"/>
    <n v="204"/>
    <x v="0"/>
    <n v="0.42067847076353398"/>
    <n v="0"/>
  </r>
  <r>
    <n v="5"/>
    <x v="6"/>
    <x v="15"/>
    <n v="301"/>
    <n v="204"/>
    <x v="1"/>
    <n v="0"/>
    <n v="54.4118976791707"/>
  </r>
  <r>
    <n v="5"/>
    <x v="6"/>
    <x v="16"/>
    <n v="301"/>
    <n v="204"/>
    <x v="0"/>
    <n v="0.41745100292982301"/>
    <n v="0"/>
  </r>
  <r>
    <n v="5"/>
    <x v="6"/>
    <x v="16"/>
    <n v="301"/>
    <n v="204"/>
    <x v="1"/>
    <n v="0"/>
    <n v="53.994446676240898"/>
  </r>
  <r>
    <n v="5"/>
    <x v="6"/>
    <x v="17"/>
    <n v="301"/>
    <n v="204"/>
    <x v="0"/>
    <n v="0.41424829640275401"/>
    <n v="0"/>
  </r>
  <r>
    <n v="5"/>
    <x v="6"/>
    <x v="17"/>
    <n v="301"/>
    <n v="204"/>
    <x v="1"/>
    <n v="0"/>
    <n v="53.580198379838102"/>
  </r>
  <r>
    <n v="5"/>
    <x v="6"/>
    <x v="18"/>
    <n v="301"/>
    <n v="204"/>
    <x v="0"/>
    <n v="0.41107016121226497"/>
    <n v="0"/>
  </r>
  <r>
    <n v="5"/>
    <x v="6"/>
    <x v="18"/>
    <n v="301"/>
    <n v="204"/>
    <x v="1"/>
    <n v="0"/>
    <n v="53.1691282186259"/>
  </r>
  <r>
    <n v="5"/>
    <x v="6"/>
    <x v="6"/>
    <n v="301"/>
    <n v="205"/>
    <x v="0"/>
    <n v="4.3250438365414597E-2"/>
    <n v="0"/>
  </r>
  <r>
    <n v="5"/>
    <x v="6"/>
    <x v="6"/>
    <n v="301"/>
    <n v="205"/>
    <x v="2"/>
    <n v="0"/>
    <n v="4.6581975616345899"/>
  </r>
  <r>
    <n v="5"/>
    <x v="6"/>
    <x v="7"/>
    <n v="301"/>
    <n v="205"/>
    <x v="0"/>
    <n v="4.2852560856442103E-2"/>
    <n v="0"/>
  </r>
  <r>
    <n v="5"/>
    <x v="6"/>
    <x v="7"/>
    <n v="301"/>
    <n v="205"/>
    <x v="2"/>
    <n v="0"/>
    <n v="4.6153450007781398"/>
  </r>
  <r>
    <n v="5"/>
    <x v="6"/>
    <x v="8"/>
    <n v="301"/>
    <n v="205"/>
    <x v="0"/>
    <n v="4.2458343576548402E-2"/>
    <n v="0"/>
  </r>
  <r>
    <n v="5"/>
    <x v="6"/>
    <x v="8"/>
    <n v="301"/>
    <n v="205"/>
    <x v="2"/>
    <n v="0"/>
    <n v="4.5728866572015896"/>
  </r>
  <r>
    <n v="5"/>
    <x v="6"/>
    <x v="9"/>
    <n v="301"/>
    <n v="205"/>
    <x v="0"/>
    <n v="4.2067752853870197E-2"/>
    <n v="0"/>
  </r>
  <r>
    <n v="5"/>
    <x v="6"/>
    <x v="9"/>
    <n v="301"/>
    <n v="205"/>
    <x v="2"/>
    <n v="0"/>
    <n v="4.5308189043477203"/>
  </r>
  <r>
    <n v="5"/>
    <x v="6"/>
    <x v="10"/>
    <n v="301"/>
    <n v="205"/>
    <x v="0"/>
    <n v="4.1680755326304997E-2"/>
    <n v="0"/>
  </r>
  <r>
    <n v="5"/>
    <x v="6"/>
    <x v="10"/>
    <n v="301"/>
    <n v="205"/>
    <x v="2"/>
    <n v="0"/>
    <n v="4.4891381490214197"/>
  </r>
  <r>
    <n v="5"/>
    <x v="6"/>
    <x v="11"/>
    <n v="301"/>
    <n v="205"/>
    <x v="0"/>
    <n v="4.1297317938660399E-2"/>
    <n v="0"/>
  </r>
  <r>
    <n v="5"/>
    <x v="6"/>
    <x v="11"/>
    <n v="301"/>
    <n v="205"/>
    <x v="2"/>
    <n v="0"/>
    <n v="4.4478408310827602"/>
  </r>
  <r>
    <n v="5"/>
    <x v="6"/>
    <x v="12"/>
    <n v="301"/>
    <n v="205"/>
    <x v="0"/>
    <n v="4.0917407939834199E-2"/>
    <n v="0"/>
  </r>
  <r>
    <n v="5"/>
    <x v="6"/>
    <x v="12"/>
    <n v="301"/>
    <n v="205"/>
    <x v="2"/>
    <n v="0"/>
    <n v="4.4069234231429304"/>
  </r>
  <r>
    <n v="5"/>
    <x v="6"/>
    <x v="13"/>
    <n v="301"/>
    <n v="205"/>
    <x v="0"/>
    <n v="4.0540992880011097E-2"/>
    <n v="0"/>
  </r>
  <r>
    <n v="5"/>
    <x v="6"/>
    <x v="13"/>
    <n v="301"/>
    <n v="205"/>
    <x v="2"/>
    <n v="0"/>
    <n v="4.3663824302629104"/>
  </r>
  <r>
    <n v="5"/>
    <x v="6"/>
    <x v="14"/>
    <n v="301"/>
    <n v="205"/>
    <x v="0"/>
    <n v="4.0168040607896097E-2"/>
    <n v="0"/>
  </r>
  <r>
    <n v="5"/>
    <x v="6"/>
    <x v="14"/>
    <n v="301"/>
    <n v="205"/>
    <x v="2"/>
    <n v="0"/>
    <n v="4.3262143896550196"/>
  </r>
  <r>
    <n v="5"/>
    <x v="6"/>
    <x v="15"/>
    <n v="301"/>
    <n v="205"/>
    <x v="0"/>
    <n v="3.9798519267966598E-2"/>
    <n v="0"/>
  </r>
  <r>
    <n v="5"/>
    <x v="6"/>
    <x v="15"/>
    <n v="301"/>
    <n v="205"/>
    <x v="2"/>
    <n v="0"/>
    <n v="4.2864158703870503"/>
  </r>
  <r>
    <n v="5"/>
    <x v="6"/>
    <x v="16"/>
    <n v="301"/>
    <n v="205"/>
    <x v="0"/>
    <n v="3.9432397297749097E-2"/>
    <n v="0"/>
  </r>
  <r>
    <n v="5"/>
    <x v="6"/>
    <x v="16"/>
    <n v="301"/>
    <n v="205"/>
    <x v="2"/>
    <n v="0"/>
    <n v="4.2469834730893004"/>
  </r>
  <r>
    <n v="5"/>
    <x v="6"/>
    <x v="17"/>
    <n v="301"/>
    <n v="205"/>
    <x v="0"/>
    <n v="3.9069643425127899E-2"/>
    <n v="0"/>
  </r>
  <r>
    <n v="5"/>
    <x v="6"/>
    <x v="17"/>
    <n v="301"/>
    <n v="205"/>
    <x v="2"/>
    <n v="0"/>
    <n v="4.2079138296641698"/>
  </r>
  <r>
    <n v="5"/>
    <x v="6"/>
    <x v="18"/>
    <n v="301"/>
    <n v="205"/>
    <x v="0"/>
    <n v="3.8710226665671102E-2"/>
    <n v="0"/>
  </r>
  <r>
    <n v="5"/>
    <x v="6"/>
    <x v="18"/>
    <n v="301"/>
    <n v="205"/>
    <x v="2"/>
    <n v="0"/>
    <n v="4.1692036029984996"/>
  </r>
  <r>
    <n v="5"/>
    <x v="6"/>
    <x v="6"/>
    <n v="301"/>
    <n v="206"/>
    <x v="0"/>
    <n v="0.424901833945103"/>
    <n v="0"/>
  </r>
  <r>
    <n v="5"/>
    <x v="6"/>
    <x v="6"/>
    <n v="301"/>
    <n v="206"/>
    <x v="3"/>
    <n v="0"/>
    <n v="23.0823381660549"/>
  </r>
  <r>
    <n v="5"/>
    <x v="6"/>
    <x v="7"/>
    <n v="301"/>
    <n v="206"/>
    <x v="0"/>
    <n v="0.41722158018116001"/>
    <n v="0"/>
  </r>
  <r>
    <n v="5"/>
    <x v="6"/>
    <x v="7"/>
    <n v="301"/>
    <n v="206"/>
    <x v="3"/>
    <n v="0"/>
    <n v="22.665116585873701"/>
  </r>
  <r>
    <n v="5"/>
    <x v="6"/>
    <x v="8"/>
    <n v="301"/>
    <n v="206"/>
    <x v="0"/>
    <n v="0.40968014977161399"/>
    <n v="0"/>
  </r>
  <r>
    <n v="5"/>
    <x v="6"/>
    <x v="8"/>
    <n v="301"/>
    <n v="206"/>
    <x v="3"/>
    <n v="0"/>
    <n v="22.255436436102102"/>
  </r>
  <r>
    <n v="5"/>
    <x v="6"/>
    <x v="9"/>
    <n v="301"/>
    <n v="206"/>
    <x v="0"/>
    <n v="0.40227503343431398"/>
    <n v="0"/>
  </r>
  <r>
    <n v="5"/>
    <x v="6"/>
    <x v="9"/>
    <n v="301"/>
    <n v="206"/>
    <x v="3"/>
    <n v="0"/>
    <n v="21.853161402667801"/>
  </r>
  <r>
    <n v="5"/>
    <x v="6"/>
    <x v="10"/>
    <n v="301"/>
    <n v="206"/>
    <x v="0"/>
    <n v="0.39500376724327801"/>
    <n v="0"/>
  </r>
  <r>
    <n v="5"/>
    <x v="6"/>
    <x v="10"/>
    <n v="301"/>
    <n v="206"/>
    <x v="3"/>
    <n v="0"/>
    <n v="21.458157635424499"/>
  </r>
  <r>
    <n v="5"/>
    <x v="6"/>
    <x v="11"/>
    <n v="301"/>
    <n v="206"/>
    <x v="0"/>
    <n v="0.38786393180888401"/>
    <n v="0"/>
  </r>
  <r>
    <n v="5"/>
    <x v="6"/>
    <x v="11"/>
    <n v="301"/>
    <n v="206"/>
    <x v="3"/>
    <n v="0"/>
    <n v="21.0702937036157"/>
  </r>
  <r>
    <n v="5"/>
    <x v="6"/>
    <x v="12"/>
    <n v="301"/>
    <n v="206"/>
    <x v="0"/>
    <n v="0.380853151472831"/>
    <n v="0"/>
  </r>
  <r>
    <n v="5"/>
    <x v="6"/>
    <x v="12"/>
    <n v="301"/>
    <n v="206"/>
    <x v="3"/>
    <n v="0"/>
    <n v="20.689440552142798"/>
  </r>
  <r>
    <n v="5"/>
    <x v="6"/>
    <x v="13"/>
    <n v="301"/>
    <n v="206"/>
    <x v="0"/>
    <n v="0.373969093517726"/>
    <n v="0"/>
  </r>
  <r>
    <n v="5"/>
    <x v="6"/>
    <x v="13"/>
    <n v="301"/>
    <n v="206"/>
    <x v="3"/>
    <n v="0"/>
    <n v="20.315471458625101"/>
  </r>
  <r>
    <n v="5"/>
    <x v="6"/>
    <x v="14"/>
    <n v="301"/>
    <n v="206"/>
    <x v="0"/>
    <n v="0.36720946739086502"/>
    <n v="0"/>
  </r>
  <r>
    <n v="5"/>
    <x v="6"/>
    <x v="14"/>
    <n v="301"/>
    <n v="206"/>
    <x v="3"/>
    <n v="0"/>
    <n v="19.948261991234201"/>
  </r>
  <r>
    <n v="5"/>
    <x v="6"/>
    <x v="15"/>
    <n v="301"/>
    <n v="206"/>
    <x v="0"/>
    <n v="0.36057202394210502"/>
    <n v="0"/>
  </r>
  <r>
    <n v="5"/>
    <x v="6"/>
    <x v="15"/>
    <n v="301"/>
    <n v="206"/>
    <x v="3"/>
    <n v="0"/>
    <n v="19.5876899672921"/>
  </r>
  <r>
    <n v="5"/>
    <x v="6"/>
    <x v="16"/>
    <n v="301"/>
    <n v="206"/>
    <x v="0"/>
    <n v="0.354054554675518"/>
    <n v="0"/>
  </r>
  <r>
    <n v="5"/>
    <x v="6"/>
    <x v="16"/>
    <n v="301"/>
    <n v="206"/>
    <x v="3"/>
    <n v="0"/>
    <n v="19.2336354126166"/>
  </r>
  <r>
    <n v="5"/>
    <x v="6"/>
    <x v="17"/>
    <n v="301"/>
    <n v="206"/>
    <x v="0"/>
    <n v="0.34765489101452102"/>
    <n v="0"/>
  </r>
  <r>
    <n v="5"/>
    <x v="6"/>
    <x v="17"/>
    <n v="301"/>
    <n v="206"/>
    <x v="3"/>
    <n v="0"/>
    <n v="18.8859805216021"/>
  </r>
  <r>
    <n v="5"/>
    <x v="6"/>
    <x v="18"/>
    <n v="301"/>
    <n v="206"/>
    <x v="0"/>
    <n v="0.34137090358035499"/>
    <n v="0"/>
  </r>
  <r>
    <n v="5"/>
    <x v="6"/>
    <x v="18"/>
    <n v="301"/>
    <n v="206"/>
    <x v="3"/>
    <n v="0"/>
    <n v="18.544609618021699"/>
  </r>
  <r>
    <n v="5"/>
    <x v="6"/>
    <x v="6"/>
    <n v="301"/>
    <n v="207"/>
    <x v="0"/>
    <n v="1.3422652590594"/>
    <n v="0"/>
  </r>
  <r>
    <n v="5"/>
    <x v="6"/>
    <x v="6"/>
    <n v="301"/>
    <n v="207"/>
    <x v="4"/>
    <n v="0"/>
    <n v="57.425834740940601"/>
  </r>
  <r>
    <n v="5"/>
    <x v="6"/>
    <x v="7"/>
    <n v="301"/>
    <n v="207"/>
    <x v="0"/>
    <n v="1.31160787817286"/>
    <n v="0"/>
  </r>
  <r>
    <n v="5"/>
    <x v="6"/>
    <x v="7"/>
    <n v="301"/>
    <n v="207"/>
    <x v="4"/>
    <n v="0"/>
    <n v="56.114226862767801"/>
  </r>
  <r>
    <n v="5"/>
    <x v="6"/>
    <x v="8"/>
    <n v="301"/>
    <n v="207"/>
    <x v="0"/>
    <n v="1.2816507128335"/>
    <n v="0"/>
  </r>
  <r>
    <n v="5"/>
    <x v="6"/>
    <x v="8"/>
    <n v="301"/>
    <n v="207"/>
    <x v="4"/>
    <n v="0"/>
    <n v="54.832576149934297"/>
  </r>
  <r>
    <n v="5"/>
    <x v="6"/>
    <x v="9"/>
    <n v="301"/>
    <n v="207"/>
    <x v="0"/>
    <n v="1.2523777700961101"/>
    <n v="0"/>
  </r>
  <r>
    <n v="5"/>
    <x v="6"/>
    <x v="9"/>
    <n v="301"/>
    <n v="207"/>
    <x v="4"/>
    <n v="0"/>
    <n v="53.580198379838102"/>
  </r>
  <r>
    <n v="5"/>
    <x v="6"/>
    <x v="10"/>
    <n v="301"/>
    <n v="207"/>
    <x v="0"/>
    <n v="1.22377342229487"/>
    <n v="0"/>
  </r>
  <r>
    <n v="5"/>
    <x v="6"/>
    <x v="10"/>
    <n v="301"/>
    <n v="207"/>
    <x v="4"/>
    <n v="0"/>
    <n v="52.356424957543297"/>
  </r>
  <r>
    <n v="5"/>
    <x v="6"/>
    <x v="11"/>
    <n v="301"/>
    <n v="207"/>
    <x v="0"/>
    <n v="1.19582239870032"/>
    <n v="0"/>
  </r>
  <r>
    <n v="5"/>
    <x v="6"/>
    <x v="11"/>
    <n v="301"/>
    <n v="207"/>
    <x v="4"/>
    <n v="0"/>
    <n v="51.160602558843003"/>
  </r>
  <r>
    <n v="5"/>
    <x v="6"/>
    <x v="12"/>
    <n v="301"/>
    <n v="207"/>
    <x v="0"/>
    <n v="1.1685097773669599"/>
    <n v="0"/>
  </r>
  <r>
    <n v="5"/>
    <x v="6"/>
    <x v="12"/>
    <n v="301"/>
    <n v="207"/>
    <x v="4"/>
    <n v="0"/>
    <n v="49.992092781476003"/>
  </r>
  <r>
    <n v="5"/>
    <x v="6"/>
    <x v="13"/>
    <n v="301"/>
    <n v="207"/>
    <x v="0"/>
    <n v="1.14182097716702"/>
    <n v="0"/>
  </r>
  <r>
    <n v="5"/>
    <x v="6"/>
    <x v="13"/>
    <n v="301"/>
    <n v="207"/>
    <x v="4"/>
    <n v="0"/>
    <n v="48.850271804309003"/>
  </r>
  <r>
    <n v="5"/>
    <x v="6"/>
    <x v="14"/>
    <n v="301"/>
    <n v="207"/>
    <x v="0"/>
    <n v="1.11574175000607"/>
    <n v="0"/>
  </r>
  <r>
    <n v="5"/>
    <x v="6"/>
    <x v="14"/>
    <n v="301"/>
    <n v="207"/>
    <x v="4"/>
    <n v="0"/>
    <n v="47.734530054302901"/>
  </r>
  <r>
    <n v="5"/>
    <x v="6"/>
    <x v="15"/>
    <n v="301"/>
    <n v="207"/>
    <x v="0"/>
    <n v="1.09025817321672"/>
    <n v="0"/>
  </r>
  <r>
    <n v="5"/>
    <x v="6"/>
    <x v="15"/>
    <n v="301"/>
    <n v="207"/>
    <x v="4"/>
    <n v="0"/>
    <n v="46.644271881086198"/>
  </r>
  <r>
    <n v="5"/>
    <x v="6"/>
    <x v="16"/>
    <n v="301"/>
    <n v="207"/>
    <x v="0"/>
    <n v="1.06535664212562"/>
    <n v="0"/>
  </r>
  <r>
    <n v="5"/>
    <x v="6"/>
    <x v="16"/>
    <n v="301"/>
    <n v="207"/>
    <x v="4"/>
    <n v="0"/>
    <n v="45.578915238960597"/>
  </r>
  <r>
    <n v="5"/>
    <x v="6"/>
    <x v="17"/>
    <n v="301"/>
    <n v="207"/>
    <x v="0"/>
    <n v="1.04102386279069"/>
    <n v="0"/>
  </r>
  <r>
    <n v="5"/>
    <x v="6"/>
    <x v="17"/>
    <n v="301"/>
    <n v="207"/>
    <x v="4"/>
    <n v="0"/>
    <n v="44.537891376169902"/>
  </r>
  <r>
    <n v="5"/>
    <x v="6"/>
    <x v="18"/>
    <n v="301"/>
    <n v="207"/>
    <x v="0"/>
    <n v="1.0172468449038401"/>
    <n v="0"/>
  </r>
  <r>
    <n v="5"/>
    <x v="6"/>
    <x v="18"/>
    <n v="301"/>
    <n v="207"/>
    <x v="4"/>
    <n v="0"/>
    <n v="43.520644531266001"/>
  </r>
  <r>
    <n v="5"/>
    <x v="6"/>
    <x v="6"/>
    <n v="301"/>
    <n v="208"/>
    <x v="0"/>
    <n v="0.173001753461659"/>
    <n v="0"/>
  </r>
  <r>
    <n v="5"/>
    <x v="6"/>
    <x v="6"/>
    <n v="301"/>
    <n v="208"/>
    <x v="5"/>
    <n v="0"/>
    <n v="18.632790246538299"/>
  </r>
  <r>
    <n v="5"/>
    <x v="6"/>
    <x v="7"/>
    <n v="301"/>
    <n v="208"/>
    <x v="0"/>
    <n v="0.17141024342576799"/>
    <n v="0"/>
  </r>
  <r>
    <n v="5"/>
    <x v="6"/>
    <x v="7"/>
    <n v="301"/>
    <n v="208"/>
    <x v="5"/>
    <n v="0"/>
    <n v="18.461380003112598"/>
  </r>
  <r>
    <n v="5"/>
    <x v="6"/>
    <x v="8"/>
    <n v="301"/>
    <n v="208"/>
    <x v="0"/>
    <n v="0.169833374306194"/>
    <n v="0"/>
  </r>
  <r>
    <n v="5"/>
    <x v="6"/>
    <x v="8"/>
    <n v="301"/>
    <n v="208"/>
    <x v="5"/>
    <n v="0"/>
    <n v="18.291546628806401"/>
  </r>
  <r>
    <n v="5"/>
    <x v="6"/>
    <x v="9"/>
    <n v="301"/>
    <n v="208"/>
    <x v="0"/>
    <n v="0.16827101141548101"/>
    <n v="0"/>
  </r>
  <r>
    <n v="5"/>
    <x v="6"/>
    <x v="9"/>
    <n v="301"/>
    <n v="208"/>
    <x v="5"/>
    <n v="0"/>
    <n v="18.123275617390899"/>
  </r>
  <r>
    <n v="5"/>
    <x v="6"/>
    <x v="10"/>
    <n v="301"/>
    <n v="208"/>
    <x v="0"/>
    <n v="0.16672302130521999"/>
    <n v="0"/>
  </r>
  <r>
    <n v="5"/>
    <x v="6"/>
    <x v="10"/>
    <n v="301"/>
    <n v="208"/>
    <x v="5"/>
    <n v="0"/>
    <n v="17.9565525960857"/>
  </r>
  <r>
    <n v="5"/>
    <x v="6"/>
    <x v="11"/>
    <n v="301"/>
    <n v="208"/>
    <x v="0"/>
    <n v="0.16518927175464199"/>
    <n v="0"/>
  </r>
  <r>
    <n v="5"/>
    <x v="6"/>
    <x v="11"/>
    <n v="301"/>
    <n v="208"/>
    <x v="5"/>
    <n v="0"/>
    <n v="17.791363324331002"/>
  </r>
  <r>
    <n v="5"/>
    <x v="6"/>
    <x v="12"/>
    <n v="301"/>
    <n v="208"/>
    <x v="0"/>
    <n v="0.16366963175933699"/>
    <n v="0"/>
  </r>
  <r>
    <n v="5"/>
    <x v="6"/>
    <x v="12"/>
    <n v="301"/>
    <n v="208"/>
    <x v="5"/>
    <n v="0"/>
    <n v="17.6276936925717"/>
  </r>
  <r>
    <n v="5"/>
    <x v="6"/>
    <x v="13"/>
    <n v="301"/>
    <n v="208"/>
    <x v="0"/>
    <n v="0.162163971520044"/>
    <n v="0"/>
  </r>
  <r>
    <n v="5"/>
    <x v="6"/>
    <x v="13"/>
    <n v="301"/>
    <n v="208"/>
    <x v="5"/>
    <n v="0"/>
    <n v="17.465529721051698"/>
  </r>
  <r>
    <n v="5"/>
    <x v="6"/>
    <x v="14"/>
    <n v="301"/>
    <n v="208"/>
    <x v="0"/>
    <n v="0.160672162431585"/>
    <n v="0"/>
  </r>
  <r>
    <n v="5"/>
    <x v="6"/>
    <x v="14"/>
    <n v="301"/>
    <n v="208"/>
    <x v="5"/>
    <n v="0"/>
    <n v="17.3048575586201"/>
  </r>
  <r>
    <n v="5"/>
    <x v="6"/>
    <x v="15"/>
    <n v="301"/>
    <n v="208"/>
    <x v="0"/>
    <n v="0.159194077071867"/>
    <n v="0"/>
  </r>
  <r>
    <n v="5"/>
    <x v="6"/>
    <x v="15"/>
    <n v="301"/>
    <n v="208"/>
    <x v="5"/>
    <n v="0"/>
    <n v="17.145663481548201"/>
  </r>
  <r>
    <n v="5"/>
    <x v="6"/>
    <x v="16"/>
    <n v="301"/>
    <n v="208"/>
    <x v="0"/>
    <n v="0.157729589190996"/>
    <n v="0"/>
  </r>
  <r>
    <n v="5"/>
    <x v="6"/>
    <x v="16"/>
    <n v="301"/>
    <n v="208"/>
    <x v="5"/>
    <n v="0"/>
    <n v="16.987933892357201"/>
  </r>
  <r>
    <n v="5"/>
    <x v="6"/>
    <x v="17"/>
    <n v="301"/>
    <n v="208"/>
    <x v="0"/>
    <n v="0.15627857370051099"/>
    <n v="0"/>
  </r>
  <r>
    <n v="5"/>
    <x v="6"/>
    <x v="17"/>
    <n v="301"/>
    <n v="208"/>
    <x v="5"/>
    <n v="0"/>
    <n v="16.831655318656701"/>
  </r>
  <r>
    <n v="5"/>
    <x v="6"/>
    <x v="18"/>
    <n v="301"/>
    <n v="208"/>
    <x v="0"/>
    <n v="0.15484090666268499"/>
    <n v="0"/>
  </r>
  <r>
    <n v="5"/>
    <x v="6"/>
    <x v="18"/>
    <n v="301"/>
    <n v="208"/>
    <x v="5"/>
    <n v="0"/>
    <n v="16.676814411993998"/>
  </r>
  <r>
    <n v="5"/>
    <x v="6"/>
    <x v="6"/>
    <n v="301"/>
    <n v="209"/>
    <x v="0"/>
    <n v="48.291242767309598"/>
    <n v="0"/>
  </r>
  <r>
    <n v="5"/>
    <x v="6"/>
    <x v="6"/>
    <n v="301"/>
    <n v="209"/>
    <x v="6"/>
    <n v="0"/>
    <n v="116.58537323269"/>
  </r>
  <r>
    <n v="5"/>
    <x v="6"/>
    <x v="7"/>
    <n v="301"/>
    <n v="209"/>
    <x v="0"/>
    <n v="34.147065232690402"/>
    <n v="0"/>
  </r>
  <r>
    <n v="5"/>
    <x v="6"/>
    <x v="7"/>
    <n v="301"/>
    <n v="209"/>
    <x v="6"/>
    <n v="0"/>
    <n v="82.438308000000006"/>
  </r>
  <r>
    <n v="5"/>
    <x v="6"/>
    <x v="8"/>
    <n v="301"/>
    <n v="209"/>
    <x v="0"/>
    <n v="24.145621383654799"/>
    <n v="0"/>
  </r>
  <r>
    <n v="5"/>
    <x v="6"/>
    <x v="8"/>
    <n v="301"/>
    <n v="209"/>
    <x v="6"/>
    <n v="0"/>
    <n v="58.2926866163452"/>
  </r>
  <r>
    <n v="5"/>
    <x v="6"/>
    <x v="9"/>
    <n v="301"/>
    <n v="209"/>
    <x v="0"/>
    <n v="17.073532616345201"/>
    <n v="0"/>
  </r>
  <r>
    <n v="5"/>
    <x v="6"/>
    <x v="9"/>
    <n v="301"/>
    <n v="209"/>
    <x v="6"/>
    <n v="0"/>
    <n v="41.219154000000003"/>
  </r>
  <r>
    <n v="5"/>
    <x v="6"/>
    <x v="10"/>
    <n v="301"/>
    <n v="209"/>
    <x v="0"/>
    <n v="12.072810691827399"/>
    <n v="0"/>
  </r>
  <r>
    <n v="5"/>
    <x v="6"/>
    <x v="10"/>
    <n v="301"/>
    <n v="209"/>
    <x v="6"/>
    <n v="0"/>
    <n v="29.1463433081726"/>
  </r>
  <r>
    <n v="5"/>
    <x v="6"/>
    <x v="11"/>
    <n v="301"/>
    <n v="209"/>
    <x v="0"/>
    <n v="8.5367663081726093"/>
    <n v="0"/>
  </r>
  <r>
    <n v="5"/>
    <x v="6"/>
    <x v="11"/>
    <n v="301"/>
    <n v="209"/>
    <x v="6"/>
    <n v="0"/>
    <n v="20.609577000000002"/>
  </r>
  <r>
    <n v="5"/>
    <x v="6"/>
    <x v="12"/>
    <n v="301"/>
    <n v="209"/>
    <x v="0"/>
    <n v="6.0364053459136997"/>
    <n v="0"/>
  </r>
  <r>
    <n v="5"/>
    <x v="6"/>
    <x v="12"/>
    <n v="301"/>
    <n v="209"/>
    <x v="6"/>
    <n v="0"/>
    <n v="14.5731716540863"/>
  </r>
  <r>
    <n v="5"/>
    <x v="6"/>
    <x v="13"/>
    <n v="301"/>
    <n v="209"/>
    <x v="0"/>
    <n v="4.2683831540863002"/>
    <n v="0"/>
  </r>
  <r>
    <n v="5"/>
    <x v="6"/>
    <x v="13"/>
    <n v="301"/>
    <n v="209"/>
    <x v="6"/>
    <n v="0"/>
    <n v="10.304788500000001"/>
  </r>
  <r>
    <n v="5"/>
    <x v="6"/>
    <x v="14"/>
    <n v="301"/>
    <n v="209"/>
    <x v="0"/>
    <n v="3.0182026729568499"/>
    <n v="0"/>
  </r>
  <r>
    <n v="5"/>
    <x v="6"/>
    <x v="14"/>
    <n v="301"/>
    <n v="209"/>
    <x v="6"/>
    <n v="0"/>
    <n v="7.2865858270431501"/>
  </r>
  <r>
    <n v="5"/>
    <x v="6"/>
    <x v="15"/>
    <n v="301"/>
    <n v="209"/>
    <x v="0"/>
    <n v="2.1341915770431501"/>
    <n v="0"/>
  </r>
  <r>
    <n v="5"/>
    <x v="6"/>
    <x v="15"/>
    <n v="301"/>
    <n v="209"/>
    <x v="6"/>
    <n v="0"/>
    <n v="5.1523942500000004"/>
  </r>
  <r>
    <n v="5"/>
    <x v="6"/>
    <x v="16"/>
    <n v="301"/>
    <n v="209"/>
    <x v="0"/>
    <n v="1.50910133647842"/>
    <n v="0"/>
  </r>
  <r>
    <n v="5"/>
    <x v="6"/>
    <x v="16"/>
    <n v="301"/>
    <n v="209"/>
    <x v="6"/>
    <n v="0"/>
    <n v="3.6432929135215799"/>
  </r>
  <r>
    <n v="5"/>
    <x v="6"/>
    <x v="17"/>
    <n v="301"/>
    <n v="209"/>
    <x v="0"/>
    <n v="1.0670957885215799"/>
    <n v="0"/>
  </r>
  <r>
    <n v="5"/>
    <x v="6"/>
    <x v="17"/>
    <n v="301"/>
    <n v="209"/>
    <x v="6"/>
    <n v="0"/>
    <n v="2.5761971250000002"/>
  </r>
  <r>
    <n v="5"/>
    <x v="6"/>
    <x v="18"/>
    <n v="301"/>
    <n v="209"/>
    <x v="0"/>
    <n v="0.75455066823921202"/>
    <n v="0"/>
  </r>
  <r>
    <n v="5"/>
    <x v="6"/>
    <x v="18"/>
    <n v="301"/>
    <n v="209"/>
    <x v="6"/>
    <n v="0"/>
    <n v="1.82164645676079"/>
  </r>
  <r>
    <n v="5"/>
    <x v="6"/>
    <x v="6"/>
    <n v="301"/>
    <n v="210"/>
    <x v="0"/>
    <n v="0.59486256752314404"/>
    <n v="0"/>
  </r>
  <r>
    <n v="5"/>
    <x v="6"/>
    <x v="6"/>
    <n v="301"/>
    <n v="210"/>
    <x v="7"/>
    <n v="0"/>
    <n v="32.3152734324769"/>
  </r>
  <r>
    <n v="5"/>
    <x v="6"/>
    <x v="7"/>
    <n v="301"/>
    <n v="210"/>
    <x v="0"/>
    <n v="0.58411021225362303"/>
    <n v="0"/>
  </r>
  <r>
    <n v="5"/>
    <x v="6"/>
    <x v="7"/>
    <n v="301"/>
    <n v="210"/>
    <x v="7"/>
    <n v="0"/>
    <n v="31.731163220223198"/>
  </r>
  <r>
    <n v="5"/>
    <x v="6"/>
    <x v="8"/>
    <n v="301"/>
    <n v="210"/>
    <x v="0"/>
    <n v="0.57355220968026199"/>
    <n v="0"/>
  </r>
  <r>
    <n v="5"/>
    <x v="6"/>
    <x v="8"/>
    <n v="301"/>
    <n v="210"/>
    <x v="7"/>
    <n v="0"/>
    <n v="31.157611010543"/>
  </r>
  <r>
    <n v="5"/>
    <x v="6"/>
    <x v="9"/>
    <n v="301"/>
    <n v="210"/>
    <x v="0"/>
    <n v="0.56318504680803705"/>
    <n v="0"/>
  </r>
  <r>
    <n v="5"/>
    <x v="6"/>
    <x v="9"/>
    <n v="301"/>
    <n v="210"/>
    <x v="7"/>
    <n v="0"/>
    <n v="30.594425963734899"/>
  </r>
  <r>
    <n v="5"/>
    <x v="6"/>
    <x v="10"/>
    <n v="301"/>
    <n v="210"/>
    <x v="0"/>
    <n v="0.55300527414059197"/>
    <n v="0"/>
  </r>
  <r>
    <n v="5"/>
    <x v="6"/>
    <x v="10"/>
    <n v="301"/>
    <n v="210"/>
    <x v="7"/>
    <n v="0"/>
    <n v="30.0414206895944"/>
  </r>
  <r>
    <n v="5"/>
    <x v="6"/>
    <x v="11"/>
    <n v="301"/>
    <n v="210"/>
    <x v="0"/>
    <n v="0.54300950453243102"/>
    <n v="0"/>
  </r>
  <r>
    <n v="5"/>
    <x v="6"/>
    <x v="11"/>
    <n v="301"/>
    <n v="210"/>
    <x v="7"/>
    <n v="0"/>
    <n v="29.498411185061901"/>
  </r>
  <r>
    <n v="5"/>
    <x v="6"/>
    <x v="12"/>
    <n v="301"/>
    <n v="210"/>
    <x v="0"/>
    <n v="0.53319441206196705"/>
    <n v="0"/>
  </r>
  <r>
    <n v="5"/>
    <x v="6"/>
    <x v="12"/>
    <n v="301"/>
    <n v="210"/>
    <x v="7"/>
    <n v="0"/>
    <n v="28.965216773000002"/>
  </r>
  <r>
    <n v="5"/>
    <x v="6"/>
    <x v="13"/>
    <n v="301"/>
    <n v="210"/>
    <x v="0"/>
    <n v="0.52355673092481703"/>
    <n v="0"/>
  </r>
  <r>
    <n v="5"/>
    <x v="6"/>
    <x v="13"/>
    <n v="301"/>
    <n v="210"/>
    <x v="7"/>
    <n v="0"/>
    <n v="28.4416600420751"/>
  </r>
  <r>
    <n v="5"/>
    <x v="6"/>
    <x v="14"/>
    <n v="301"/>
    <n v="210"/>
    <x v="0"/>
    <n v="0.51409325434721298"/>
    <n v="0"/>
  </r>
  <r>
    <n v="5"/>
    <x v="6"/>
    <x v="14"/>
    <n v="301"/>
    <n v="210"/>
    <x v="7"/>
    <n v="0"/>
    <n v="27.927566787727901"/>
  </r>
  <r>
    <n v="5"/>
    <x v="6"/>
    <x v="15"/>
    <n v="301"/>
    <n v="210"/>
    <x v="0"/>
    <n v="0.504800833518946"/>
    <n v="0"/>
  </r>
  <r>
    <n v="5"/>
    <x v="6"/>
    <x v="15"/>
    <n v="301"/>
    <n v="210"/>
    <x v="7"/>
    <n v="0"/>
    <n v="27.422765954209002"/>
  </r>
  <r>
    <n v="5"/>
    <x v="6"/>
    <x v="16"/>
    <n v="301"/>
    <n v="210"/>
    <x v="0"/>
    <n v="0.495676376545724"/>
    <n v="0"/>
  </r>
  <r>
    <n v="5"/>
    <x v="6"/>
    <x v="16"/>
    <n v="301"/>
    <n v="210"/>
    <x v="7"/>
    <n v="0"/>
    <n v="26.927089577663299"/>
  </r>
  <r>
    <n v="5"/>
    <x v="6"/>
    <x v="17"/>
    <n v="301"/>
    <n v="210"/>
    <x v="0"/>
    <n v="0.486716847420332"/>
    <n v="0"/>
  </r>
  <r>
    <n v="5"/>
    <x v="6"/>
    <x v="17"/>
    <n v="301"/>
    <n v="210"/>
    <x v="7"/>
    <n v="0"/>
    <n v="26.440372730242899"/>
  </r>
  <r>
    <n v="5"/>
    <x v="6"/>
    <x v="18"/>
    <n v="301"/>
    <n v="210"/>
    <x v="0"/>
    <n v="0.47791926501249499"/>
    <n v="0"/>
  </r>
  <r>
    <n v="5"/>
    <x v="6"/>
    <x v="18"/>
    <n v="301"/>
    <n v="210"/>
    <x v="7"/>
    <n v="0"/>
    <n v="25.9624534652304"/>
  </r>
  <r>
    <n v="5"/>
    <x v="6"/>
    <x v="6"/>
    <n v="300"/>
    <n v="200"/>
    <x v="0"/>
    <n v="4.2477278398249201"/>
    <n v="0"/>
  </r>
  <r>
    <n v="5"/>
    <x v="6"/>
    <x v="6"/>
    <n v="300"/>
    <n v="200"/>
    <x v="9"/>
    <n v="0"/>
    <n v="10.2549221601751"/>
  </r>
  <r>
    <n v="5"/>
    <x v="6"/>
    <x v="7"/>
    <n v="300"/>
    <n v="200"/>
    <x v="0"/>
    <n v="3.0035971601750799"/>
    <n v="0"/>
  </r>
  <r>
    <n v="5"/>
    <x v="6"/>
    <x v="7"/>
    <n v="300"/>
    <n v="200"/>
    <x v="9"/>
    <n v="0"/>
    <n v="7.2513249999999996"/>
  </r>
  <r>
    <n v="5"/>
    <x v="6"/>
    <x v="8"/>
    <n v="300"/>
    <n v="200"/>
    <x v="0"/>
    <n v="2.12386391991246"/>
    <n v="0"/>
  </r>
  <r>
    <n v="5"/>
    <x v="6"/>
    <x v="8"/>
    <n v="300"/>
    <n v="200"/>
    <x v="9"/>
    <n v="0"/>
    <n v="5.1274610800875404"/>
  </r>
  <r>
    <n v="5"/>
    <x v="6"/>
    <x v="9"/>
    <n v="300"/>
    <n v="200"/>
    <x v="0"/>
    <n v="1.50179858008754"/>
    <n v="0"/>
  </r>
  <r>
    <n v="5"/>
    <x v="6"/>
    <x v="9"/>
    <n v="300"/>
    <n v="200"/>
    <x v="9"/>
    <n v="0"/>
    <n v="3.6256624999999998"/>
  </r>
  <r>
    <n v="5"/>
    <x v="6"/>
    <x v="10"/>
    <n v="300"/>
    <n v="200"/>
    <x v="0"/>
    <n v="1.06193195995623"/>
    <n v="0"/>
  </r>
  <r>
    <n v="5"/>
    <x v="6"/>
    <x v="10"/>
    <n v="300"/>
    <n v="200"/>
    <x v="9"/>
    <n v="0"/>
    <n v="2.5637305400437702"/>
  </r>
  <r>
    <n v="5"/>
    <x v="6"/>
    <x v="11"/>
    <n v="300"/>
    <n v="200"/>
    <x v="0"/>
    <n v="0.75089929004377098"/>
    <n v="0"/>
  </r>
  <r>
    <n v="5"/>
    <x v="6"/>
    <x v="11"/>
    <n v="300"/>
    <n v="200"/>
    <x v="9"/>
    <n v="0"/>
    <n v="1.8128312499999999"/>
  </r>
  <r>
    <n v="5"/>
    <x v="6"/>
    <x v="12"/>
    <n v="300"/>
    <n v="200"/>
    <x v="0"/>
    <n v="0.53096597997811401"/>
    <n v="0"/>
  </r>
  <r>
    <n v="5"/>
    <x v="6"/>
    <x v="12"/>
    <n v="300"/>
    <n v="200"/>
    <x v="9"/>
    <n v="0"/>
    <n v="1.28186527002189"/>
  </r>
  <r>
    <n v="5"/>
    <x v="6"/>
    <x v="13"/>
    <n v="300"/>
    <n v="200"/>
    <x v="0"/>
    <n v="0.37544964502188499"/>
    <n v="0"/>
  </r>
  <r>
    <n v="5"/>
    <x v="6"/>
    <x v="13"/>
    <n v="300"/>
    <n v="200"/>
    <x v="9"/>
    <n v="0"/>
    <n v="0.90641562499999995"/>
  </r>
  <r>
    <n v="5"/>
    <x v="6"/>
    <x v="14"/>
    <n v="300"/>
    <n v="200"/>
    <x v="0"/>
    <n v="0.26548298998905701"/>
    <n v="0"/>
  </r>
  <r>
    <n v="5"/>
    <x v="6"/>
    <x v="14"/>
    <n v="300"/>
    <n v="200"/>
    <x v="9"/>
    <n v="0"/>
    <n v="0.640932635010943"/>
  </r>
  <r>
    <n v="5"/>
    <x v="6"/>
    <x v="15"/>
    <n v="300"/>
    <n v="200"/>
    <x v="0"/>
    <n v="0.187724822510943"/>
    <n v="0"/>
  </r>
  <r>
    <n v="5"/>
    <x v="6"/>
    <x v="15"/>
    <n v="300"/>
    <n v="200"/>
    <x v="9"/>
    <n v="0"/>
    <n v="0.45320781249999997"/>
  </r>
  <r>
    <n v="5"/>
    <x v="6"/>
    <x v="16"/>
    <n v="300"/>
    <n v="200"/>
    <x v="0"/>
    <n v="0.132741494994529"/>
    <n v="0"/>
  </r>
  <r>
    <n v="5"/>
    <x v="6"/>
    <x v="16"/>
    <n v="300"/>
    <n v="200"/>
    <x v="9"/>
    <n v="0"/>
    <n v="0.320466317505471"/>
  </r>
  <r>
    <n v="5"/>
    <x v="6"/>
    <x v="17"/>
    <n v="300"/>
    <n v="200"/>
    <x v="0"/>
    <n v="9.3862411255471401E-2"/>
    <n v="0"/>
  </r>
  <r>
    <n v="5"/>
    <x v="6"/>
    <x v="17"/>
    <n v="300"/>
    <n v="200"/>
    <x v="9"/>
    <n v="0"/>
    <n v="0.22660390624999999"/>
  </r>
  <r>
    <n v="5"/>
    <x v="6"/>
    <x v="18"/>
    <n v="300"/>
    <n v="200"/>
    <x v="0"/>
    <n v="6.6370747497264307E-2"/>
    <n v="0"/>
  </r>
  <r>
    <n v="5"/>
    <x v="6"/>
    <x v="18"/>
    <n v="300"/>
    <n v="200"/>
    <x v="9"/>
    <n v="0"/>
    <n v="0.160233158752736"/>
  </r>
  <r>
    <n v="5"/>
    <x v="6"/>
    <x v="6"/>
    <n v="300"/>
    <n v="202"/>
    <x v="0"/>
    <n v="7.6459101116848496"/>
    <n v="0"/>
  </r>
  <r>
    <n v="5"/>
    <x v="6"/>
    <x v="6"/>
    <n v="300"/>
    <n v="202"/>
    <x v="10"/>
    <n v="0"/>
    <n v="18.4588598883152"/>
  </r>
  <r>
    <n v="5"/>
    <x v="6"/>
    <x v="7"/>
    <n v="300"/>
    <n v="202"/>
    <x v="0"/>
    <n v="5.4064748883151497"/>
    <n v="0"/>
  </r>
  <r>
    <n v="5"/>
    <x v="6"/>
    <x v="7"/>
    <n v="300"/>
    <n v="202"/>
    <x v="10"/>
    <n v="0"/>
    <n v="13.052384999999999"/>
  </r>
  <r>
    <n v="5"/>
    <x v="6"/>
    <x v="8"/>
    <n v="300"/>
    <n v="202"/>
    <x v="0"/>
    <n v="3.8229550558424199"/>
    <n v="0"/>
  </r>
  <r>
    <n v="5"/>
    <x v="6"/>
    <x v="8"/>
    <n v="300"/>
    <n v="202"/>
    <x v="10"/>
    <n v="0"/>
    <n v="9.2294299441575802"/>
  </r>
  <r>
    <n v="5"/>
    <x v="6"/>
    <x v="9"/>
    <n v="300"/>
    <n v="202"/>
    <x v="0"/>
    <n v="2.7032374441575802"/>
    <n v="0"/>
  </r>
  <r>
    <n v="5"/>
    <x v="6"/>
    <x v="9"/>
    <n v="300"/>
    <n v="202"/>
    <x v="10"/>
    <n v="0"/>
    <n v="6.5261924999999996"/>
  </r>
  <r>
    <n v="5"/>
    <x v="6"/>
    <x v="10"/>
    <n v="300"/>
    <n v="202"/>
    <x v="0"/>
    <n v="1.91147752792121"/>
    <n v="0"/>
  </r>
  <r>
    <n v="5"/>
    <x v="6"/>
    <x v="10"/>
    <n v="300"/>
    <n v="202"/>
    <x v="10"/>
    <n v="0"/>
    <n v="4.6147149720787901"/>
  </r>
  <r>
    <n v="5"/>
    <x v="6"/>
    <x v="11"/>
    <n v="300"/>
    <n v="202"/>
    <x v="0"/>
    <n v="1.3516187220787901"/>
    <n v="0"/>
  </r>
  <r>
    <n v="5"/>
    <x v="6"/>
    <x v="11"/>
    <n v="300"/>
    <n v="202"/>
    <x v="10"/>
    <n v="0"/>
    <n v="3.2630962499999998"/>
  </r>
  <r>
    <n v="5"/>
    <x v="6"/>
    <x v="12"/>
    <n v="300"/>
    <n v="202"/>
    <x v="0"/>
    <n v="0.95573876396060597"/>
    <n v="0"/>
  </r>
  <r>
    <n v="5"/>
    <x v="6"/>
    <x v="12"/>
    <n v="300"/>
    <n v="202"/>
    <x v="10"/>
    <n v="0"/>
    <n v="2.3073574860393902"/>
  </r>
  <r>
    <n v="5"/>
    <x v="6"/>
    <x v="13"/>
    <n v="300"/>
    <n v="202"/>
    <x v="0"/>
    <n v="0.67580936103939404"/>
    <n v="0"/>
  </r>
  <r>
    <n v="5"/>
    <x v="6"/>
    <x v="13"/>
    <n v="300"/>
    <n v="202"/>
    <x v="10"/>
    <n v="0"/>
    <n v="1.6315481249999999"/>
  </r>
  <r>
    <n v="5"/>
    <x v="6"/>
    <x v="14"/>
    <n v="300"/>
    <n v="202"/>
    <x v="0"/>
    <n v="0.47786938198030299"/>
    <n v="0"/>
  </r>
  <r>
    <n v="5"/>
    <x v="6"/>
    <x v="14"/>
    <n v="300"/>
    <n v="202"/>
    <x v="10"/>
    <n v="0"/>
    <n v="1.1536787430197"/>
  </r>
  <r>
    <n v="5"/>
    <x v="6"/>
    <x v="15"/>
    <n v="300"/>
    <n v="202"/>
    <x v="0"/>
    <n v="0.33790468051969702"/>
    <n v="0"/>
  </r>
  <r>
    <n v="5"/>
    <x v="6"/>
    <x v="15"/>
    <n v="300"/>
    <n v="202"/>
    <x v="10"/>
    <n v="0"/>
    <n v="0.81577406249999995"/>
  </r>
  <r>
    <n v="5"/>
    <x v="6"/>
    <x v="16"/>
    <n v="300"/>
    <n v="202"/>
    <x v="0"/>
    <n v="0.23893469099015199"/>
    <n v="0"/>
  </r>
  <r>
    <n v="5"/>
    <x v="6"/>
    <x v="16"/>
    <n v="300"/>
    <n v="202"/>
    <x v="10"/>
    <n v="0"/>
    <n v="0.57683937150984899"/>
  </r>
  <r>
    <n v="5"/>
    <x v="6"/>
    <x v="17"/>
    <n v="300"/>
    <n v="202"/>
    <x v="0"/>
    <n v="0.16895234025984901"/>
    <n v="0"/>
  </r>
  <r>
    <n v="5"/>
    <x v="6"/>
    <x v="17"/>
    <n v="300"/>
    <n v="202"/>
    <x v="10"/>
    <n v="0"/>
    <n v="0.40788703124999998"/>
  </r>
  <r>
    <n v="5"/>
    <x v="6"/>
    <x v="18"/>
    <n v="300"/>
    <n v="202"/>
    <x v="0"/>
    <n v="0.119467345495076"/>
    <n v="0"/>
  </r>
  <r>
    <n v="5"/>
    <x v="6"/>
    <x v="18"/>
    <n v="300"/>
    <n v="202"/>
    <x v="10"/>
    <n v="0"/>
    <n v="0.28841968575492399"/>
  </r>
  <r>
    <n v="5"/>
    <x v="6"/>
    <x v="6"/>
    <n v="301"/>
    <n v="400"/>
    <x v="0"/>
    <n v="7.6459101116848496"/>
    <n v="0"/>
  </r>
  <r>
    <n v="5"/>
    <x v="6"/>
    <x v="6"/>
    <n v="301"/>
    <n v="400"/>
    <x v="8"/>
    <n v="0"/>
    <n v="18.4588598883152"/>
  </r>
  <r>
    <n v="5"/>
    <x v="6"/>
    <x v="7"/>
    <n v="301"/>
    <n v="400"/>
    <x v="0"/>
    <n v="5.4064748883151497"/>
    <n v="0"/>
  </r>
  <r>
    <n v="5"/>
    <x v="6"/>
    <x v="7"/>
    <n v="301"/>
    <n v="400"/>
    <x v="8"/>
    <n v="0"/>
    <n v="13.052384999999999"/>
  </r>
  <r>
    <n v="5"/>
    <x v="6"/>
    <x v="8"/>
    <n v="301"/>
    <n v="400"/>
    <x v="0"/>
    <n v="3.8229550558424199"/>
    <n v="0"/>
  </r>
  <r>
    <n v="5"/>
    <x v="6"/>
    <x v="8"/>
    <n v="301"/>
    <n v="400"/>
    <x v="8"/>
    <n v="0"/>
    <n v="9.2294299441575802"/>
  </r>
  <r>
    <n v="5"/>
    <x v="6"/>
    <x v="9"/>
    <n v="301"/>
    <n v="400"/>
    <x v="0"/>
    <n v="2.7032374441575802"/>
    <n v="0"/>
  </r>
  <r>
    <n v="5"/>
    <x v="6"/>
    <x v="9"/>
    <n v="301"/>
    <n v="400"/>
    <x v="8"/>
    <n v="0"/>
    <n v="6.5261924999999996"/>
  </r>
  <r>
    <n v="5"/>
    <x v="6"/>
    <x v="10"/>
    <n v="301"/>
    <n v="400"/>
    <x v="0"/>
    <n v="1.91147752792121"/>
    <n v="0"/>
  </r>
  <r>
    <n v="5"/>
    <x v="6"/>
    <x v="10"/>
    <n v="301"/>
    <n v="400"/>
    <x v="8"/>
    <n v="0"/>
    <n v="4.6147149720787901"/>
  </r>
  <r>
    <n v="5"/>
    <x v="6"/>
    <x v="11"/>
    <n v="301"/>
    <n v="400"/>
    <x v="0"/>
    <n v="1.3516187220787901"/>
    <n v="0"/>
  </r>
  <r>
    <n v="5"/>
    <x v="6"/>
    <x v="11"/>
    <n v="301"/>
    <n v="400"/>
    <x v="8"/>
    <n v="0"/>
    <n v="3.2630962499999998"/>
  </r>
  <r>
    <n v="5"/>
    <x v="6"/>
    <x v="12"/>
    <n v="301"/>
    <n v="400"/>
    <x v="0"/>
    <n v="0.95573876396060597"/>
    <n v="0"/>
  </r>
  <r>
    <n v="5"/>
    <x v="6"/>
    <x v="12"/>
    <n v="301"/>
    <n v="400"/>
    <x v="8"/>
    <n v="0"/>
    <n v="2.3073574860393902"/>
  </r>
  <r>
    <n v="5"/>
    <x v="6"/>
    <x v="13"/>
    <n v="301"/>
    <n v="400"/>
    <x v="0"/>
    <n v="0.67580936103939404"/>
    <n v="0"/>
  </r>
  <r>
    <n v="5"/>
    <x v="6"/>
    <x v="13"/>
    <n v="301"/>
    <n v="400"/>
    <x v="8"/>
    <n v="0"/>
    <n v="1.6315481249999999"/>
  </r>
  <r>
    <n v="5"/>
    <x v="6"/>
    <x v="14"/>
    <n v="301"/>
    <n v="400"/>
    <x v="0"/>
    <n v="0.47786938198030299"/>
    <n v="0"/>
  </r>
  <r>
    <n v="5"/>
    <x v="6"/>
    <x v="14"/>
    <n v="301"/>
    <n v="400"/>
    <x v="8"/>
    <n v="0"/>
    <n v="1.1536787430197"/>
  </r>
  <r>
    <n v="5"/>
    <x v="6"/>
    <x v="15"/>
    <n v="301"/>
    <n v="400"/>
    <x v="0"/>
    <n v="0.33790468051969702"/>
    <n v="0"/>
  </r>
  <r>
    <n v="5"/>
    <x v="6"/>
    <x v="15"/>
    <n v="301"/>
    <n v="400"/>
    <x v="8"/>
    <n v="0"/>
    <n v="0.81577406249999995"/>
  </r>
  <r>
    <n v="5"/>
    <x v="6"/>
    <x v="16"/>
    <n v="301"/>
    <n v="400"/>
    <x v="0"/>
    <n v="0.23893469099015199"/>
    <n v="0"/>
  </r>
  <r>
    <n v="5"/>
    <x v="6"/>
    <x v="16"/>
    <n v="301"/>
    <n v="400"/>
    <x v="8"/>
    <n v="0"/>
    <n v="0.57683937150984899"/>
  </r>
  <r>
    <n v="5"/>
    <x v="6"/>
    <x v="17"/>
    <n v="301"/>
    <n v="400"/>
    <x v="0"/>
    <n v="0.16895234025984901"/>
    <n v="0"/>
  </r>
  <r>
    <n v="5"/>
    <x v="6"/>
    <x v="17"/>
    <n v="301"/>
    <n v="400"/>
    <x v="8"/>
    <n v="0"/>
    <n v="0.40788703124999998"/>
  </r>
  <r>
    <n v="5"/>
    <x v="6"/>
    <x v="18"/>
    <n v="301"/>
    <n v="400"/>
    <x v="0"/>
    <n v="0.119467345495076"/>
    <n v="0"/>
  </r>
  <r>
    <n v="5"/>
    <x v="6"/>
    <x v="18"/>
    <n v="301"/>
    <n v="400"/>
    <x v="8"/>
    <n v="0"/>
    <n v="0.28841968575492399"/>
  </r>
  <r>
    <n v="5"/>
    <x v="7"/>
    <x v="7"/>
    <n v="300"/>
    <n v="204"/>
    <x v="0"/>
    <n v="3.6948610797664099E-3"/>
    <n v="0"/>
  </r>
  <r>
    <n v="5"/>
    <x v="7"/>
    <x v="7"/>
    <n v="300"/>
    <n v="204"/>
    <x v="1"/>
    <n v="0"/>
    <n v="0.47790513892023401"/>
  </r>
  <r>
    <n v="5"/>
    <x v="7"/>
    <x v="8"/>
    <n v="300"/>
    <n v="204"/>
    <x v="0"/>
    <n v="3.6665139070114999E-3"/>
    <n v="0"/>
  </r>
  <r>
    <n v="5"/>
    <x v="7"/>
    <x v="8"/>
    <n v="300"/>
    <n v="204"/>
    <x v="1"/>
    <n v="0"/>
    <n v="0.474238625013222"/>
  </r>
  <r>
    <n v="5"/>
    <x v="7"/>
    <x v="9"/>
    <n v="300"/>
    <n v="204"/>
    <x v="0"/>
    <n v="3.63838421528928E-3"/>
    <n v="0"/>
  </r>
  <r>
    <n v="5"/>
    <x v="7"/>
    <x v="9"/>
    <n v="300"/>
    <n v="204"/>
    <x v="1"/>
    <n v="0"/>
    <n v="0.470600240797933"/>
  </r>
  <r>
    <n v="5"/>
    <x v="7"/>
    <x v="10"/>
    <n v="300"/>
    <n v="204"/>
    <x v="0"/>
    <n v="3.6104703360734201E-3"/>
    <n v="0"/>
  </r>
  <r>
    <n v="5"/>
    <x v="7"/>
    <x v="10"/>
    <n v="300"/>
    <n v="204"/>
    <x v="1"/>
    <n v="0"/>
    <n v="0.46698977046185902"/>
  </r>
  <r>
    <n v="5"/>
    <x v="7"/>
    <x v="11"/>
    <n v="300"/>
    <n v="204"/>
    <x v="0"/>
    <n v="3.5827706136390999E-3"/>
    <n v="0"/>
  </r>
  <r>
    <n v="5"/>
    <x v="7"/>
    <x v="11"/>
    <n v="300"/>
    <n v="204"/>
    <x v="1"/>
    <n v="0"/>
    <n v="0.46340699984821998"/>
  </r>
  <r>
    <n v="5"/>
    <x v="7"/>
    <x v="12"/>
    <n v="300"/>
    <n v="204"/>
    <x v="0"/>
    <n v="3.55528340496369E-3"/>
    <n v="0"/>
  </r>
  <r>
    <n v="5"/>
    <x v="7"/>
    <x v="12"/>
    <n v="300"/>
    <n v="204"/>
    <x v="1"/>
    <n v="0"/>
    <n v="0.45985171644325701"/>
  </r>
  <r>
    <n v="5"/>
    <x v="7"/>
    <x v="13"/>
    <n v="300"/>
    <n v="204"/>
    <x v="0"/>
    <n v="3.5280070796303601E-3"/>
    <n v="0"/>
  </r>
  <r>
    <n v="5"/>
    <x v="7"/>
    <x v="13"/>
    <n v="300"/>
    <n v="204"/>
    <x v="1"/>
    <n v="0"/>
    <n v="0.45632370936362598"/>
  </r>
  <r>
    <n v="5"/>
    <x v="7"/>
    <x v="14"/>
    <n v="300"/>
    <n v="204"/>
    <x v="0"/>
    <n v="3.5009400197307302E-3"/>
    <n v="0"/>
  </r>
  <r>
    <n v="5"/>
    <x v="7"/>
    <x v="14"/>
    <n v="300"/>
    <n v="204"/>
    <x v="1"/>
    <n v="0"/>
    <n v="0.45282276934389598"/>
  </r>
  <r>
    <n v="5"/>
    <x v="7"/>
    <x v="15"/>
    <n v="300"/>
    <n v="204"/>
    <x v="0"/>
    <n v="3.4740806197690599E-3"/>
    <n v="0"/>
  </r>
  <r>
    <n v="5"/>
    <x v="7"/>
    <x v="15"/>
    <n v="300"/>
    <n v="204"/>
    <x v="1"/>
    <n v="0"/>
    <n v="0.44934868872412698"/>
  </r>
  <r>
    <n v="5"/>
    <x v="7"/>
    <x v="16"/>
    <n v="300"/>
    <n v="204"/>
    <x v="0"/>
    <n v="3.4474272865673799E-3"/>
    <n v="0"/>
  </r>
  <r>
    <n v="5"/>
    <x v="7"/>
    <x v="16"/>
    <n v="300"/>
    <n v="204"/>
    <x v="1"/>
    <n v="0"/>
    <n v="0.44590126143755898"/>
  </r>
  <r>
    <n v="5"/>
    <x v="7"/>
    <x v="17"/>
    <n v="300"/>
    <n v="204"/>
    <x v="0"/>
    <n v="3.4209784391702699E-3"/>
    <n v="0"/>
  </r>
  <r>
    <n v="5"/>
    <x v="7"/>
    <x v="17"/>
    <n v="300"/>
    <n v="204"/>
    <x v="1"/>
    <n v="0"/>
    <n v="0.44248028299838899"/>
  </r>
  <r>
    <n v="5"/>
    <x v="7"/>
    <x v="18"/>
    <n v="300"/>
    <n v="204"/>
    <x v="0"/>
    <n v="3.39473250875161E-3"/>
    <n v="0"/>
  </r>
  <r>
    <n v="5"/>
    <x v="7"/>
    <x v="18"/>
    <n v="300"/>
    <n v="204"/>
    <x v="1"/>
    <n v="0"/>
    <n v="0.43908555048963699"/>
  </r>
  <r>
    <n v="5"/>
    <x v="7"/>
    <x v="7"/>
    <n v="300"/>
    <n v="205"/>
    <x v="0"/>
    <n v="3.5443397211724898E-4"/>
    <n v="0"/>
  </r>
  <r>
    <n v="5"/>
    <x v="7"/>
    <x v="7"/>
    <n v="300"/>
    <n v="205"/>
    <x v="2"/>
    <n v="0"/>
    <n v="3.8173566027882799E-2"/>
  </r>
  <r>
    <n v="5"/>
    <x v="7"/>
    <x v="8"/>
    <n v="300"/>
    <n v="205"/>
    <x v="0"/>
    <n v="3.5117339693579303E-4"/>
    <n v="0"/>
  </r>
  <r>
    <n v="5"/>
    <x v="7"/>
    <x v="8"/>
    <n v="300"/>
    <n v="205"/>
    <x v="2"/>
    <n v="0"/>
    <n v="3.7822392630946999E-2"/>
  </r>
  <r>
    <n v="5"/>
    <x v="7"/>
    <x v="9"/>
    <n v="300"/>
    <n v="205"/>
    <x v="0"/>
    <n v="3.4794281704642001E-4"/>
    <n v="0"/>
  </r>
  <r>
    <n v="5"/>
    <x v="7"/>
    <x v="9"/>
    <n v="300"/>
    <n v="205"/>
    <x v="2"/>
    <n v="0"/>
    <n v="3.7474449813900503E-2"/>
  </r>
  <r>
    <n v="5"/>
    <x v="7"/>
    <x v="10"/>
    <n v="300"/>
    <n v="205"/>
    <x v="0"/>
    <n v="3.44741956510825E-4"/>
    <n v="0"/>
  </r>
  <r>
    <n v="5"/>
    <x v="7"/>
    <x v="10"/>
    <n v="300"/>
    <n v="205"/>
    <x v="2"/>
    <n v="0"/>
    <n v="3.7129707857389699E-2"/>
  </r>
  <r>
    <n v="5"/>
    <x v="7"/>
    <x v="11"/>
    <n v="300"/>
    <n v="205"/>
    <x v="0"/>
    <n v="3.4157054192918802E-4"/>
    <n v="0"/>
  </r>
  <r>
    <n v="5"/>
    <x v="7"/>
    <x v="11"/>
    <n v="300"/>
    <n v="205"/>
    <x v="2"/>
    <n v="0"/>
    <n v="3.6788137315460497E-2"/>
  </r>
  <r>
    <n v="5"/>
    <x v="7"/>
    <x v="12"/>
    <n v="300"/>
    <n v="205"/>
    <x v="0"/>
    <n v="3.3842830241676702E-4"/>
    <n v="0"/>
  </r>
  <r>
    <n v="5"/>
    <x v="7"/>
    <x v="12"/>
    <n v="300"/>
    <n v="205"/>
    <x v="2"/>
    <n v="0"/>
    <n v="3.6449709013043799E-2"/>
  </r>
  <r>
    <n v="5"/>
    <x v="7"/>
    <x v="13"/>
    <n v="300"/>
    <n v="205"/>
    <x v="0"/>
    <n v="3.3531496958084901E-4"/>
    <n v="0"/>
  </r>
  <r>
    <n v="5"/>
    <x v="7"/>
    <x v="13"/>
    <n v="300"/>
    <n v="205"/>
    <x v="2"/>
    <n v="0"/>
    <n v="3.6114394043462901E-2"/>
  </r>
  <r>
    <n v="5"/>
    <x v="7"/>
    <x v="14"/>
    <n v="300"/>
    <n v="205"/>
    <x v="0"/>
    <n v="3.3223027749770801E-4"/>
    <n v="0"/>
  </r>
  <r>
    <n v="5"/>
    <x v="7"/>
    <x v="14"/>
    <n v="300"/>
    <n v="205"/>
    <x v="2"/>
    <n v="0"/>
    <n v="3.57821637659652E-2"/>
  </r>
  <r>
    <n v="5"/>
    <x v="7"/>
    <x v="15"/>
    <n v="300"/>
    <n v="205"/>
    <x v="0"/>
    <n v="3.2917396269001298E-4"/>
    <n v="0"/>
  </r>
  <r>
    <n v="5"/>
    <x v="7"/>
    <x v="15"/>
    <n v="300"/>
    <n v="205"/>
    <x v="2"/>
    <n v="0"/>
    <n v="3.5452989803275201E-2"/>
  </r>
  <r>
    <n v="5"/>
    <x v="7"/>
    <x v="16"/>
    <n v="300"/>
    <n v="205"/>
    <x v="0"/>
    <n v="3.2614576410420999E-4"/>
    <n v="0"/>
  </r>
  <r>
    <n v="5"/>
    <x v="7"/>
    <x v="16"/>
    <n v="300"/>
    <n v="205"/>
    <x v="2"/>
    <n v="0"/>
    <n v="3.5126844039170997E-2"/>
  </r>
  <r>
    <n v="5"/>
    <x v="7"/>
    <x v="17"/>
    <n v="300"/>
    <n v="205"/>
    <x v="0"/>
    <n v="3.2314542308831102E-4"/>
    <n v="0"/>
  </r>
  <r>
    <n v="5"/>
    <x v="7"/>
    <x v="17"/>
    <n v="300"/>
    <n v="205"/>
    <x v="2"/>
    <n v="0"/>
    <n v="3.48036986160827E-2"/>
  </r>
  <r>
    <n v="5"/>
    <x v="7"/>
    <x v="18"/>
    <n v="300"/>
    <n v="205"/>
    <x v="0"/>
    <n v="3.2017268336974298E-4"/>
    <n v="0"/>
  </r>
  <r>
    <n v="5"/>
    <x v="7"/>
    <x v="18"/>
    <n v="300"/>
    <n v="205"/>
    <x v="2"/>
    <n v="0"/>
    <n v="3.4483525932712901E-2"/>
  </r>
  <r>
    <n v="5"/>
    <x v="7"/>
    <x v="7"/>
    <n v="300"/>
    <n v="206"/>
    <x v="0"/>
    <n v="3.4820374187350101E-3"/>
    <n v="0"/>
  </r>
  <r>
    <n v="5"/>
    <x v="7"/>
    <x v="7"/>
    <n v="300"/>
    <n v="206"/>
    <x v="3"/>
    <n v="0"/>
    <n v="0.18915796258126499"/>
  </r>
  <r>
    <n v="5"/>
    <x v="7"/>
    <x v="8"/>
    <n v="300"/>
    <n v="206"/>
    <x v="0"/>
    <n v="3.4190983376227399E-3"/>
    <n v="0"/>
  </r>
  <r>
    <n v="5"/>
    <x v="7"/>
    <x v="8"/>
    <n v="300"/>
    <n v="206"/>
    <x v="3"/>
    <n v="0"/>
    <n v="0.185738864243642"/>
  </r>
  <r>
    <n v="5"/>
    <x v="7"/>
    <x v="9"/>
    <n v="300"/>
    <n v="206"/>
    <x v="0"/>
    <n v="3.3572969030819201E-3"/>
    <n v="0"/>
  </r>
  <r>
    <n v="5"/>
    <x v="7"/>
    <x v="9"/>
    <n v="300"/>
    <n v="206"/>
    <x v="3"/>
    <n v="0"/>
    <n v="0.18238156734055999"/>
  </r>
  <r>
    <n v="5"/>
    <x v="7"/>
    <x v="10"/>
    <n v="300"/>
    <n v="206"/>
    <x v="0"/>
    <n v="3.2966125517409398E-3"/>
    <n v="0"/>
  </r>
  <r>
    <n v="5"/>
    <x v="7"/>
    <x v="10"/>
    <n v="300"/>
    <n v="206"/>
    <x v="3"/>
    <n v="0"/>
    <n v="0.179084954788819"/>
  </r>
  <r>
    <n v="5"/>
    <x v="7"/>
    <x v="11"/>
    <n v="300"/>
    <n v="206"/>
    <x v="0"/>
    <n v="3.23702509191828E-3"/>
    <n v="0"/>
  </r>
  <r>
    <n v="5"/>
    <x v="7"/>
    <x v="11"/>
    <n v="300"/>
    <n v="206"/>
    <x v="3"/>
    <n v="0"/>
    <n v="0.175847929696901"/>
  </r>
  <r>
    <n v="5"/>
    <x v="7"/>
    <x v="12"/>
    <n v="300"/>
    <n v="206"/>
    <x v="0"/>
    <n v="3.17851469690456E-3"/>
    <n v="0"/>
  </r>
  <r>
    <n v="5"/>
    <x v="7"/>
    <x v="12"/>
    <n v="300"/>
    <n v="206"/>
    <x v="3"/>
    <n v="0"/>
    <n v="0.172669414999997"/>
  </r>
  <r>
    <n v="5"/>
    <x v="7"/>
    <x v="13"/>
    <n v="300"/>
    <n v="206"/>
    <x v="0"/>
    <n v="3.1210618983652E-3"/>
    <n v="0"/>
  </r>
  <r>
    <n v="5"/>
    <x v="7"/>
    <x v="13"/>
    <n v="300"/>
    <n v="206"/>
    <x v="3"/>
    <n v="0"/>
    <n v="0.16954835310163099"/>
  </r>
  <r>
    <n v="5"/>
    <x v="7"/>
    <x v="14"/>
    <n v="300"/>
    <n v="206"/>
    <x v="0"/>
    <n v="3.0646475798628602E-3"/>
    <n v="0"/>
  </r>
  <r>
    <n v="5"/>
    <x v="7"/>
    <x v="14"/>
    <n v="300"/>
    <n v="206"/>
    <x v="3"/>
    <n v="0"/>
    <n v="0.166483705521769"/>
  </r>
  <r>
    <n v="5"/>
    <x v="7"/>
    <x v="15"/>
    <n v="300"/>
    <n v="206"/>
    <x v="0"/>
    <n v="3.0092529704965898E-3"/>
    <n v="0"/>
  </r>
  <r>
    <n v="5"/>
    <x v="7"/>
    <x v="15"/>
    <n v="300"/>
    <n v="206"/>
    <x v="3"/>
    <n v="0"/>
    <n v="0.16347445255127199"/>
  </r>
  <r>
    <n v="5"/>
    <x v="7"/>
    <x v="16"/>
    <n v="300"/>
    <n v="206"/>
    <x v="0"/>
    <n v="2.9548596386562999E-3"/>
    <n v="0"/>
  </r>
  <r>
    <n v="5"/>
    <x v="7"/>
    <x v="16"/>
    <n v="300"/>
    <n v="206"/>
    <x v="3"/>
    <n v="0"/>
    <n v="0.160519592912616"/>
  </r>
  <r>
    <n v="5"/>
    <x v="7"/>
    <x v="17"/>
    <n v="300"/>
    <n v="206"/>
    <x v="0"/>
    <n v="2.9014494858899398E-3"/>
    <n v="0"/>
  </r>
  <r>
    <n v="5"/>
    <x v="7"/>
    <x v="17"/>
    <n v="300"/>
    <n v="206"/>
    <x v="3"/>
    <n v="0"/>
    <n v="0.157618143426726"/>
  </r>
  <r>
    <n v="5"/>
    <x v="7"/>
    <x v="18"/>
    <n v="300"/>
    <n v="206"/>
    <x v="0"/>
    <n v="2.84900474088143E-3"/>
    <n v="0"/>
  </r>
  <r>
    <n v="5"/>
    <x v="7"/>
    <x v="18"/>
    <n v="300"/>
    <n v="206"/>
    <x v="3"/>
    <n v="0"/>
    <n v="0.15476913868584399"/>
  </r>
  <r>
    <n v="5"/>
    <x v="7"/>
    <x v="7"/>
    <n v="300"/>
    <n v="207"/>
    <x v="0"/>
    <n v="1.0999759202067199E-2"/>
    <n v="0"/>
  </r>
  <r>
    <n v="5"/>
    <x v="7"/>
    <x v="7"/>
    <n v="300"/>
    <n v="207"/>
    <x v="4"/>
    <n v="0"/>
    <n v="0.470600240797933"/>
  </r>
  <r>
    <n v="5"/>
    <x v="7"/>
    <x v="8"/>
    <n v="300"/>
    <n v="207"/>
    <x v="0"/>
    <n v="1.07485243546762E-2"/>
    <n v="0"/>
  </r>
  <r>
    <n v="5"/>
    <x v="7"/>
    <x v="8"/>
    <n v="300"/>
    <n v="207"/>
    <x v="4"/>
    <n v="0"/>
    <n v="0.45985171644325701"/>
  </r>
  <r>
    <n v="5"/>
    <x v="7"/>
    <x v="9"/>
    <n v="300"/>
    <n v="207"/>
    <x v="0"/>
    <n v="1.0503027719130101E-2"/>
    <n v="0"/>
  </r>
  <r>
    <n v="5"/>
    <x v="7"/>
    <x v="9"/>
    <n v="300"/>
    <n v="207"/>
    <x v="4"/>
    <n v="0"/>
    <n v="0.44934868872412698"/>
  </r>
  <r>
    <n v="5"/>
    <x v="7"/>
    <x v="10"/>
    <n v="300"/>
    <n v="207"/>
    <x v="0"/>
    <n v="1.0263138234489299E-2"/>
    <n v="0"/>
  </r>
  <r>
    <n v="5"/>
    <x v="7"/>
    <x v="10"/>
    <n v="300"/>
    <n v="207"/>
    <x v="4"/>
    <n v="0"/>
    <n v="0.43908555048963699"/>
  </r>
  <r>
    <n v="5"/>
    <x v="7"/>
    <x v="11"/>
    <n v="300"/>
    <n v="207"/>
    <x v="0"/>
    <n v="1.00287278332498E-2"/>
    <n v="0"/>
  </r>
  <r>
    <n v="5"/>
    <x v="7"/>
    <x v="11"/>
    <n v="300"/>
    <n v="207"/>
    <x v="4"/>
    <n v="0"/>
    <n v="0.429056822656387"/>
  </r>
  <r>
    <n v="5"/>
    <x v="7"/>
    <x v="12"/>
    <n v="300"/>
    <n v="207"/>
    <x v="0"/>
    <n v="9.7996713729739896E-3"/>
    <n v="0"/>
  </r>
  <r>
    <n v="5"/>
    <x v="7"/>
    <x v="12"/>
    <n v="300"/>
    <n v="207"/>
    <x v="4"/>
    <n v="0"/>
    <n v="0.41925715128341301"/>
  </r>
  <r>
    <n v="5"/>
    <x v="7"/>
    <x v="13"/>
    <n v="300"/>
    <n v="207"/>
    <x v="0"/>
    <n v="9.5758465694812892E-3"/>
    <n v="0"/>
  </r>
  <r>
    <n v="5"/>
    <x v="7"/>
    <x v="13"/>
    <n v="300"/>
    <n v="207"/>
    <x v="4"/>
    <n v="0"/>
    <n v="0.40968130471393199"/>
  </r>
  <r>
    <n v="5"/>
    <x v="7"/>
    <x v="14"/>
    <n v="300"/>
    <n v="207"/>
    <x v="0"/>
    <n v="9.3571339315655106E-3"/>
    <n v="0"/>
  </r>
  <r>
    <n v="5"/>
    <x v="7"/>
    <x v="14"/>
    <n v="300"/>
    <n v="207"/>
    <x v="4"/>
    <n v="0"/>
    <n v="0.40032417078236698"/>
  </r>
  <r>
    <n v="5"/>
    <x v="7"/>
    <x v="15"/>
    <n v="300"/>
    <n v="207"/>
    <x v="0"/>
    <n v="9.1434166972035307E-3"/>
    <n v="0"/>
  </r>
  <r>
    <n v="5"/>
    <x v="7"/>
    <x v="15"/>
    <n v="300"/>
    <n v="207"/>
    <x v="4"/>
    <n v="0"/>
    <n v="0.39118075408516301"/>
  </r>
  <r>
    <n v="5"/>
    <x v="7"/>
    <x v="16"/>
    <n v="300"/>
    <n v="207"/>
    <x v="0"/>
    <n v="8.9345807712206092E-3"/>
    <n v="0"/>
  </r>
  <r>
    <n v="5"/>
    <x v="7"/>
    <x v="16"/>
    <n v="300"/>
    <n v="207"/>
    <x v="4"/>
    <n v="0"/>
    <n v="0.38224617331394301"/>
  </r>
  <r>
    <n v="5"/>
    <x v="7"/>
    <x v="17"/>
    <n v="300"/>
    <n v="207"/>
    <x v="0"/>
    <n v="8.7305146643791298E-3"/>
    <n v="0"/>
  </r>
  <r>
    <n v="5"/>
    <x v="7"/>
    <x v="17"/>
    <n v="300"/>
    <n v="207"/>
    <x v="4"/>
    <n v="0"/>
    <n v="0.37351565864956299"/>
  </r>
  <r>
    <n v="5"/>
    <x v="7"/>
    <x v="18"/>
    <n v="300"/>
    <n v="207"/>
    <x v="0"/>
    <n v="8.5311094338594903E-3"/>
    <n v="0"/>
  </r>
  <r>
    <n v="5"/>
    <x v="7"/>
    <x v="18"/>
    <n v="300"/>
    <n v="207"/>
    <x v="4"/>
    <n v="0"/>
    <n v="0.364984549215704"/>
  </r>
  <r>
    <n v="5"/>
    <x v="7"/>
    <x v="7"/>
    <n v="300"/>
    <n v="208"/>
    <x v="0"/>
    <n v="1.417735888469E-3"/>
    <n v="0"/>
  </r>
  <r>
    <n v="5"/>
    <x v="7"/>
    <x v="7"/>
    <n v="300"/>
    <n v="208"/>
    <x v="5"/>
    <n v="0"/>
    <n v="0.152694264111531"/>
  </r>
  <r>
    <n v="5"/>
    <x v="7"/>
    <x v="8"/>
    <n v="300"/>
    <n v="208"/>
    <x v="0"/>
    <n v="1.4046935877431699E-3"/>
    <n v="0"/>
  </r>
  <r>
    <n v="5"/>
    <x v="7"/>
    <x v="8"/>
    <n v="300"/>
    <n v="208"/>
    <x v="5"/>
    <n v="0"/>
    <n v="0.151289570523788"/>
  </r>
  <r>
    <n v="5"/>
    <x v="7"/>
    <x v="9"/>
    <n v="300"/>
    <n v="208"/>
    <x v="0"/>
    <n v="1.39177126818568E-3"/>
    <n v="0"/>
  </r>
  <r>
    <n v="5"/>
    <x v="7"/>
    <x v="9"/>
    <n v="300"/>
    <n v="208"/>
    <x v="5"/>
    <n v="0"/>
    <n v="0.14989779925560201"/>
  </r>
  <r>
    <n v="5"/>
    <x v="7"/>
    <x v="10"/>
    <n v="300"/>
    <n v="208"/>
    <x v="0"/>
    <n v="1.3789678260433E-3"/>
    <n v="0"/>
  </r>
  <r>
    <n v="5"/>
    <x v="7"/>
    <x v="10"/>
    <n v="300"/>
    <n v="208"/>
    <x v="5"/>
    <n v="0"/>
    <n v="0.14851883142955899"/>
  </r>
  <r>
    <n v="5"/>
    <x v="7"/>
    <x v="11"/>
    <n v="300"/>
    <n v="208"/>
    <x v="0"/>
    <n v="1.3662821677167499E-3"/>
    <n v="0"/>
  </r>
  <r>
    <n v="5"/>
    <x v="7"/>
    <x v="11"/>
    <n v="300"/>
    <n v="208"/>
    <x v="5"/>
    <n v="0"/>
    <n v="0.14715254926184199"/>
  </r>
  <r>
    <n v="5"/>
    <x v="7"/>
    <x v="12"/>
    <n v="300"/>
    <n v="208"/>
    <x v="0"/>
    <n v="1.35371320966707E-3"/>
    <n v="0"/>
  </r>
  <r>
    <n v="5"/>
    <x v="7"/>
    <x v="12"/>
    <n v="300"/>
    <n v="208"/>
    <x v="5"/>
    <n v="0"/>
    <n v="0.145798836052175"/>
  </r>
  <r>
    <n v="5"/>
    <x v="7"/>
    <x v="13"/>
    <n v="300"/>
    <n v="208"/>
    <x v="0"/>
    <n v="1.3412598783233999E-3"/>
    <n v="0"/>
  </r>
  <r>
    <n v="5"/>
    <x v="7"/>
    <x v="13"/>
    <n v="300"/>
    <n v="208"/>
    <x v="5"/>
    <n v="0"/>
    <n v="0.14445757617385199"/>
  </r>
  <r>
    <n v="5"/>
    <x v="7"/>
    <x v="14"/>
    <n v="300"/>
    <n v="208"/>
    <x v="0"/>
    <n v="1.3289211099908301E-3"/>
    <n v="0"/>
  </r>
  <r>
    <n v="5"/>
    <x v="7"/>
    <x v="14"/>
    <n v="300"/>
    <n v="208"/>
    <x v="5"/>
    <n v="0"/>
    <n v="0.14312865506386099"/>
  </r>
  <r>
    <n v="5"/>
    <x v="7"/>
    <x v="15"/>
    <n v="300"/>
    <n v="208"/>
    <x v="0"/>
    <n v="1.31669585076005E-3"/>
    <n v="0"/>
  </r>
  <r>
    <n v="5"/>
    <x v="7"/>
    <x v="15"/>
    <n v="300"/>
    <n v="208"/>
    <x v="5"/>
    <n v="0"/>
    <n v="0.141811959213101"/>
  </r>
  <r>
    <n v="5"/>
    <x v="7"/>
    <x v="16"/>
    <n v="300"/>
    <n v="208"/>
    <x v="0"/>
    <n v="1.30458305641684E-3"/>
    <n v="0"/>
  </r>
  <r>
    <n v="5"/>
    <x v="7"/>
    <x v="16"/>
    <n v="300"/>
    <n v="208"/>
    <x v="5"/>
    <n v="0"/>
    <n v="0.14050737615668399"/>
  </r>
  <r>
    <n v="5"/>
    <x v="7"/>
    <x v="17"/>
    <n v="300"/>
    <n v="208"/>
    <x v="0"/>
    <n v="1.2925816923532499E-3"/>
    <n v="0"/>
  </r>
  <r>
    <n v="5"/>
    <x v="7"/>
    <x v="17"/>
    <n v="300"/>
    <n v="208"/>
    <x v="5"/>
    <n v="0"/>
    <n v="0.13921479446433099"/>
  </r>
  <r>
    <n v="5"/>
    <x v="7"/>
    <x v="18"/>
    <n v="300"/>
    <n v="208"/>
    <x v="0"/>
    <n v="1.28069073347897E-3"/>
    <n v="0"/>
  </r>
  <r>
    <n v="5"/>
    <x v="7"/>
    <x v="18"/>
    <n v="300"/>
    <n v="208"/>
    <x v="5"/>
    <n v="0"/>
    <n v="0.13793410373085199"/>
  </r>
  <r>
    <n v="5"/>
    <x v="7"/>
    <x v="7"/>
    <n v="300"/>
    <n v="209"/>
    <x v="0"/>
    <n v="5.6422949672223499E-2"/>
    <n v="0"/>
  </r>
  <r>
    <n v="5"/>
    <x v="7"/>
    <x v="7"/>
    <n v="300"/>
    <n v="209"/>
    <x v="6"/>
    <n v="0"/>
    <n v="0.13621705032777701"/>
  </r>
  <r>
    <n v="5"/>
    <x v="7"/>
    <x v="8"/>
    <n v="300"/>
    <n v="209"/>
    <x v="0"/>
    <n v="3.9897050327776497E-2"/>
    <n v="0"/>
  </r>
  <r>
    <n v="5"/>
    <x v="7"/>
    <x v="8"/>
    <n v="300"/>
    <n v="209"/>
    <x v="6"/>
    <n v="0"/>
    <n v="9.6320000000000003E-2"/>
  </r>
  <r>
    <n v="5"/>
    <x v="7"/>
    <x v="9"/>
    <n v="300"/>
    <n v="209"/>
    <x v="0"/>
    <n v="2.8211474836111701E-2"/>
    <n v="0"/>
  </r>
  <r>
    <n v="5"/>
    <x v="7"/>
    <x v="9"/>
    <n v="300"/>
    <n v="209"/>
    <x v="6"/>
    <n v="0"/>
    <n v="6.8108525163888295E-2"/>
  </r>
  <r>
    <n v="5"/>
    <x v="7"/>
    <x v="10"/>
    <n v="300"/>
    <n v="209"/>
    <x v="0"/>
    <n v="1.99485251638883E-2"/>
    <n v="0"/>
  </r>
  <r>
    <n v="5"/>
    <x v="7"/>
    <x v="10"/>
    <n v="300"/>
    <n v="209"/>
    <x v="6"/>
    <n v="0"/>
    <n v="4.8160000000000001E-2"/>
  </r>
  <r>
    <n v="5"/>
    <x v="7"/>
    <x v="11"/>
    <n v="300"/>
    <n v="209"/>
    <x v="0"/>
    <n v="1.4105737418055901E-2"/>
    <n v="0"/>
  </r>
  <r>
    <n v="5"/>
    <x v="7"/>
    <x v="11"/>
    <n v="300"/>
    <n v="209"/>
    <x v="6"/>
    <n v="0"/>
    <n v="3.4054262581944099E-2"/>
  </r>
  <r>
    <n v="5"/>
    <x v="7"/>
    <x v="12"/>
    <n v="300"/>
    <n v="209"/>
    <x v="0"/>
    <n v="9.9742625819441294E-3"/>
    <n v="0"/>
  </r>
  <r>
    <n v="5"/>
    <x v="7"/>
    <x v="12"/>
    <n v="300"/>
    <n v="209"/>
    <x v="6"/>
    <n v="0"/>
    <n v="2.4080000000000001E-2"/>
  </r>
  <r>
    <n v="5"/>
    <x v="7"/>
    <x v="13"/>
    <n v="300"/>
    <n v="209"/>
    <x v="0"/>
    <n v="7.05286870902794E-3"/>
    <n v="0"/>
  </r>
  <r>
    <n v="5"/>
    <x v="7"/>
    <x v="13"/>
    <n v="300"/>
    <n v="209"/>
    <x v="6"/>
    <n v="0"/>
    <n v="1.7027131290972101E-2"/>
  </r>
  <r>
    <n v="5"/>
    <x v="7"/>
    <x v="14"/>
    <n v="300"/>
    <n v="209"/>
    <x v="0"/>
    <n v="4.9871312909720604E-3"/>
    <n v="0"/>
  </r>
  <r>
    <n v="5"/>
    <x v="7"/>
    <x v="14"/>
    <n v="300"/>
    <n v="209"/>
    <x v="6"/>
    <n v="0"/>
    <n v="1.204E-2"/>
  </r>
  <r>
    <n v="5"/>
    <x v="7"/>
    <x v="15"/>
    <n v="300"/>
    <n v="209"/>
    <x v="0"/>
    <n v="3.52643435451397E-3"/>
    <n v="0"/>
  </r>
  <r>
    <n v="5"/>
    <x v="7"/>
    <x v="15"/>
    <n v="300"/>
    <n v="209"/>
    <x v="6"/>
    <n v="0"/>
    <n v="8.5135656454860299E-3"/>
  </r>
  <r>
    <n v="5"/>
    <x v="7"/>
    <x v="16"/>
    <n v="300"/>
    <n v="209"/>
    <x v="0"/>
    <n v="2.4935656454860302E-3"/>
    <n v="0"/>
  </r>
  <r>
    <n v="5"/>
    <x v="7"/>
    <x v="16"/>
    <n v="300"/>
    <n v="209"/>
    <x v="6"/>
    <n v="0"/>
    <n v="6.0200000000000002E-3"/>
  </r>
  <r>
    <n v="5"/>
    <x v="7"/>
    <x v="17"/>
    <n v="300"/>
    <n v="209"/>
    <x v="0"/>
    <n v="1.76321717725698E-3"/>
    <n v="0"/>
  </r>
  <r>
    <n v="5"/>
    <x v="7"/>
    <x v="17"/>
    <n v="300"/>
    <n v="209"/>
    <x v="6"/>
    <n v="0"/>
    <n v="4.2567828227430202E-3"/>
  </r>
  <r>
    <n v="5"/>
    <x v="7"/>
    <x v="18"/>
    <n v="300"/>
    <n v="209"/>
    <x v="0"/>
    <n v="1.2467828227430201E-3"/>
    <n v="0"/>
  </r>
  <r>
    <n v="5"/>
    <x v="7"/>
    <x v="18"/>
    <n v="300"/>
    <n v="209"/>
    <x v="6"/>
    <n v="0"/>
    <n v="3.0100000000000001E-3"/>
  </r>
  <r>
    <n v="5"/>
    <x v="7"/>
    <x v="7"/>
    <n v="300"/>
    <n v="210"/>
    <x v="0"/>
    <n v="4.8748523862290304E-3"/>
    <n v="0"/>
  </r>
  <r>
    <n v="5"/>
    <x v="7"/>
    <x v="7"/>
    <n v="300"/>
    <n v="210"/>
    <x v="7"/>
    <n v="0"/>
    <n v="0.26482114761377101"/>
  </r>
  <r>
    <n v="5"/>
    <x v="7"/>
    <x v="8"/>
    <n v="300"/>
    <n v="210"/>
    <x v="0"/>
    <n v="4.7867376726717899E-3"/>
    <n v="0"/>
  </r>
  <r>
    <n v="5"/>
    <x v="7"/>
    <x v="8"/>
    <n v="300"/>
    <n v="210"/>
    <x v="7"/>
    <n v="0"/>
    <n v="0.260034409941099"/>
  </r>
  <r>
    <n v="5"/>
    <x v="7"/>
    <x v="9"/>
    <n v="300"/>
    <n v="210"/>
    <x v="0"/>
    <n v="4.7002156643147202E-3"/>
    <n v="0"/>
  </r>
  <r>
    <n v="5"/>
    <x v="7"/>
    <x v="9"/>
    <n v="300"/>
    <n v="210"/>
    <x v="7"/>
    <n v="0"/>
    <n v="0.255334194276784"/>
  </r>
  <r>
    <n v="5"/>
    <x v="7"/>
    <x v="10"/>
    <n v="300"/>
    <n v="210"/>
    <x v="0"/>
    <n v="4.6152575724373E-3"/>
    <n v="0"/>
  </r>
  <r>
    <n v="5"/>
    <x v="7"/>
    <x v="10"/>
    <n v="300"/>
    <n v="210"/>
    <x v="7"/>
    <n v="0"/>
    <n v="0.25071893670434697"/>
  </r>
  <r>
    <n v="5"/>
    <x v="7"/>
    <x v="11"/>
    <n v="300"/>
    <n v="210"/>
    <x v="0"/>
    <n v="4.5318351286856001E-3"/>
    <n v="0"/>
  </r>
  <r>
    <n v="5"/>
    <x v="7"/>
    <x v="11"/>
    <n v="300"/>
    <n v="210"/>
    <x v="7"/>
    <n v="0"/>
    <n v="0.24618710157566201"/>
  </r>
  <r>
    <n v="5"/>
    <x v="7"/>
    <x v="12"/>
    <n v="300"/>
    <n v="210"/>
    <x v="0"/>
    <n v="4.4499205756664004E-3"/>
    <n v="0"/>
  </r>
  <r>
    <n v="5"/>
    <x v="7"/>
    <x v="12"/>
    <n v="300"/>
    <n v="210"/>
    <x v="7"/>
    <n v="0"/>
    <n v="0.241737180999995"/>
  </r>
  <r>
    <n v="5"/>
    <x v="7"/>
    <x v="13"/>
    <n v="300"/>
    <n v="210"/>
    <x v="0"/>
    <n v="4.3694866577112801E-3"/>
    <n v="0"/>
  </r>
  <r>
    <n v="5"/>
    <x v="7"/>
    <x v="13"/>
    <n v="300"/>
    <n v="210"/>
    <x v="7"/>
    <n v="0"/>
    <n v="0.237367694342284"/>
  </r>
  <r>
    <n v="5"/>
    <x v="7"/>
    <x v="14"/>
    <n v="300"/>
    <n v="210"/>
    <x v="0"/>
    <n v="4.2905066118079597E-3"/>
    <n v="0"/>
  </r>
  <r>
    <n v="5"/>
    <x v="7"/>
    <x v="14"/>
    <n v="300"/>
    <n v="210"/>
    <x v="7"/>
    <n v="0"/>
    <n v="0.233077187730476"/>
  </r>
  <r>
    <n v="5"/>
    <x v="7"/>
    <x v="15"/>
    <n v="300"/>
    <n v="210"/>
    <x v="0"/>
    <n v="4.2129541586952103E-3"/>
    <n v="0"/>
  </r>
  <r>
    <n v="5"/>
    <x v="7"/>
    <x v="15"/>
    <n v="300"/>
    <n v="210"/>
    <x v="7"/>
    <n v="0"/>
    <n v="0.22886423357178101"/>
  </r>
  <r>
    <n v="5"/>
    <x v="7"/>
    <x v="16"/>
    <n v="300"/>
    <n v="210"/>
    <x v="0"/>
    <n v="4.1368034941188202E-3"/>
    <n v="0"/>
  </r>
  <r>
    <n v="5"/>
    <x v="7"/>
    <x v="16"/>
    <n v="300"/>
    <n v="210"/>
    <x v="7"/>
    <n v="0"/>
    <n v="0.22472743007766199"/>
  </r>
  <r>
    <n v="5"/>
    <x v="7"/>
    <x v="17"/>
    <n v="300"/>
    <n v="210"/>
    <x v="0"/>
    <n v="4.0620292802459297E-3"/>
    <n v="0"/>
  </r>
  <r>
    <n v="5"/>
    <x v="7"/>
    <x v="17"/>
    <n v="300"/>
    <n v="210"/>
    <x v="7"/>
    <n v="0"/>
    <n v="0.22066540079741601"/>
  </r>
  <r>
    <n v="5"/>
    <x v="7"/>
    <x v="18"/>
    <n v="300"/>
    <n v="210"/>
    <x v="0"/>
    <n v="3.9886066372340203E-3"/>
    <n v="0"/>
  </r>
  <r>
    <n v="5"/>
    <x v="7"/>
    <x v="18"/>
    <n v="300"/>
    <n v="210"/>
    <x v="7"/>
    <n v="0"/>
    <n v="0.21667679416018201"/>
  </r>
  <r>
    <n v="5"/>
    <x v="7"/>
    <x v="7"/>
    <n v="301"/>
    <n v="204"/>
    <x v="0"/>
    <n v="1.47794443190656E-2"/>
    <n v="0"/>
  </r>
  <r>
    <n v="5"/>
    <x v="7"/>
    <x v="7"/>
    <n v="301"/>
    <n v="204"/>
    <x v="1"/>
    <n v="0"/>
    <n v="1.91162055568093"/>
  </r>
  <r>
    <n v="5"/>
    <x v="7"/>
    <x v="8"/>
    <n v="301"/>
    <n v="204"/>
    <x v="0"/>
    <n v="1.4666055628046E-2"/>
    <n v="0"/>
  </r>
  <r>
    <n v="5"/>
    <x v="7"/>
    <x v="8"/>
    <n v="301"/>
    <n v="204"/>
    <x v="1"/>
    <n v="0"/>
    <n v="1.89695450005289"/>
  </r>
  <r>
    <n v="5"/>
    <x v="7"/>
    <x v="9"/>
    <n v="301"/>
    <n v="204"/>
    <x v="0"/>
    <n v="1.4553536861157099E-2"/>
    <n v="0"/>
  </r>
  <r>
    <n v="5"/>
    <x v="7"/>
    <x v="9"/>
    <n v="301"/>
    <n v="204"/>
    <x v="1"/>
    <n v="0"/>
    <n v="1.88240096319173"/>
  </r>
  <r>
    <n v="5"/>
    <x v="7"/>
    <x v="10"/>
    <n v="301"/>
    <n v="204"/>
    <x v="0"/>
    <n v="1.44418813442937E-2"/>
    <n v="0"/>
  </r>
  <r>
    <n v="5"/>
    <x v="7"/>
    <x v="10"/>
    <n v="301"/>
    <n v="204"/>
    <x v="1"/>
    <n v="0"/>
    <n v="1.8679590818474401"/>
  </r>
  <r>
    <n v="5"/>
    <x v="7"/>
    <x v="11"/>
    <n v="301"/>
    <n v="204"/>
    <x v="0"/>
    <n v="1.43310824545564E-2"/>
    <n v="0"/>
  </r>
  <r>
    <n v="5"/>
    <x v="7"/>
    <x v="11"/>
    <n v="301"/>
    <n v="204"/>
    <x v="1"/>
    <n v="0"/>
    <n v="1.8536279993928799"/>
  </r>
  <r>
    <n v="5"/>
    <x v="7"/>
    <x v="12"/>
    <n v="301"/>
    <n v="204"/>
    <x v="0"/>
    <n v="1.42211336198548E-2"/>
    <n v="0"/>
  </r>
  <r>
    <n v="5"/>
    <x v="7"/>
    <x v="12"/>
    <n v="301"/>
    <n v="204"/>
    <x v="1"/>
    <n v="0"/>
    <n v="1.83940686577303"/>
  </r>
  <r>
    <n v="5"/>
    <x v="7"/>
    <x v="13"/>
    <n v="301"/>
    <n v="204"/>
    <x v="0"/>
    <n v="1.4112028318521401E-2"/>
    <n v="0"/>
  </r>
  <r>
    <n v="5"/>
    <x v="7"/>
    <x v="13"/>
    <n v="301"/>
    <n v="204"/>
    <x v="1"/>
    <n v="0"/>
    <n v="1.8252948374545099"/>
  </r>
  <r>
    <n v="5"/>
    <x v="7"/>
    <x v="14"/>
    <n v="301"/>
    <n v="204"/>
    <x v="0"/>
    <n v="1.40037600789229E-2"/>
    <n v="0"/>
  </r>
  <r>
    <n v="5"/>
    <x v="7"/>
    <x v="14"/>
    <n v="301"/>
    <n v="204"/>
    <x v="1"/>
    <n v="0"/>
    <n v="1.8112910773755799"/>
  </r>
  <r>
    <n v="5"/>
    <x v="7"/>
    <x v="15"/>
    <n v="301"/>
    <n v="204"/>
    <x v="0"/>
    <n v="1.38963224790762E-2"/>
    <n v="0"/>
  </r>
  <r>
    <n v="5"/>
    <x v="7"/>
    <x v="15"/>
    <n v="301"/>
    <n v="204"/>
    <x v="1"/>
    <n v="0"/>
    <n v="1.7973947548965099"/>
  </r>
  <r>
    <n v="5"/>
    <x v="7"/>
    <x v="16"/>
    <n v="301"/>
    <n v="204"/>
    <x v="0"/>
    <n v="1.3789709146269501E-2"/>
    <n v="0"/>
  </r>
  <r>
    <n v="5"/>
    <x v="7"/>
    <x v="16"/>
    <n v="301"/>
    <n v="204"/>
    <x v="1"/>
    <n v="0"/>
    <n v="1.7836050457502399"/>
  </r>
  <r>
    <n v="5"/>
    <x v="7"/>
    <x v="17"/>
    <n v="301"/>
    <n v="204"/>
    <x v="0"/>
    <n v="1.36839137566811E-2"/>
    <n v="0"/>
  </r>
  <r>
    <n v="5"/>
    <x v="7"/>
    <x v="17"/>
    <n v="301"/>
    <n v="204"/>
    <x v="1"/>
    <n v="0"/>
    <n v="1.7699211319935599"/>
  </r>
  <r>
    <n v="5"/>
    <x v="7"/>
    <x v="18"/>
    <n v="301"/>
    <n v="204"/>
    <x v="0"/>
    <n v="1.35789300350064E-2"/>
    <n v="0"/>
  </r>
  <r>
    <n v="5"/>
    <x v="7"/>
    <x v="18"/>
    <n v="301"/>
    <n v="204"/>
    <x v="1"/>
    <n v="0"/>
    <n v="1.75634220195855"/>
  </r>
  <r>
    <n v="5"/>
    <x v="7"/>
    <x v="7"/>
    <n v="301"/>
    <n v="205"/>
    <x v="0"/>
    <n v="1.417735888469E-3"/>
    <n v="0"/>
  </r>
  <r>
    <n v="5"/>
    <x v="7"/>
    <x v="7"/>
    <n v="301"/>
    <n v="205"/>
    <x v="2"/>
    <n v="0"/>
    <n v="0.152694264111531"/>
  </r>
  <r>
    <n v="5"/>
    <x v="7"/>
    <x v="8"/>
    <n v="301"/>
    <n v="205"/>
    <x v="0"/>
    <n v="1.4046935877431699E-3"/>
    <n v="0"/>
  </r>
  <r>
    <n v="5"/>
    <x v="7"/>
    <x v="8"/>
    <n v="301"/>
    <n v="205"/>
    <x v="2"/>
    <n v="0"/>
    <n v="0.151289570523788"/>
  </r>
  <r>
    <n v="5"/>
    <x v="7"/>
    <x v="9"/>
    <n v="301"/>
    <n v="205"/>
    <x v="0"/>
    <n v="1.39177126818568E-3"/>
    <n v="0"/>
  </r>
  <r>
    <n v="5"/>
    <x v="7"/>
    <x v="9"/>
    <n v="301"/>
    <n v="205"/>
    <x v="2"/>
    <n v="0"/>
    <n v="0.14989779925560201"/>
  </r>
  <r>
    <n v="5"/>
    <x v="7"/>
    <x v="10"/>
    <n v="301"/>
    <n v="205"/>
    <x v="0"/>
    <n v="1.3789678260433E-3"/>
    <n v="0"/>
  </r>
  <r>
    <n v="5"/>
    <x v="7"/>
    <x v="10"/>
    <n v="301"/>
    <n v="205"/>
    <x v="2"/>
    <n v="0"/>
    <n v="0.14851883142955899"/>
  </r>
  <r>
    <n v="5"/>
    <x v="7"/>
    <x v="11"/>
    <n v="301"/>
    <n v="205"/>
    <x v="0"/>
    <n v="1.3662821677167499E-3"/>
    <n v="0"/>
  </r>
  <r>
    <n v="5"/>
    <x v="7"/>
    <x v="11"/>
    <n v="301"/>
    <n v="205"/>
    <x v="2"/>
    <n v="0"/>
    <n v="0.14715254926184199"/>
  </r>
  <r>
    <n v="5"/>
    <x v="7"/>
    <x v="12"/>
    <n v="301"/>
    <n v="205"/>
    <x v="0"/>
    <n v="1.35371320966707E-3"/>
    <n v="0"/>
  </r>
  <r>
    <n v="5"/>
    <x v="7"/>
    <x v="12"/>
    <n v="301"/>
    <n v="205"/>
    <x v="2"/>
    <n v="0"/>
    <n v="0.145798836052175"/>
  </r>
  <r>
    <n v="5"/>
    <x v="7"/>
    <x v="13"/>
    <n v="301"/>
    <n v="205"/>
    <x v="0"/>
    <n v="1.3412598783233999E-3"/>
    <n v="0"/>
  </r>
  <r>
    <n v="5"/>
    <x v="7"/>
    <x v="13"/>
    <n v="301"/>
    <n v="205"/>
    <x v="2"/>
    <n v="0"/>
    <n v="0.14445757617385199"/>
  </r>
  <r>
    <n v="5"/>
    <x v="7"/>
    <x v="14"/>
    <n v="301"/>
    <n v="205"/>
    <x v="0"/>
    <n v="1.3289211099908301E-3"/>
    <n v="0"/>
  </r>
  <r>
    <n v="5"/>
    <x v="7"/>
    <x v="14"/>
    <n v="301"/>
    <n v="205"/>
    <x v="2"/>
    <n v="0"/>
    <n v="0.14312865506386099"/>
  </r>
  <r>
    <n v="5"/>
    <x v="7"/>
    <x v="15"/>
    <n v="301"/>
    <n v="205"/>
    <x v="0"/>
    <n v="1.31669585076005E-3"/>
    <n v="0"/>
  </r>
  <r>
    <n v="5"/>
    <x v="7"/>
    <x v="15"/>
    <n v="301"/>
    <n v="205"/>
    <x v="2"/>
    <n v="0"/>
    <n v="0.141811959213101"/>
  </r>
  <r>
    <n v="5"/>
    <x v="7"/>
    <x v="16"/>
    <n v="301"/>
    <n v="205"/>
    <x v="0"/>
    <n v="1.30458305641684E-3"/>
    <n v="0"/>
  </r>
  <r>
    <n v="5"/>
    <x v="7"/>
    <x v="16"/>
    <n v="301"/>
    <n v="205"/>
    <x v="2"/>
    <n v="0"/>
    <n v="0.14050737615668399"/>
  </r>
  <r>
    <n v="5"/>
    <x v="7"/>
    <x v="17"/>
    <n v="301"/>
    <n v="205"/>
    <x v="0"/>
    <n v="1.2925816923532499E-3"/>
    <n v="0"/>
  </r>
  <r>
    <n v="5"/>
    <x v="7"/>
    <x v="17"/>
    <n v="301"/>
    <n v="205"/>
    <x v="2"/>
    <n v="0"/>
    <n v="0.13921479446433099"/>
  </r>
  <r>
    <n v="5"/>
    <x v="7"/>
    <x v="18"/>
    <n v="301"/>
    <n v="205"/>
    <x v="0"/>
    <n v="1.28069073347897E-3"/>
    <n v="0"/>
  </r>
  <r>
    <n v="5"/>
    <x v="7"/>
    <x v="18"/>
    <n v="301"/>
    <n v="205"/>
    <x v="2"/>
    <n v="0"/>
    <n v="0.13793410373085199"/>
  </r>
  <r>
    <n v="5"/>
    <x v="7"/>
    <x v="7"/>
    <n v="301"/>
    <n v="206"/>
    <x v="0"/>
    <n v="1.3928149674940001E-2"/>
    <n v="0"/>
  </r>
  <r>
    <n v="5"/>
    <x v="7"/>
    <x v="7"/>
    <n v="301"/>
    <n v="206"/>
    <x v="3"/>
    <n v="0"/>
    <n v="0.75663185032505997"/>
  </r>
  <r>
    <n v="5"/>
    <x v="7"/>
    <x v="8"/>
    <n v="301"/>
    <n v="206"/>
    <x v="0"/>
    <n v="1.3676393350490999E-2"/>
    <n v="0"/>
  </r>
  <r>
    <n v="5"/>
    <x v="7"/>
    <x v="8"/>
    <n v="301"/>
    <n v="206"/>
    <x v="3"/>
    <n v="0"/>
    <n v="0.742955456974569"/>
  </r>
  <r>
    <n v="5"/>
    <x v="7"/>
    <x v="9"/>
    <n v="301"/>
    <n v="206"/>
    <x v="0"/>
    <n v="1.3429187612327699E-2"/>
    <n v="0"/>
  </r>
  <r>
    <n v="5"/>
    <x v="7"/>
    <x v="9"/>
    <n v="301"/>
    <n v="206"/>
    <x v="3"/>
    <n v="0"/>
    <n v="0.72952626936224096"/>
  </r>
  <r>
    <n v="5"/>
    <x v="7"/>
    <x v="10"/>
    <n v="301"/>
    <n v="206"/>
    <x v="0"/>
    <n v="1.31864502069637E-2"/>
    <n v="0"/>
  </r>
  <r>
    <n v="5"/>
    <x v="7"/>
    <x v="10"/>
    <n v="301"/>
    <n v="206"/>
    <x v="3"/>
    <n v="0"/>
    <n v="0.716339819155278"/>
  </r>
  <r>
    <n v="5"/>
    <x v="7"/>
    <x v="11"/>
    <n v="301"/>
    <n v="206"/>
    <x v="0"/>
    <n v="1.2948100367673099E-2"/>
    <n v="0"/>
  </r>
  <r>
    <n v="5"/>
    <x v="7"/>
    <x v="11"/>
    <n v="301"/>
    <n v="206"/>
    <x v="3"/>
    <n v="0"/>
    <n v="0.70339171878760498"/>
  </r>
  <r>
    <n v="5"/>
    <x v="7"/>
    <x v="12"/>
    <n v="301"/>
    <n v="206"/>
    <x v="0"/>
    <n v="1.27140587876182E-2"/>
    <n v="0"/>
  </r>
  <r>
    <n v="5"/>
    <x v="7"/>
    <x v="12"/>
    <n v="301"/>
    <n v="206"/>
    <x v="3"/>
    <n v="0"/>
    <n v="0.69067765999998598"/>
  </r>
  <r>
    <n v="5"/>
    <x v="7"/>
    <x v="13"/>
    <n v="301"/>
    <n v="206"/>
    <x v="0"/>
    <n v="1.24842475934608E-2"/>
    <n v="0"/>
  </r>
  <r>
    <n v="5"/>
    <x v="7"/>
    <x v="13"/>
    <n v="301"/>
    <n v="206"/>
    <x v="3"/>
    <n v="0"/>
    <n v="0.67819341240652598"/>
  </r>
  <r>
    <n v="5"/>
    <x v="7"/>
    <x v="14"/>
    <n v="301"/>
    <n v="206"/>
    <x v="0"/>
    <n v="1.2258590319451401E-2"/>
    <n v="0"/>
  </r>
  <r>
    <n v="5"/>
    <x v="7"/>
    <x v="14"/>
    <n v="301"/>
    <n v="206"/>
    <x v="3"/>
    <n v="0"/>
    <n v="0.665934822087074"/>
  </r>
  <r>
    <n v="5"/>
    <x v="7"/>
    <x v="15"/>
    <n v="301"/>
    <n v="206"/>
    <x v="0"/>
    <n v="1.2037011881986401E-2"/>
    <n v="0"/>
  </r>
  <r>
    <n v="5"/>
    <x v="7"/>
    <x v="15"/>
    <n v="301"/>
    <n v="206"/>
    <x v="3"/>
    <n v="0"/>
    <n v="0.65389781020508797"/>
  </r>
  <r>
    <n v="5"/>
    <x v="7"/>
    <x v="16"/>
    <n v="301"/>
    <n v="206"/>
    <x v="0"/>
    <n v="1.18194385546252E-2"/>
    <n v="0"/>
  </r>
  <r>
    <n v="5"/>
    <x v="7"/>
    <x v="16"/>
    <n v="301"/>
    <n v="206"/>
    <x v="3"/>
    <n v="0"/>
    <n v="0.642078371650463"/>
  </r>
  <r>
    <n v="5"/>
    <x v="7"/>
    <x v="17"/>
    <n v="301"/>
    <n v="206"/>
    <x v="0"/>
    <n v="1.1605797943559801E-2"/>
    <n v="0"/>
  </r>
  <r>
    <n v="5"/>
    <x v="7"/>
    <x v="17"/>
    <n v="301"/>
    <n v="206"/>
    <x v="3"/>
    <n v="0"/>
    <n v="0.63047257370690302"/>
  </r>
  <r>
    <n v="5"/>
    <x v="7"/>
    <x v="18"/>
    <n v="301"/>
    <n v="206"/>
    <x v="0"/>
    <n v="1.1396018963525699E-2"/>
    <n v="0"/>
  </r>
  <r>
    <n v="5"/>
    <x v="7"/>
    <x v="18"/>
    <n v="301"/>
    <n v="206"/>
    <x v="3"/>
    <n v="0"/>
    <n v="0.61907655474337697"/>
  </r>
  <r>
    <n v="5"/>
    <x v="7"/>
    <x v="7"/>
    <n v="301"/>
    <n v="207"/>
    <x v="0"/>
    <n v="4.3999036808268797E-2"/>
    <n v="0"/>
  </r>
  <r>
    <n v="5"/>
    <x v="7"/>
    <x v="7"/>
    <n v="301"/>
    <n v="207"/>
    <x v="4"/>
    <n v="0"/>
    <n v="1.88240096319173"/>
  </r>
  <r>
    <n v="5"/>
    <x v="7"/>
    <x v="8"/>
    <n v="301"/>
    <n v="207"/>
    <x v="0"/>
    <n v="4.2994097418704899E-2"/>
    <n v="0"/>
  </r>
  <r>
    <n v="5"/>
    <x v="7"/>
    <x v="8"/>
    <n v="301"/>
    <n v="207"/>
    <x v="4"/>
    <n v="0"/>
    <n v="1.83940686577303"/>
  </r>
  <r>
    <n v="5"/>
    <x v="7"/>
    <x v="9"/>
    <n v="301"/>
    <n v="207"/>
    <x v="0"/>
    <n v="4.2012110876520598E-2"/>
    <n v="0"/>
  </r>
  <r>
    <n v="5"/>
    <x v="7"/>
    <x v="9"/>
    <n v="301"/>
    <n v="207"/>
    <x v="4"/>
    <n v="0"/>
    <n v="1.7973947548965099"/>
  </r>
  <r>
    <n v="5"/>
    <x v="7"/>
    <x v="10"/>
    <n v="301"/>
    <n v="207"/>
    <x v="0"/>
    <n v="4.10525529379571E-2"/>
    <n v="0"/>
  </r>
  <r>
    <n v="5"/>
    <x v="7"/>
    <x v="10"/>
    <n v="301"/>
    <n v="207"/>
    <x v="4"/>
    <n v="0"/>
    <n v="1.75634220195855"/>
  </r>
  <r>
    <n v="5"/>
    <x v="7"/>
    <x v="11"/>
    <n v="301"/>
    <n v="207"/>
    <x v="0"/>
    <n v="4.0114911332999298E-2"/>
    <n v="0"/>
  </r>
  <r>
    <n v="5"/>
    <x v="7"/>
    <x v="11"/>
    <n v="301"/>
    <n v="207"/>
    <x v="4"/>
    <n v="0"/>
    <n v="1.71622729062555"/>
  </r>
  <r>
    <n v="5"/>
    <x v="7"/>
    <x v="12"/>
    <n v="301"/>
    <n v="207"/>
    <x v="0"/>
    <n v="3.9198685491896E-2"/>
    <n v="0"/>
  </r>
  <r>
    <n v="5"/>
    <x v="7"/>
    <x v="12"/>
    <n v="301"/>
    <n v="207"/>
    <x v="4"/>
    <n v="0"/>
    <n v="1.67702860513365"/>
  </r>
  <r>
    <n v="5"/>
    <x v="7"/>
    <x v="13"/>
    <n v="301"/>
    <n v="207"/>
    <x v="0"/>
    <n v="3.8303386277925199E-2"/>
    <n v="0"/>
  </r>
  <r>
    <n v="5"/>
    <x v="7"/>
    <x v="13"/>
    <n v="301"/>
    <n v="207"/>
    <x v="4"/>
    <n v="0"/>
    <n v="1.63872521885573"/>
  </r>
  <r>
    <n v="5"/>
    <x v="7"/>
    <x v="14"/>
    <n v="301"/>
    <n v="207"/>
    <x v="0"/>
    <n v="3.7428535726262001E-2"/>
    <n v="0"/>
  </r>
  <r>
    <n v="5"/>
    <x v="7"/>
    <x v="14"/>
    <n v="301"/>
    <n v="207"/>
    <x v="4"/>
    <n v="0"/>
    <n v="1.6012966831294699"/>
  </r>
  <r>
    <n v="5"/>
    <x v="7"/>
    <x v="15"/>
    <n v="301"/>
    <n v="207"/>
    <x v="0"/>
    <n v="3.6573666788814102E-2"/>
    <n v="0"/>
  </r>
  <r>
    <n v="5"/>
    <x v="7"/>
    <x v="15"/>
    <n v="301"/>
    <n v="207"/>
    <x v="4"/>
    <n v="0"/>
    <n v="1.56472301634065"/>
  </r>
  <r>
    <n v="5"/>
    <x v="7"/>
    <x v="16"/>
    <n v="301"/>
    <n v="207"/>
    <x v="0"/>
    <n v="3.5738323084882499E-2"/>
    <n v="0"/>
  </r>
  <r>
    <n v="5"/>
    <x v="7"/>
    <x v="16"/>
    <n v="301"/>
    <n v="207"/>
    <x v="4"/>
    <n v="0"/>
    <n v="1.52898469325577"/>
  </r>
  <r>
    <n v="5"/>
    <x v="7"/>
    <x v="17"/>
    <n v="301"/>
    <n v="207"/>
    <x v="0"/>
    <n v="3.4922058657516498E-2"/>
    <n v="0"/>
  </r>
  <r>
    <n v="5"/>
    <x v="7"/>
    <x v="17"/>
    <n v="301"/>
    <n v="207"/>
    <x v="4"/>
    <n v="0"/>
    <n v="1.49406263459825"/>
  </r>
  <r>
    <n v="5"/>
    <x v="7"/>
    <x v="18"/>
    <n v="301"/>
    <n v="207"/>
    <x v="0"/>
    <n v="3.4124437735437899E-2"/>
    <n v="0"/>
  </r>
  <r>
    <n v="5"/>
    <x v="7"/>
    <x v="18"/>
    <n v="301"/>
    <n v="207"/>
    <x v="4"/>
    <n v="0"/>
    <n v="1.45993819686282"/>
  </r>
  <r>
    <n v="5"/>
    <x v="7"/>
    <x v="7"/>
    <n v="301"/>
    <n v="208"/>
    <x v="0"/>
    <n v="5.6709435538759801E-3"/>
    <n v="0"/>
  </r>
  <r>
    <n v="5"/>
    <x v="7"/>
    <x v="7"/>
    <n v="301"/>
    <n v="208"/>
    <x v="5"/>
    <n v="0"/>
    <n v="0.61077705644612401"/>
  </r>
  <r>
    <n v="5"/>
    <x v="7"/>
    <x v="8"/>
    <n v="301"/>
    <n v="208"/>
    <x v="0"/>
    <n v="5.6187743509726901E-3"/>
    <n v="0"/>
  </r>
  <r>
    <n v="5"/>
    <x v="7"/>
    <x v="8"/>
    <n v="301"/>
    <n v="208"/>
    <x v="5"/>
    <n v="0"/>
    <n v="0.60515828209515099"/>
  </r>
  <r>
    <n v="5"/>
    <x v="7"/>
    <x v="9"/>
    <n v="301"/>
    <n v="208"/>
    <x v="0"/>
    <n v="5.5670850727427296E-3"/>
    <n v="0"/>
  </r>
  <r>
    <n v="5"/>
    <x v="7"/>
    <x v="9"/>
    <n v="301"/>
    <n v="208"/>
    <x v="5"/>
    <n v="0"/>
    <n v="0.59959119702240904"/>
  </r>
  <r>
    <n v="5"/>
    <x v="7"/>
    <x v="10"/>
    <n v="301"/>
    <n v="208"/>
    <x v="0"/>
    <n v="5.5158713041731904E-3"/>
    <n v="0"/>
  </r>
  <r>
    <n v="5"/>
    <x v="7"/>
    <x v="10"/>
    <n v="301"/>
    <n v="208"/>
    <x v="5"/>
    <n v="0"/>
    <n v="0.59407532571823596"/>
  </r>
  <r>
    <n v="5"/>
    <x v="7"/>
    <x v="11"/>
    <n v="301"/>
    <n v="208"/>
    <x v="0"/>
    <n v="5.46512867086701E-3"/>
    <n v="0"/>
  </r>
  <r>
    <n v="5"/>
    <x v="7"/>
    <x v="11"/>
    <n v="301"/>
    <n v="208"/>
    <x v="5"/>
    <n v="0"/>
    <n v="0.58861019704736794"/>
  </r>
  <r>
    <n v="5"/>
    <x v="7"/>
    <x v="12"/>
    <n v="301"/>
    <n v="208"/>
    <x v="0"/>
    <n v="5.4148528386682698E-3"/>
    <n v="0"/>
  </r>
  <r>
    <n v="5"/>
    <x v="7"/>
    <x v="12"/>
    <n v="301"/>
    <n v="208"/>
    <x v="5"/>
    <n v="0"/>
    <n v="0.58319534420870001"/>
  </r>
  <r>
    <n v="5"/>
    <x v="7"/>
    <x v="13"/>
    <n v="301"/>
    <n v="208"/>
    <x v="0"/>
    <n v="5.3650395132935902E-3"/>
    <n v="0"/>
  </r>
  <r>
    <n v="5"/>
    <x v="7"/>
    <x v="13"/>
    <n v="301"/>
    <n v="208"/>
    <x v="5"/>
    <n v="0"/>
    <n v="0.57783030469540697"/>
  </r>
  <r>
    <n v="5"/>
    <x v="7"/>
    <x v="14"/>
    <n v="301"/>
    <n v="208"/>
    <x v="0"/>
    <n v="5.3156844399633299E-3"/>
    <n v="0"/>
  </r>
  <r>
    <n v="5"/>
    <x v="7"/>
    <x v="14"/>
    <n v="301"/>
    <n v="208"/>
    <x v="5"/>
    <n v="0"/>
    <n v="0.57251462025544297"/>
  </r>
  <r>
    <n v="5"/>
    <x v="7"/>
    <x v="15"/>
    <n v="301"/>
    <n v="208"/>
    <x v="0"/>
    <n v="5.2667834030402103E-3"/>
    <n v="0"/>
  </r>
  <r>
    <n v="5"/>
    <x v="7"/>
    <x v="15"/>
    <n v="301"/>
    <n v="208"/>
    <x v="5"/>
    <n v="0"/>
    <n v="0.56724783685240299"/>
  </r>
  <r>
    <n v="5"/>
    <x v="7"/>
    <x v="16"/>
    <n v="301"/>
    <n v="208"/>
    <x v="0"/>
    <n v="5.2183322256673702E-3"/>
    <n v="0"/>
  </r>
  <r>
    <n v="5"/>
    <x v="7"/>
    <x v="16"/>
    <n v="301"/>
    <n v="208"/>
    <x v="5"/>
    <n v="0"/>
    <n v="0.56202950462673595"/>
  </r>
  <r>
    <n v="5"/>
    <x v="7"/>
    <x v="17"/>
    <n v="301"/>
    <n v="208"/>
    <x v="0"/>
    <n v="5.1703267694129798E-3"/>
    <n v="0"/>
  </r>
  <r>
    <n v="5"/>
    <x v="7"/>
    <x v="17"/>
    <n v="301"/>
    <n v="208"/>
    <x v="5"/>
    <n v="0"/>
    <n v="0.55685917785732297"/>
  </r>
  <r>
    <n v="5"/>
    <x v="7"/>
    <x v="18"/>
    <n v="301"/>
    <n v="208"/>
    <x v="0"/>
    <n v="5.1227629339158903E-3"/>
    <n v="0"/>
  </r>
  <r>
    <n v="5"/>
    <x v="7"/>
    <x v="18"/>
    <n v="301"/>
    <n v="208"/>
    <x v="5"/>
    <n v="0"/>
    <n v="0.55173641492340697"/>
  </r>
  <r>
    <n v="5"/>
    <x v="7"/>
    <x v="7"/>
    <n v="301"/>
    <n v="209"/>
    <x v="0"/>
    <n v="0.225691798688894"/>
    <n v="0"/>
  </r>
  <r>
    <n v="5"/>
    <x v="7"/>
    <x v="7"/>
    <n v="301"/>
    <n v="209"/>
    <x v="6"/>
    <n v="0"/>
    <n v="0.54486820131110603"/>
  </r>
  <r>
    <n v="5"/>
    <x v="7"/>
    <x v="8"/>
    <n v="301"/>
    <n v="209"/>
    <x v="0"/>
    <n v="0.15958820131110599"/>
    <n v="0"/>
  </r>
  <r>
    <n v="5"/>
    <x v="7"/>
    <x v="8"/>
    <n v="301"/>
    <n v="209"/>
    <x v="6"/>
    <n v="0"/>
    <n v="0.38528000000000001"/>
  </r>
  <r>
    <n v="5"/>
    <x v="7"/>
    <x v="9"/>
    <n v="301"/>
    <n v="209"/>
    <x v="0"/>
    <n v="0.112845899344447"/>
    <n v="0"/>
  </r>
  <r>
    <n v="5"/>
    <x v="7"/>
    <x v="9"/>
    <n v="301"/>
    <n v="209"/>
    <x v="6"/>
    <n v="0"/>
    <n v="0.27243410065555301"/>
  </r>
  <r>
    <n v="5"/>
    <x v="7"/>
    <x v="10"/>
    <n v="301"/>
    <n v="209"/>
    <x v="0"/>
    <n v="7.9794100655552994E-2"/>
    <n v="0"/>
  </r>
  <r>
    <n v="5"/>
    <x v="7"/>
    <x v="10"/>
    <n v="301"/>
    <n v="209"/>
    <x v="6"/>
    <n v="0"/>
    <n v="0.19264000000000001"/>
  </r>
  <r>
    <n v="5"/>
    <x v="7"/>
    <x v="11"/>
    <n v="301"/>
    <n v="209"/>
    <x v="0"/>
    <n v="5.6422949672223499E-2"/>
    <n v="0"/>
  </r>
  <r>
    <n v="5"/>
    <x v="7"/>
    <x v="11"/>
    <n v="301"/>
    <n v="209"/>
    <x v="6"/>
    <n v="0"/>
    <n v="0.13621705032777701"/>
  </r>
  <r>
    <n v="5"/>
    <x v="7"/>
    <x v="12"/>
    <n v="301"/>
    <n v="209"/>
    <x v="0"/>
    <n v="3.9897050327776497E-2"/>
    <n v="0"/>
  </r>
  <r>
    <n v="5"/>
    <x v="7"/>
    <x v="12"/>
    <n v="301"/>
    <n v="209"/>
    <x v="6"/>
    <n v="0"/>
    <n v="9.6320000000000003E-2"/>
  </r>
  <r>
    <n v="5"/>
    <x v="7"/>
    <x v="13"/>
    <n v="301"/>
    <n v="209"/>
    <x v="0"/>
    <n v="2.8211474836111701E-2"/>
    <n v="0"/>
  </r>
  <r>
    <n v="5"/>
    <x v="7"/>
    <x v="13"/>
    <n v="301"/>
    <n v="209"/>
    <x v="6"/>
    <n v="0"/>
    <n v="6.8108525163888295E-2"/>
  </r>
  <r>
    <n v="5"/>
    <x v="7"/>
    <x v="14"/>
    <n v="301"/>
    <n v="209"/>
    <x v="0"/>
    <n v="1.99485251638883E-2"/>
    <n v="0"/>
  </r>
  <r>
    <n v="5"/>
    <x v="7"/>
    <x v="14"/>
    <n v="301"/>
    <n v="209"/>
    <x v="6"/>
    <n v="0"/>
    <n v="4.8160000000000001E-2"/>
  </r>
  <r>
    <n v="5"/>
    <x v="7"/>
    <x v="15"/>
    <n v="301"/>
    <n v="209"/>
    <x v="0"/>
    <n v="1.4105737418055901E-2"/>
    <n v="0"/>
  </r>
  <r>
    <n v="5"/>
    <x v="7"/>
    <x v="15"/>
    <n v="301"/>
    <n v="209"/>
    <x v="6"/>
    <n v="0"/>
    <n v="3.4054262581944099E-2"/>
  </r>
  <r>
    <n v="5"/>
    <x v="7"/>
    <x v="16"/>
    <n v="301"/>
    <n v="209"/>
    <x v="0"/>
    <n v="9.9742625819441294E-3"/>
    <n v="0"/>
  </r>
  <r>
    <n v="5"/>
    <x v="7"/>
    <x v="16"/>
    <n v="301"/>
    <n v="209"/>
    <x v="6"/>
    <n v="0"/>
    <n v="2.4080000000000001E-2"/>
  </r>
  <r>
    <n v="5"/>
    <x v="7"/>
    <x v="17"/>
    <n v="301"/>
    <n v="209"/>
    <x v="0"/>
    <n v="7.05286870902794E-3"/>
    <n v="0"/>
  </r>
  <r>
    <n v="5"/>
    <x v="7"/>
    <x v="17"/>
    <n v="301"/>
    <n v="209"/>
    <x v="6"/>
    <n v="0"/>
    <n v="1.7027131290972101E-2"/>
  </r>
  <r>
    <n v="5"/>
    <x v="7"/>
    <x v="18"/>
    <n v="301"/>
    <n v="209"/>
    <x v="0"/>
    <n v="4.9871312909720604E-3"/>
    <n v="0"/>
  </r>
  <r>
    <n v="5"/>
    <x v="7"/>
    <x v="18"/>
    <n v="301"/>
    <n v="209"/>
    <x v="6"/>
    <n v="0"/>
    <n v="1.204E-2"/>
  </r>
  <r>
    <n v="5"/>
    <x v="7"/>
    <x v="7"/>
    <n v="301"/>
    <n v="210"/>
    <x v="0"/>
    <n v="1.9499409544916101E-2"/>
    <n v="0"/>
  </r>
  <r>
    <n v="5"/>
    <x v="7"/>
    <x v="7"/>
    <n v="301"/>
    <n v="210"/>
    <x v="7"/>
    <n v="0"/>
    <n v="1.0592845904550801"/>
  </r>
  <r>
    <n v="5"/>
    <x v="7"/>
    <x v="8"/>
    <n v="301"/>
    <n v="210"/>
    <x v="0"/>
    <n v="1.9146950690687201E-2"/>
    <n v="0"/>
  </r>
  <r>
    <n v="5"/>
    <x v="7"/>
    <x v="8"/>
    <n v="301"/>
    <n v="210"/>
    <x v="7"/>
    <n v="0"/>
    <n v="1.0401376397644"/>
  </r>
  <r>
    <n v="5"/>
    <x v="7"/>
    <x v="9"/>
    <n v="301"/>
    <n v="210"/>
    <x v="0"/>
    <n v="1.8800862657258902E-2"/>
    <n v="0"/>
  </r>
  <r>
    <n v="5"/>
    <x v="7"/>
    <x v="9"/>
    <n v="301"/>
    <n v="210"/>
    <x v="7"/>
    <n v="0"/>
    <n v="1.02133677710714"/>
  </r>
  <r>
    <n v="5"/>
    <x v="7"/>
    <x v="10"/>
    <n v="301"/>
    <n v="210"/>
    <x v="0"/>
    <n v="1.84610302897492E-2"/>
    <n v="0"/>
  </r>
  <r>
    <n v="5"/>
    <x v="7"/>
    <x v="10"/>
    <n v="301"/>
    <n v="210"/>
    <x v="7"/>
    <n v="0"/>
    <n v="1.0028757468173899"/>
  </r>
  <r>
    <n v="5"/>
    <x v="7"/>
    <x v="11"/>
    <n v="301"/>
    <n v="210"/>
    <x v="0"/>
    <n v="1.81273405147424E-2"/>
    <n v="0"/>
  </r>
  <r>
    <n v="5"/>
    <x v="7"/>
    <x v="11"/>
    <n v="301"/>
    <n v="210"/>
    <x v="7"/>
    <n v="0"/>
    <n v="0.98474840630264604"/>
  </r>
  <r>
    <n v="5"/>
    <x v="7"/>
    <x v="12"/>
    <n v="301"/>
    <n v="210"/>
    <x v="0"/>
    <n v="1.7799682302665602E-2"/>
    <n v="0"/>
  </r>
  <r>
    <n v="5"/>
    <x v="7"/>
    <x v="12"/>
    <n v="301"/>
    <n v="210"/>
    <x v="7"/>
    <n v="0"/>
    <n v="0.966948723999981"/>
  </r>
  <r>
    <n v="5"/>
    <x v="7"/>
    <x v="13"/>
    <n v="301"/>
    <n v="210"/>
    <x v="0"/>
    <n v="1.74779466308451E-2"/>
    <n v="0"/>
  </r>
  <r>
    <n v="5"/>
    <x v="7"/>
    <x v="13"/>
    <n v="301"/>
    <n v="210"/>
    <x v="7"/>
    <n v="0"/>
    <n v="0.94947077736913599"/>
  </r>
  <r>
    <n v="5"/>
    <x v="7"/>
    <x v="14"/>
    <n v="301"/>
    <n v="210"/>
    <x v="0"/>
    <n v="1.7162026447231901E-2"/>
    <n v="0"/>
  </r>
  <r>
    <n v="5"/>
    <x v="7"/>
    <x v="14"/>
    <n v="301"/>
    <n v="210"/>
    <x v="7"/>
    <n v="0"/>
    <n v="0.93230875092190402"/>
  </r>
  <r>
    <n v="5"/>
    <x v="7"/>
    <x v="15"/>
    <n v="301"/>
    <n v="210"/>
    <x v="0"/>
    <n v="1.68518166347809E-2"/>
    <n v="0"/>
  </r>
  <r>
    <n v="5"/>
    <x v="7"/>
    <x v="15"/>
    <n v="301"/>
    <n v="210"/>
    <x v="7"/>
    <n v="0"/>
    <n v="0.91545693428712305"/>
  </r>
  <r>
    <n v="5"/>
    <x v="7"/>
    <x v="16"/>
    <n v="301"/>
    <n v="210"/>
    <x v="0"/>
    <n v="1.6547213976475302E-2"/>
    <n v="0"/>
  </r>
  <r>
    <n v="5"/>
    <x v="7"/>
    <x v="16"/>
    <n v="301"/>
    <n v="210"/>
    <x v="7"/>
    <n v="0"/>
    <n v="0.89890972031064797"/>
  </r>
  <r>
    <n v="5"/>
    <x v="7"/>
    <x v="17"/>
    <n v="301"/>
    <n v="210"/>
    <x v="0"/>
    <n v="1.6248117120983702E-2"/>
    <n v="0"/>
  </r>
  <r>
    <n v="5"/>
    <x v="7"/>
    <x v="17"/>
    <n v="301"/>
    <n v="210"/>
    <x v="7"/>
    <n v="0"/>
    <n v="0.88266160318966402"/>
  </r>
  <r>
    <n v="5"/>
    <x v="7"/>
    <x v="18"/>
    <n v="301"/>
    <n v="210"/>
    <x v="0"/>
    <n v="1.5954426548936099E-2"/>
    <n v="0"/>
  </r>
  <r>
    <n v="5"/>
    <x v="7"/>
    <x v="18"/>
    <n v="301"/>
    <n v="210"/>
    <x v="7"/>
    <n v="0"/>
    <n v="0.86670717664072805"/>
  </r>
  <r>
    <n v="5"/>
    <x v="7"/>
    <x v="7"/>
    <n v="300"/>
    <n v="200"/>
    <x v="0"/>
    <n v="1.0273668989710101"/>
    <n v="0"/>
  </r>
  <r>
    <n v="5"/>
    <x v="7"/>
    <x v="7"/>
    <n v="300"/>
    <n v="200"/>
    <x v="9"/>
    <n v="0"/>
    <n v="2.4802831010289901"/>
  </r>
  <r>
    <n v="5"/>
    <x v="7"/>
    <x v="8"/>
    <n v="300"/>
    <n v="200"/>
    <x v="0"/>
    <n v="0.726458101028994"/>
    <n v="0"/>
  </r>
  <r>
    <n v="5"/>
    <x v="7"/>
    <x v="8"/>
    <n v="300"/>
    <n v="200"/>
    <x v="9"/>
    <n v="0"/>
    <n v="1.753825"/>
  </r>
  <r>
    <n v="5"/>
    <x v="7"/>
    <x v="9"/>
    <n v="300"/>
    <n v="200"/>
    <x v="0"/>
    <n v="0.51368344948550304"/>
    <n v="0"/>
  </r>
  <r>
    <n v="5"/>
    <x v="7"/>
    <x v="9"/>
    <n v="300"/>
    <n v="200"/>
    <x v="9"/>
    <n v="0"/>
    <n v="1.2401415505144999"/>
  </r>
  <r>
    <n v="5"/>
    <x v="7"/>
    <x v="10"/>
    <n v="300"/>
    <n v="200"/>
    <x v="0"/>
    <n v="0.363229050514497"/>
    <n v="0"/>
  </r>
  <r>
    <n v="5"/>
    <x v="7"/>
    <x v="10"/>
    <n v="300"/>
    <n v="200"/>
    <x v="9"/>
    <n v="0"/>
    <n v="0.87691249999999998"/>
  </r>
  <r>
    <n v="5"/>
    <x v="7"/>
    <x v="11"/>
    <n v="300"/>
    <n v="200"/>
    <x v="0"/>
    <n v="0.25684172474275202"/>
    <n v="0"/>
  </r>
  <r>
    <n v="5"/>
    <x v="7"/>
    <x v="11"/>
    <n v="300"/>
    <n v="200"/>
    <x v="9"/>
    <n v="0"/>
    <n v="0.62007077525724896"/>
  </r>
  <r>
    <n v="5"/>
    <x v="7"/>
    <x v="12"/>
    <n v="300"/>
    <n v="200"/>
    <x v="0"/>
    <n v="0.181614525257248"/>
    <n v="0"/>
  </r>
  <r>
    <n v="5"/>
    <x v="7"/>
    <x v="12"/>
    <n v="300"/>
    <n v="200"/>
    <x v="9"/>
    <n v="0"/>
    <n v="0.43845624999999999"/>
  </r>
  <r>
    <n v="5"/>
    <x v="7"/>
    <x v="13"/>
    <n v="300"/>
    <n v="200"/>
    <x v="0"/>
    <n v="0.12842086237137601"/>
    <n v="0"/>
  </r>
  <r>
    <n v="5"/>
    <x v="7"/>
    <x v="13"/>
    <n v="300"/>
    <n v="200"/>
    <x v="9"/>
    <n v="0"/>
    <n v="0.31003538762862398"/>
  </r>
  <r>
    <n v="5"/>
    <x v="7"/>
    <x v="14"/>
    <n v="300"/>
    <n v="200"/>
    <x v="0"/>
    <n v="9.0807262628624194E-2"/>
    <n v="0"/>
  </r>
  <r>
    <n v="5"/>
    <x v="7"/>
    <x v="14"/>
    <n v="300"/>
    <n v="200"/>
    <x v="9"/>
    <n v="0"/>
    <n v="0.219228125"/>
  </r>
  <r>
    <n v="5"/>
    <x v="7"/>
    <x v="15"/>
    <n v="300"/>
    <n v="200"/>
    <x v="0"/>
    <n v="6.4210431185687894E-2"/>
    <n v="0"/>
  </r>
  <r>
    <n v="5"/>
    <x v="7"/>
    <x v="15"/>
    <n v="300"/>
    <n v="200"/>
    <x v="9"/>
    <n v="0"/>
    <n v="0.15501769381431199"/>
  </r>
  <r>
    <n v="5"/>
    <x v="7"/>
    <x v="16"/>
    <n v="300"/>
    <n v="200"/>
    <x v="0"/>
    <n v="4.5403631314312097E-2"/>
    <n v="0"/>
  </r>
  <r>
    <n v="5"/>
    <x v="7"/>
    <x v="16"/>
    <n v="300"/>
    <n v="200"/>
    <x v="9"/>
    <n v="0"/>
    <n v="0.1096140625"/>
  </r>
  <r>
    <n v="5"/>
    <x v="7"/>
    <x v="17"/>
    <n v="300"/>
    <n v="200"/>
    <x v="0"/>
    <n v="3.2105215592843898E-2"/>
    <n v="0"/>
  </r>
  <r>
    <n v="5"/>
    <x v="7"/>
    <x v="17"/>
    <n v="300"/>
    <n v="200"/>
    <x v="9"/>
    <n v="0"/>
    <n v="7.7508846907156106E-2"/>
  </r>
  <r>
    <n v="5"/>
    <x v="7"/>
    <x v="18"/>
    <n v="300"/>
    <n v="200"/>
    <x v="0"/>
    <n v="2.2701815657156101E-2"/>
    <n v="0"/>
  </r>
  <r>
    <n v="5"/>
    <x v="7"/>
    <x v="18"/>
    <n v="300"/>
    <n v="200"/>
    <x v="9"/>
    <n v="0"/>
    <n v="5.4807031249999999E-2"/>
  </r>
  <r>
    <n v="5"/>
    <x v="7"/>
    <x v="7"/>
    <n v="300"/>
    <n v="202"/>
    <x v="0"/>
    <n v="1.8492604181478101"/>
    <n v="0"/>
  </r>
  <r>
    <n v="5"/>
    <x v="7"/>
    <x v="7"/>
    <n v="300"/>
    <n v="202"/>
    <x v="10"/>
    <n v="0"/>
    <n v="4.46450958185219"/>
  </r>
  <r>
    <n v="5"/>
    <x v="7"/>
    <x v="8"/>
    <n v="300"/>
    <n v="202"/>
    <x v="0"/>
    <n v="1.3076245818521901"/>
    <n v="0"/>
  </r>
  <r>
    <n v="5"/>
    <x v="7"/>
    <x v="8"/>
    <n v="300"/>
    <n v="202"/>
    <x v="10"/>
    <n v="0"/>
    <n v="3.1568849999999999"/>
  </r>
  <r>
    <n v="5"/>
    <x v="7"/>
    <x v="9"/>
    <n v="300"/>
    <n v="202"/>
    <x v="0"/>
    <n v="0.92463020907390603"/>
    <n v="0"/>
  </r>
  <r>
    <n v="5"/>
    <x v="7"/>
    <x v="9"/>
    <n v="300"/>
    <n v="202"/>
    <x v="10"/>
    <n v="0"/>
    <n v="2.2322547909260901"/>
  </r>
  <r>
    <n v="5"/>
    <x v="7"/>
    <x v="10"/>
    <n v="300"/>
    <n v="202"/>
    <x v="0"/>
    <n v="0.65381229092609405"/>
    <n v="0"/>
  </r>
  <r>
    <n v="5"/>
    <x v="7"/>
    <x v="10"/>
    <n v="300"/>
    <n v="202"/>
    <x v="10"/>
    <n v="0"/>
    <n v="1.5784425"/>
  </r>
  <r>
    <n v="5"/>
    <x v="7"/>
    <x v="11"/>
    <n v="300"/>
    <n v="202"/>
    <x v="0"/>
    <n v="0.46231510453695301"/>
    <n v="0"/>
  </r>
  <r>
    <n v="5"/>
    <x v="7"/>
    <x v="11"/>
    <n v="300"/>
    <n v="202"/>
    <x v="10"/>
    <n v="0"/>
    <n v="1.11612739546305"/>
  </r>
  <r>
    <n v="5"/>
    <x v="7"/>
    <x v="12"/>
    <n v="300"/>
    <n v="202"/>
    <x v="0"/>
    <n v="0.32690614546304703"/>
    <n v="0"/>
  </r>
  <r>
    <n v="5"/>
    <x v="7"/>
    <x v="12"/>
    <n v="300"/>
    <n v="202"/>
    <x v="10"/>
    <n v="0"/>
    <n v="0.78922124999999999"/>
  </r>
  <r>
    <n v="5"/>
    <x v="7"/>
    <x v="13"/>
    <n v="300"/>
    <n v="202"/>
    <x v="0"/>
    <n v="0.23115755226847601"/>
    <n v="0"/>
  </r>
  <r>
    <n v="5"/>
    <x v="7"/>
    <x v="13"/>
    <n v="300"/>
    <n v="202"/>
    <x v="10"/>
    <n v="0"/>
    <n v="0.55806369773152398"/>
  </r>
  <r>
    <n v="5"/>
    <x v="7"/>
    <x v="14"/>
    <n v="300"/>
    <n v="202"/>
    <x v="0"/>
    <n v="0.16345307273152401"/>
    <n v="0"/>
  </r>
  <r>
    <n v="5"/>
    <x v="7"/>
    <x v="14"/>
    <n v="300"/>
    <n v="202"/>
    <x v="10"/>
    <n v="0"/>
    <n v="0.39461062499999999"/>
  </r>
  <r>
    <n v="5"/>
    <x v="7"/>
    <x v="15"/>
    <n v="300"/>
    <n v="202"/>
    <x v="0"/>
    <n v="0.115578776134238"/>
    <n v="0"/>
  </r>
  <r>
    <n v="5"/>
    <x v="7"/>
    <x v="15"/>
    <n v="300"/>
    <n v="202"/>
    <x v="10"/>
    <n v="0"/>
    <n v="0.27903184886576199"/>
  </r>
  <r>
    <n v="5"/>
    <x v="7"/>
    <x v="16"/>
    <n v="300"/>
    <n v="202"/>
    <x v="0"/>
    <n v="8.1726536365761798E-2"/>
    <n v="0"/>
  </r>
  <r>
    <n v="5"/>
    <x v="7"/>
    <x v="16"/>
    <n v="300"/>
    <n v="202"/>
    <x v="10"/>
    <n v="0"/>
    <n v="0.1973053125"/>
  </r>
  <r>
    <n v="5"/>
    <x v="7"/>
    <x v="17"/>
    <n v="300"/>
    <n v="202"/>
    <x v="0"/>
    <n v="5.7789388067119099E-2"/>
    <n v="0"/>
  </r>
  <r>
    <n v="5"/>
    <x v="7"/>
    <x v="17"/>
    <n v="300"/>
    <n v="202"/>
    <x v="10"/>
    <n v="0"/>
    <n v="0.13951592443288099"/>
  </r>
  <r>
    <n v="5"/>
    <x v="7"/>
    <x v="18"/>
    <n v="300"/>
    <n v="202"/>
    <x v="0"/>
    <n v="4.0863268182880899E-2"/>
    <n v="0"/>
  </r>
  <r>
    <n v="5"/>
    <x v="7"/>
    <x v="18"/>
    <n v="300"/>
    <n v="202"/>
    <x v="10"/>
    <n v="0"/>
    <n v="9.8652656249999998E-2"/>
  </r>
  <r>
    <n v="5"/>
    <x v="7"/>
    <x v="7"/>
    <n v="301"/>
    <n v="400"/>
    <x v="0"/>
    <n v="1.8492604181478101"/>
    <n v="0"/>
  </r>
  <r>
    <n v="5"/>
    <x v="7"/>
    <x v="7"/>
    <n v="301"/>
    <n v="400"/>
    <x v="8"/>
    <n v="0"/>
    <n v="4.46450958185219"/>
  </r>
  <r>
    <n v="5"/>
    <x v="7"/>
    <x v="8"/>
    <n v="301"/>
    <n v="400"/>
    <x v="0"/>
    <n v="1.3076245818521901"/>
    <n v="0"/>
  </r>
  <r>
    <n v="5"/>
    <x v="7"/>
    <x v="8"/>
    <n v="301"/>
    <n v="400"/>
    <x v="8"/>
    <n v="0"/>
    <n v="3.1568849999999999"/>
  </r>
  <r>
    <n v="5"/>
    <x v="7"/>
    <x v="9"/>
    <n v="301"/>
    <n v="400"/>
    <x v="0"/>
    <n v="0.92463020907390603"/>
    <n v="0"/>
  </r>
  <r>
    <n v="5"/>
    <x v="7"/>
    <x v="9"/>
    <n v="301"/>
    <n v="400"/>
    <x v="8"/>
    <n v="0"/>
    <n v="2.2322547909260901"/>
  </r>
  <r>
    <n v="5"/>
    <x v="7"/>
    <x v="10"/>
    <n v="301"/>
    <n v="400"/>
    <x v="0"/>
    <n v="0.65381229092609405"/>
    <n v="0"/>
  </r>
  <r>
    <n v="5"/>
    <x v="7"/>
    <x v="10"/>
    <n v="301"/>
    <n v="400"/>
    <x v="8"/>
    <n v="0"/>
    <n v="1.5784425"/>
  </r>
  <r>
    <n v="5"/>
    <x v="7"/>
    <x v="11"/>
    <n v="301"/>
    <n v="400"/>
    <x v="0"/>
    <n v="0.46231510453695301"/>
    <n v="0"/>
  </r>
  <r>
    <n v="5"/>
    <x v="7"/>
    <x v="11"/>
    <n v="301"/>
    <n v="400"/>
    <x v="8"/>
    <n v="0"/>
    <n v="1.11612739546305"/>
  </r>
  <r>
    <n v="5"/>
    <x v="7"/>
    <x v="12"/>
    <n v="301"/>
    <n v="400"/>
    <x v="0"/>
    <n v="0.32690614546304703"/>
    <n v="0"/>
  </r>
  <r>
    <n v="5"/>
    <x v="7"/>
    <x v="12"/>
    <n v="301"/>
    <n v="400"/>
    <x v="8"/>
    <n v="0"/>
    <n v="0.78922124999999999"/>
  </r>
  <r>
    <n v="5"/>
    <x v="7"/>
    <x v="13"/>
    <n v="301"/>
    <n v="400"/>
    <x v="0"/>
    <n v="0.23115755226847601"/>
    <n v="0"/>
  </r>
  <r>
    <n v="5"/>
    <x v="7"/>
    <x v="13"/>
    <n v="301"/>
    <n v="400"/>
    <x v="8"/>
    <n v="0"/>
    <n v="0.55806369773152398"/>
  </r>
  <r>
    <n v="5"/>
    <x v="7"/>
    <x v="14"/>
    <n v="301"/>
    <n v="400"/>
    <x v="0"/>
    <n v="0.16345307273152401"/>
    <n v="0"/>
  </r>
  <r>
    <n v="5"/>
    <x v="7"/>
    <x v="14"/>
    <n v="301"/>
    <n v="400"/>
    <x v="8"/>
    <n v="0"/>
    <n v="0.39461062499999999"/>
  </r>
  <r>
    <n v="5"/>
    <x v="7"/>
    <x v="15"/>
    <n v="301"/>
    <n v="400"/>
    <x v="0"/>
    <n v="0.115578776134238"/>
    <n v="0"/>
  </r>
  <r>
    <n v="5"/>
    <x v="7"/>
    <x v="15"/>
    <n v="301"/>
    <n v="400"/>
    <x v="8"/>
    <n v="0"/>
    <n v="0.27903184886576199"/>
  </r>
  <r>
    <n v="5"/>
    <x v="7"/>
    <x v="16"/>
    <n v="301"/>
    <n v="400"/>
    <x v="0"/>
    <n v="8.1726536365761798E-2"/>
    <n v="0"/>
  </r>
  <r>
    <n v="5"/>
    <x v="7"/>
    <x v="16"/>
    <n v="301"/>
    <n v="400"/>
    <x v="8"/>
    <n v="0"/>
    <n v="0.1973053125"/>
  </r>
  <r>
    <n v="5"/>
    <x v="7"/>
    <x v="17"/>
    <n v="301"/>
    <n v="400"/>
    <x v="0"/>
    <n v="5.7789388067119099E-2"/>
    <n v="0"/>
  </r>
  <r>
    <n v="5"/>
    <x v="7"/>
    <x v="17"/>
    <n v="301"/>
    <n v="400"/>
    <x v="8"/>
    <n v="0"/>
    <n v="0.13951592443288099"/>
  </r>
  <r>
    <n v="5"/>
    <x v="7"/>
    <x v="18"/>
    <n v="301"/>
    <n v="400"/>
    <x v="0"/>
    <n v="4.0863268182880899E-2"/>
    <n v="0"/>
  </r>
  <r>
    <n v="5"/>
    <x v="7"/>
    <x v="18"/>
    <n v="301"/>
    <n v="400"/>
    <x v="8"/>
    <n v="0"/>
    <n v="9.8652656249999998E-2"/>
  </r>
  <r>
    <n v="5"/>
    <x v="8"/>
    <x v="8"/>
    <n v="300"/>
    <n v="204"/>
    <x v="0"/>
    <n v="13.2087687326459"/>
    <n v="0"/>
  </r>
  <r>
    <n v="5"/>
    <x v="8"/>
    <x v="8"/>
    <n v="300"/>
    <n v="204"/>
    <x v="1"/>
    <n v="0"/>
    <n v="1708.46435626735"/>
  </r>
  <r>
    <n v="5"/>
    <x v="8"/>
    <x v="9"/>
    <n v="300"/>
    <n v="204"/>
    <x v="0"/>
    <n v="13.107430349128901"/>
    <n v="0"/>
  </r>
  <r>
    <n v="5"/>
    <x v="8"/>
    <x v="9"/>
    <n v="300"/>
    <n v="204"/>
    <x v="1"/>
    <n v="0"/>
    <n v="1695.35692591823"/>
  </r>
  <r>
    <n v="5"/>
    <x v="8"/>
    <x v="10"/>
    <n v="300"/>
    <n v="204"/>
    <x v="0"/>
    <n v="13.0068694391357"/>
    <n v="0"/>
  </r>
  <r>
    <n v="5"/>
    <x v="8"/>
    <x v="10"/>
    <n v="300"/>
    <n v="204"/>
    <x v="1"/>
    <n v="0"/>
    <n v="1682.35005647909"/>
  </r>
  <r>
    <n v="5"/>
    <x v="8"/>
    <x v="11"/>
    <n v="300"/>
    <n v="204"/>
    <x v="0"/>
    <n v="12.9070800378474"/>
    <n v="0"/>
  </r>
  <r>
    <n v="5"/>
    <x v="8"/>
    <x v="11"/>
    <n v="300"/>
    <n v="204"/>
    <x v="1"/>
    <n v="0"/>
    <n v="1669.44297644124"/>
  </r>
  <r>
    <n v="5"/>
    <x v="8"/>
    <x v="12"/>
    <n v="300"/>
    <n v="204"/>
    <x v="0"/>
    <n v="12.808056226208899"/>
    <n v="0"/>
  </r>
  <r>
    <n v="5"/>
    <x v="8"/>
    <x v="12"/>
    <n v="300"/>
    <n v="204"/>
    <x v="1"/>
    <n v="0"/>
    <n v="1656.63492021503"/>
  </r>
  <r>
    <n v="5"/>
    <x v="8"/>
    <x v="13"/>
    <n v="300"/>
    <n v="204"/>
    <x v="0"/>
    <n v="12.709792130574201"/>
    <n v="0"/>
  </r>
  <r>
    <n v="5"/>
    <x v="8"/>
    <x v="13"/>
    <n v="300"/>
    <n v="204"/>
    <x v="1"/>
    <n v="0"/>
    <n v="1643.9251280844601"/>
  </r>
  <r>
    <n v="5"/>
    <x v="8"/>
    <x v="14"/>
    <n v="300"/>
    <n v="204"/>
    <x v="0"/>
    <n v="12.6122819223615"/>
    <n v="0"/>
  </r>
  <r>
    <n v="5"/>
    <x v="8"/>
    <x v="14"/>
    <n v="300"/>
    <n v="204"/>
    <x v="1"/>
    <n v="0"/>
    <n v="1631.3128461621"/>
  </r>
  <r>
    <n v="5"/>
    <x v="8"/>
    <x v="15"/>
    <n v="300"/>
    <n v="204"/>
    <x v="0"/>
    <n v="12.5155198177063"/>
    <n v="0"/>
  </r>
  <r>
    <n v="5"/>
    <x v="8"/>
    <x v="15"/>
    <n v="300"/>
    <n v="204"/>
    <x v="1"/>
    <n v="0"/>
    <n v="1618.7973263443901"/>
  </r>
  <r>
    <n v="5"/>
    <x v="8"/>
    <x v="16"/>
    <n v="300"/>
    <n v="204"/>
    <x v="0"/>
    <n v="12.4195000771174"/>
    <n v="0"/>
  </r>
  <r>
    <n v="5"/>
    <x v="8"/>
    <x v="16"/>
    <n v="300"/>
    <n v="204"/>
    <x v="1"/>
    <n v="0"/>
    <n v="1606.3778262672699"/>
  </r>
  <r>
    <n v="5"/>
    <x v="8"/>
    <x v="17"/>
    <n v="300"/>
    <n v="204"/>
    <x v="0"/>
    <n v="12.3242170051385"/>
    <n v="0"/>
  </r>
  <r>
    <n v="5"/>
    <x v="8"/>
    <x v="17"/>
    <n v="300"/>
    <n v="204"/>
    <x v="1"/>
    <n v="0"/>
    <n v="1594.0536092621401"/>
  </r>
  <r>
    <n v="5"/>
    <x v="8"/>
    <x v="18"/>
    <n v="300"/>
    <n v="204"/>
    <x v="0"/>
    <n v="12.2296649500081"/>
    <n v="0"/>
  </r>
  <r>
    <n v="5"/>
    <x v="8"/>
    <x v="18"/>
    <n v="300"/>
    <n v="204"/>
    <x v="1"/>
    <n v="0"/>
    <n v="1581.8239443121299"/>
  </r>
  <r>
    <n v="5"/>
    <x v="8"/>
    <x v="8"/>
    <n v="300"/>
    <n v="205"/>
    <x v="0"/>
    <n v="1.2670669526189"/>
    <n v="0"/>
  </r>
  <r>
    <n v="5"/>
    <x v="8"/>
    <x v="8"/>
    <n v="300"/>
    <n v="205"/>
    <x v="2"/>
    <n v="0"/>
    <n v="136.466783047381"/>
  </r>
  <r>
    <n v="5"/>
    <x v="8"/>
    <x v="9"/>
    <n v="300"/>
    <n v="205"/>
    <x v="0"/>
    <n v="1.2554107137029"/>
    <n v="0"/>
  </r>
  <r>
    <n v="5"/>
    <x v="8"/>
    <x v="9"/>
    <n v="300"/>
    <n v="205"/>
    <x v="2"/>
    <n v="0"/>
    <n v="135.21137233367801"/>
  </r>
  <r>
    <n v="5"/>
    <x v="8"/>
    <x v="10"/>
    <n v="300"/>
    <n v="205"/>
    <x v="0"/>
    <n v="1.2438617050365799"/>
    <n v="0"/>
  </r>
  <r>
    <n v="5"/>
    <x v="8"/>
    <x v="10"/>
    <n v="300"/>
    <n v="205"/>
    <x v="2"/>
    <n v="0"/>
    <n v="133.967510628642"/>
  </r>
  <r>
    <n v="5"/>
    <x v="8"/>
    <x v="11"/>
    <n v="300"/>
    <n v="205"/>
    <x v="0"/>
    <n v="1.23241894016738"/>
    <n v="0"/>
  </r>
  <r>
    <n v="5"/>
    <x v="8"/>
    <x v="11"/>
    <n v="300"/>
    <n v="205"/>
    <x v="2"/>
    <n v="0"/>
    <n v="132.735091688474"/>
  </r>
  <r>
    <n v="5"/>
    <x v="8"/>
    <x v="12"/>
    <n v="300"/>
    <n v="205"/>
    <x v="0"/>
    <n v="1.22108144171753"/>
    <n v="0"/>
  </r>
  <r>
    <n v="5"/>
    <x v="8"/>
    <x v="12"/>
    <n v="300"/>
    <n v="205"/>
    <x v="2"/>
    <n v="0"/>
    <n v="131.51401024675701"/>
  </r>
  <r>
    <n v="5"/>
    <x v="8"/>
    <x v="13"/>
    <n v="300"/>
    <n v="205"/>
    <x v="0"/>
    <n v="1.2098482413005101"/>
    <n v="0"/>
  </r>
  <r>
    <n v="5"/>
    <x v="8"/>
    <x v="13"/>
    <n v="300"/>
    <n v="205"/>
    <x v="2"/>
    <n v="0"/>
    <n v="130.30416200545599"/>
  </r>
  <r>
    <n v="5"/>
    <x v="8"/>
    <x v="14"/>
    <n v="300"/>
    <n v="205"/>
    <x v="0"/>
    <n v="1.19871837943839"/>
    <n v="0"/>
  </r>
  <r>
    <n v="5"/>
    <x v="8"/>
    <x v="14"/>
    <n v="300"/>
    <n v="205"/>
    <x v="2"/>
    <n v="0"/>
    <n v="129.105443626018"/>
  </r>
  <r>
    <n v="5"/>
    <x v="8"/>
    <x v="15"/>
    <n v="300"/>
    <n v="205"/>
    <x v="0"/>
    <n v="1.1876909054798801"/>
    <n v="0"/>
  </r>
  <r>
    <n v="5"/>
    <x v="8"/>
    <x v="15"/>
    <n v="300"/>
    <n v="205"/>
    <x v="2"/>
    <n v="0"/>
    <n v="127.917752720538"/>
  </r>
  <r>
    <n v="5"/>
    <x v="8"/>
    <x v="16"/>
    <n v="300"/>
    <n v="205"/>
    <x v="0"/>
    <n v="1.1767648775189901"/>
    <n v="0"/>
  </r>
  <r>
    <n v="5"/>
    <x v="8"/>
    <x v="16"/>
    <n v="300"/>
    <n v="205"/>
    <x v="2"/>
    <n v="0"/>
    <n v="126.740987843019"/>
  </r>
  <r>
    <n v="5"/>
    <x v="8"/>
    <x v="17"/>
    <n v="300"/>
    <n v="205"/>
    <x v="0"/>
    <n v="1.16593936231479"/>
    <n v="0"/>
  </r>
  <r>
    <n v="5"/>
    <x v="8"/>
    <x v="17"/>
    <n v="300"/>
    <n v="205"/>
    <x v="2"/>
    <n v="0"/>
    <n v="125.575048480704"/>
  </r>
  <r>
    <n v="5"/>
    <x v="8"/>
    <x v="18"/>
    <n v="300"/>
    <n v="205"/>
    <x v="0"/>
    <n v="1.1552134352115799"/>
    <n v="0"/>
  </r>
  <r>
    <n v="5"/>
    <x v="8"/>
    <x v="18"/>
    <n v="300"/>
    <n v="205"/>
    <x v="2"/>
    <n v="0"/>
    <n v="124.419835045493"/>
  </r>
  <r>
    <n v="5"/>
    <x v="8"/>
    <x v="8"/>
    <n v="300"/>
    <n v="206"/>
    <x v="0"/>
    <n v="12.447944858971001"/>
    <n v="0"/>
  </r>
  <r>
    <n v="5"/>
    <x v="8"/>
    <x v="8"/>
    <n v="300"/>
    <n v="206"/>
    <x v="3"/>
    <n v="0"/>
    <n v="676.22130514102901"/>
  </r>
  <r>
    <n v="5"/>
    <x v="8"/>
    <x v="9"/>
    <n v="300"/>
    <n v="206"/>
    <x v="0"/>
    <n v="12.2229437699693"/>
    <n v="0"/>
  </r>
  <r>
    <n v="5"/>
    <x v="8"/>
    <x v="9"/>
    <n v="300"/>
    <n v="206"/>
    <x v="3"/>
    <n v="0"/>
    <n v="663.99836137106001"/>
  </r>
  <r>
    <n v="5"/>
    <x v="8"/>
    <x v="10"/>
    <n v="300"/>
    <n v="206"/>
    <x v="0"/>
    <n v="12.0020096567315"/>
    <n v="0"/>
  </r>
  <r>
    <n v="5"/>
    <x v="8"/>
    <x v="10"/>
    <n v="300"/>
    <n v="206"/>
    <x v="3"/>
    <n v="0"/>
    <n v="651.99635171432794"/>
  </r>
  <r>
    <n v="5"/>
    <x v="8"/>
    <x v="11"/>
    <n v="300"/>
    <n v="206"/>
    <x v="0"/>
    <n v="11.785069007205299"/>
    <n v="0"/>
  </r>
  <r>
    <n v="5"/>
    <x v="8"/>
    <x v="11"/>
    <n v="300"/>
    <n v="206"/>
    <x v="3"/>
    <n v="0"/>
    <n v="640.21128270712302"/>
  </r>
  <r>
    <n v="5"/>
    <x v="8"/>
    <x v="12"/>
    <n v="300"/>
    <n v="206"/>
    <x v="0"/>
    <n v="11.5720496380945"/>
    <n v="0"/>
  </r>
  <r>
    <n v="5"/>
    <x v="8"/>
    <x v="12"/>
    <n v="300"/>
    <n v="206"/>
    <x v="3"/>
    <n v="0"/>
    <n v="628.63923306902905"/>
  </r>
  <r>
    <n v="5"/>
    <x v="8"/>
    <x v="13"/>
    <n v="300"/>
    <n v="206"/>
    <x v="0"/>
    <n v="11.3628806708433"/>
    <n v="0"/>
  </r>
  <r>
    <n v="5"/>
    <x v="8"/>
    <x v="13"/>
    <n v="300"/>
    <n v="206"/>
    <x v="3"/>
    <n v="0"/>
    <n v="617.27635239818505"/>
  </r>
  <r>
    <n v="5"/>
    <x v="8"/>
    <x v="14"/>
    <n v="300"/>
    <n v="206"/>
    <x v="0"/>
    <n v="11.1574925080499"/>
    <n v="0"/>
  </r>
  <r>
    <n v="5"/>
    <x v="8"/>
    <x v="14"/>
    <n v="300"/>
    <n v="206"/>
    <x v="3"/>
    <n v="0"/>
    <n v="606.11885989013501"/>
  </r>
  <r>
    <n v="5"/>
    <x v="8"/>
    <x v="15"/>
    <n v="300"/>
    <n v="206"/>
    <x v="0"/>
    <n v="10.955816810311701"/>
    <n v="0"/>
  </r>
  <r>
    <n v="5"/>
    <x v="8"/>
    <x v="15"/>
    <n v="300"/>
    <n v="206"/>
    <x v="3"/>
    <n v="0"/>
    <n v="595.16304307982398"/>
  </r>
  <r>
    <n v="5"/>
    <x v="8"/>
    <x v="16"/>
    <n v="300"/>
    <n v="206"/>
    <x v="0"/>
    <n v="10.757786473485099"/>
    <n v="0"/>
  </r>
  <r>
    <n v="5"/>
    <x v="8"/>
    <x v="16"/>
    <n v="300"/>
    <n v="206"/>
    <x v="3"/>
    <n v="0"/>
    <n v="584.40525660633898"/>
  </r>
  <r>
    <n v="5"/>
    <x v="8"/>
    <x v="17"/>
    <n v="300"/>
    <n v="206"/>
    <x v="0"/>
    <n v="10.5633356063574"/>
    <n v="0"/>
  </r>
  <r>
    <n v="5"/>
    <x v="8"/>
    <x v="17"/>
    <n v="300"/>
    <n v="206"/>
    <x v="3"/>
    <n v="0"/>
    <n v="573.84192099998097"/>
  </r>
  <r>
    <n v="5"/>
    <x v="8"/>
    <x v="18"/>
    <n v="300"/>
    <n v="206"/>
    <x v="0"/>
    <n v="10.372399508724699"/>
    <n v="0"/>
  </r>
  <r>
    <n v="5"/>
    <x v="8"/>
    <x v="18"/>
    <n v="300"/>
    <n v="206"/>
    <x v="3"/>
    <n v="0"/>
    <n v="563.46952149125605"/>
  </r>
  <r>
    <n v="5"/>
    <x v="8"/>
    <x v="8"/>
    <n v="300"/>
    <n v="207"/>
    <x v="0"/>
    <n v="39.323068520910503"/>
    <n v="0"/>
  </r>
  <r>
    <n v="5"/>
    <x v="8"/>
    <x v="8"/>
    <n v="300"/>
    <n v="207"/>
    <x v="4"/>
    <n v="0"/>
    <n v="1682.35005647909"/>
  </r>
  <r>
    <n v="5"/>
    <x v="8"/>
    <x v="9"/>
    <n v="300"/>
    <n v="207"/>
    <x v="0"/>
    <n v="38.424928394630598"/>
    <n v="0"/>
  </r>
  <r>
    <n v="5"/>
    <x v="8"/>
    <x v="9"/>
    <n v="300"/>
    <n v="207"/>
    <x v="4"/>
    <n v="0"/>
    <n v="1643.9251280844601"/>
  </r>
  <r>
    <n v="5"/>
    <x v="8"/>
    <x v="10"/>
    <n v="300"/>
    <n v="207"/>
    <x v="0"/>
    <n v="37.547301817185101"/>
    <n v="0"/>
  </r>
  <r>
    <n v="5"/>
    <x v="8"/>
    <x v="10"/>
    <n v="300"/>
    <n v="207"/>
    <x v="4"/>
    <n v="0"/>
    <n v="1606.3778262672699"/>
  </r>
  <r>
    <n v="5"/>
    <x v="8"/>
    <x v="11"/>
    <n v="300"/>
    <n v="207"/>
    <x v="0"/>
    <n v="36.689720258471901"/>
    <n v="0"/>
  </r>
  <r>
    <n v="5"/>
    <x v="8"/>
    <x v="11"/>
    <n v="300"/>
    <n v="207"/>
    <x v="4"/>
    <n v="0"/>
    <n v="1569.6881060088001"/>
  </r>
  <r>
    <n v="5"/>
    <x v="8"/>
    <x v="12"/>
    <n v="300"/>
    <n v="207"/>
    <x v="0"/>
    <n v="35.851725889629698"/>
    <n v="0"/>
  </r>
  <r>
    <n v="5"/>
    <x v="8"/>
    <x v="12"/>
    <n v="300"/>
    <n v="207"/>
    <x v="4"/>
    <n v="0"/>
    <n v="1533.8363801191699"/>
  </r>
  <r>
    <n v="5"/>
    <x v="8"/>
    <x v="13"/>
    <n v="300"/>
    <n v="207"/>
    <x v="0"/>
    <n v="35.032871338623899"/>
    <n v="0"/>
  </r>
  <r>
    <n v="5"/>
    <x v="8"/>
    <x v="13"/>
    <n v="300"/>
    <n v="207"/>
    <x v="4"/>
    <n v="0"/>
    <n v="1498.8035087805499"/>
  </r>
  <r>
    <n v="5"/>
    <x v="8"/>
    <x v="14"/>
    <n v="300"/>
    <n v="207"/>
    <x v="0"/>
    <n v="34.232719451410702"/>
    <n v="0"/>
  </r>
  <r>
    <n v="5"/>
    <x v="8"/>
    <x v="14"/>
    <n v="300"/>
    <n v="207"/>
    <x v="4"/>
    <n v="0"/>
    <n v="1464.5707893291401"/>
  </r>
  <r>
    <n v="5"/>
    <x v="8"/>
    <x v="15"/>
    <n v="300"/>
    <n v="207"/>
    <x v="0"/>
    <n v="33.450843058558803"/>
    <n v="0"/>
  </r>
  <r>
    <n v="5"/>
    <x v="8"/>
    <x v="15"/>
    <n v="300"/>
    <n v="207"/>
    <x v="4"/>
    <n v="0"/>
    <n v="1431.1199462705799"/>
  </r>
  <r>
    <n v="5"/>
    <x v="8"/>
    <x v="16"/>
    <n v="300"/>
    <n v="207"/>
    <x v="0"/>
    <n v="32.686824747199999"/>
    <n v="0"/>
  </r>
  <r>
    <n v="5"/>
    <x v="8"/>
    <x v="16"/>
    <n v="300"/>
    <n v="207"/>
    <x v="4"/>
    <n v="0"/>
    <n v="1398.4331215233799"/>
  </r>
  <r>
    <n v="5"/>
    <x v="8"/>
    <x v="17"/>
    <n v="300"/>
    <n v="207"/>
    <x v="0"/>
    <n v="31.94025663819"/>
    <n v="0"/>
  </r>
  <r>
    <n v="5"/>
    <x v="8"/>
    <x v="17"/>
    <n v="300"/>
    <n v="207"/>
    <x v="4"/>
    <n v="0"/>
    <n v="1366.4928648851901"/>
  </r>
  <r>
    <n v="5"/>
    <x v="8"/>
    <x v="18"/>
    <n v="300"/>
    <n v="207"/>
    <x v="0"/>
    <n v="31.2107401683554"/>
    <n v="0"/>
  </r>
  <r>
    <n v="5"/>
    <x v="8"/>
    <x v="18"/>
    <n v="300"/>
    <n v="207"/>
    <x v="4"/>
    <n v="0"/>
    <n v="1335.2821247168299"/>
  </r>
  <r>
    <n v="5"/>
    <x v="8"/>
    <x v="8"/>
    <n v="300"/>
    <n v="208"/>
    <x v="0"/>
    <n v="5.0682678104756196"/>
    <n v="0"/>
  </r>
  <r>
    <n v="5"/>
    <x v="8"/>
    <x v="8"/>
    <n v="300"/>
    <n v="208"/>
    <x v="5"/>
    <n v="0"/>
    <n v="545.86713218952502"/>
  </r>
  <r>
    <n v="5"/>
    <x v="8"/>
    <x v="9"/>
    <n v="300"/>
    <n v="208"/>
    <x v="0"/>
    <n v="5.0216428548116001"/>
    <n v="0"/>
  </r>
  <r>
    <n v="5"/>
    <x v="8"/>
    <x v="9"/>
    <n v="300"/>
    <n v="208"/>
    <x v="5"/>
    <n v="0"/>
    <n v="540.84548933471297"/>
  </r>
  <r>
    <n v="5"/>
    <x v="8"/>
    <x v="10"/>
    <n v="300"/>
    <n v="208"/>
    <x v="0"/>
    <n v="4.9754468201463196"/>
    <n v="0"/>
  </r>
  <r>
    <n v="5"/>
    <x v="8"/>
    <x v="10"/>
    <n v="300"/>
    <n v="208"/>
    <x v="5"/>
    <n v="0"/>
    <n v="535.87004251456699"/>
  </r>
  <r>
    <n v="5"/>
    <x v="8"/>
    <x v="11"/>
    <n v="300"/>
    <n v="208"/>
    <x v="0"/>
    <n v="4.9296757606695101"/>
    <n v="0"/>
  </r>
  <r>
    <n v="5"/>
    <x v="8"/>
    <x v="11"/>
    <n v="300"/>
    <n v="208"/>
    <x v="5"/>
    <n v="0"/>
    <n v="530.94036675389702"/>
  </r>
  <r>
    <n v="5"/>
    <x v="8"/>
    <x v="12"/>
    <n v="300"/>
    <n v="208"/>
    <x v="0"/>
    <n v="4.8843257668701199"/>
    <n v="0"/>
  </r>
  <r>
    <n v="5"/>
    <x v="8"/>
    <x v="12"/>
    <n v="300"/>
    <n v="208"/>
    <x v="5"/>
    <n v="0"/>
    <n v="526.05604098702702"/>
  </r>
  <r>
    <n v="5"/>
    <x v="8"/>
    <x v="13"/>
    <n v="300"/>
    <n v="208"/>
    <x v="0"/>
    <n v="4.8393929652020198"/>
    <n v="0"/>
  </r>
  <r>
    <n v="5"/>
    <x v="8"/>
    <x v="13"/>
    <n v="300"/>
    <n v="208"/>
    <x v="5"/>
    <n v="0"/>
    <n v="521.21664802182499"/>
  </r>
  <r>
    <n v="5"/>
    <x v="8"/>
    <x v="14"/>
    <n v="300"/>
    <n v="208"/>
    <x v="0"/>
    <n v="4.79487351775356"/>
    <n v="0"/>
  </r>
  <r>
    <n v="5"/>
    <x v="8"/>
    <x v="14"/>
    <n v="300"/>
    <n v="208"/>
    <x v="5"/>
    <n v="0"/>
    <n v="516.42177450407098"/>
  </r>
  <r>
    <n v="5"/>
    <x v="8"/>
    <x v="15"/>
    <n v="300"/>
    <n v="208"/>
    <x v="0"/>
    <n v="4.7507636219195302"/>
    <n v="0"/>
  </r>
  <r>
    <n v="5"/>
    <x v="8"/>
    <x v="15"/>
    <n v="300"/>
    <n v="208"/>
    <x v="5"/>
    <n v="0"/>
    <n v="511.67101088215202"/>
  </r>
  <r>
    <n v="5"/>
    <x v="8"/>
    <x v="16"/>
    <n v="300"/>
    <n v="208"/>
    <x v="0"/>
    <n v="4.7070595100759602"/>
    <n v="0"/>
  </r>
  <r>
    <n v="5"/>
    <x v="8"/>
    <x v="16"/>
    <n v="300"/>
    <n v="208"/>
    <x v="5"/>
    <n v="0"/>
    <n v="506.963951372076"/>
  </r>
  <r>
    <n v="5"/>
    <x v="8"/>
    <x v="17"/>
    <n v="300"/>
    <n v="208"/>
    <x v="0"/>
    <n v="4.6637574492591503"/>
    <n v="0"/>
  </r>
  <r>
    <n v="5"/>
    <x v="8"/>
    <x v="17"/>
    <n v="300"/>
    <n v="208"/>
    <x v="5"/>
    <n v="0"/>
    <n v="502.30019392281702"/>
  </r>
  <r>
    <n v="5"/>
    <x v="8"/>
    <x v="18"/>
    <n v="300"/>
    <n v="208"/>
    <x v="0"/>
    <n v="4.62085374084631"/>
    <n v="0"/>
  </r>
  <r>
    <n v="5"/>
    <x v="8"/>
    <x v="18"/>
    <n v="300"/>
    <n v="208"/>
    <x v="5"/>
    <n v="0"/>
    <n v="497.67934018197002"/>
  </r>
  <r>
    <n v="5"/>
    <x v="8"/>
    <x v="8"/>
    <n v="300"/>
    <n v="209"/>
    <x v="0"/>
    <n v="1116.4430098949599"/>
    <n v="0"/>
  </r>
  <r>
    <n v="5"/>
    <x v="8"/>
    <x v="8"/>
    <n v="300"/>
    <n v="209"/>
    <x v="6"/>
    <n v="0"/>
    <n v="2695.3318561050401"/>
  </r>
  <r>
    <n v="5"/>
    <x v="8"/>
    <x v="9"/>
    <n v="300"/>
    <n v="209"/>
    <x v="0"/>
    <n v="789.44442310504405"/>
    <n v="0"/>
  </r>
  <r>
    <n v="5"/>
    <x v="8"/>
    <x v="9"/>
    <n v="300"/>
    <n v="209"/>
    <x v="6"/>
    <n v="0"/>
    <n v="1905.8874330000001"/>
  </r>
  <r>
    <n v="5"/>
    <x v="8"/>
    <x v="10"/>
    <n v="300"/>
    <n v="209"/>
    <x v="0"/>
    <n v="558.22150494747802"/>
    <n v="0"/>
  </r>
  <r>
    <n v="5"/>
    <x v="8"/>
    <x v="10"/>
    <n v="300"/>
    <n v="209"/>
    <x v="6"/>
    <n v="0"/>
    <n v="1347.66592805252"/>
  </r>
  <r>
    <n v="5"/>
    <x v="8"/>
    <x v="11"/>
    <n v="300"/>
    <n v="209"/>
    <x v="0"/>
    <n v="394.72221155252203"/>
    <n v="0"/>
  </r>
  <r>
    <n v="5"/>
    <x v="8"/>
    <x v="11"/>
    <n v="300"/>
    <n v="209"/>
    <x v="6"/>
    <n v="0"/>
    <n v="952.94371650000005"/>
  </r>
  <r>
    <n v="5"/>
    <x v="8"/>
    <x v="12"/>
    <n v="300"/>
    <n v="209"/>
    <x v="0"/>
    <n v="279.11075247373901"/>
    <n v="0"/>
  </r>
  <r>
    <n v="5"/>
    <x v="8"/>
    <x v="12"/>
    <n v="300"/>
    <n v="209"/>
    <x v="6"/>
    <n v="0"/>
    <n v="673.83296402626104"/>
  </r>
  <r>
    <n v="5"/>
    <x v="8"/>
    <x v="13"/>
    <n v="300"/>
    <n v="209"/>
    <x v="0"/>
    <n v="197.36110577626101"/>
    <n v="0"/>
  </r>
  <r>
    <n v="5"/>
    <x v="8"/>
    <x v="13"/>
    <n v="300"/>
    <n v="209"/>
    <x v="6"/>
    <n v="0"/>
    <n v="476.47185825000003"/>
  </r>
  <r>
    <n v="5"/>
    <x v="8"/>
    <x v="14"/>
    <n v="300"/>
    <n v="209"/>
    <x v="0"/>
    <n v="139.55537623686999"/>
    <n v="0"/>
  </r>
  <r>
    <n v="5"/>
    <x v="8"/>
    <x v="14"/>
    <n v="300"/>
    <n v="209"/>
    <x v="6"/>
    <n v="0"/>
    <n v="336.91648201313097"/>
  </r>
  <r>
    <n v="5"/>
    <x v="8"/>
    <x v="15"/>
    <n v="300"/>
    <n v="209"/>
    <x v="0"/>
    <n v="98.680552888130507"/>
    <n v="0"/>
  </r>
  <r>
    <n v="5"/>
    <x v="8"/>
    <x v="15"/>
    <n v="300"/>
    <n v="209"/>
    <x v="6"/>
    <n v="0"/>
    <n v="238.23592912500001"/>
  </r>
  <r>
    <n v="5"/>
    <x v="8"/>
    <x v="16"/>
    <n v="300"/>
    <n v="209"/>
    <x v="0"/>
    <n v="69.777688118434796"/>
    <n v="0"/>
  </r>
  <r>
    <n v="5"/>
    <x v="8"/>
    <x v="16"/>
    <n v="300"/>
    <n v="209"/>
    <x v="6"/>
    <n v="0"/>
    <n v="168.458241006565"/>
  </r>
  <r>
    <n v="5"/>
    <x v="8"/>
    <x v="17"/>
    <n v="300"/>
    <n v="209"/>
    <x v="0"/>
    <n v="49.340276444065204"/>
    <n v="0"/>
  </r>
  <r>
    <n v="5"/>
    <x v="8"/>
    <x v="17"/>
    <n v="300"/>
    <n v="209"/>
    <x v="6"/>
    <n v="0"/>
    <n v="119.11796456250001"/>
  </r>
  <r>
    <n v="5"/>
    <x v="8"/>
    <x v="18"/>
    <n v="300"/>
    <n v="209"/>
    <x v="0"/>
    <n v="34.888844059217398"/>
    <n v="0"/>
  </r>
  <r>
    <n v="5"/>
    <x v="8"/>
    <x v="18"/>
    <n v="300"/>
    <n v="209"/>
    <x v="6"/>
    <n v="0"/>
    <n v="84.229120503282601"/>
  </r>
  <r>
    <n v="5"/>
    <x v="8"/>
    <x v="8"/>
    <n v="300"/>
    <n v="210"/>
    <x v="0"/>
    <n v="17.427122802559399"/>
    <n v="0"/>
  </r>
  <r>
    <n v="5"/>
    <x v="8"/>
    <x v="8"/>
    <n v="300"/>
    <n v="210"/>
    <x v="7"/>
    <n v="0"/>
    <n v="946.70982719744097"/>
  </r>
  <r>
    <n v="5"/>
    <x v="8"/>
    <x v="9"/>
    <n v="300"/>
    <n v="210"/>
    <x v="0"/>
    <n v="17.112121277957002"/>
    <n v="0"/>
  </r>
  <r>
    <n v="5"/>
    <x v="8"/>
    <x v="9"/>
    <n v="300"/>
    <n v="210"/>
    <x v="7"/>
    <n v="0"/>
    <n v="929.59770591948404"/>
  </r>
  <r>
    <n v="5"/>
    <x v="8"/>
    <x v="10"/>
    <n v="300"/>
    <n v="210"/>
    <x v="0"/>
    <n v="16.802813519424099"/>
    <n v="0"/>
  </r>
  <r>
    <n v="5"/>
    <x v="8"/>
    <x v="10"/>
    <n v="300"/>
    <n v="210"/>
    <x v="7"/>
    <n v="0"/>
    <n v="912.79489240006001"/>
  </r>
  <r>
    <n v="5"/>
    <x v="8"/>
    <x v="11"/>
    <n v="300"/>
    <n v="210"/>
    <x v="0"/>
    <n v="16.4990966100873"/>
    <n v="0"/>
  </r>
  <r>
    <n v="5"/>
    <x v="8"/>
    <x v="11"/>
    <n v="300"/>
    <n v="210"/>
    <x v="7"/>
    <n v="0"/>
    <n v="896.29579578997198"/>
  </r>
  <r>
    <n v="5"/>
    <x v="8"/>
    <x v="12"/>
    <n v="300"/>
    <n v="210"/>
    <x v="0"/>
    <n v="16.200869493332402"/>
    <n v="0"/>
  </r>
  <r>
    <n v="5"/>
    <x v="8"/>
    <x v="12"/>
    <n v="300"/>
    <n v="210"/>
    <x v="7"/>
    <n v="0"/>
    <n v="880.09492629663998"/>
  </r>
  <r>
    <n v="5"/>
    <x v="8"/>
    <x v="13"/>
    <n v="300"/>
    <n v="210"/>
    <x v="0"/>
    <n v="15.908032939180501"/>
    <n v="0"/>
  </r>
  <r>
    <n v="5"/>
    <x v="8"/>
    <x v="13"/>
    <n v="300"/>
    <n v="210"/>
    <x v="7"/>
    <n v="0"/>
    <n v="864.18689335745898"/>
  </r>
  <r>
    <n v="5"/>
    <x v="8"/>
    <x v="14"/>
    <n v="300"/>
    <n v="210"/>
    <x v="0"/>
    <n v="15.6204895112699"/>
    <n v="0"/>
  </r>
  <r>
    <n v="5"/>
    <x v="8"/>
    <x v="14"/>
    <n v="300"/>
    <n v="210"/>
    <x v="7"/>
    <n v="0"/>
    <n v="848.56640384619004"/>
  </r>
  <r>
    <n v="5"/>
    <x v="8"/>
    <x v="15"/>
    <n v="300"/>
    <n v="210"/>
    <x v="0"/>
    <n v="15.338143534436499"/>
    <n v="0"/>
  </r>
  <r>
    <n v="5"/>
    <x v="8"/>
    <x v="15"/>
    <n v="300"/>
    <n v="210"/>
    <x v="7"/>
    <n v="0"/>
    <n v="833.22826031175305"/>
  </r>
  <r>
    <n v="5"/>
    <x v="8"/>
    <x v="16"/>
    <n v="300"/>
    <n v="210"/>
    <x v="0"/>
    <n v="15.060901062878999"/>
    <n v="0"/>
  </r>
  <r>
    <n v="5"/>
    <x v="8"/>
    <x v="16"/>
    <n v="300"/>
    <n v="210"/>
    <x v="7"/>
    <n v="0"/>
    <n v="818.16735924887405"/>
  </r>
  <r>
    <n v="5"/>
    <x v="8"/>
    <x v="17"/>
    <n v="300"/>
    <n v="210"/>
    <x v="0"/>
    <n v="14.7886698489006"/>
    <n v="0"/>
  </r>
  <r>
    <n v="5"/>
    <x v="8"/>
    <x v="17"/>
    <n v="300"/>
    <n v="210"/>
    <x v="7"/>
    <n v="0"/>
    <n v="803.37868939997304"/>
  </r>
  <r>
    <n v="5"/>
    <x v="8"/>
    <x v="18"/>
    <n v="300"/>
    <n v="210"/>
    <x v="0"/>
    <n v="14.5213593122145"/>
    <n v="0"/>
  </r>
  <r>
    <n v="5"/>
    <x v="8"/>
    <x v="18"/>
    <n v="300"/>
    <n v="210"/>
    <x v="7"/>
    <n v="0"/>
    <n v="788.85733008775901"/>
  </r>
  <r>
    <n v="5"/>
    <x v="8"/>
    <x v="8"/>
    <n v="301"/>
    <n v="204"/>
    <x v="0"/>
    <n v="52.835074930583701"/>
    <n v="0"/>
  </r>
  <r>
    <n v="5"/>
    <x v="8"/>
    <x v="8"/>
    <n v="301"/>
    <n v="204"/>
    <x v="1"/>
    <n v="0"/>
    <n v="6833.8574250694201"/>
  </r>
  <r>
    <n v="5"/>
    <x v="8"/>
    <x v="9"/>
    <n v="301"/>
    <n v="204"/>
    <x v="0"/>
    <n v="52.429721396515603"/>
    <n v="0"/>
  </r>
  <r>
    <n v="5"/>
    <x v="8"/>
    <x v="9"/>
    <n v="301"/>
    <n v="204"/>
    <x v="1"/>
    <n v="0"/>
    <n v="6781.4277036729"/>
  </r>
  <r>
    <n v="5"/>
    <x v="8"/>
    <x v="10"/>
    <n v="301"/>
    <n v="204"/>
    <x v="0"/>
    <n v="52.027477756542801"/>
    <n v="0"/>
  </r>
  <r>
    <n v="5"/>
    <x v="8"/>
    <x v="10"/>
    <n v="301"/>
    <n v="204"/>
    <x v="1"/>
    <n v="0"/>
    <n v="6729.4002259163599"/>
  </r>
  <r>
    <n v="5"/>
    <x v="8"/>
    <x v="11"/>
    <n v="301"/>
    <n v="204"/>
    <x v="0"/>
    <n v="51.628320151389701"/>
    <n v="0"/>
  </r>
  <r>
    <n v="5"/>
    <x v="8"/>
    <x v="11"/>
    <n v="301"/>
    <n v="204"/>
    <x v="1"/>
    <n v="0"/>
    <n v="6677.7719057649701"/>
  </r>
  <r>
    <n v="5"/>
    <x v="8"/>
    <x v="12"/>
    <n v="301"/>
    <n v="204"/>
    <x v="0"/>
    <n v="51.232224904835697"/>
    <n v="0"/>
  </r>
  <r>
    <n v="5"/>
    <x v="8"/>
    <x v="12"/>
    <n v="301"/>
    <n v="204"/>
    <x v="1"/>
    <n v="0"/>
    <n v="6626.5396808601299"/>
  </r>
  <r>
    <n v="5"/>
    <x v="8"/>
    <x v="13"/>
    <n v="301"/>
    <n v="204"/>
    <x v="0"/>
    <n v="50.839168522296902"/>
    <n v="0"/>
  </r>
  <r>
    <n v="5"/>
    <x v="8"/>
    <x v="13"/>
    <n v="301"/>
    <n v="204"/>
    <x v="1"/>
    <n v="0"/>
    <n v="6575.7005123378403"/>
  </r>
  <r>
    <n v="5"/>
    <x v="8"/>
    <x v="14"/>
    <n v="301"/>
    <n v="204"/>
    <x v="0"/>
    <n v="50.449127689446001"/>
    <n v="0"/>
  </r>
  <r>
    <n v="5"/>
    <x v="8"/>
    <x v="14"/>
    <n v="301"/>
    <n v="204"/>
    <x v="1"/>
    <n v="0"/>
    <n v="6525.2513846483898"/>
  </r>
  <r>
    <n v="5"/>
    <x v="8"/>
    <x v="15"/>
    <n v="301"/>
    <n v="204"/>
    <x v="0"/>
    <n v="50.062079270825102"/>
    <n v="0"/>
  </r>
  <r>
    <n v="5"/>
    <x v="8"/>
    <x v="15"/>
    <n v="301"/>
    <n v="204"/>
    <x v="1"/>
    <n v="0"/>
    <n v="6475.1893053775702"/>
  </r>
  <r>
    <n v="5"/>
    <x v="8"/>
    <x v="16"/>
    <n v="301"/>
    <n v="204"/>
    <x v="0"/>
    <n v="49.678000308469599"/>
    <n v="0"/>
  </r>
  <r>
    <n v="5"/>
    <x v="8"/>
    <x v="16"/>
    <n v="301"/>
    <n v="204"/>
    <x v="1"/>
    <n v="0"/>
    <n v="6425.5113050690998"/>
  </r>
  <r>
    <n v="5"/>
    <x v="8"/>
    <x v="17"/>
    <n v="301"/>
    <n v="204"/>
    <x v="0"/>
    <n v="49.296868020554001"/>
    <n v="0"/>
  </r>
  <r>
    <n v="5"/>
    <x v="8"/>
    <x v="17"/>
    <n v="301"/>
    <n v="204"/>
    <x v="1"/>
    <n v="0"/>
    <n v="6376.2144370485403"/>
  </r>
  <r>
    <n v="5"/>
    <x v="8"/>
    <x v="18"/>
    <n v="301"/>
    <n v="204"/>
    <x v="0"/>
    <n v="48.918659800032401"/>
    <n v="0"/>
  </r>
  <r>
    <n v="5"/>
    <x v="8"/>
    <x v="18"/>
    <n v="301"/>
    <n v="204"/>
    <x v="1"/>
    <n v="0"/>
    <n v="6327.2957772485097"/>
  </r>
  <r>
    <n v="5"/>
    <x v="8"/>
    <x v="8"/>
    <n v="301"/>
    <n v="205"/>
    <x v="0"/>
    <n v="5.0682678104756196"/>
    <n v="0"/>
  </r>
  <r>
    <n v="5"/>
    <x v="8"/>
    <x v="8"/>
    <n v="301"/>
    <n v="205"/>
    <x v="2"/>
    <n v="0"/>
    <n v="545.86713218952502"/>
  </r>
  <r>
    <n v="5"/>
    <x v="8"/>
    <x v="9"/>
    <n v="301"/>
    <n v="205"/>
    <x v="0"/>
    <n v="5.0216428548116001"/>
    <n v="0"/>
  </r>
  <r>
    <n v="5"/>
    <x v="8"/>
    <x v="9"/>
    <n v="301"/>
    <n v="205"/>
    <x v="2"/>
    <n v="0"/>
    <n v="540.84548933471297"/>
  </r>
  <r>
    <n v="5"/>
    <x v="8"/>
    <x v="10"/>
    <n v="301"/>
    <n v="205"/>
    <x v="0"/>
    <n v="4.9754468201463196"/>
    <n v="0"/>
  </r>
  <r>
    <n v="5"/>
    <x v="8"/>
    <x v="10"/>
    <n v="301"/>
    <n v="205"/>
    <x v="2"/>
    <n v="0"/>
    <n v="535.87004251456699"/>
  </r>
  <r>
    <n v="5"/>
    <x v="8"/>
    <x v="11"/>
    <n v="301"/>
    <n v="205"/>
    <x v="0"/>
    <n v="4.9296757606695101"/>
    <n v="0"/>
  </r>
  <r>
    <n v="5"/>
    <x v="8"/>
    <x v="11"/>
    <n v="301"/>
    <n v="205"/>
    <x v="2"/>
    <n v="0"/>
    <n v="530.94036675389702"/>
  </r>
  <r>
    <n v="5"/>
    <x v="8"/>
    <x v="12"/>
    <n v="301"/>
    <n v="205"/>
    <x v="0"/>
    <n v="4.8843257668701199"/>
    <n v="0"/>
  </r>
  <r>
    <n v="5"/>
    <x v="8"/>
    <x v="12"/>
    <n v="301"/>
    <n v="205"/>
    <x v="2"/>
    <n v="0"/>
    <n v="526.05604098702702"/>
  </r>
  <r>
    <n v="5"/>
    <x v="8"/>
    <x v="13"/>
    <n v="301"/>
    <n v="205"/>
    <x v="0"/>
    <n v="4.8393929652020198"/>
    <n v="0"/>
  </r>
  <r>
    <n v="5"/>
    <x v="8"/>
    <x v="13"/>
    <n v="301"/>
    <n v="205"/>
    <x v="2"/>
    <n v="0"/>
    <n v="521.21664802182499"/>
  </r>
  <r>
    <n v="5"/>
    <x v="8"/>
    <x v="14"/>
    <n v="301"/>
    <n v="205"/>
    <x v="0"/>
    <n v="4.79487351775356"/>
    <n v="0"/>
  </r>
  <r>
    <n v="5"/>
    <x v="8"/>
    <x v="14"/>
    <n v="301"/>
    <n v="205"/>
    <x v="2"/>
    <n v="0"/>
    <n v="516.42177450407098"/>
  </r>
  <r>
    <n v="5"/>
    <x v="8"/>
    <x v="15"/>
    <n v="301"/>
    <n v="205"/>
    <x v="0"/>
    <n v="4.7507636219195302"/>
    <n v="0"/>
  </r>
  <r>
    <n v="5"/>
    <x v="8"/>
    <x v="15"/>
    <n v="301"/>
    <n v="205"/>
    <x v="2"/>
    <n v="0"/>
    <n v="511.67101088215202"/>
  </r>
  <r>
    <n v="5"/>
    <x v="8"/>
    <x v="16"/>
    <n v="301"/>
    <n v="205"/>
    <x v="0"/>
    <n v="4.7070595100759602"/>
    <n v="0"/>
  </r>
  <r>
    <n v="5"/>
    <x v="8"/>
    <x v="16"/>
    <n v="301"/>
    <n v="205"/>
    <x v="2"/>
    <n v="0"/>
    <n v="506.963951372076"/>
  </r>
  <r>
    <n v="5"/>
    <x v="8"/>
    <x v="17"/>
    <n v="301"/>
    <n v="205"/>
    <x v="0"/>
    <n v="4.6637574492591503"/>
    <n v="0"/>
  </r>
  <r>
    <n v="5"/>
    <x v="8"/>
    <x v="17"/>
    <n v="301"/>
    <n v="205"/>
    <x v="2"/>
    <n v="0"/>
    <n v="502.30019392281702"/>
  </r>
  <r>
    <n v="5"/>
    <x v="8"/>
    <x v="18"/>
    <n v="301"/>
    <n v="205"/>
    <x v="0"/>
    <n v="4.62085374084631"/>
    <n v="0"/>
  </r>
  <r>
    <n v="5"/>
    <x v="8"/>
    <x v="18"/>
    <n v="301"/>
    <n v="205"/>
    <x v="2"/>
    <n v="0"/>
    <n v="497.67934018197002"/>
  </r>
  <r>
    <n v="5"/>
    <x v="8"/>
    <x v="8"/>
    <n v="301"/>
    <n v="206"/>
    <x v="0"/>
    <n v="49.791779435884102"/>
    <n v="0"/>
  </r>
  <r>
    <n v="5"/>
    <x v="8"/>
    <x v="8"/>
    <n v="301"/>
    <n v="206"/>
    <x v="3"/>
    <n v="0"/>
    <n v="2704.8852205641201"/>
  </r>
  <r>
    <n v="5"/>
    <x v="8"/>
    <x v="9"/>
    <n v="301"/>
    <n v="206"/>
    <x v="0"/>
    <n v="48.891775079877299"/>
    <n v="0"/>
  </r>
  <r>
    <n v="5"/>
    <x v="8"/>
    <x v="9"/>
    <n v="301"/>
    <n v="206"/>
    <x v="3"/>
    <n v="0"/>
    <n v="2655.9934454842401"/>
  </r>
  <r>
    <n v="5"/>
    <x v="8"/>
    <x v="10"/>
    <n v="301"/>
    <n v="206"/>
    <x v="0"/>
    <n v="48.008038626926002"/>
    <n v="0"/>
  </r>
  <r>
    <n v="5"/>
    <x v="8"/>
    <x v="10"/>
    <n v="301"/>
    <n v="206"/>
    <x v="3"/>
    <n v="0"/>
    <n v="2607.98540685731"/>
  </r>
  <r>
    <n v="5"/>
    <x v="8"/>
    <x v="11"/>
    <n v="301"/>
    <n v="206"/>
    <x v="0"/>
    <n v="47.140276028821098"/>
    <n v="0"/>
  </r>
  <r>
    <n v="5"/>
    <x v="8"/>
    <x v="11"/>
    <n v="301"/>
    <n v="206"/>
    <x v="3"/>
    <n v="0"/>
    <n v="2560.8451308284898"/>
  </r>
  <r>
    <n v="5"/>
    <x v="8"/>
    <x v="12"/>
    <n v="301"/>
    <n v="206"/>
    <x v="0"/>
    <n v="46.288198552378198"/>
    <n v="0"/>
  </r>
  <r>
    <n v="5"/>
    <x v="8"/>
    <x v="12"/>
    <n v="301"/>
    <n v="206"/>
    <x v="3"/>
    <n v="0"/>
    <n v="2514.5569322761098"/>
  </r>
  <r>
    <n v="5"/>
    <x v="8"/>
    <x v="13"/>
    <n v="301"/>
    <n v="206"/>
    <x v="0"/>
    <n v="45.451522683373199"/>
    <n v="0"/>
  </r>
  <r>
    <n v="5"/>
    <x v="8"/>
    <x v="13"/>
    <n v="301"/>
    <n v="206"/>
    <x v="3"/>
    <n v="0"/>
    <n v="2469.1054095927402"/>
  </r>
  <r>
    <n v="5"/>
    <x v="8"/>
    <x v="14"/>
    <n v="301"/>
    <n v="206"/>
    <x v="0"/>
    <n v="44.629970032199701"/>
    <n v="0"/>
  </r>
  <r>
    <n v="5"/>
    <x v="8"/>
    <x v="14"/>
    <n v="301"/>
    <n v="206"/>
    <x v="3"/>
    <n v="0"/>
    <n v="2424.4754395605401"/>
  </r>
  <r>
    <n v="5"/>
    <x v="8"/>
    <x v="15"/>
    <n v="301"/>
    <n v="206"/>
    <x v="0"/>
    <n v="43.823267241246903"/>
    <n v="0"/>
  </r>
  <r>
    <n v="5"/>
    <x v="8"/>
    <x v="15"/>
    <n v="301"/>
    <n v="206"/>
    <x v="3"/>
    <n v="0"/>
    <n v="2380.65217231929"/>
  </r>
  <r>
    <n v="5"/>
    <x v="8"/>
    <x v="16"/>
    <n v="301"/>
    <n v="206"/>
    <x v="0"/>
    <n v="43.031145893940398"/>
    <n v="0"/>
  </r>
  <r>
    <n v="5"/>
    <x v="8"/>
    <x v="16"/>
    <n v="301"/>
    <n v="206"/>
    <x v="3"/>
    <n v="0"/>
    <n v="2337.62102642535"/>
  </r>
  <r>
    <n v="5"/>
    <x v="8"/>
    <x v="17"/>
    <n v="301"/>
    <n v="206"/>
    <x v="0"/>
    <n v="42.2533424254298"/>
    <n v="0"/>
  </r>
  <r>
    <n v="5"/>
    <x v="8"/>
    <x v="17"/>
    <n v="301"/>
    <n v="206"/>
    <x v="3"/>
    <n v="0"/>
    <n v="2295.3676839999198"/>
  </r>
  <r>
    <n v="5"/>
    <x v="8"/>
    <x v="18"/>
    <n v="301"/>
    <n v="206"/>
    <x v="0"/>
    <n v="41.489598034898798"/>
    <n v="0"/>
  </r>
  <r>
    <n v="5"/>
    <x v="8"/>
    <x v="18"/>
    <n v="301"/>
    <n v="206"/>
    <x v="3"/>
    <n v="0"/>
    <n v="2253.8780859650301"/>
  </r>
  <r>
    <n v="5"/>
    <x v="8"/>
    <x v="8"/>
    <n v="301"/>
    <n v="207"/>
    <x v="0"/>
    <n v="157.29227408364201"/>
    <n v="0"/>
  </r>
  <r>
    <n v="5"/>
    <x v="8"/>
    <x v="8"/>
    <n v="301"/>
    <n v="207"/>
    <x v="4"/>
    <n v="0"/>
    <n v="6729.4002259163599"/>
  </r>
  <r>
    <n v="5"/>
    <x v="8"/>
    <x v="9"/>
    <n v="301"/>
    <n v="207"/>
    <x v="0"/>
    <n v="153.69971357852199"/>
    <n v="0"/>
  </r>
  <r>
    <n v="5"/>
    <x v="8"/>
    <x v="9"/>
    <n v="301"/>
    <n v="207"/>
    <x v="4"/>
    <n v="0"/>
    <n v="6575.7005123378403"/>
  </r>
  <r>
    <n v="5"/>
    <x v="8"/>
    <x v="10"/>
    <n v="301"/>
    <n v="207"/>
    <x v="0"/>
    <n v="150.189207268741"/>
    <n v="0"/>
  </r>
  <r>
    <n v="5"/>
    <x v="8"/>
    <x v="10"/>
    <n v="301"/>
    <n v="207"/>
    <x v="4"/>
    <n v="0"/>
    <n v="6425.5113050690998"/>
  </r>
  <r>
    <n v="5"/>
    <x v="8"/>
    <x v="11"/>
    <n v="301"/>
    <n v="207"/>
    <x v="0"/>
    <n v="146.758881033888"/>
    <n v="0"/>
  </r>
  <r>
    <n v="5"/>
    <x v="8"/>
    <x v="11"/>
    <n v="301"/>
    <n v="207"/>
    <x v="4"/>
    <n v="0"/>
    <n v="6278.7524240352104"/>
  </r>
  <r>
    <n v="5"/>
    <x v="8"/>
    <x v="12"/>
    <n v="301"/>
    <n v="207"/>
    <x v="0"/>
    <n v="143.40690355851899"/>
    <n v="0"/>
  </r>
  <r>
    <n v="5"/>
    <x v="8"/>
    <x v="12"/>
    <n v="301"/>
    <n v="207"/>
    <x v="4"/>
    <n v="0"/>
    <n v="6135.3455204766897"/>
  </r>
  <r>
    <n v="5"/>
    <x v="8"/>
    <x v="13"/>
    <n v="301"/>
    <n v="207"/>
    <x v="0"/>
    <n v="140.131485354495"/>
    <n v="0"/>
  </r>
  <r>
    <n v="5"/>
    <x v="8"/>
    <x v="13"/>
    <n v="301"/>
    <n v="207"/>
    <x v="4"/>
    <n v="0"/>
    <n v="5995.2140351221997"/>
  </r>
  <r>
    <n v="5"/>
    <x v="8"/>
    <x v="14"/>
    <n v="301"/>
    <n v="207"/>
    <x v="0"/>
    <n v="136.93087780564301"/>
    <n v="0"/>
  </r>
  <r>
    <n v="5"/>
    <x v="8"/>
    <x v="14"/>
    <n v="301"/>
    <n v="207"/>
    <x v="4"/>
    <n v="0"/>
    <n v="5858.2831573165504"/>
  </r>
  <r>
    <n v="5"/>
    <x v="8"/>
    <x v="15"/>
    <n v="301"/>
    <n v="207"/>
    <x v="0"/>
    <n v="133.80337223423501"/>
    <n v="0"/>
  </r>
  <r>
    <n v="5"/>
    <x v="8"/>
    <x v="15"/>
    <n v="301"/>
    <n v="207"/>
    <x v="4"/>
    <n v="0"/>
    <n v="5724.4797850823197"/>
  </r>
  <r>
    <n v="5"/>
    <x v="8"/>
    <x v="16"/>
    <n v="301"/>
    <n v="207"/>
    <x v="0"/>
    <n v="130.7472989888"/>
    <n v="0"/>
  </r>
  <r>
    <n v="5"/>
    <x v="8"/>
    <x v="16"/>
    <n v="301"/>
    <n v="207"/>
    <x v="4"/>
    <n v="0"/>
    <n v="5593.7324860935196"/>
  </r>
  <r>
    <n v="5"/>
    <x v="8"/>
    <x v="17"/>
    <n v="301"/>
    <n v="207"/>
    <x v="0"/>
    <n v="127.76102655276"/>
    <n v="0"/>
  </r>
  <r>
    <n v="5"/>
    <x v="8"/>
    <x v="17"/>
    <n v="301"/>
    <n v="207"/>
    <x v="4"/>
    <n v="0"/>
    <n v="5465.9714595407604"/>
  </r>
  <r>
    <n v="5"/>
    <x v="8"/>
    <x v="18"/>
    <n v="301"/>
    <n v="207"/>
    <x v="0"/>
    <n v="124.842960673422"/>
    <n v="0"/>
  </r>
  <r>
    <n v="5"/>
    <x v="8"/>
    <x v="18"/>
    <n v="301"/>
    <n v="207"/>
    <x v="4"/>
    <n v="0"/>
    <n v="5341.1284988673397"/>
  </r>
  <r>
    <n v="5"/>
    <x v="8"/>
    <x v="8"/>
    <n v="301"/>
    <n v="208"/>
    <x v="0"/>
    <n v="20.2730712419025"/>
    <n v="0"/>
  </r>
  <r>
    <n v="5"/>
    <x v="8"/>
    <x v="8"/>
    <n v="301"/>
    <n v="208"/>
    <x v="5"/>
    <n v="0"/>
    <n v="2183.4685287581001"/>
  </r>
  <r>
    <n v="5"/>
    <x v="8"/>
    <x v="9"/>
    <n v="301"/>
    <n v="208"/>
    <x v="0"/>
    <n v="20.0865714192464"/>
    <n v="0"/>
  </r>
  <r>
    <n v="5"/>
    <x v="8"/>
    <x v="9"/>
    <n v="301"/>
    <n v="208"/>
    <x v="5"/>
    <n v="0"/>
    <n v="2163.38195733885"/>
  </r>
  <r>
    <n v="5"/>
    <x v="8"/>
    <x v="10"/>
    <n v="301"/>
    <n v="208"/>
    <x v="0"/>
    <n v="19.9017872805853"/>
    <n v="0"/>
  </r>
  <r>
    <n v="5"/>
    <x v="8"/>
    <x v="10"/>
    <n v="301"/>
    <n v="208"/>
    <x v="5"/>
    <n v="0"/>
    <n v="2143.4801700582698"/>
  </r>
  <r>
    <n v="5"/>
    <x v="8"/>
    <x v="11"/>
    <n v="301"/>
    <n v="208"/>
    <x v="0"/>
    <n v="19.718703042678001"/>
    <n v="0"/>
  </r>
  <r>
    <n v="5"/>
    <x v="8"/>
    <x v="11"/>
    <n v="301"/>
    <n v="208"/>
    <x v="5"/>
    <n v="0"/>
    <n v="2123.7614670155899"/>
  </r>
  <r>
    <n v="5"/>
    <x v="8"/>
    <x v="12"/>
    <n v="301"/>
    <n v="208"/>
    <x v="0"/>
    <n v="19.537303067480501"/>
    <n v="0"/>
  </r>
  <r>
    <n v="5"/>
    <x v="8"/>
    <x v="12"/>
    <n v="301"/>
    <n v="208"/>
    <x v="5"/>
    <n v="0"/>
    <n v="2104.2241639481099"/>
  </r>
  <r>
    <n v="5"/>
    <x v="8"/>
    <x v="13"/>
    <n v="301"/>
    <n v="208"/>
    <x v="0"/>
    <n v="19.3575718608081"/>
    <n v="0"/>
  </r>
  <r>
    <n v="5"/>
    <x v="8"/>
    <x v="13"/>
    <n v="301"/>
    <n v="208"/>
    <x v="5"/>
    <n v="0"/>
    <n v="2084.8665920873"/>
  </r>
  <r>
    <n v="5"/>
    <x v="8"/>
    <x v="14"/>
    <n v="301"/>
    <n v="208"/>
    <x v="0"/>
    <n v="19.179494071014201"/>
    <n v="0"/>
  </r>
  <r>
    <n v="5"/>
    <x v="8"/>
    <x v="14"/>
    <n v="301"/>
    <n v="208"/>
    <x v="5"/>
    <n v="0"/>
    <n v="2065.6870980162898"/>
  </r>
  <r>
    <n v="5"/>
    <x v="8"/>
    <x v="15"/>
    <n v="301"/>
    <n v="208"/>
    <x v="0"/>
    <n v="19.003054487678099"/>
    <n v="0"/>
  </r>
  <r>
    <n v="5"/>
    <x v="8"/>
    <x v="15"/>
    <n v="301"/>
    <n v="208"/>
    <x v="5"/>
    <n v="0"/>
    <n v="2046.6840435286099"/>
  </r>
  <r>
    <n v="5"/>
    <x v="8"/>
    <x v="16"/>
    <n v="301"/>
    <n v="208"/>
    <x v="0"/>
    <n v="18.828238040303901"/>
    <n v="0"/>
  </r>
  <r>
    <n v="5"/>
    <x v="8"/>
    <x v="16"/>
    <n v="301"/>
    <n v="208"/>
    <x v="5"/>
    <n v="0"/>
    <n v="2027.8558054882999"/>
  </r>
  <r>
    <n v="5"/>
    <x v="8"/>
    <x v="17"/>
    <n v="301"/>
    <n v="208"/>
    <x v="0"/>
    <n v="18.655029797036601"/>
    <n v="0"/>
  </r>
  <r>
    <n v="5"/>
    <x v="8"/>
    <x v="17"/>
    <n v="301"/>
    <n v="208"/>
    <x v="5"/>
    <n v="0"/>
    <n v="2009.2007756912701"/>
  </r>
  <r>
    <n v="5"/>
    <x v="8"/>
    <x v="18"/>
    <n v="301"/>
    <n v="208"/>
    <x v="0"/>
    <n v="18.4834149633853"/>
    <n v="0"/>
  </r>
  <r>
    <n v="5"/>
    <x v="8"/>
    <x v="18"/>
    <n v="301"/>
    <n v="208"/>
    <x v="5"/>
    <n v="0"/>
    <n v="1990.7173607278801"/>
  </r>
  <r>
    <n v="5"/>
    <x v="8"/>
    <x v="8"/>
    <n v="301"/>
    <n v="209"/>
    <x v="0"/>
    <n v="4465.7720395798297"/>
    <n v="0"/>
  </r>
  <r>
    <n v="5"/>
    <x v="8"/>
    <x v="8"/>
    <n v="301"/>
    <n v="209"/>
    <x v="6"/>
    <n v="0"/>
    <n v="10781.3274244202"/>
  </r>
  <r>
    <n v="5"/>
    <x v="8"/>
    <x v="9"/>
    <n v="301"/>
    <n v="209"/>
    <x v="0"/>
    <n v="3157.7776924201798"/>
    <n v="0"/>
  </r>
  <r>
    <n v="5"/>
    <x v="8"/>
    <x v="9"/>
    <n v="301"/>
    <n v="209"/>
    <x v="6"/>
    <n v="0"/>
    <n v="7623.5497320000004"/>
  </r>
  <r>
    <n v="5"/>
    <x v="8"/>
    <x v="10"/>
    <n v="301"/>
    <n v="209"/>
    <x v="0"/>
    <n v="2232.8860197899098"/>
    <n v="0"/>
  </r>
  <r>
    <n v="5"/>
    <x v="8"/>
    <x v="10"/>
    <n v="301"/>
    <n v="209"/>
    <x v="6"/>
    <n v="0"/>
    <n v="5390.6637122100901"/>
  </r>
  <r>
    <n v="5"/>
    <x v="8"/>
    <x v="11"/>
    <n v="301"/>
    <n v="209"/>
    <x v="0"/>
    <n v="1578.8888462100899"/>
    <n v="0"/>
  </r>
  <r>
    <n v="5"/>
    <x v="8"/>
    <x v="11"/>
    <n v="301"/>
    <n v="209"/>
    <x v="6"/>
    <n v="0"/>
    <n v="3811.7748660000002"/>
  </r>
  <r>
    <n v="5"/>
    <x v="8"/>
    <x v="12"/>
    <n v="301"/>
    <n v="209"/>
    <x v="0"/>
    <n v="1116.4430098949599"/>
    <n v="0"/>
  </r>
  <r>
    <n v="5"/>
    <x v="8"/>
    <x v="12"/>
    <n v="301"/>
    <n v="209"/>
    <x v="6"/>
    <n v="0"/>
    <n v="2695.3318561050401"/>
  </r>
  <r>
    <n v="5"/>
    <x v="8"/>
    <x v="13"/>
    <n v="301"/>
    <n v="209"/>
    <x v="0"/>
    <n v="789.44442310504405"/>
    <n v="0"/>
  </r>
  <r>
    <n v="5"/>
    <x v="8"/>
    <x v="13"/>
    <n v="301"/>
    <n v="209"/>
    <x v="6"/>
    <n v="0"/>
    <n v="1905.8874330000001"/>
  </r>
  <r>
    <n v="5"/>
    <x v="8"/>
    <x v="14"/>
    <n v="301"/>
    <n v="209"/>
    <x v="0"/>
    <n v="558.22150494747802"/>
    <n v="0"/>
  </r>
  <r>
    <n v="5"/>
    <x v="8"/>
    <x v="14"/>
    <n v="301"/>
    <n v="209"/>
    <x v="6"/>
    <n v="0"/>
    <n v="1347.66592805252"/>
  </r>
  <r>
    <n v="5"/>
    <x v="8"/>
    <x v="15"/>
    <n v="301"/>
    <n v="209"/>
    <x v="0"/>
    <n v="394.72221155252203"/>
    <n v="0"/>
  </r>
  <r>
    <n v="5"/>
    <x v="8"/>
    <x v="15"/>
    <n v="301"/>
    <n v="209"/>
    <x v="6"/>
    <n v="0"/>
    <n v="952.94371650000005"/>
  </r>
  <r>
    <n v="5"/>
    <x v="8"/>
    <x v="16"/>
    <n v="301"/>
    <n v="209"/>
    <x v="0"/>
    <n v="279.11075247373901"/>
    <n v="0"/>
  </r>
  <r>
    <n v="5"/>
    <x v="8"/>
    <x v="16"/>
    <n v="301"/>
    <n v="209"/>
    <x v="6"/>
    <n v="0"/>
    <n v="673.83296402626104"/>
  </r>
  <r>
    <n v="5"/>
    <x v="8"/>
    <x v="17"/>
    <n v="301"/>
    <n v="209"/>
    <x v="0"/>
    <n v="197.36110577626101"/>
    <n v="0"/>
  </r>
  <r>
    <n v="5"/>
    <x v="8"/>
    <x v="17"/>
    <n v="301"/>
    <n v="209"/>
    <x v="6"/>
    <n v="0"/>
    <n v="476.47185825000003"/>
  </r>
  <r>
    <n v="5"/>
    <x v="8"/>
    <x v="18"/>
    <n v="301"/>
    <n v="209"/>
    <x v="0"/>
    <n v="139.55537623686999"/>
    <n v="0"/>
  </r>
  <r>
    <n v="5"/>
    <x v="8"/>
    <x v="18"/>
    <n v="301"/>
    <n v="209"/>
    <x v="6"/>
    <n v="0"/>
    <n v="336.91648201313097"/>
  </r>
  <r>
    <n v="5"/>
    <x v="8"/>
    <x v="8"/>
    <n v="301"/>
    <n v="210"/>
    <x v="0"/>
    <n v="69.708491210237796"/>
    <n v="0"/>
  </r>
  <r>
    <n v="5"/>
    <x v="8"/>
    <x v="8"/>
    <n v="301"/>
    <n v="210"/>
    <x v="7"/>
    <n v="0"/>
    <n v="3786.8393087897598"/>
  </r>
  <r>
    <n v="5"/>
    <x v="8"/>
    <x v="9"/>
    <n v="301"/>
    <n v="210"/>
    <x v="0"/>
    <n v="68.448485111828205"/>
    <n v="0"/>
  </r>
  <r>
    <n v="5"/>
    <x v="8"/>
    <x v="9"/>
    <n v="301"/>
    <n v="210"/>
    <x v="7"/>
    <n v="0"/>
    <n v="3718.3908236779398"/>
  </r>
  <r>
    <n v="5"/>
    <x v="8"/>
    <x v="10"/>
    <n v="301"/>
    <n v="210"/>
    <x v="0"/>
    <n v="67.211254077696594"/>
    <n v="0"/>
  </r>
  <r>
    <n v="5"/>
    <x v="8"/>
    <x v="10"/>
    <n v="301"/>
    <n v="210"/>
    <x v="7"/>
    <n v="0"/>
    <n v="3651.17956960024"/>
  </r>
  <r>
    <n v="5"/>
    <x v="8"/>
    <x v="11"/>
    <n v="301"/>
    <n v="210"/>
    <x v="0"/>
    <n v="65.996386440349397"/>
    <n v="0"/>
  </r>
  <r>
    <n v="5"/>
    <x v="8"/>
    <x v="11"/>
    <n v="301"/>
    <n v="210"/>
    <x v="7"/>
    <n v="0"/>
    <n v="3585.1831831598902"/>
  </r>
  <r>
    <n v="5"/>
    <x v="8"/>
    <x v="12"/>
    <n v="301"/>
    <n v="210"/>
    <x v="0"/>
    <n v="64.803477973329805"/>
    <n v="0"/>
  </r>
  <r>
    <n v="5"/>
    <x v="8"/>
    <x v="12"/>
    <n v="301"/>
    <n v="210"/>
    <x v="7"/>
    <n v="0"/>
    <n v="3520.3797051865599"/>
  </r>
  <r>
    <n v="5"/>
    <x v="8"/>
    <x v="13"/>
    <n v="301"/>
    <n v="210"/>
    <x v="0"/>
    <n v="63.632131756722202"/>
    <n v="0"/>
  </r>
  <r>
    <n v="5"/>
    <x v="8"/>
    <x v="13"/>
    <n v="301"/>
    <n v="210"/>
    <x v="7"/>
    <n v="0"/>
    <n v="3456.74757342984"/>
  </r>
  <r>
    <n v="5"/>
    <x v="8"/>
    <x v="14"/>
    <n v="301"/>
    <n v="210"/>
    <x v="0"/>
    <n v="62.481958045079402"/>
    <n v="0"/>
  </r>
  <r>
    <n v="5"/>
    <x v="8"/>
    <x v="14"/>
    <n v="301"/>
    <n v="210"/>
    <x v="7"/>
    <n v="0"/>
    <n v="3394.2656153847602"/>
  </r>
  <r>
    <n v="5"/>
    <x v="8"/>
    <x v="15"/>
    <n v="301"/>
    <n v="210"/>
    <x v="0"/>
    <n v="61.352574137746203"/>
    <n v="0"/>
  </r>
  <r>
    <n v="5"/>
    <x v="8"/>
    <x v="15"/>
    <n v="301"/>
    <n v="210"/>
    <x v="7"/>
    <n v="0"/>
    <n v="3332.9130412470099"/>
  </r>
  <r>
    <n v="5"/>
    <x v="8"/>
    <x v="16"/>
    <n v="301"/>
    <n v="210"/>
    <x v="0"/>
    <n v="60.243604251515997"/>
    <n v="0"/>
  </r>
  <r>
    <n v="5"/>
    <x v="8"/>
    <x v="16"/>
    <n v="301"/>
    <n v="210"/>
    <x v="7"/>
    <n v="0"/>
    <n v="3272.6694369954998"/>
  </r>
  <r>
    <n v="5"/>
    <x v="8"/>
    <x v="17"/>
    <n v="301"/>
    <n v="210"/>
    <x v="0"/>
    <n v="59.154679395602201"/>
    <n v="0"/>
  </r>
  <r>
    <n v="5"/>
    <x v="8"/>
    <x v="17"/>
    <n v="301"/>
    <n v="210"/>
    <x v="7"/>
    <n v="0"/>
    <n v="3213.5147575998899"/>
  </r>
  <r>
    <n v="5"/>
    <x v="8"/>
    <x v="18"/>
    <n v="301"/>
    <n v="210"/>
    <x v="0"/>
    <n v="58.0854372488579"/>
    <n v="0"/>
  </r>
  <r>
    <n v="5"/>
    <x v="8"/>
    <x v="18"/>
    <n v="301"/>
    <n v="210"/>
    <x v="7"/>
    <n v="0"/>
    <n v="3155.4293203510401"/>
  </r>
  <r>
    <n v="5"/>
    <x v="8"/>
    <x v="8"/>
    <n v="300"/>
    <n v="200"/>
    <x v="0"/>
    <n v="676.86898689305303"/>
    <n v="0"/>
  </r>
  <r>
    <n v="5"/>
    <x v="8"/>
    <x v="8"/>
    <n v="300"/>
    <n v="200"/>
    <x v="9"/>
    <n v="0"/>
    <n v="1634.1062881069499"/>
  </r>
  <r>
    <n v="5"/>
    <x v="8"/>
    <x v="9"/>
    <n v="300"/>
    <n v="200"/>
    <x v="0"/>
    <n v="478.61865060694703"/>
    <n v="0"/>
  </r>
  <r>
    <n v="5"/>
    <x v="8"/>
    <x v="9"/>
    <n v="300"/>
    <n v="200"/>
    <x v="9"/>
    <n v="0"/>
    <n v="1155.4876374999999"/>
  </r>
  <r>
    <n v="5"/>
    <x v="8"/>
    <x v="10"/>
    <n v="300"/>
    <n v="200"/>
    <x v="0"/>
    <n v="338.43449344652697"/>
    <n v="0"/>
  </r>
  <r>
    <n v="5"/>
    <x v="8"/>
    <x v="10"/>
    <n v="300"/>
    <n v="200"/>
    <x v="9"/>
    <n v="0"/>
    <n v="817.05314405347303"/>
  </r>
  <r>
    <n v="5"/>
    <x v="8"/>
    <x v="11"/>
    <n v="300"/>
    <n v="200"/>
    <x v="0"/>
    <n v="239.309325303473"/>
    <n v="0"/>
  </r>
  <r>
    <n v="5"/>
    <x v="8"/>
    <x v="11"/>
    <n v="300"/>
    <n v="200"/>
    <x v="9"/>
    <n v="0"/>
    <n v="577.74381874999995"/>
  </r>
  <r>
    <n v="5"/>
    <x v="8"/>
    <x v="12"/>
    <n v="300"/>
    <n v="200"/>
    <x v="0"/>
    <n v="169.217246723263"/>
    <n v="0"/>
  </r>
  <r>
    <n v="5"/>
    <x v="8"/>
    <x v="12"/>
    <n v="300"/>
    <n v="200"/>
    <x v="9"/>
    <n v="0"/>
    <n v="408.52657202673697"/>
  </r>
  <r>
    <n v="5"/>
    <x v="8"/>
    <x v="13"/>
    <n v="300"/>
    <n v="200"/>
    <x v="0"/>
    <n v="119.654662651737"/>
    <n v="0"/>
  </r>
  <r>
    <n v="5"/>
    <x v="8"/>
    <x v="13"/>
    <n v="300"/>
    <n v="200"/>
    <x v="9"/>
    <n v="0"/>
    <n v="288.87190937499997"/>
  </r>
  <r>
    <n v="5"/>
    <x v="8"/>
    <x v="14"/>
    <n v="300"/>
    <n v="200"/>
    <x v="0"/>
    <n v="84.6086233616317"/>
    <n v="0"/>
  </r>
  <r>
    <n v="5"/>
    <x v="8"/>
    <x v="14"/>
    <n v="300"/>
    <n v="200"/>
    <x v="9"/>
    <n v="0"/>
    <n v="204.263286013368"/>
  </r>
  <r>
    <n v="5"/>
    <x v="8"/>
    <x v="15"/>
    <n v="300"/>
    <n v="200"/>
    <x v="0"/>
    <n v="59.8273313258683"/>
    <n v="0"/>
  </r>
  <r>
    <n v="5"/>
    <x v="8"/>
    <x v="15"/>
    <n v="300"/>
    <n v="200"/>
    <x v="9"/>
    <n v="0"/>
    <n v="144.43595468749999"/>
  </r>
  <r>
    <n v="5"/>
    <x v="8"/>
    <x v="16"/>
    <n v="300"/>
    <n v="200"/>
    <x v="0"/>
    <n v="42.3043116808158"/>
    <n v="0"/>
  </r>
  <r>
    <n v="5"/>
    <x v="8"/>
    <x v="16"/>
    <n v="300"/>
    <n v="200"/>
    <x v="9"/>
    <n v="0"/>
    <n v="102.131643006684"/>
  </r>
  <r>
    <n v="5"/>
    <x v="8"/>
    <x v="17"/>
    <n v="300"/>
    <n v="200"/>
    <x v="0"/>
    <n v="29.9136656629342"/>
    <n v="0"/>
  </r>
  <r>
    <n v="5"/>
    <x v="8"/>
    <x v="17"/>
    <n v="300"/>
    <n v="200"/>
    <x v="9"/>
    <n v="0"/>
    <n v="72.217977343749993"/>
  </r>
  <r>
    <n v="5"/>
    <x v="8"/>
    <x v="18"/>
    <n v="300"/>
    <n v="200"/>
    <x v="0"/>
    <n v="21.1521558404079"/>
    <n v="0"/>
  </r>
  <r>
    <n v="5"/>
    <x v="8"/>
    <x v="18"/>
    <n v="300"/>
    <n v="200"/>
    <x v="9"/>
    <n v="0"/>
    <n v="51.0658215033421"/>
  </r>
  <r>
    <n v="5"/>
    <x v="8"/>
    <x v="8"/>
    <n v="300"/>
    <n v="202"/>
    <x v="0"/>
    <n v="1218.3641764075001"/>
    <n v="0"/>
  </r>
  <r>
    <n v="5"/>
    <x v="8"/>
    <x v="8"/>
    <n v="300"/>
    <n v="202"/>
    <x v="10"/>
    <n v="0"/>
    <n v="2941.3913185924998"/>
  </r>
  <r>
    <n v="5"/>
    <x v="8"/>
    <x v="9"/>
    <n v="300"/>
    <n v="202"/>
    <x v="0"/>
    <n v="861.51357109250398"/>
    <n v="0"/>
  </r>
  <r>
    <n v="5"/>
    <x v="8"/>
    <x v="9"/>
    <n v="300"/>
    <n v="202"/>
    <x v="10"/>
    <n v="0"/>
    <n v="2079.8777475000002"/>
  </r>
  <r>
    <n v="5"/>
    <x v="8"/>
    <x v="10"/>
    <n v="300"/>
    <n v="202"/>
    <x v="0"/>
    <n v="609.18208820374798"/>
    <n v="0"/>
  </r>
  <r>
    <n v="5"/>
    <x v="8"/>
    <x v="10"/>
    <n v="300"/>
    <n v="202"/>
    <x v="10"/>
    <n v="0"/>
    <n v="1470.6956592962499"/>
  </r>
  <r>
    <n v="5"/>
    <x v="8"/>
    <x v="11"/>
    <n v="300"/>
    <n v="202"/>
    <x v="0"/>
    <n v="430.75678554625199"/>
    <n v="0"/>
  </r>
  <r>
    <n v="5"/>
    <x v="8"/>
    <x v="11"/>
    <n v="300"/>
    <n v="202"/>
    <x v="10"/>
    <n v="0"/>
    <n v="1039.9388737500001"/>
  </r>
  <r>
    <n v="5"/>
    <x v="8"/>
    <x v="12"/>
    <n v="300"/>
    <n v="202"/>
    <x v="0"/>
    <n v="304.59104410187399"/>
    <n v="0"/>
  </r>
  <r>
    <n v="5"/>
    <x v="8"/>
    <x v="12"/>
    <n v="300"/>
    <n v="202"/>
    <x v="10"/>
    <n v="0"/>
    <n v="735.34782964812598"/>
  </r>
  <r>
    <n v="5"/>
    <x v="8"/>
    <x v="13"/>
    <n v="300"/>
    <n v="202"/>
    <x v="0"/>
    <n v="215.378392773126"/>
    <n v="0"/>
  </r>
  <r>
    <n v="5"/>
    <x v="8"/>
    <x v="13"/>
    <n v="300"/>
    <n v="202"/>
    <x v="10"/>
    <n v="0"/>
    <n v="519.96943687500004"/>
  </r>
  <r>
    <n v="5"/>
    <x v="8"/>
    <x v="14"/>
    <n v="300"/>
    <n v="202"/>
    <x v="0"/>
    <n v="152.295522050937"/>
    <n v="0"/>
  </r>
  <r>
    <n v="5"/>
    <x v="8"/>
    <x v="14"/>
    <n v="300"/>
    <n v="202"/>
    <x v="10"/>
    <n v="0"/>
    <n v="367.67391482406299"/>
  </r>
  <r>
    <n v="5"/>
    <x v="8"/>
    <x v="15"/>
    <n v="300"/>
    <n v="202"/>
    <x v="0"/>
    <n v="107.689196386563"/>
    <n v="0"/>
  </r>
  <r>
    <n v="5"/>
    <x v="8"/>
    <x v="15"/>
    <n v="300"/>
    <n v="202"/>
    <x v="10"/>
    <n v="0"/>
    <n v="259.98471843750002"/>
  </r>
  <r>
    <n v="5"/>
    <x v="8"/>
    <x v="16"/>
    <n v="300"/>
    <n v="202"/>
    <x v="0"/>
    <n v="76.147761025468498"/>
    <n v="0"/>
  </r>
  <r>
    <n v="5"/>
    <x v="8"/>
    <x v="16"/>
    <n v="300"/>
    <n v="202"/>
    <x v="10"/>
    <n v="0"/>
    <n v="183.83695741203101"/>
  </r>
  <r>
    <n v="5"/>
    <x v="8"/>
    <x v="17"/>
    <n v="300"/>
    <n v="202"/>
    <x v="0"/>
    <n v="53.844598193281499"/>
    <n v="0"/>
  </r>
  <r>
    <n v="5"/>
    <x v="8"/>
    <x v="17"/>
    <n v="300"/>
    <n v="202"/>
    <x v="10"/>
    <n v="0"/>
    <n v="129.99235921875001"/>
  </r>
  <r>
    <n v="5"/>
    <x v="8"/>
    <x v="18"/>
    <n v="300"/>
    <n v="202"/>
    <x v="0"/>
    <n v="38.073880512734199"/>
    <n v="0"/>
  </r>
  <r>
    <n v="5"/>
    <x v="8"/>
    <x v="18"/>
    <n v="300"/>
    <n v="202"/>
    <x v="10"/>
    <n v="0"/>
    <n v="91.918478706015705"/>
  </r>
  <r>
    <n v="5"/>
    <x v="8"/>
    <x v="8"/>
    <n v="301"/>
    <n v="400"/>
    <x v="0"/>
    <n v="1218.3641764075001"/>
    <n v="0"/>
  </r>
  <r>
    <n v="5"/>
    <x v="8"/>
    <x v="8"/>
    <n v="301"/>
    <n v="400"/>
    <x v="8"/>
    <n v="0"/>
    <n v="2941.3913185924998"/>
  </r>
  <r>
    <n v="5"/>
    <x v="8"/>
    <x v="9"/>
    <n v="301"/>
    <n v="400"/>
    <x v="0"/>
    <n v="861.51357109250398"/>
    <n v="0"/>
  </r>
  <r>
    <n v="5"/>
    <x v="8"/>
    <x v="9"/>
    <n v="301"/>
    <n v="400"/>
    <x v="8"/>
    <n v="0"/>
    <n v="2079.8777475000002"/>
  </r>
  <r>
    <n v="5"/>
    <x v="8"/>
    <x v="10"/>
    <n v="301"/>
    <n v="400"/>
    <x v="0"/>
    <n v="609.18208820374798"/>
    <n v="0"/>
  </r>
  <r>
    <n v="5"/>
    <x v="8"/>
    <x v="10"/>
    <n v="301"/>
    <n v="400"/>
    <x v="8"/>
    <n v="0"/>
    <n v="1470.6956592962499"/>
  </r>
  <r>
    <n v="5"/>
    <x v="8"/>
    <x v="11"/>
    <n v="301"/>
    <n v="400"/>
    <x v="0"/>
    <n v="430.75678554625199"/>
    <n v="0"/>
  </r>
  <r>
    <n v="5"/>
    <x v="8"/>
    <x v="11"/>
    <n v="301"/>
    <n v="400"/>
    <x v="8"/>
    <n v="0"/>
    <n v="1039.9388737500001"/>
  </r>
  <r>
    <n v="5"/>
    <x v="8"/>
    <x v="12"/>
    <n v="301"/>
    <n v="400"/>
    <x v="0"/>
    <n v="304.59104410187399"/>
    <n v="0"/>
  </r>
  <r>
    <n v="5"/>
    <x v="8"/>
    <x v="12"/>
    <n v="301"/>
    <n v="400"/>
    <x v="8"/>
    <n v="0"/>
    <n v="735.34782964812598"/>
  </r>
  <r>
    <n v="5"/>
    <x v="8"/>
    <x v="13"/>
    <n v="301"/>
    <n v="400"/>
    <x v="0"/>
    <n v="215.378392773126"/>
    <n v="0"/>
  </r>
  <r>
    <n v="5"/>
    <x v="8"/>
    <x v="13"/>
    <n v="301"/>
    <n v="400"/>
    <x v="8"/>
    <n v="0"/>
    <n v="519.96943687500004"/>
  </r>
  <r>
    <n v="5"/>
    <x v="8"/>
    <x v="14"/>
    <n v="301"/>
    <n v="400"/>
    <x v="0"/>
    <n v="152.295522050937"/>
    <n v="0"/>
  </r>
  <r>
    <n v="5"/>
    <x v="8"/>
    <x v="14"/>
    <n v="301"/>
    <n v="400"/>
    <x v="8"/>
    <n v="0"/>
    <n v="367.67391482406299"/>
  </r>
  <r>
    <n v="5"/>
    <x v="8"/>
    <x v="15"/>
    <n v="301"/>
    <n v="400"/>
    <x v="0"/>
    <n v="107.689196386563"/>
    <n v="0"/>
  </r>
  <r>
    <n v="5"/>
    <x v="8"/>
    <x v="15"/>
    <n v="301"/>
    <n v="400"/>
    <x v="8"/>
    <n v="0"/>
    <n v="259.98471843750002"/>
  </r>
  <r>
    <n v="5"/>
    <x v="8"/>
    <x v="16"/>
    <n v="301"/>
    <n v="400"/>
    <x v="0"/>
    <n v="76.147761025468498"/>
    <n v="0"/>
  </r>
  <r>
    <n v="5"/>
    <x v="8"/>
    <x v="16"/>
    <n v="301"/>
    <n v="400"/>
    <x v="8"/>
    <n v="0"/>
    <n v="183.83695741203101"/>
  </r>
  <r>
    <n v="5"/>
    <x v="8"/>
    <x v="17"/>
    <n v="301"/>
    <n v="400"/>
    <x v="0"/>
    <n v="53.844598193281499"/>
    <n v="0"/>
  </r>
  <r>
    <n v="5"/>
    <x v="8"/>
    <x v="17"/>
    <n v="301"/>
    <n v="400"/>
    <x v="8"/>
    <n v="0"/>
    <n v="129.99235921875001"/>
  </r>
  <r>
    <n v="5"/>
    <x v="8"/>
    <x v="18"/>
    <n v="301"/>
    <n v="400"/>
    <x v="0"/>
    <n v="38.073880512734199"/>
    <n v="0"/>
  </r>
  <r>
    <n v="5"/>
    <x v="8"/>
    <x v="18"/>
    <n v="301"/>
    <n v="400"/>
    <x v="8"/>
    <n v="0"/>
    <n v="91.918478706015705"/>
  </r>
  <r>
    <n v="5"/>
    <x v="9"/>
    <x v="9"/>
    <n v="300"/>
    <n v="204"/>
    <x v="0"/>
    <n v="0.43371692546596602"/>
    <n v="0"/>
  </r>
  <r>
    <n v="5"/>
    <x v="9"/>
    <x v="9"/>
    <n v="300"/>
    <n v="204"/>
    <x v="1"/>
    <n v="0"/>
    <n v="56.098333074533997"/>
  </r>
  <r>
    <n v="5"/>
    <x v="9"/>
    <x v="10"/>
    <n v="300"/>
    <n v="204"/>
    <x v="0"/>
    <n v="0.43038942590712298"/>
    <n v="0"/>
  </r>
  <r>
    <n v="5"/>
    <x v="9"/>
    <x v="10"/>
    <n v="300"/>
    <n v="204"/>
    <x v="1"/>
    <n v="0"/>
    <n v="55.667943648626903"/>
  </r>
  <r>
    <n v="5"/>
    <x v="9"/>
    <x v="11"/>
    <n v="300"/>
    <n v="204"/>
    <x v="0"/>
    <n v="0.427087455103702"/>
    <n v="0"/>
  </r>
  <r>
    <n v="5"/>
    <x v="9"/>
    <x v="11"/>
    <n v="300"/>
    <n v="204"/>
    <x v="1"/>
    <n v="0"/>
    <n v="55.2408561935232"/>
  </r>
  <r>
    <n v="5"/>
    <x v="9"/>
    <x v="12"/>
    <n v="300"/>
    <n v="204"/>
    <x v="0"/>
    <n v="0.42381081719771901"/>
    <n v="0"/>
  </r>
  <r>
    <n v="5"/>
    <x v="9"/>
    <x v="12"/>
    <n v="300"/>
    <n v="204"/>
    <x v="1"/>
    <n v="0"/>
    <n v="54.817045376325503"/>
  </r>
  <r>
    <n v="5"/>
    <x v="9"/>
    <x v="13"/>
    <n v="300"/>
    <n v="204"/>
    <x v="0"/>
    <n v="0.42055931783383499"/>
    <n v="0"/>
  </r>
  <r>
    <n v="5"/>
    <x v="9"/>
    <x v="13"/>
    <n v="300"/>
    <n v="204"/>
    <x v="1"/>
    <n v="0"/>
    <n v="54.396486058491703"/>
  </r>
  <r>
    <n v="5"/>
    <x v="9"/>
    <x v="14"/>
    <n v="300"/>
    <n v="204"/>
    <x v="0"/>
    <n v="0.41733276414779402"/>
    <n v="0"/>
  </r>
  <r>
    <n v="5"/>
    <x v="9"/>
    <x v="14"/>
    <n v="300"/>
    <n v="204"/>
    <x v="1"/>
    <n v="0"/>
    <n v="53.979153294343902"/>
  </r>
  <r>
    <n v="5"/>
    <x v="9"/>
    <x v="15"/>
    <n v="300"/>
    <n v="204"/>
    <x v="0"/>
    <n v="0.41413096475501698"/>
    <n v="0"/>
  </r>
  <r>
    <n v="5"/>
    <x v="9"/>
    <x v="15"/>
    <n v="300"/>
    <n v="204"/>
    <x v="1"/>
    <n v="0"/>
    <n v="53.5650223295888"/>
  </r>
  <r>
    <n v="5"/>
    <x v="9"/>
    <x v="16"/>
    <n v="300"/>
    <n v="204"/>
    <x v="0"/>
    <n v="0.41095372973924099"/>
    <n v="0"/>
  </r>
  <r>
    <n v="5"/>
    <x v="9"/>
    <x v="16"/>
    <n v="300"/>
    <n v="204"/>
    <x v="1"/>
    <n v="0"/>
    <n v="53.154068599849602"/>
  </r>
  <r>
    <n v="5"/>
    <x v="9"/>
    <x v="17"/>
    <n v="300"/>
    <n v="204"/>
    <x v="0"/>
    <n v="0.40780087064123199"/>
    <n v="0"/>
  </r>
  <r>
    <n v="5"/>
    <x v="9"/>
    <x v="17"/>
    <n v="300"/>
    <n v="204"/>
    <x v="1"/>
    <n v="0"/>
    <n v="52.746267729208398"/>
  </r>
  <r>
    <n v="5"/>
    <x v="9"/>
    <x v="18"/>
    <n v="300"/>
    <n v="204"/>
    <x v="0"/>
    <n v="0.40467220044765601"/>
    <n v="0"/>
  </r>
  <r>
    <n v="5"/>
    <x v="9"/>
    <x v="18"/>
    <n v="300"/>
    <n v="204"/>
    <x v="1"/>
    <n v="0"/>
    <n v="52.341595528760699"/>
  </r>
  <r>
    <n v="5"/>
    <x v="9"/>
    <x v="9"/>
    <n v="300"/>
    <n v="205"/>
    <x v="0"/>
    <n v="4.1604815268751601E-2"/>
    <n v="0"/>
  </r>
  <r>
    <n v="5"/>
    <x v="9"/>
    <x v="9"/>
    <n v="300"/>
    <n v="205"/>
    <x v="2"/>
    <n v="0"/>
    <n v="4.4809591847312502"/>
  </r>
  <r>
    <n v="5"/>
    <x v="9"/>
    <x v="10"/>
    <n v="300"/>
    <n v="205"/>
    <x v="0"/>
    <n v="4.1222076483065501E-2"/>
    <n v="0"/>
  </r>
  <r>
    <n v="5"/>
    <x v="9"/>
    <x v="10"/>
    <n v="300"/>
    <n v="205"/>
    <x v="2"/>
    <n v="0"/>
    <n v="4.4397371082481802"/>
  </r>
  <r>
    <n v="5"/>
    <x v="9"/>
    <x v="11"/>
    <n v="300"/>
    <n v="205"/>
    <x v="0"/>
    <n v="4.08428586594871E-2"/>
    <n v="0"/>
  </r>
  <r>
    <n v="5"/>
    <x v="9"/>
    <x v="11"/>
    <n v="300"/>
    <n v="205"/>
    <x v="2"/>
    <n v="0"/>
    <n v="4.3988942495887002"/>
  </r>
  <r>
    <n v="5"/>
    <x v="9"/>
    <x v="12"/>
    <n v="300"/>
    <n v="205"/>
    <x v="0"/>
    <n v="4.0467129407325303E-2"/>
    <n v="0"/>
  </r>
  <r>
    <n v="5"/>
    <x v="9"/>
    <x v="12"/>
    <n v="300"/>
    <n v="205"/>
    <x v="2"/>
    <n v="0"/>
    <n v="4.3584271201813696"/>
  </r>
  <r>
    <n v="5"/>
    <x v="9"/>
    <x v="13"/>
    <n v="300"/>
    <n v="205"/>
    <x v="0"/>
    <n v="4.0094856633861503E-2"/>
    <n v="0"/>
  </r>
  <r>
    <n v="5"/>
    <x v="9"/>
    <x v="13"/>
    <n v="300"/>
    <n v="205"/>
    <x v="2"/>
    <n v="0"/>
    <n v="4.3183322635475099"/>
  </r>
  <r>
    <n v="5"/>
    <x v="9"/>
    <x v="14"/>
    <n v="300"/>
    <n v="205"/>
    <x v="0"/>
    <n v="3.9726008541610902E-2"/>
    <n v="0"/>
  </r>
  <r>
    <n v="5"/>
    <x v="9"/>
    <x v="14"/>
    <n v="300"/>
    <n v="205"/>
    <x v="2"/>
    <n v="0"/>
    <n v="4.2786062550058999"/>
  </r>
  <r>
    <n v="5"/>
    <x v="9"/>
    <x v="15"/>
    <n v="300"/>
    <n v="205"/>
    <x v="0"/>
    <n v="3.93605536256088E-2"/>
    <n v="0"/>
  </r>
  <r>
    <n v="5"/>
    <x v="9"/>
    <x v="15"/>
    <n v="300"/>
    <n v="205"/>
    <x v="2"/>
    <n v="0"/>
    <n v="4.2392457013802902"/>
  </r>
  <r>
    <n v="5"/>
    <x v="9"/>
    <x v="16"/>
    <n v="300"/>
    <n v="205"/>
    <x v="0"/>
    <n v="3.8998460670710798E-2"/>
    <n v="0"/>
  </r>
  <r>
    <n v="5"/>
    <x v="9"/>
    <x v="16"/>
    <n v="300"/>
    <n v="205"/>
    <x v="2"/>
    <n v="0"/>
    <n v="4.2002472407095803"/>
  </r>
  <r>
    <n v="5"/>
    <x v="9"/>
    <x v="17"/>
    <n v="300"/>
    <n v="205"/>
    <x v="0"/>
    <n v="3.8639698748941201E-2"/>
    <n v="0"/>
  </r>
  <r>
    <n v="5"/>
    <x v="9"/>
    <x v="17"/>
    <n v="300"/>
    <n v="205"/>
    <x v="2"/>
    <n v="0"/>
    <n v="4.16160754196064"/>
  </r>
  <r>
    <n v="5"/>
    <x v="9"/>
    <x v="18"/>
    <n v="300"/>
    <n v="205"/>
    <x v="0"/>
    <n v="3.8284237216833703E-2"/>
    <n v="0"/>
  </r>
  <r>
    <n v="5"/>
    <x v="9"/>
    <x v="18"/>
    <n v="300"/>
    <n v="205"/>
    <x v="2"/>
    <n v="0"/>
    <n v="4.1233233047438"/>
  </r>
  <r>
    <n v="5"/>
    <x v="9"/>
    <x v="9"/>
    <n v="300"/>
    <n v="206"/>
    <x v="0"/>
    <n v="0.40873487013662702"/>
    <n v="0"/>
  </r>
  <r>
    <n v="5"/>
    <x v="9"/>
    <x v="9"/>
    <n v="300"/>
    <n v="206"/>
    <x v="3"/>
    <n v="0"/>
    <n v="22.204085129863401"/>
  </r>
  <r>
    <n v="5"/>
    <x v="9"/>
    <x v="10"/>
    <n v="300"/>
    <n v="206"/>
    <x v="0"/>
    <n v="0.401346840069362"/>
    <n v="0"/>
  </r>
  <r>
    <n v="5"/>
    <x v="9"/>
    <x v="10"/>
    <n v="300"/>
    <n v="206"/>
    <x v="3"/>
    <n v="0"/>
    <n v="21.802738289794"/>
  </r>
  <r>
    <n v="5"/>
    <x v="9"/>
    <x v="11"/>
    <n v="300"/>
    <n v="206"/>
    <x v="0"/>
    <n v="0.39409235130787601"/>
    <n v="0"/>
  </r>
  <r>
    <n v="5"/>
    <x v="9"/>
    <x v="11"/>
    <n v="300"/>
    <n v="206"/>
    <x v="3"/>
    <n v="0"/>
    <n v="21.408645938486099"/>
  </r>
  <r>
    <n v="5"/>
    <x v="9"/>
    <x v="12"/>
    <n v="300"/>
    <n v="206"/>
    <x v="0"/>
    <n v="0.386968990044945"/>
    <n v="0"/>
  </r>
  <r>
    <n v="5"/>
    <x v="9"/>
    <x v="12"/>
    <n v="300"/>
    <n v="206"/>
    <x v="3"/>
    <n v="0"/>
    <n v="21.0216769484412"/>
  </r>
  <r>
    <n v="5"/>
    <x v="9"/>
    <x v="13"/>
    <n v="300"/>
    <n v="206"/>
    <x v="0"/>
    <n v="0.37997438610377499"/>
    <n v="0"/>
  </r>
  <r>
    <n v="5"/>
    <x v="9"/>
    <x v="13"/>
    <n v="300"/>
    <n v="206"/>
    <x v="3"/>
    <n v="0"/>
    <n v="20.6417025623374"/>
  </r>
  <r>
    <n v="5"/>
    <x v="9"/>
    <x v="14"/>
    <n v="300"/>
    <n v="206"/>
    <x v="0"/>
    <n v="0.37310621214938799"/>
    <n v="0"/>
  </r>
  <r>
    <n v="5"/>
    <x v="9"/>
    <x v="14"/>
    <n v="300"/>
    <n v="206"/>
    <x v="3"/>
    <n v="0"/>
    <n v="20.268596350188002"/>
  </r>
  <r>
    <n v="5"/>
    <x v="9"/>
    <x v="15"/>
    <n v="300"/>
    <n v="206"/>
    <x v="0"/>
    <n v="0.36636218291419498"/>
    <n v="0"/>
  </r>
  <r>
    <n v="5"/>
    <x v="9"/>
    <x v="15"/>
    <n v="300"/>
    <n v="206"/>
    <x v="3"/>
    <n v="0"/>
    <n v="19.9022341672738"/>
  </r>
  <r>
    <n v="5"/>
    <x v="9"/>
    <x v="16"/>
    <n v="300"/>
    <n v="206"/>
    <x v="0"/>
    <n v="0.35974005443767598"/>
    <n v="0"/>
  </r>
  <r>
    <n v="5"/>
    <x v="9"/>
    <x v="16"/>
    <n v="300"/>
    <n v="206"/>
    <x v="3"/>
    <n v="0"/>
    <n v="19.542494112836199"/>
  </r>
  <r>
    <n v="5"/>
    <x v="9"/>
    <x v="17"/>
    <n v="300"/>
    <n v="206"/>
    <x v="0"/>
    <n v="0.353237623319689"/>
    <n v="0"/>
  </r>
  <r>
    <n v="5"/>
    <x v="9"/>
    <x v="17"/>
    <n v="300"/>
    <n v="206"/>
    <x v="3"/>
    <n v="0"/>
    <n v="19.189256489516499"/>
  </r>
  <r>
    <n v="5"/>
    <x v="9"/>
    <x v="18"/>
    <n v="300"/>
    <n v="206"/>
    <x v="0"/>
    <n v="0.34685272598733302"/>
    <n v="0"/>
  </r>
  <r>
    <n v="5"/>
    <x v="9"/>
    <x v="18"/>
    <n v="300"/>
    <n v="206"/>
    <x v="3"/>
    <n v="0"/>
    <n v="18.842403763529099"/>
  </r>
  <r>
    <n v="5"/>
    <x v="9"/>
    <x v="9"/>
    <n v="300"/>
    <n v="207"/>
    <x v="0"/>
    <n v="1.2911938064767901"/>
    <n v="0"/>
  </r>
  <r>
    <n v="5"/>
    <x v="9"/>
    <x v="9"/>
    <n v="300"/>
    <n v="207"/>
    <x v="4"/>
    <n v="0"/>
    <n v="55.2408561935232"/>
  </r>
  <r>
    <n v="5"/>
    <x v="9"/>
    <x v="10"/>
    <n v="300"/>
    <n v="207"/>
    <x v="0"/>
    <n v="1.26170289917935"/>
    <n v="0"/>
  </r>
  <r>
    <n v="5"/>
    <x v="9"/>
    <x v="10"/>
    <n v="300"/>
    <n v="207"/>
    <x v="4"/>
    <n v="0"/>
    <n v="53.979153294343902"/>
  </r>
  <r>
    <n v="5"/>
    <x v="9"/>
    <x v="11"/>
    <n v="300"/>
    <n v="207"/>
    <x v="0"/>
    <n v="1.23288556513549"/>
    <n v="0"/>
  </r>
  <r>
    <n v="5"/>
    <x v="9"/>
    <x v="11"/>
    <n v="300"/>
    <n v="207"/>
    <x v="4"/>
    <n v="0"/>
    <n v="52.746267729208398"/>
  </r>
  <r>
    <n v="5"/>
    <x v="9"/>
    <x v="12"/>
    <n v="300"/>
    <n v="207"/>
    <x v="0"/>
    <n v="1.2047264199108301"/>
    <n v="0"/>
  </r>
  <r>
    <n v="5"/>
    <x v="9"/>
    <x v="12"/>
    <n v="300"/>
    <n v="207"/>
    <x v="4"/>
    <n v="0"/>
    <n v="51.5415413092975"/>
  </r>
  <r>
    <n v="5"/>
    <x v="9"/>
    <x v="13"/>
    <n v="300"/>
    <n v="207"/>
    <x v="0"/>
    <n v="1.1772104304519699"/>
    <n v="0"/>
  </r>
  <r>
    <n v="5"/>
    <x v="9"/>
    <x v="13"/>
    <n v="300"/>
    <n v="207"/>
    <x v="4"/>
    <n v="0"/>
    <n v="50.3643308788456"/>
  </r>
  <r>
    <n v="5"/>
    <x v="9"/>
    <x v="14"/>
    <n v="300"/>
    <n v="207"/>
    <x v="0"/>
    <n v="1.15032290706091"/>
    <n v="0"/>
  </r>
  <r>
    <n v="5"/>
    <x v="9"/>
    <x v="14"/>
    <n v="300"/>
    <n v="207"/>
    <x v="4"/>
    <n v="0"/>
    <n v="49.214007971784703"/>
  </r>
  <r>
    <n v="5"/>
    <x v="9"/>
    <x v="15"/>
    <n v="300"/>
    <n v="207"/>
    <x v="0"/>
    <n v="1.12404949555283"/>
    <n v="0"/>
  </r>
  <r>
    <n v="5"/>
    <x v="9"/>
    <x v="15"/>
    <n v="300"/>
    <n v="207"/>
    <x v="4"/>
    <n v="0"/>
    <n v="48.0899584762318"/>
  </r>
  <r>
    <n v="5"/>
    <x v="9"/>
    <x v="16"/>
    <n v="300"/>
    <n v="207"/>
    <x v="0"/>
    <n v="1.0983761695929399"/>
    <n v="0"/>
  </r>
  <r>
    <n v="5"/>
    <x v="9"/>
    <x v="16"/>
    <n v="300"/>
    <n v="207"/>
    <x v="4"/>
    <n v="0"/>
    <n v="46.991582306638897"/>
  </r>
  <r>
    <n v="5"/>
    <x v="9"/>
    <x v="17"/>
    <n v="300"/>
    <n v="207"/>
    <x v="0"/>
    <n v="1.07328922320836"/>
    <n v="0"/>
  </r>
  <r>
    <n v="5"/>
    <x v="9"/>
    <x v="17"/>
    <n v="300"/>
    <n v="207"/>
    <x v="4"/>
    <n v="0"/>
    <n v="45.918293083430498"/>
  </r>
  <r>
    <n v="5"/>
    <x v="9"/>
    <x v="18"/>
    <n v="300"/>
    <n v="207"/>
    <x v="0"/>
    <n v="1.0487752634711001"/>
    <n v="0"/>
  </r>
  <r>
    <n v="5"/>
    <x v="9"/>
    <x v="18"/>
    <n v="300"/>
    <n v="207"/>
    <x v="4"/>
    <n v="0"/>
    <n v="44.869517819959398"/>
  </r>
  <r>
    <n v="5"/>
    <x v="9"/>
    <x v="9"/>
    <n v="300"/>
    <n v="208"/>
    <x v="0"/>
    <n v="0.16641926107500599"/>
    <n v="0"/>
  </r>
  <r>
    <n v="5"/>
    <x v="9"/>
    <x v="9"/>
    <n v="300"/>
    <n v="208"/>
    <x v="5"/>
    <n v="0"/>
    <n v="17.923836738925001"/>
  </r>
  <r>
    <n v="5"/>
    <x v="9"/>
    <x v="10"/>
    <n v="300"/>
    <n v="208"/>
    <x v="0"/>
    <n v="0.164888305932262"/>
    <n v="0"/>
  </r>
  <r>
    <n v="5"/>
    <x v="9"/>
    <x v="10"/>
    <n v="300"/>
    <n v="208"/>
    <x v="5"/>
    <n v="0"/>
    <n v="17.7589484329927"/>
  </r>
  <r>
    <n v="5"/>
    <x v="9"/>
    <x v="11"/>
    <n v="300"/>
    <n v="208"/>
    <x v="0"/>
    <n v="0.16337143463794801"/>
    <n v="0"/>
  </r>
  <r>
    <n v="5"/>
    <x v="9"/>
    <x v="11"/>
    <n v="300"/>
    <n v="208"/>
    <x v="5"/>
    <n v="0"/>
    <n v="17.595576998354801"/>
  </r>
  <r>
    <n v="5"/>
    <x v="9"/>
    <x v="12"/>
    <n v="300"/>
    <n v="208"/>
    <x v="0"/>
    <n v="0.16186851762930099"/>
    <n v="0"/>
  </r>
  <r>
    <n v="5"/>
    <x v="9"/>
    <x v="12"/>
    <n v="300"/>
    <n v="208"/>
    <x v="5"/>
    <n v="0"/>
    <n v="17.4337084807255"/>
  </r>
  <r>
    <n v="5"/>
    <x v="9"/>
    <x v="13"/>
    <n v="300"/>
    <n v="208"/>
    <x v="0"/>
    <n v="0.16037942653544601"/>
    <n v="0"/>
  </r>
  <r>
    <n v="5"/>
    <x v="9"/>
    <x v="13"/>
    <n v="300"/>
    <n v="208"/>
    <x v="5"/>
    <n v="0"/>
    <n v="17.27332905419"/>
  </r>
  <r>
    <n v="5"/>
    <x v="9"/>
    <x v="14"/>
    <n v="300"/>
    <n v="208"/>
    <x v="0"/>
    <n v="0.158904034166444"/>
    <n v="0"/>
  </r>
  <r>
    <n v="5"/>
    <x v="9"/>
    <x v="14"/>
    <n v="300"/>
    <n v="208"/>
    <x v="5"/>
    <n v="0"/>
    <n v="17.114425020023599"/>
  </r>
  <r>
    <n v="5"/>
    <x v="9"/>
    <x v="15"/>
    <n v="300"/>
    <n v="208"/>
    <x v="0"/>
    <n v="0.15744221450243501"/>
    <n v="0"/>
  </r>
  <r>
    <n v="5"/>
    <x v="9"/>
    <x v="15"/>
    <n v="300"/>
    <n v="208"/>
    <x v="5"/>
    <n v="0"/>
    <n v="16.9569828055212"/>
  </r>
  <r>
    <n v="5"/>
    <x v="9"/>
    <x v="16"/>
    <n v="300"/>
    <n v="208"/>
    <x v="0"/>
    <n v="0.155993842682843"/>
    <n v="0"/>
  </r>
  <r>
    <n v="5"/>
    <x v="9"/>
    <x v="16"/>
    <n v="300"/>
    <n v="208"/>
    <x v="5"/>
    <n v="0"/>
    <n v="16.8009889628383"/>
  </r>
  <r>
    <n v="5"/>
    <x v="9"/>
    <x v="17"/>
    <n v="300"/>
    <n v="208"/>
    <x v="0"/>
    <n v="0.154558794995765"/>
    <n v="0"/>
  </r>
  <r>
    <n v="5"/>
    <x v="9"/>
    <x v="17"/>
    <n v="300"/>
    <n v="208"/>
    <x v="5"/>
    <n v="0"/>
    <n v="16.646430167842599"/>
  </r>
  <r>
    <n v="5"/>
    <x v="9"/>
    <x v="18"/>
    <n v="300"/>
    <n v="208"/>
    <x v="0"/>
    <n v="0.153136948867335"/>
    <n v="0"/>
  </r>
  <r>
    <n v="5"/>
    <x v="9"/>
    <x v="18"/>
    <n v="300"/>
    <n v="208"/>
    <x v="5"/>
    <n v="0"/>
    <n v="16.4932932189752"/>
  </r>
  <r>
    <n v="5"/>
    <x v="9"/>
    <x v="9"/>
    <n v="300"/>
    <n v="209"/>
    <x v="0"/>
    <n v="28.157935127285501"/>
    <n v="0"/>
  </r>
  <r>
    <n v="5"/>
    <x v="9"/>
    <x v="9"/>
    <n v="300"/>
    <n v="209"/>
    <x v="6"/>
    <n v="0"/>
    <n v="67.979268872714499"/>
  </r>
  <r>
    <n v="5"/>
    <x v="9"/>
    <x v="10"/>
    <n v="300"/>
    <n v="209"/>
    <x v="0"/>
    <n v="19.910666872714501"/>
    <n v="0"/>
  </r>
  <r>
    <n v="5"/>
    <x v="9"/>
    <x v="10"/>
    <n v="300"/>
    <n v="209"/>
    <x v="6"/>
    <n v="0"/>
    <n v="48.068601999999998"/>
  </r>
  <r>
    <n v="5"/>
    <x v="9"/>
    <x v="11"/>
    <n v="300"/>
    <n v="209"/>
    <x v="0"/>
    <n v="14.0789675636428"/>
    <n v="0"/>
  </r>
  <r>
    <n v="5"/>
    <x v="9"/>
    <x v="11"/>
    <n v="300"/>
    <n v="209"/>
    <x v="6"/>
    <n v="0"/>
    <n v="33.9896344363572"/>
  </r>
  <r>
    <n v="5"/>
    <x v="9"/>
    <x v="12"/>
    <n v="300"/>
    <n v="209"/>
    <x v="0"/>
    <n v="9.9553334363572397"/>
    <n v="0"/>
  </r>
  <r>
    <n v="5"/>
    <x v="9"/>
    <x v="12"/>
    <n v="300"/>
    <n v="209"/>
    <x v="6"/>
    <n v="0"/>
    <n v="24.034300999999999"/>
  </r>
  <r>
    <n v="5"/>
    <x v="9"/>
    <x v="13"/>
    <n v="300"/>
    <n v="209"/>
    <x v="0"/>
    <n v="7.0394837818213798"/>
    <n v="0"/>
  </r>
  <r>
    <n v="5"/>
    <x v="9"/>
    <x v="13"/>
    <n v="300"/>
    <n v="209"/>
    <x v="6"/>
    <n v="0"/>
    <n v="16.9948172181786"/>
  </r>
  <r>
    <n v="5"/>
    <x v="9"/>
    <x v="14"/>
    <n v="300"/>
    <n v="209"/>
    <x v="0"/>
    <n v="4.9776667181786198"/>
    <n v="0"/>
  </r>
  <r>
    <n v="5"/>
    <x v="9"/>
    <x v="14"/>
    <n v="300"/>
    <n v="209"/>
    <x v="6"/>
    <n v="0"/>
    <n v="12.0171505"/>
  </r>
  <r>
    <n v="5"/>
    <x v="9"/>
    <x v="15"/>
    <n v="300"/>
    <n v="209"/>
    <x v="0"/>
    <n v="3.5197418909106899"/>
    <n v="0"/>
  </r>
  <r>
    <n v="5"/>
    <x v="9"/>
    <x v="15"/>
    <n v="300"/>
    <n v="209"/>
    <x v="6"/>
    <n v="0"/>
    <n v="8.4974086090893106"/>
  </r>
  <r>
    <n v="5"/>
    <x v="9"/>
    <x v="16"/>
    <n v="300"/>
    <n v="209"/>
    <x v="0"/>
    <n v="2.4888333590893099"/>
    <n v="0"/>
  </r>
  <r>
    <n v="5"/>
    <x v="9"/>
    <x v="16"/>
    <n v="300"/>
    <n v="209"/>
    <x v="6"/>
    <n v="0"/>
    <n v="6.0085752499999998"/>
  </r>
  <r>
    <n v="5"/>
    <x v="9"/>
    <x v="17"/>
    <n v="300"/>
    <n v="209"/>
    <x v="0"/>
    <n v="1.7598709454553401"/>
    <n v="0"/>
  </r>
  <r>
    <n v="5"/>
    <x v="9"/>
    <x v="17"/>
    <n v="300"/>
    <n v="209"/>
    <x v="6"/>
    <n v="0"/>
    <n v="4.2487043045446597"/>
  </r>
  <r>
    <n v="5"/>
    <x v="9"/>
    <x v="18"/>
    <n v="300"/>
    <n v="209"/>
    <x v="0"/>
    <n v="1.2444166795446601"/>
    <n v="0"/>
  </r>
  <r>
    <n v="5"/>
    <x v="9"/>
    <x v="18"/>
    <n v="300"/>
    <n v="209"/>
    <x v="6"/>
    <n v="0"/>
    <n v="3.0042876249999999"/>
  </r>
  <r>
    <n v="5"/>
    <x v="9"/>
    <x v="9"/>
    <n v="300"/>
    <n v="210"/>
    <x v="0"/>
    <n v="0.57222881819127702"/>
    <n v="0"/>
  </r>
  <r>
    <n v="5"/>
    <x v="9"/>
    <x v="9"/>
    <n v="300"/>
    <n v="210"/>
    <x v="7"/>
    <n v="0"/>
    <n v="31.085719181808699"/>
  </r>
  <r>
    <n v="5"/>
    <x v="9"/>
    <x v="10"/>
    <n v="300"/>
    <n v="210"/>
    <x v="0"/>
    <n v="0.56188557609710799"/>
    <n v="0"/>
  </r>
  <r>
    <n v="5"/>
    <x v="9"/>
    <x v="10"/>
    <n v="300"/>
    <n v="210"/>
    <x v="7"/>
    <n v="0"/>
    <n v="30.523833605711602"/>
  </r>
  <r>
    <n v="5"/>
    <x v="9"/>
    <x v="11"/>
    <n v="300"/>
    <n v="210"/>
    <x v="0"/>
    <n v="0.55172929183102704"/>
    <n v="0"/>
  </r>
  <r>
    <n v="5"/>
    <x v="9"/>
    <x v="11"/>
    <n v="300"/>
    <n v="210"/>
    <x v="7"/>
    <n v="0"/>
    <n v="29.9721043138806"/>
  </r>
  <r>
    <n v="5"/>
    <x v="9"/>
    <x v="12"/>
    <n v="300"/>
    <n v="210"/>
    <x v="0"/>
    <n v="0.54175658606291999"/>
    <n v="0"/>
  </r>
  <r>
    <n v="5"/>
    <x v="9"/>
    <x v="12"/>
    <n v="300"/>
    <n v="210"/>
    <x v="7"/>
    <n v="0"/>
    <n v="29.430347727817701"/>
  </r>
  <r>
    <n v="5"/>
    <x v="9"/>
    <x v="13"/>
    <n v="300"/>
    <n v="210"/>
    <x v="0"/>
    <n v="0.53196414054528796"/>
    <n v="0"/>
  </r>
  <r>
    <n v="5"/>
    <x v="9"/>
    <x v="13"/>
    <n v="300"/>
    <n v="210"/>
    <x v="7"/>
    <n v="0"/>
    <n v="28.898383587272399"/>
  </r>
  <r>
    <n v="5"/>
    <x v="9"/>
    <x v="14"/>
    <n v="300"/>
    <n v="210"/>
    <x v="0"/>
    <n v="0.522348697009139"/>
    <n v="0"/>
  </r>
  <r>
    <n v="5"/>
    <x v="9"/>
    <x v="14"/>
    <n v="300"/>
    <n v="210"/>
    <x v="7"/>
    <n v="0"/>
    <n v="28.376034890263199"/>
  </r>
  <r>
    <n v="5"/>
    <x v="9"/>
    <x v="15"/>
    <n v="300"/>
    <n v="210"/>
    <x v="0"/>
    <n v="0.51290705607987497"/>
    <n v="0"/>
  </r>
  <r>
    <n v="5"/>
    <x v="9"/>
    <x v="15"/>
    <n v="300"/>
    <n v="210"/>
    <x v="7"/>
    <n v="0"/>
    <n v="27.863127834183398"/>
  </r>
  <r>
    <n v="5"/>
    <x v="9"/>
    <x v="16"/>
    <n v="300"/>
    <n v="210"/>
    <x v="0"/>
    <n v="0.50363607621274697"/>
    <n v="0"/>
  </r>
  <r>
    <n v="5"/>
    <x v="9"/>
    <x v="16"/>
    <n v="300"/>
    <n v="210"/>
    <x v="7"/>
    <n v="0"/>
    <n v="27.359491757970599"/>
  </r>
  <r>
    <n v="5"/>
    <x v="9"/>
    <x v="17"/>
    <n v="300"/>
    <n v="210"/>
    <x v="0"/>
    <n v="0.49453267264756201"/>
    <n v="0"/>
  </r>
  <r>
    <n v="5"/>
    <x v="9"/>
    <x v="17"/>
    <n v="300"/>
    <n v="210"/>
    <x v="7"/>
    <n v="0"/>
    <n v="26.8649590853231"/>
  </r>
  <r>
    <n v="5"/>
    <x v="9"/>
    <x v="18"/>
    <n v="300"/>
    <n v="210"/>
    <x v="0"/>
    <n v="0.48559381638226601"/>
    <n v="0"/>
  </r>
  <r>
    <n v="5"/>
    <x v="9"/>
    <x v="18"/>
    <n v="300"/>
    <n v="210"/>
    <x v="7"/>
    <n v="0"/>
    <n v="26.379365268940798"/>
  </r>
  <r>
    <n v="5"/>
    <x v="9"/>
    <x v="9"/>
    <n v="301"/>
    <n v="204"/>
    <x v="0"/>
    <n v="1.7348677018638601"/>
    <n v="0"/>
  </r>
  <r>
    <n v="5"/>
    <x v="9"/>
    <x v="9"/>
    <n v="301"/>
    <n v="204"/>
    <x v="1"/>
    <n v="0"/>
    <n v="224.39333229813599"/>
  </r>
  <r>
    <n v="5"/>
    <x v="9"/>
    <x v="10"/>
    <n v="301"/>
    <n v="204"/>
    <x v="0"/>
    <n v="1.7215577036284899"/>
    <n v="0"/>
  </r>
  <r>
    <n v="5"/>
    <x v="9"/>
    <x v="10"/>
    <n v="301"/>
    <n v="204"/>
    <x v="1"/>
    <n v="0"/>
    <n v="222.67177459450801"/>
  </r>
  <r>
    <n v="5"/>
    <x v="9"/>
    <x v="11"/>
    <n v="301"/>
    <n v="204"/>
    <x v="0"/>
    <n v="1.70834982041481"/>
    <n v="0"/>
  </r>
  <r>
    <n v="5"/>
    <x v="9"/>
    <x v="11"/>
    <n v="301"/>
    <n v="204"/>
    <x v="1"/>
    <n v="0"/>
    <n v="220.963424774093"/>
  </r>
  <r>
    <n v="5"/>
    <x v="9"/>
    <x v="12"/>
    <n v="301"/>
    <n v="204"/>
    <x v="0"/>
    <n v="1.6952432687908801"/>
    <n v="0"/>
  </r>
  <r>
    <n v="5"/>
    <x v="9"/>
    <x v="12"/>
    <n v="301"/>
    <n v="204"/>
    <x v="1"/>
    <n v="0"/>
    <n v="219.26818150530201"/>
  </r>
  <r>
    <n v="5"/>
    <x v="9"/>
    <x v="13"/>
    <n v="301"/>
    <n v="204"/>
    <x v="0"/>
    <n v="1.68223727133534"/>
    <n v="0"/>
  </r>
  <r>
    <n v="5"/>
    <x v="9"/>
    <x v="13"/>
    <n v="301"/>
    <n v="204"/>
    <x v="1"/>
    <n v="0"/>
    <n v="217.58594423396701"/>
  </r>
  <r>
    <n v="5"/>
    <x v="9"/>
    <x v="14"/>
    <n v="301"/>
    <n v="204"/>
    <x v="0"/>
    <n v="1.6693310565911801"/>
    <n v="0"/>
  </r>
  <r>
    <n v="5"/>
    <x v="9"/>
    <x v="14"/>
    <n v="301"/>
    <n v="204"/>
    <x v="1"/>
    <n v="0"/>
    <n v="215.91661317737501"/>
  </r>
  <r>
    <n v="5"/>
    <x v="9"/>
    <x v="15"/>
    <n v="301"/>
    <n v="204"/>
    <x v="0"/>
    <n v="1.6565238590200699"/>
    <n v="0"/>
  </r>
  <r>
    <n v="5"/>
    <x v="9"/>
    <x v="15"/>
    <n v="301"/>
    <n v="204"/>
    <x v="1"/>
    <n v="0"/>
    <n v="214.260089318355"/>
  </r>
  <r>
    <n v="5"/>
    <x v="9"/>
    <x v="16"/>
    <n v="301"/>
    <n v="204"/>
    <x v="0"/>
    <n v="1.64381491895696"/>
    <n v="0"/>
  </r>
  <r>
    <n v="5"/>
    <x v="9"/>
    <x v="16"/>
    <n v="301"/>
    <n v="204"/>
    <x v="1"/>
    <n v="0"/>
    <n v="212.61627439939801"/>
  </r>
  <r>
    <n v="5"/>
    <x v="9"/>
    <x v="17"/>
    <n v="301"/>
    <n v="204"/>
    <x v="0"/>
    <n v="1.63120348256493"/>
    <n v="0"/>
  </r>
  <r>
    <n v="5"/>
    <x v="9"/>
    <x v="17"/>
    <n v="301"/>
    <n v="204"/>
    <x v="1"/>
    <n v="0"/>
    <n v="210.98507091683399"/>
  </r>
  <r>
    <n v="5"/>
    <x v="9"/>
    <x v="18"/>
    <n v="301"/>
    <n v="204"/>
    <x v="0"/>
    <n v="1.61868880179063"/>
    <n v="0"/>
  </r>
  <r>
    <n v="5"/>
    <x v="9"/>
    <x v="18"/>
    <n v="301"/>
    <n v="204"/>
    <x v="1"/>
    <n v="0"/>
    <n v="209.366382115043"/>
  </r>
  <r>
    <n v="5"/>
    <x v="9"/>
    <x v="9"/>
    <n v="301"/>
    <n v="205"/>
    <x v="0"/>
    <n v="0.16641926107500599"/>
    <n v="0"/>
  </r>
  <r>
    <n v="5"/>
    <x v="9"/>
    <x v="9"/>
    <n v="301"/>
    <n v="205"/>
    <x v="2"/>
    <n v="0"/>
    <n v="17.923836738925001"/>
  </r>
  <r>
    <n v="5"/>
    <x v="9"/>
    <x v="10"/>
    <n v="301"/>
    <n v="205"/>
    <x v="0"/>
    <n v="0.164888305932262"/>
    <n v="0"/>
  </r>
  <r>
    <n v="5"/>
    <x v="9"/>
    <x v="10"/>
    <n v="301"/>
    <n v="205"/>
    <x v="2"/>
    <n v="0"/>
    <n v="17.7589484329927"/>
  </r>
  <r>
    <n v="5"/>
    <x v="9"/>
    <x v="11"/>
    <n v="301"/>
    <n v="205"/>
    <x v="0"/>
    <n v="0.16337143463794801"/>
    <n v="0"/>
  </r>
  <r>
    <n v="5"/>
    <x v="9"/>
    <x v="11"/>
    <n v="301"/>
    <n v="205"/>
    <x v="2"/>
    <n v="0"/>
    <n v="17.595576998354801"/>
  </r>
  <r>
    <n v="5"/>
    <x v="9"/>
    <x v="12"/>
    <n v="301"/>
    <n v="205"/>
    <x v="0"/>
    <n v="0.16186851762930099"/>
    <n v="0"/>
  </r>
  <r>
    <n v="5"/>
    <x v="9"/>
    <x v="12"/>
    <n v="301"/>
    <n v="205"/>
    <x v="2"/>
    <n v="0"/>
    <n v="17.4337084807255"/>
  </r>
  <r>
    <n v="5"/>
    <x v="9"/>
    <x v="13"/>
    <n v="301"/>
    <n v="205"/>
    <x v="0"/>
    <n v="0.16037942653544601"/>
    <n v="0"/>
  </r>
  <r>
    <n v="5"/>
    <x v="9"/>
    <x v="13"/>
    <n v="301"/>
    <n v="205"/>
    <x v="2"/>
    <n v="0"/>
    <n v="17.27332905419"/>
  </r>
  <r>
    <n v="5"/>
    <x v="9"/>
    <x v="14"/>
    <n v="301"/>
    <n v="205"/>
    <x v="0"/>
    <n v="0.158904034166444"/>
    <n v="0"/>
  </r>
  <r>
    <n v="5"/>
    <x v="9"/>
    <x v="14"/>
    <n v="301"/>
    <n v="205"/>
    <x v="2"/>
    <n v="0"/>
    <n v="17.114425020023599"/>
  </r>
  <r>
    <n v="5"/>
    <x v="9"/>
    <x v="15"/>
    <n v="301"/>
    <n v="205"/>
    <x v="0"/>
    <n v="0.15744221450243501"/>
    <n v="0"/>
  </r>
  <r>
    <n v="5"/>
    <x v="9"/>
    <x v="15"/>
    <n v="301"/>
    <n v="205"/>
    <x v="2"/>
    <n v="0"/>
    <n v="16.9569828055212"/>
  </r>
  <r>
    <n v="5"/>
    <x v="9"/>
    <x v="16"/>
    <n v="301"/>
    <n v="205"/>
    <x v="0"/>
    <n v="0.155993842682843"/>
    <n v="0"/>
  </r>
  <r>
    <n v="5"/>
    <x v="9"/>
    <x v="16"/>
    <n v="301"/>
    <n v="205"/>
    <x v="2"/>
    <n v="0"/>
    <n v="16.8009889628383"/>
  </r>
  <r>
    <n v="5"/>
    <x v="9"/>
    <x v="17"/>
    <n v="301"/>
    <n v="205"/>
    <x v="0"/>
    <n v="0.154558794995765"/>
    <n v="0"/>
  </r>
  <r>
    <n v="5"/>
    <x v="9"/>
    <x v="17"/>
    <n v="301"/>
    <n v="205"/>
    <x v="2"/>
    <n v="0"/>
    <n v="16.646430167842599"/>
  </r>
  <r>
    <n v="5"/>
    <x v="9"/>
    <x v="18"/>
    <n v="301"/>
    <n v="205"/>
    <x v="0"/>
    <n v="0.153136948867335"/>
    <n v="0"/>
  </r>
  <r>
    <n v="5"/>
    <x v="9"/>
    <x v="18"/>
    <n v="301"/>
    <n v="205"/>
    <x v="2"/>
    <n v="0"/>
    <n v="16.4932932189752"/>
  </r>
  <r>
    <n v="5"/>
    <x v="9"/>
    <x v="9"/>
    <n v="301"/>
    <n v="206"/>
    <x v="0"/>
    <n v="1.6349394805465101"/>
    <n v="0"/>
  </r>
  <r>
    <n v="5"/>
    <x v="9"/>
    <x v="9"/>
    <n v="301"/>
    <n v="206"/>
    <x v="3"/>
    <n v="0"/>
    <n v="88.816340519453504"/>
  </r>
  <r>
    <n v="5"/>
    <x v="9"/>
    <x v="10"/>
    <n v="301"/>
    <n v="206"/>
    <x v="0"/>
    <n v="1.60538736027745"/>
    <n v="0"/>
  </r>
  <r>
    <n v="5"/>
    <x v="9"/>
    <x v="10"/>
    <n v="301"/>
    <n v="206"/>
    <x v="3"/>
    <n v="0"/>
    <n v="87.2109531591761"/>
  </r>
  <r>
    <n v="5"/>
    <x v="9"/>
    <x v="11"/>
    <n v="301"/>
    <n v="206"/>
    <x v="0"/>
    <n v="1.5763694052315"/>
    <n v="0"/>
  </r>
  <r>
    <n v="5"/>
    <x v="9"/>
    <x v="11"/>
    <n v="301"/>
    <n v="206"/>
    <x v="3"/>
    <n v="0"/>
    <n v="85.634583753944597"/>
  </r>
  <r>
    <n v="5"/>
    <x v="9"/>
    <x v="12"/>
    <n v="301"/>
    <n v="206"/>
    <x v="0"/>
    <n v="1.54787596017978"/>
    <n v="0"/>
  </r>
  <r>
    <n v="5"/>
    <x v="9"/>
    <x v="12"/>
    <n v="301"/>
    <n v="206"/>
    <x v="3"/>
    <n v="0"/>
    <n v="84.086707793764802"/>
  </r>
  <r>
    <n v="5"/>
    <x v="9"/>
    <x v="13"/>
    <n v="301"/>
    <n v="206"/>
    <x v="0"/>
    <n v="1.5198975444150999"/>
    <n v="0"/>
  </r>
  <r>
    <n v="5"/>
    <x v="9"/>
    <x v="13"/>
    <n v="301"/>
    <n v="206"/>
    <x v="3"/>
    <n v="0"/>
    <n v="82.5668102493497"/>
  </r>
  <r>
    <n v="5"/>
    <x v="9"/>
    <x v="14"/>
    <n v="301"/>
    <n v="206"/>
    <x v="0"/>
    <n v="1.49242484859755"/>
    <n v="0"/>
  </r>
  <r>
    <n v="5"/>
    <x v="9"/>
    <x v="14"/>
    <n v="301"/>
    <n v="206"/>
    <x v="3"/>
    <n v="0"/>
    <n v="81.074385400752107"/>
  </r>
  <r>
    <n v="5"/>
    <x v="9"/>
    <x v="15"/>
    <n v="301"/>
    <n v="206"/>
    <x v="0"/>
    <n v="1.4654487316567799"/>
    <n v="0"/>
  </r>
  <r>
    <n v="5"/>
    <x v="9"/>
    <x v="15"/>
    <n v="301"/>
    <n v="206"/>
    <x v="3"/>
    <n v="0"/>
    <n v="79.6089366690953"/>
  </r>
  <r>
    <n v="5"/>
    <x v="9"/>
    <x v="16"/>
    <n v="301"/>
    <n v="206"/>
    <x v="0"/>
    <n v="1.4389602177506999"/>
    <n v="0"/>
  </r>
  <r>
    <n v="5"/>
    <x v="9"/>
    <x v="16"/>
    <n v="301"/>
    <n v="206"/>
    <x v="3"/>
    <n v="0"/>
    <n v="78.169976451344596"/>
  </r>
  <r>
    <n v="5"/>
    <x v="9"/>
    <x v="17"/>
    <n v="301"/>
    <n v="206"/>
    <x v="0"/>
    <n v="1.41295049327876"/>
    <n v="0"/>
  </r>
  <r>
    <n v="5"/>
    <x v="9"/>
    <x v="17"/>
    <n v="301"/>
    <n v="206"/>
    <x v="3"/>
    <n v="0"/>
    <n v="76.757025958065896"/>
  </r>
  <r>
    <n v="5"/>
    <x v="9"/>
    <x v="18"/>
    <n v="301"/>
    <n v="206"/>
    <x v="0"/>
    <n v="1.3874109039493301"/>
    <n v="0"/>
  </r>
  <r>
    <n v="5"/>
    <x v="9"/>
    <x v="18"/>
    <n v="301"/>
    <n v="206"/>
    <x v="3"/>
    <n v="0"/>
    <n v="75.369615054116593"/>
  </r>
  <r>
    <n v="5"/>
    <x v="9"/>
    <x v="9"/>
    <n v="301"/>
    <n v="207"/>
    <x v="0"/>
    <n v="5.1647752259071602"/>
    <n v="0"/>
  </r>
  <r>
    <n v="5"/>
    <x v="9"/>
    <x v="9"/>
    <n v="301"/>
    <n v="207"/>
    <x v="4"/>
    <n v="0"/>
    <n v="220.963424774093"/>
  </r>
  <r>
    <n v="5"/>
    <x v="9"/>
    <x v="10"/>
    <n v="301"/>
    <n v="207"/>
    <x v="0"/>
    <n v="5.0468115967173901"/>
    <n v="0"/>
  </r>
  <r>
    <n v="5"/>
    <x v="9"/>
    <x v="10"/>
    <n v="301"/>
    <n v="207"/>
    <x v="4"/>
    <n v="0"/>
    <n v="215.91661317737501"/>
  </r>
  <r>
    <n v="5"/>
    <x v="9"/>
    <x v="11"/>
    <n v="301"/>
    <n v="207"/>
    <x v="0"/>
    <n v="4.9315422605419599"/>
    <n v="0"/>
  </r>
  <r>
    <n v="5"/>
    <x v="9"/>
    <x v="11"/>
    <n v="301"/>
    <n v="207"/>
    <x v="4"/>
    <n v="0"/>
    <n v="210.98507091683399"/>
  </r>
  <r>
    <n v="5"/>
    <x v="9"/>
    <x v="12"/>
    <n v="301"/>
    <n v="207"/>
    <x v="0"/>
    <n v="4.8189056796433398"/>
    <n v="0"/>
  </r>
  <r>
    <n v="5"/>
    <x v="9"/>
    <x v="12"/>
    <n v="301"/>
    <n v="207"/>
    <x v="4"/>
    <n v="0"/>
    <n v="206.16616523719"/>
  </r>
  <r>
    <n v="5"/>
    <x v="9"/>
    <x v="13"/>
    <n v="301"/>
    <n v="207"/>
    <x v="0"/>
    <n v="4.7088417218078904"/>
    <n v="0"/>
  </r>
  <r>
    <n v="5"/>
    <x v="9"/>
    <x v="13"/>
    <n v="301"/>
    <n v="207"/>
    <x v="4"/>
    <n v="0"/>
    <n v="201.457323515382"/>
  </r>
  <r>
    <n v="5"/>
    <x v="9"/>
    <x v="14"/>
    <n v="301"/>
    <n v="207"/>
    <x v="0"/>
    <n v="4.60129162824364"/>
    <n v="0"/>
  </r>
  <r>
    <n v="5"/>
    <x v="9"/>
    <x v="14"/>
    <n v="301"/>
    <n v="207"/>
    <x v="4"/>
    <n v="0"/>
    <n v="196.85603188713901"/>
  </r>
  <r>
    <n v="5"/>
    <x v="9"/>
    <x v="15"/>
    <n v="301"/>
    <n v="207"/>
    <x v="0"/>
    <n v="4.4961979822113296"/>
    <n v="0"/>
  </r>
  <r>
    <n v="5"/>
    <x v="9"/>
    <x v="15"/>
    <n v="301"/>
    <n v="207"/>
    <x v="4"/>
    <n v="0"/>
    <n v="192.359833904927"/>
  </r>
  <r>
    <n v="5"/>
    <x v="9"/>
    <x v="16"/>
    <n v="301"/>
    <n v="207"/>
    <x v="0"/>
    <n v="4.3935046783717597"/>
    <n v="0"/>
  </r>
  <r>
    <n v="5"/>
    <x v="9"/>
    <x v="16"/>
    <n v="301"/>
    <n v="207"/>
    <x v="4"/>
    <n v="0"/>
    <n v="187.96632922655601"/>
  </r>
  <r>
    <n v="5"/>
    <x v="9"/>
    <x v="17"/>
    <n v="301"/>
    <n v="207"/>
    <x v="0"/>
    <n v="4.2931568928334203"/>
    <n v="0"/>
  </r>
  <r>
    <n v="5"/>
    <x v="9"/>
    <x v="17"/>
    <n v="301"/>
    <n v="207"/>
    <x v="4"/>
    <n v="0"/>
    <n v="183.67317233372199"/>
  </r>
  <r>
    <n v="5"/>
    <x v="9"/>
    <x v="18"/>
    <n v="301"/>
    <n v="207"/>
    <x v="0"/>
    <n v="4.1951010538844002"/>
    <n v="0"/>
  </r>
  <r>
    <n v="5"/>
    <x v="9"/>
    <x v="18"/>
    <n v="301"/>
    <n v="207"/>
    <x v="4"/>
    <n v="0"/>
    <n v="179.47807127983799"/>
  </r>
  <r>
    <n v="5"/>
    <x v="9"/>
    <x v="9"/>
    <n v="301"/>
    <n v="208"/>
    <x v="0"/>
    <n v="0.66567704430002494"/>
    <n v="0"/>
  </r>
  <r>
    <n v="5"/>
    <x v="9"/>
    <x v="9"/>
    <n v="301"/>
    <n v="208"/>
    <x v="5"/>
    <n v="0"/>
    <n v="71.695346955700003"/>
  </r>
  <r>
    <n v="5"/>
    <x v="9"/>
    <x v="10"/>
    <n v="301"/>
    <n v="208"/>
    <x v="0"/>
    <n v="0.65955322372904801"/>
    <n v="0"/>
  </r>
  <r>
    <n v="5"/>
    <x v="9"/>
    <x v="10"/>
    <n v="301"/>
    <n v="208"/>
    <x v="5"/>
    <n v="0"/>
    <n v="71.035793731970898"/>
  </r>
  <r>
    <n v="5"/>
    <x v="9"/>
    <x v="11"/>
    <n v="301"/>
    <n v="208"/>
    <x v="0"/>
    <n v="0.65348573855179404"/>
    <n v="0"/>
  </r>
  <r>
    <n v="5"/>
    <x v="9"/>
    <x v="11"/>
    <n v="301"/>
    <n v="208"/>
    <x v="5"/>
    <n v="0"/>
    <n v="70.382307993419104"/>
  </r>
  <r>
    <n v="5"/>
    <x v="9"/>
    <x v="12"/>
    <n v="301"/>
    <n v="208"/>
    <x v="0"/>
    <n v="0.64747407051720496"/>
    <n v="0"/>
  </r>
  <r>
    <n v="5"/>
    <x v="9"/>
    <x v="12"/>
    <n v="301"/>
    <n v="208"/>
    <x v="5"/>
    <n v="0"/>
    <n v="69.734833922901899"/>
  </r>
  <r>
    <n v="5"/>
    <x v="9"/>
    <x v="13"/>
    <n v="301"/>
    <n v="208"/>
    <x v="0"/>
    <n v="0.64151770614178405"/>
    <n v="0"/>
  </r>
  <r>
    <n v="5"/>
    <x v="9"/>
    <x v="13"/>
    <n v="301"/>
    <n v="208"/>
    <x v="5"/>
    <n v="0"/>
    <n v="69.093316216760201"/>
  </r>
  <r>
    <n v="5"/>
    <x v="9"/>
    <x v="14"/>
    <n v="301"/>
    <n v="208"/>
    <x v="0"/>
    <n v="0.63561613666577399"/>
    <n v="0"/>
  </r>
  <r>
    <n v="5"/>
    <x v="9"/>
    <x v="14"/>
    <n v="301"/>
    <n v="208"/>
    <x v="5"/>
    <n v="0"/>
    <n v="68.457700080094398"/>
  </r>
  <r>
    <n v="5"/>
    <x v="9"/>
    <x v="15"/>
    <n v="301"/>
    <n v="208"/>
    <x v="0"/>
    <n v="0.62976885800974003"/>
    <n v="0"/>
  </r>
  <r>
    <n v="5"/>
    <x v="9"/>
    <x v="15"/>
    <n v="301"/>
    <n v="208"/>
    <x v="5"/>
    <n v="0"/>
    <n v="67.827931222084601"/>
  </r>
  <r>
    <n v="5"/>
    <x v="9"/>
    <x v="16"/>
    <n v="301"/>
    <n v="208"/>
    <x v="0"/>
    <n v="0.62397537073137199"/>
    <n v="0"/>
  </r>
  <r>
    <n v="5"/>
    <x v="9"/>
    <x v="16"/>
    <n v="301"/>
    <n v="208"/>
    <x v="5"/>
    <n v="0"/>
    <n v="67.2039558513533"/>
  </r>
  <r>
    <n v="5"/>
    <x v="9"/>
    <x v="17"/>
    <n v="301"/>
    <n v="208"/>
    <x v="0"/>
    <n v="0.61823517998305999"/>
    <n v="0"/>
  </r>
  <r>
    <n v="5"/>
    <x v="9"/>
    <x v="17"/>
    <n v="301"/>
    <n v="208"/>
    <x v="5"/>
    <n v="0"/>
    <n v="66.585720671370197"/>
  </r>
  <r>
    <n v="5"/>
    <x v="9"/>
    <x v="18"/>
    <n v="301"/>
    <n v="208"/>
    <x v="0"/>
    <n v="0.61254779546933902"/>
    <n v="0"/>
  </r>
  <r>
    <n v="5"/>
    <x v="9"/>
    <x v="18"/>
    <n v="301"/>
    <n v="208"/>
    <x v="5"/>
    <n v="0"/>
    <n v="65.9731728759009"/>
  </r>
  <r>
    <n v="5"/>
    <x v="9"/>
    <x v="9"/>
    <n v="301"/>
    <n v="209"/>
    <x v="0"/>
    <n v="112.63174050914201"/>
    <n v="0"/>
  </r>
  <r>
    <n v="5"/>
    <x v="9"/>
    <x v="9"/>
    <n v="301"/>
    <n v="209"/>
    <x v="6"/>
    <n v="0"/>
    <n v="271.917075490858"/>
  </r>
  <r>
    <n v="5"/>
    <x v="9"/>
    <x v="10"/>
    <n v="301"/>
    <n v="209"/>
    <x v="0"/>
    <n v="79.642667490857903"/>
    <n v="0"/>
  </r>
  <r>
    <n v="5"/>
    <x v="9"/>
    <x v="10"/>
    <n v="301"/>
    <n v="209"/>
    <x v="6"/>
    <n v="0"/>
    <n v="192.27440799999999"/>
  </r>
  <r>
    <n v="5"/>
    <x v="9"/>
    <x v="11"/>
    <n v="301"/>
    <n v="209"/>
    <x v="0"/>
    <n v="56.315870254571003"/>
    <n v="0"/>
  </r>
  <r>
    <n v="5"/>
    <x v="9"/>
    <x v="11"/>
    <n v="301"/>
    <n v="209"/>
    <x v="6"/>
    <n v="0"/>
    <n v="135.958537745429"/>
  </r>
  <r>
    <n v="5"/>
    <x v="9"/>
    <x v="12"/>
    <n v="301"/>
    <n v="209"/>
    <x v="0"/>
    <n v="39.821333745429001"/>
    <n v="0"/>
  </r>
  <r>
    <n v="5"/>
    <x v="9"/>
    <x v="12"/>
    <n v="301"/>
    <n v="209"/>
    <x v="6"/>
    <n v="0"/>
    <n v="96.137203999999997"/>
  </r>
  <r>
    <n v="5"/>
    <x v="9"/>
    <x v="13"/>
    <n v="301"/>
    <n v="209"/>
    <x v="0"/>
    <n v="28.157935127285501"/>
    <n v="0"/>
  </r>
  <r>
    <n v="5"/>
    <x v="9"/>
    <x v="13"/>
    <n v="301"/>
    <n v="209"/>
    <x v="6"/>
    <n v="0"/>
    <n v="67.979268872714499"/>
  </r>
  <r>
    <n v="5"/>
    <x v="9"/>
    <x v="14"/>
    <n v="301"/>
    <n v="209"/>
    <x v="0"/>
    <n v="19.910666872714501"/>
    <n v="0"/>
  </r>
  <r>
    <n v="5"/>
    <x v="9"/>
    <x v="14"/>
    <n v="301"/>
    <n v="209"/>
    <x v="6"/>
    <n v="0"/>
    <n v="48.068601999999998"/>
  </r>
  <r>
    <n v="5"/>
    <x v="9"/>
    <x v="15"/>
    <n v="301"/>
    <n v="209"/>
    <x v="0"/>
    <n v="14.0789675636428"/>
    <n v="0"/>
  </r>
  <r>
    <n v="5"/>
    <x v="9"/>
    <x v="15"/>
    <n v="301"/>
    <n v="209"/>
    <x v="6"/>
    <n v="0"/>
    <n v="33.9896344363572"/>
  </r>
  <r>
    <n v="5"/>
    <x v="9"/>
    <x v="16"/>
    <n v="301"/>
    <n v="209"/>
    <x v="0"/>
    <n v="9.9553334363572397"/>
    <n v="0"/>
  </r>
  <r>
    <n v="5"/>
    <x v="9"/>
    <x v="16"/>
    <n v="301"/>
    <n v="209"/>
    <x v="6"/>
    <n v="0"/>
    <n v="24.034300999999999"/>
  </r>
  <r>
    <n v="5"/>
    <x v="9"/>
    <x v="17"/>
    <n v="301"/>
    <n v="209"/>
    <x v="0"/>
    <n v="7.0394837818213798"/>
    <n v="0"/>
  </r>
  <r>
    <n v="5"/>
    <x v="9"/>
    <x v="17"/>
    <n v="301"/>
    <n v="209"/>
    <x v="6"/>
    <n v="0"/>
    <n v="16.9948172181786"/>
  </r>
  <r>
    <n v="5"/>
    <x v="9"/>
    <x v="18"/>
    <n v="301"/>
    <n v="209"/>
    <x v="0"/>
    <n v="4.9776667181786198"/>
    <n v="0"/>
  </r>
  <r>
    <n v="5"/>
    <x v="9"/>
    <x v="18"/>
    <n v="301"/>
    <n v="209"/>
    <x v="6"/>
    <n v="0"/>
    <n v="12.0171505"/>
  </r>
  <r>
    <n v="5"/>
    <x v="9"/>
    <x v="9"/>
    <n v="301"/>
    <n v="210"/>
    <x v="0"/>
    <n v="2.2889152727651099"/>
    <n v="0"/>
  </r>
  <r>
    <n v="5"/>
    <x v="9"/>
    <x v="9"/>
    <n v="301"/>
    <n v="210"/>
    <x v="7"/>
    <n v="0"/>
    <n v="124.34287672723499"/>
  </r>
  <r>
    <n v="5"/>
    <x v="9"/>
    <x v="10"/>
    <n v="301"/>
    <n v="210"/>
    <x v="0"/>
    <n v="2.2475423043884302"/>
    <n v="0"/>
  </r>
  <r>
    <n v="5"/>
    <x v="9"/>
    <x v="10"/>
    <n v="301"/>
    <n v="210"/>
    <x v="7"/>
    <n v="0"/>
    <n v="122.09533442284599"/>
  </r>
  <r>
    <n v="5"/>
    <x v="9"/>
    <x v="11"/>
    <n v="301"/>
    <n v="210"/>
    <x v="0"/>
    <n v="2.2069171673241099"/>
    <n v="0"/>
  </r>
  <r>
    <n v="5"/>
    <x v="9"/>
    <x v="11"/>
    <n v="301"/>
    <n v="210"/>
    <x v="7"/>
    <n v="0"/>
    <n v="119.888417255522"/>
  </r>
  <r>
    <n v="5"/>
    <x v="9"/>
    <x v="12"/>
    <n v="301"/>
    <n v="210"/>
    <x v="0"/>
    <n v="2.1670263442516799"/>
    <n v="0"/>
  </r>
  <r>
    <n v="5"/>
    <x v="9"/>
    <x v="12"/>
    <n v="301"/>
    <n v="210"/>
    <x v="7"/>
    <n v="0"/>
    <n v="117.721390911271"/>
  </r>
  <r>
    <n v="5"/>
    <x v="9"/>
    <x v="13"/>
    <n v="301"/>
    <n v="210"/>
    <x v="0"/>
    <n v="2.12785656218115"/>
    <n v="0"/>
  </r>
  <r>
    <n v="5"/>
    <x v="9"/>
    <x v="13"/>
    <n v="301"/>
    <n v="210"/>
    <x v="7"/>
    <n v="0"/>
    <n v="115.59353434909001"/>
  </r>
  <r>
    <n v="5"/>
    <x v="9"/>
    <x v="14"/>
    <n v="301"/>
    <n v="210"/>
    <x v="0"/>
    <n v="2.08939478803656"/>
    <n v="0"/>
  </r>
  <r>
    <n v="5"/>
    <x v="9"/>
    <x v="14"/>
    <n v="301"/>
    <n v="210"/>
    <x v="7"/>
    <n v="0"/>
    <n v="113.50413956105299"/>
  </r>
  <r>
    <n v="5"/>
    <x v="9"/>
    <x v="15"/>
    <n v="301"/>
    <n v="210"/>
    <x v="0"/>
    <n v="2.0516282243194999"/>
    <n v="0"/>
  </r>
  <r>
    <n v="5"/>
    <x v="9"/>
    <x v="15"/>
    <n v="301"/>
    <n v="210"/>
    <x v="7"/>
    <n v="0"/>
    <n v="111.452511336733"/>
  </r>
  <r>
    <n v="5"/>
    <x v="9"/>
    <x v="16"/>
    <n v="301"/>
    <n v="210"/>
    <x v="0"/>
    <n v="2.0145443048509901"/>
    <n v="0"/>
  </r>
  <r>
    <n v="5"/>
    <x v="9"/>
    <x v="16"/>
    <n v="301"/>
    <n v="210"/>
    <x v="7"/>
    <n v="0"/>
    <n v="109.437967031882"/>
  </r>
  <r>
    <n v="5"/>
    <x v="9"/>
    <x v="17"/>
    <n v="301"/>
    <n v="210"/>
    <x v="0"/>
    <n v="1.97813069059025"/>
    <n v="0"/>
  </r>
  <r>
    <n v="5"/>
    <x v="9"/>
    <x v="17"/>
    <n v="301"/>
    <n v="210"/>
    <x v="7"/>
    <n v="0"/>
    <n v="107.459836341292"/>
  </r>
  <r>
    <n v="5"/>
    <x v="9"/>
    <x v="18"/>
    <n v="301"/>
    <n v="210"/>
    <x v="0"/>
    <n v="1.94237526552907"/>
    <n v="0"/>
  </r>
  <r>
    <n v="5"/>
    <x v="9"/>
    <x v="18"/>
    <n v="301"/>
    <n v="210"/>
    <x v="7"/>
    <n v="0"/>
    <n v="105.51746107576299"/>
  </r>
  <r>
    <n v="5"/>
    <x v="9"/>
    <x v="9"/>
    <n v="300"/>
    <n v="200"/>
    <x v="0"/>
    <n v="80.401824603262"/>
    <n v="0"/>
  </r>
  <r>
    <n v="5"/>
    <x v="9"/>
    <x v="9"/>
    <n v="300"/>
    <n v="200"/>
    <x v="9"/>
    <n v="0"/>
    <n v="194.107175396738"/>
  </r>
  <r>
    <n v="5"/>
    <x v="9"/>
    <x v="10"/>
    <n v="300"/>
    <n v="200"/>
    <x v="0"/>
    <n v="56.852675396738"/>
    <n v="0"/>
  </r>
  <r>
    <n v="5"/>
    <x v="9"/>
    <x v="10"/>
    <n v="300"/>
    <n v="200"/>
    <x v="9"/>
    <n v="0"/>
    <n v="137.25450000000001"/>
  </r>
  <r>
    <n v="5"/>
    <x v="9"/>
    <x v="11"/>
    <n v="300"/>
    <n v="200"/>
    <x v="0"/>
    <n v="40.200912301631"/>
    <n v="0"/>
  </r>
  <r>
    <n v="5"/>
    <x v="9"/>
    <x v="11"/>
    <n v="300"/>
    <n v="200"/>
    <x v="9"/>
    <n v="0"/>
    <n v="97.053587698369"/>
  </r>
  <r>
    <n v="5"/>
    <x v="9"/>
    <x v="12"/>
    <n v="300"/>
    <n v="200"/>
    <x v="0"/>
    <n v="28.426337698369"/>
    <n v="0"/>
  </r>
  <r>
    <n v="5"/>
    <x v="9"/>
    <x v="12"/>
    <n v="300"/>
    <n v="200"/>
    <x v="9"/>
    <n v="0"/>
    <n v="68.627250000000004"/>
  </r>
  <r>
    <n v="5"/>
    <x v="9"/>
    <x v="13"/>
    <n v="300"/>
    <n v="200"/>
    <x v="0"/>
    <n v="20.1004561508155"/>
    <n v="0"/>
  </r>
  <r>
    <n v="5"/>
    <x v="9"/>
    <x v="13"/>
    <n v="300"/>
    <n v="200"/>
    <x v="9"/>
    <n v="0"/>
    <n v="48.5267938491845"/>
  </r>
  <r>
    <n v="5"/>
    <x v="9"/>
    <x v="14"/>
    <n v="300"/>
    <n v="200"/>
    <x v="0"/>
    <n v="14.2131688491845"/>
    <n v="0"/>
  </r>
  <r>
    <n v="5"/>
    <x v="9"/>
    <x v="14"/>
    <n v="300"/>
    <n v="200"/>
    <x v="9"/>
    <n v="0"/>
    <n v="34.313625000000002"/>
  </r>
  <r>
    <n v="5"/>
    <x v="9"/>
    <x v="15"/>
    <n v="300"/>
    <n v="200"/>
    <x v="0"/>
    <n v="10.0502280754078"/>
    <n v="0"/>
  </r>
  <r>
    <n v="5"/>
    <x v="9"/>
    <x v="15"/>
    <n v="300"/>
    <n v="200"/>
    <x v="9"/>
    <n v="0"/>
    <n v="24.2633969245923"/>
  </r>
  <r>
    <n v="5"/>
    <x v="9"/>
    <x v="16"/>
    <n v="300"/>
    <n v="200"/>
    <x v="0"/>
    <n v="7.10658442459225"/>
    <n v="0"/>
  </r>
  <r>
    <n v="5"/>
    <x v="9"/>
    <x v="16"/>
    <n v="300"/>
    <n v="200"/>
    <x v="9"/>
    <n v="0"/>
    <n v="17.156812500000001"/>
  </r>
  <r>
    <n v="5"/>
    <x v="9"/>
    <x v="17"/>
    <n v="300"/>
    <n v="200"/>
    <x v="0"/>
    <n v="5.0251140377038803"/>
    <n v="0"/>
  </r>
  <r>
    <n v="5"/>
    <x v="9"/>
    <x v="17"/>
    <n v="300"/>
    <n v="200"/>
    <x v="9"/>
    <n v="0"/>
    <n v="12.1316984622961"/>
  </r>
  <r>
    <n v="5"/>
    <x v="9"/>
    <x v="18"/>
    <n v="300"/>
    <n v="200"/>
    <x v="0"/>
    <n v="3.5532922122961201"/>
    <n v="0"/>
  </r>
  <r>
    <n v="5"/>
    <x v="9"/>
    <x v="18"/>
    <n v="300"/>
    <n v="200"/>
    <x v="9"/>
    <n v="0"/>
    <n v="8.5784062500000005"/>
  </r>
  <r>
    <n v="5"/>
    <x v="9"/>
    <x v="9"/>
    <n v="300"/>
    <n v="202"/>
    <x v="0"/>
    <n v="144.72328428587201"/>
    <n v="0"/>
  </r>
  <r>
    <n v="5"/>
    <x v="9"/>
    <x v="9"/>
    <n v="300"/>
    <n v="202"/>
    <x v="10"/>
    <n v="0"/>
    <n v="349.39291571412798"/>
  </r>
  <r>
    <n v="5"/>
    <x v="9"/>
    <x v="10"/>
    <n v="300"/>
    <n v="202"/>
    <x v="0"/>
    <n v="102.334815714128"/>
    <n v="0"/>
  </r>
  <r>
    <n v="5"/>
    <x v="9"/>
    <x v="10"/>
    <n v="300"/>
    <n v="202"/>
    <x v="10"/>
    <n v="0"/>
    <n v="247.0581"/>
  </r>
  <r>
    <n v="5"/>
    <x v="9"/>
    <x v="11"/>
    <n v="300"/>
    <n v="202"/>
    <x v="0"/>
    <n v="72.361642142935807"/>
    <n v="0"/>
  </r>
  <r>
    <n v="5"/>
    <x v="9"/>
    <x v="11"/>
    <n v="300"/>
    <n v="202"/>
    <x v="10"/>
    <n v="0"/>
    <n v="174.69645785706399"/>
  </r>
  <r>
    <n v="5"/>
    <x v="9"/>
    <x v="12"/>
    <n v="300"/>
    <n v="202"/>
    <x v="0"/>
    <n v="51.167407857064198"/>
    <n v="0"/>
  </r>
  <r>
    <n v="5"/>
    <x v="9"/>
    <x v="12"/>
    <n v="300"/>
    <n v="202"/>
    <x v="10"/>
    <n v="0"/>
    <n v="123.52905"/>
  </r>
  <r>
    <n v="5"/>
    <x v="9"/>
    <x v="13"/>
    <n v="300"/>
    <n v="202"/>
    <x v="0"/>
    <n v="36.180821071467903"/>
    <n v="0"/>
  </r>
  <r>
    <n v="5"/>
    <x v="9"/>
    <x v="13"/>
    <n v="300"/>
    <n v="202"/>
    <x v="10"/>
    <n v="0"/>
    <n v="87.348228928532095"/>
  </r>
  <r>
    <n v="5"/>
    <x v="9"/>
    <x v="14"/>
    <n v="300"/>
    <n v="202"/>
    <x v="0"/>
    <n v="25.583703928532099"/>
    <n v="0"/>
  </r>
  <r>
    <n v="5"/>
    <x v="9"/>
    <x v="14"/>
    <n v="300"/>
    <n v="202"/>
    <x v="10"/>
    <n v="0"/>
    <n v="61.764524999999999"/>
  </r>
  <r>
    <n v="5"/>
    <x v="9"/>
    <x v="15"/>
    <n v="300"/>
    <n v="202"/>
    <x v="0"/>
    <n v="18.090410535734001"/>
    <n v="0"/>
  </r>
  <r>
    <n v="5"/>
    <x v="9"/>
    <x v="15"/>
    <n v="300"/>
    <n v="202"/>
    <x v="10"/>
    <n v="0"/>
    <n v="43.674114464266097"/>
  </r>
  <r>
    <n v="5"/>
    <x v="9"/>
    <x v="16"/>
    <n v="300"/>
    <n v="202"/>
    <x v="0"/>
    <n v="12.791851964266099"/>
    <n v="0"/>
  </r>
  <r>
    <n v="5"/>
    <x v="9"/>
    <x v="16"/>
    <n v="300"/>
    <n v="202"/>
    <x v="10"/>
    <n v="0"/>
    <n v="30.8822625"/>
  </r>
  <r>
    <n v="5"/>
    <x v="9"/>
    <x v="17"/>
    <n v="300"/>
    <n v="202"/>
    <x v="0"/>
    <n v="9.0452052678669794"/>
    <n v="0"/>
  </r>
  <r>
    <n v="5"/>
    <x v="9"/>
    <x v="17"/>
    <n v="300"/>
    <n v="202"/>
    <x v="10"/>
    <n v="0"/>
    <n v="21.837057232132999"/>
  </r>
  <r>
    <n v="5"/>
    <x v="9"/>
    <x v="18"/>
    <n v="300"/>
    <n v="202"/>
    <x v="0"/>
    <n v="6.3959259821330301"/>
    <n v="0"/>
  </r>
  <r>
    <n v="5"/>
    <x v="9"/>
    <x v="18"/>
    <n v="300"/>
    <n v="202"/>
    <x v="10"/>
    <n v="0"/>
    <n v="15.44113125"/>
  </r>
  <r>
    <n v="5"/>
    <x v="9"/>
    <x v="9"/>
    <n v="301"/>
    <n v="400"/>
    <x v="0"/>
    <n v="144.72328428587201"/>
    <n v="0"/>
  </r>
  <r>
    <n v="5"/>
    <x v="9"/>
    <x v="9"/>
    <n v="301"/>
    <n v="400"/>
    <x v="8"/>
    <n v="0"/>
    <n v="349.39291571412798"/>
  </r>
  <r>
    <n v="5"/>
    <x v="9"/>
    <x v="10"/>
    <n v="301"/>
    <n v="400"/>
    <x v="0"/>
    <n v="102.334815714128"/>
    <n v="0"/>
  </r>
  <r>
    <n v="5"/>
    <x v="9"/>
    <x v="10"/>
    <n v="301"/>
    <n v="400"/>
    <x v="8"/>
    <n v="0"/>
    <n v="247.0581"/>
  </r>
  <r>
    <n v="5"/>
    <x v="9"/>
    <x v="11"/>
    <n v="301"/>
    <n v="400"/>
    <x v="0"/>
    <n v="72.361642142935807"/>
    <n v="0"/>
  </r>
  <r>
    <n v="5"/>
    <x v="9"/>
    <x v="11"/>
    <n v="301"/>
    <n v="400"/>
    <x v="8"/>
    <n v="0"/>
    <n v="174.69645785706399"/>
  </r>
  <r>
    <n v="5"/>
    <x v="9"/>
    <x v="12"/>
    <n v="301"/>
    <n v="400"/>
    <x v="0"/>
    <n v="51.167407857064198"/>
    <n v="0"/>
  </r>
  <r>
    <n v="5"/>
    <x v="9"/>
    <x v="12"/>
    <n v="301"/>
    <n v="400"/>
    <x v="8"/>
    <n v="0"/>
    <n v="123.52905"/>
  </r>
  <r>
    <n v="5"/>
    <x v="9"/>
    <x v="13"/>
    <n v="301"/>
    <n v="400"/>
    <x v="0"/>
    <n v="36.180821071467903"/>
    <n v="0"/>
  </r>
  <r>
    <n v="5"/>
    <x v="9"/>
    <x v="13"/>
    <n v="301"/>
    <n v="400"/>
    <x v="8"/>
    <n v="0"/>
    <n v="87.348228928532095"/>
  </r>
  <r>
    <n v="5"/>
    <x v="9"/>
    <x v="14"/>
    <n v="301"/>
    <n v="400"/>
    <x v="0"/>
    <n v="25.583703928532099"/>
    <n v="0"/>
  </r>
  <r>
    <n v="5"/>
    <x v="9"/>
    <x v="14"/>
    <n v="301"/>
    <n v="400"/>
    <x v="8"/>
    <n v="0"/>
    <n v="61.764524999999999"/>
  </r>
  <r>
    <n v="5"/>
    <x v="9"/>
    <x v="15"/>
    <n v="301"/>
    <n v="400"/>
    <x v="0"/>
    <n v="18.090410535734001"/>
    <n v="0"/>
  </r>
  <r>
    <n v="5"/>
    <x v="9"/>
    <x v="15"/>
    <n v="301"/>
    <n v="400"/>
    <x v="8"/>
    <n v="0"/>
    <n v="43.674114464266097"/>
  </r>
  <r>
    <n v="5"/>
    <x v="9"/>
    <x v="16"/>
    <n v="301"/>
    <n v="400"/>
    <x v="0"/>
    <n v="12.791851964266099"/>
    <n v="0"/>
  </r>
  <r>
    <n v="5"/>
    <x v="9"/>
    <x v="16"/>
    <n v="301"/>
    <n v="400"/>
    <x v="8"/>
    <n v="0"/>
    <n v="30.8822625"/>
  </r>
  <r>
    <n v="5"/>
    <x v="9"/>
    <x v="17"/>
    <n v="301"/>
    <n v="400"/>
    <x v="0"/>
    <n v="9.0452052678669794"/>
    <n v="0"/>
  </r>
  <r>
    <n v="5"/>
    <x v="9"/>
    <x v="17"/>
    <n v="301"/>
    <n v="400"/>
    <x v="8"/>
    <n v="0"/>
    <n v="21.837057232132999"/>
  </r>
  <r>
    <n v="5"/>
    <x v="9"/>
    <x v="18"/>
    <n v="301"/>
    <n v="400"/>
    <x v="0"/>
    <n v="6.3959259821330301"/>
    <n v="0"/>
  </r>
  <r>
    <n v="5"/>
    <x v="9"/>
    <x v="18"/>
    <n v="301"/>
    <n v="400"/>
    <x v="8"/>
    <n v="0"/>
    <n v="15.44113125"/>
  </r>
  <r>
    <n v="1"/>
    <x v="0"/>
    <x v="0"/>
    <n v="0"/>
    <n v="1000"/>
    <x v="11"/>
    <n v="7500.6558060556999"/>
    <n v="0"/>
  </r>
  <r>
    <n v="4"/>
    <x v="0"/>
    <x v="0"/>
    <n v="0"/>
    <n v="1000"/>
    <x v="12"/>
    <n v="0"/>
    <n v="25110.891176795201"/>
  </r>
  <r>
    <n v="3"/>
    <x v="1"/>
    <x v="1"/>
    <n v="0"/>
    <n v="1002"/>
    <x v="0"/>
    <n v="58546.0945607264"/>
    <n v="0"/>
  </r>
  <r>
    <n v="3"/>
    <x v="1"/>
    <x v="1"/>
    <n v="0"/>
    <n v="1002"/>
    <x v="13"/>
    <n v="8.7819273569999995E-2"/>
    <n v="0"/>
  </r>
  <r>
    <n v="3"/>
    <x v="2"/>
    <x v="2"/>
    <n v="0"/>
    <n v="1002"/>
    <x v="0"/>
    <n v="103902.586795886"/>
    <n v="0"/>
  </r>
  <r>
    <n v="3"/>
    <x v="2"/>
    <x v="2"/>
    <n v="0"/>
    <n v="1002"/>
    <x v="13"/>
    <n v="0.15585411397500001"/>
    <n v="0"/>
  </r>
  <r>
    <n v="3"/>
    <x v="4"/>
    <x v="4"/>
    <n v="0"/>
    <n v="1002"/>
    <x v="0"/>
    <n v="126668.12539752699"/>
    <n v="0"/>
  </r>
  <r>
    <n v="3"/>
    <x v="4"/>
    <x v="4"/>
    <n v="0"/>
    <n v="1002"/>
    <x v="13"/>
    <n v="0.19000247310000001"/>
    <n v="0"/>
  </r>
  <r>
    <n v="3"/>
    <x v="5"/>
    <x v="5"/>
    <n v="0"/>
    <n v="1002"/>
    <x v="0"/>
    <n v="5763.8130742674202"/>
    <n v="0"/>
  </r>
  <r>
    <n v="3"/>
    <x v="5"/>
    <x v="5"/>
    <n v="0"/>
    <n v="1002"/>
    <x v="13"/>
    <n v="8.6457325799999991E-3"/>
    <n v="0"/>
  </r>
  <r>
    <n v="3"/>
    <x v="6"/>
    <x v="6"/>
    <n v="0"/>
    <n v="1002"/>
    <x v="0"/>
    <n v="761.76557734992002"/>
    <n v="0"/>
  </r>
  <r>
    <n v="3"/>
    <x v="6"/>
    <x v="6"/>
    <n v="0"/>
    <n v="1002"/>
    <x v="13"/>
    <n v="1.1426500799999999E-3"/>
    <n v="0"/>
  </r>
  <r>
    <n v="3"/>
    <x v="8"/>
    <x v="8"/>
    <n v="0"/>
    <n v="1002"/>
    <x v="0"/>
    <n v="138531.99973168899"/>
    <n v="0"/>
  </r>
  <r>
    <n v="3"/>
    <x v="8"/>
    <x v="8"/>
    <n v="0"/>
    <n v="1002"/>
    <x v="13"/>
    <n v="0.20779831129500001"/>
    <n v="0"/>
  </r>
  <r>
    <n v="3"/>
    <x v="9"/>
    <x v="9"/>
    <n v="0"/>
    <n v="1002"/>
    <x v="0"/>
    <n v="10839.859460186401"/>
    <n v="0"/>
  </r>
  <r>
    <n v="3"/>
    <x v="9"/>
    <x v="9"/>
    <n v="0"/>
    <n v="1002"/>
    <x v="13"/>
    <n v="1.6259813580000001E-2"/>
    <n v="0"/>
  </r>
  <r>
    <n v="3"/>
    <x v="3"/>
    <x v="3"/>
    <n v="0"/>
    <n v="1002"/>
    <x v="0"/>
    <n v="4989.9782150214496"/>
    <n v="0"/>
  </r>
  <r>
    <n v="3"/>
    <x v="3"/>
    <x v="3"/>
    <n v="0"/>
    <n v="1002"/>
    <x v="13"/>
    <n v="7.4849785500000002E-3"/>
    <n v="0"/>
  </r>
  <r>
    <n v="3"/>
    <x v="7"/>
    <x v="7"/>
    <n v="0"/>
    <n v="1002"/>
    <x v="0"/>
    <n v="154.25626861525001"/>
    <n v="0"/>
  </r>
  <r>
    <n v="3"/>
    <x v="7"/>
    <x v="7"/>
    <n v="0"/>
    <n v="1002"/>
    <x v="13"/>
    <n v="2.3138474999999999E-4"/>
    <n v="0"/>
  </r>
  <r>
    <n v="4"/>
    <x v="0"/>
    <x v="0"/>
    <n v="0"/>
    <n v="1001"/>
    <x v="14"/>
    <n v="0"/>
    <n v="23842.655172405099"/>
  </r>
  <r>
    <n v="2"/>
    <x v="0"/>
    <x v="0"/>
    <n v="0"/>
    <n v="1001"/>
    <x v="0"/>
    <n v="1055.60452759491"/>
    <n v="0"/>
  </r>
  <r>
    <n v="3"/>
    <x v="0"/>
    <x v="0"/>
    <n v="0"/>
    <n v="1002"/>
    <x v="0"/>
    <n v="311485.056571714"/>
    <n v="0"/>
  </r>
  <r>
    <n v="3"/>
    <x v="0"/>
    <x v="0"/>
    <n v="0"/>
    <n v="1002"/>
    <x v="13"/>
    <n v="0.46722828570000002"/>
    <n v="0"/>
  </r>
  <r>
    <n v="4"/>
    <x v="0"/>
    <x v="0"/>
    <n v="0"/>
    <n v="1003"/>
    <x v="15"/>
    <n v="0"/>
    <n v="6712.0707453495997"/>
  </r>
  <r>
    <n v="2"/>
    <x v="0"/>
    <x v="0"/>
    <n v="0"/>
    <n v="1003"/>
    <x v="0"/>
    <n v="607.49430465039904"/>
    <n v="0"/>
  </r>
  <r>
    <n v="4"/>
    <x v="0"/>
    <x v="1"/>
    <n v="0"/>
    <n v="1009"/>
    <x v="11"/>
    <n v="0"/>
    <n v="7150.5351760016101"/>
  </r>
  <r>
    <n v="4"/>
    <x v="0"/>
    <x v="1"/>
    <n v="0"/>
    <n v="1000"/>
    <x v="12"/>
    <n v="0"/>
    <n v="25110.891176795201"/>
  </r>
  <r>
    <n v="1"/>
    <x v="0"/>
    <x v="1"/>
    <n v="0"/>
    <n v="1009"/>
    <x v="0"/>
    <n v="125.747955155943"/>
    <n v="0"/>
  </r>
  <r>
    <n v="1"/>
    <x v="0"/>
    <x v="1"/>
    <n v="0"/>
    <n v="1009"/>
    <x v="16"/>
    <n v="0"/>
    <n v="0"/>
  </r>
  <r>
    <n v="1"/>
    <x v="0"/>
    <x v="1"/>
    <n v="0"/>
    <n v="1009"/>
    <x v="13"/>
    <n v="47.220346296523303"/>
    <n v="0"/>
  </r>
  <r>
    <n v="4"/>
    <x v="0"/>
    <x v="2"/>
    <n v="0"/>
    <n v="1009"/>
    <x v="11"/>
    <n v="0"/>
    <n v="6981.6520823188202"/>
  </r>
  <r>
    <n v="4"/>
    <x v="0"/>
    <x v="2"/>
    <n v="0"/>
    <n v="1000"/>
    <x v="12"/>
    <n v="0"/>
    <n v="25110.891176795201"/>
  </r>
  <r>
    <n v="1"/>
    <x v="0"/>
    <x v="2"/>
    <n v="0"/>
    <n v="1009"/>
    <x v="0"/>
    <n v="122.778009107388"/>
    <n v="0"/>
  </r>
  <r>
    <n v="1"/>
    <x v="0"/>
    <x v="2"/>
    <n v="0"/>
    <n v="1009"/>
    <x v="16"/>
    <n v="0"/>
    <n v="0"/>
  </r>
  <r>
    <n v="1"/>
    <x v="0"/>
    <x v="2"/>
    <n v="0"/>
    <n v="1009"/>
    <x v="13"/>
    <n v="46.105084575401399"/>
    <n v="0"/>
  </r>
  <r>
    <n v="4"/>
    <x v="0"/>
    <x v="3"/>
    <n v="0"/>
    <n v="1009"/>
    <x v="11"/>
    <n v="0"/>
    <n v="6816.7577109665799"/>
  </r>
  <r>
    <n v="4"/>
    <x v="0"/>
    <x v="3"/>
    <n v="0"/>
    <n v="1000"/>
    <x v="12"/>
    <n v="0"/>
    <n v="25110.891176795201"/>
  </r>
  <r>
    <n v="1"/>
    <x v="0"/>
    <x v="3"/>
    <n v="0"/>
    <n v="1009"/>
    <x v="0"/>
    <n v="119.878207973081"/>
    <n v="0"/>
  </r>
  <r>
    <n v="1"/>
    <x v="0"/>
    <x v="3"/>
    <n v="0"/>
    <n v="1009"/>
    <x v="16"/>
    <n v="0"/>
    <n v="0"/>
  </r>
  <r>
    <n v="1"/>
    <x v="0"/>
    <x v="3"/>
    <n v="0"/>
    <n v="1009"/>
    <x v="13"/>
    <n v="45.0161633791624"/>
    <n v="0"/>
  </r>
  <r>
    <n v="4"/>
    <x v="0"/>
    <x v="4"/>
    <n v="0"/>
    <n v="1009"/>
    <x v="11"/>
    <n v="0"/>
    <n v="6655.7578553225203"/>
  </r>
  <r>
    <n v="4"/>
    <x v="0"/>
    <x v="4"/>
    <n v="0"/>
    <n v="1000"/>
    <x v="12"/>
    <n v="0"/>
    <n v="25110.891176795201"/>
  </r>
  <r>
    <n v="1"/>
    <x v="0"/>
    <x v="4"/>
    <n v="0"/>
    <n v="1009"/>
    <x v="0"/>
    <n v="117.04689505323201"/>
    <n v="0"/>
  </r>
  <r>
    <n v="1"/>
    <x v="0"/>
    <x v="4"/>
    <n v="0"/>
    <n v="1009"/>
    <x v="16"/>
    <n v="0"/>
    <n v="0"/>
  </r>
  <r>
    <n v="1"/>
    <x v="0"/>
    <x v="4"/>
    <n v="0"/>
    <n v="1009"/>
    <x v="13"/>
    <n v="43.952960590828503"/>
    <n v="0"/>
  </r>
  <r>
    <n v="4"/>
    <x v="0"/>
    <x v="5"/>
    <n v="0"/>
    <n v="1009"/>
    <x v="11"/>
    <n v="0"/>
    <n v="6498.5605337593897"/>
  </r>
  <r>
    <n v="4"/>
    <x v="0"/>
    <x v="5"/>
    <n v="0"/>
    <n v="1000"/>
    <x v="12"/>
    <n v="0"/>
    <n v="25110.891176795201"/>
  </r>
  <r>
    <n v="1"/>
    <x v="0"/>
    <x v="5"/>
    <n v="0"/>
    <n v="1009"/>
    <x v="0"/>
    <n v="114.282452776395"/>
    <n v="0"/>
  </r>
  <r>
    <n v="1"/>
    <x v="0"/>
    <x v="5"/>
    <n v="0"/>
    <n v="1009"/>
    <x v="16"/>
    <n v="0"/>
    <n v="0"/>
  </r>
  <r>
    <n v="1"/>
    <x v="0"/>
    <x v="5"/>
    <n v="0"/>
    <n v="1009"/>
    <x v="13"/>
    <n v="42.914868786734402"/>
    <n v="0"/>
  </r>
  <r>
    <n v="4"/>
    <x v="0"/>
    <x v="6"/>
    <n v="0"/>
    <n v="1009"/>
    <x v="11"/>
    <n v="0"/>
    <n v="6345.0759370945798"/>
  </r>
  <r>
    <n v="4"/>
    <x v="0"/>
    <x v="6"/>
    <n v="0"/>
    <n v="1000"/>
    <x v="12"/>
    <n v="0"/>
    <n v="25110.891176795201"/>
  </r>
  <r>
    <n v="1"/>
    <x v="0"/>
    <x v="6"/>
    <n v="0"/>
    <n v="1009"/>
    <x v="0"/>
    <n v="111.583301775319"/>
    <n v="0"/>
  </r>
  <r>
    <n v="1"/>
    <x v="0"/>
    <x v="6"/>
    <n v="0"/>
    <n v="1009"/>
    <x v="16"/>
    <n v="0"/>
    <n v="0"/>
  </r>
  <r>
    <n v="1"/>
    <x v="0"/>
    <x v="6"/>
    <n v="0"/>
    <n v="1009"/>
    <x v="13"/>
    <n v="41.901294889493897"/>
    <n v="0"/>
  </r>
  <r>
    <n v="4"/>
    <x v="0"/>
    <x v="7"/>
    <n v="0"/>
    <n v="1009"/>
    <x v="11"/>
    <n v="0"/>
    <n v="6195.2163772807698"/>
  </r>
  <r>
    <n v="4"/>
    <x v="0"/>
    <x v="7"/>
    <n v="0"/>
    <n v="1000"/>
    <x v="12"/>
    <n v="0"/>
    <n v="25110.891176795201"/>
  </r>
  <r>
    <n v="1"/>
    <x v="0"/>
    <x v="7"/>
    <n v="0"/>
    <n v="1009"/>
    <x v="0"/>
    <n v="108.947899984638"/>
    <n v="0"/>
  </r>
  <r>
    <n v="1"/>
    <x v="0"/>
    <x v="7"/>
    <n v="0"/>
    <n v="1009"/>
    <x v="16"/>
    <n v="0"/>
    <n v="0"/>
  </r>
  <r>
    <n v="1"/>
    <x v="0"/>
    <x v="7"/>
    <n v="0"/>
    <n v="1009"/>
    <x v="13"/>
    <n v="40.911659829169402"/>
    <n v="0"/>
  </r>
  <r>
    <n v="4"/>
    <x v="0"/>
    <x v="8"/>
    <n v="0"/>
    <n v="1009"/>
    <x v="11"/>
    <n v="0"/>
    <n v="6048.8962373084696"/>
  </r>
  <r>
    <n v="4"/>
    <x v="0"/>
    <x v="8"/>
    <n v="0"/>
    <n v="1000"/>
    <x v="12"/>
    <n v="0"/>
    <n v="25110.891176795201"/>
  </r>
  <r>
    <n v="1"/>
    <x v="0"/>
    <x v="8"/>
    <n v="0"/>
    <n v="1009"/>
    <x v="0"/>
    <n v="106.37474175986701"/>
    <n v="0"/>
  </r>
  <r>
    <n v="1"/>
    <x v="0"/>
    <x v="8"/>
    <n v="0"/>
    <n v="1009"/>
    <x v="16"/>
    <n v="0"/>
    <n v="0"/>
  </r>
  <r>
    <n v="1"/>
    <x v="0"/>
    <x v="8"/>
    <n v="0"/>
    <n v="1009"/>
    <x v="13"/>
    <n v="39.945398212439699"/>
    <n v="0"/>
  </r>
  <r>
    <n v="4"/>
    <x v="0"/>
    <x v="9"/>
    <n v="0"/>
    <n v="1009"/>
    <x v="11"/>
    <n v="0"/>
    <n v="5906.0319222916896"/>
  </r>
  <r>
    <n v="4"/>
    <x v="0"/>
    <x v="9"/>
    <n v="0"/>
    <n v="1000"/>
    <x v="12"/>
    <n v="0"/>
    <n v="25110.891176795201"/>
  </r>
  <r>
    <n v="1"/>
    <x v="0"/>
    <x v="9"/>
    <n v="0"/>
    <n v="1009"/>
    <x v="0"/>
    <n v="103.862357017196"/>
    <n v="0"/>
  </r>
  <r>
    <n v="1"/>
    <x v="0"/>
    <x v="9"/>
    <n v="0"/>
    <n v="1009"/>
    <x v="16"/>
    <n v="0"/>
    <n v="0"/>
  </r>
  <r>
    <n v="1"/>
    <x v="0"/>
    <x v="9"/>
    <n v="0"/>
    <n v="1009"/>
    <x v="13"/>
    <n v="39.001957999579901"/>
    <n v="0"/>
  </r>
  <r>
    <n v="4"/>
    <x v="0"/>
    <x v="10"/>
    <n v="0"/>
    <n v="1009"/>
    <x v="11"/>
    <n v="0"/>
    <n v="5766.5418117089903"/>
  </r>
  <r>
    <n v="4"/>
    <x v="0"/>
    <x v="10"/>
    <n v="0"/>
    <n v="1000"/>
    <x v="12"/>
    <n v="0"/>
    <n v="25110.891176795201"/>
  </r>
  <r>
    <n v="1"/>
    <x v="0"/>
    <x v="10"/>
    <n v="0"/>
    <n v="1009"/>
    <x v="0"/>
    <n v="101.40931039362"/>
    <n v="0"/>
  </r>
  <r>
    <n v="1"/>
    <x v="0"/>
    <x v="10"/>
    <n v="0"/>
    <n v="1009"/>
    <x v="16"/>
    <n v="0"/>
    <n v="0"/>
  </r>
  <r>
    <n v="1"/>
    <x v="0"/>
    <x v="10"/>
    <n v="0"/>
    <n v="1009"/>
    <x v="13"/>
    <n v="38.0808001890762"/>
    <n v="0"/>
  </r>
  <r>
    <n v="4"/>
    <x v="0"/>
    <x v="11"/>
    <n v="0"/>
    <n v="1009"/>
    <x v="11"/>
    <n v="0"/>
    <n v="5630.3462127724197"/>
  </r>
  <r>
    <n v="4"/>
    <x v="0"/>
    <x v="11"/>
    <n v="0"/>
    <n v="1000"/>
    <x v="12"/>
    <n v="0"/>
    <n v="25110.891176795201"/>
  </r>
  <r>
    <n v="1"/>
    <x v="0"/>
    <x v="11"/>
    <n v="0"/>
    <n v="1009"/>
    <x v="0"/>
    <n v="99.014200426888195"/>
    <n v="0"/>
  </r>
  <r>
    <n v="1"/>
    <x v="0"/>
    <x v="11"/>
    <n v="0"/>
    <n v="1009"/>
    <x v="16"/>
    <n v="0"/>
    <n v="0"/>
  </r>
  <r>
    <n v="1"/>
    <x v="0"/>
    <x v="11"/>
    <n v="0"/>
    <n v="1009"/>
    <x v="13"/>
    <n v="37.1813985096843"/>
    <n v="0"/>
  </r>
  <r>
    <n v="4"/>
    <x v="0"/>
    <x v="12"/>
    <n v="0"/>
    <n v="1009"/>
    <x v="11"/>
    <n v="0"/>
    <n v="5497.3673148978296"/>
  </r>
  <r>
    <n v="4"/>
    <x v="0"/>
    <x v="12"/>
    <n v="0"/>
    <n v="1000"/>
    <x v="12"/>
    <n v="0"/>
    <n v="25110.891176795201"/>
  </r>
  <r>
    <n v="1"/>
    <x v="0"/>
    <x v="12"/>
    <n v="0"/>
    <n v="1009"/>
    <x v="0"/>
    <n v="96.675658754826998"/>
    <n v="0"/>
  </r>
  <r>
    <n v="1"/>
    <x v="0"/>
    <x v="12"/>
    <n v="0"/>
    <n v="1009"/>
    <x v="16"/>
    <n v="0"/>
    <n v="0"/>
  </r>
  <r>
    <n v="1"/>
    <x v="0"/>
    <x v="12"/>
    <n v="0"/>
    <n v="1009"/>
    <x v="13"/>
    <n v="36.303239119763099"/>
    <n v="0"/>
  </r>
  <r>
    <n v="4"/>
    <x v="0"/>
    <x v="13"/>
    <n v="0"/>
    <n v="1009"/>
    <x v="11"/>
    <n v="0"/>
    <n v="5367.5291452505398"/>
  </r>
  <r>
    <n v="4"/>
    <x v="0"/>
    <x v="13"/>
    <n v="0"/>
    <n v="1000"/>
    <x v="12"/>
    <n v="0"/>
    <n v="25110.891176795201"/>
  </r>
  <r>
    <n v="1"/>
    <x v="0"/>
    <x v="13"/>
    <n v="0"/>
    <n v="1009"/>
    <x v="0"/>
    <n v="94.392349333577002"/>
    <n v="0"/>
  </r>
  <r>
    <n v="1"/>
    <x v="0"/>
    <x v="13"/>
    <n v="0"/>
    <n v="1009"/>
    <x v="16"/>
    <n v="0"/>
    <n v="0"/>
  </r>
  <r>
    <n v="1"/>
    <x v="0"/>
    <x v="13"/>
    <n v="0"/>
    <n v="1009"/>
    <x v="13"/>
    <n v="35.445820313709099"/>
    <n v="0"/>
  </r>
  <r>
    <n v="4"/>
    <x v="0"/>
    <x v="14"/>
    <n v="0"/>
    <n v="1009"/>
    <x v="11"/>
    <n v="0"/>
    <n v="5240.7575253409204"/>
  </r>
  <r>
    <n v="4"/>
    <x v="0"/>
    <x v="14"/>
    <n v="0"/>
    <n v="1000"/>
    <x v="12"/>
    <n v="0"/>
    <n v="25110.891176795201"/>
  </r>
  <r>
    <n v="1"/>
    <x v="0"/>
    <x v="14"/>
    <n v="0"/>
    <n v="1009"/>
    <x v="0"/>
    <n v="92.162967674294606"/>
    <n v="0"/>
  </r>
  <r>
    <n v="1"/>
    <x v="0"/>
    <x v="14"/>
    <n v="0"/>
    <n v="1009"/>
    <x v="16"/>
    <n v="0"/>
    <n v="0"/>
  </r>
  <r>
    <n v="1"/>
    <x v="0"/>
    <x v="14"/>
    <n v="0"/>
    <n v="1009"/>
    <x v="13"/>
    <n v="34.608652235326602"/>
    <n v="0"/>
  </r>
  <r>
    <n v="4"/>
    <x v="0"/>
    <x v="15"/>
    <n v="0"/>
    <n v="1009"/>
    <x v="11"/>
    <n v="0"/>
    <n v="5116.9800286451"/>
  </r>
  <r>
    <n v="4"/>
    <x v="0"/>
    <x v="15"/>
    <n v="0"/>
    <n v="1000"/>
    <x v="12"/>
    <n v="0"/>
    <n v="25110.891176795201"/>
  </r>
  <r>
    <n v="1"/>
    <x v="0"/>
    <x v="15"/>
    <n v="0"/>
    <n v="1009"/>
    <x v="0"/>
    <n v="89.986240097865405"/>
    <n v="0"/>
  </r>
  <r>
    <n v="1"/>
    <x v="0"/>
    <x v="15"/>
    <n v="0"/>
    <n v="1009"/>
    <x v="16"/>
    <n v="0"/>
    <n v="0"/>
  </r>
  <r>
    <n v="1"/>
    <x v="0"/>
    <x v="15"/>
    <n v="0"/>
    <n v="1009"/>
    <x v="13"/>
    <n v="33.791256597960498"/>
    <n v="0"/>
  </r>
  <r>
    <n v="4"/>
    <x v="0"/>
    <x v="16"/>
    <n v="0"/>
    <n v="1009"/>
    <x v="11"/>
    <n v="0"/>
    <n v="4996.1259392266002"/>
  </r>
  <r>
    <n v="4"/>
    <x v="0"/>
    <x v="16"/>
    <n v="0"/>
    <n v="1000"/>
    <x v="12"/>
    <n v="0"/>
    <n v="25110.891176795201"/>
  </r>
  <r>
    <n v="1"/>
    <x v="0"/>
    <x v="16"/>
    <n v="0"/>
    <n v="1009"/>
    <x v="0"/>
    <n v="87.860923007249397"/>
    <n v="0"/>
  </r>
  <r>
    <n v="1"/>
    <x v="0"/>
    <x v="16"/>
    <n v="0"/>
    <n v="1009"/>
    <x v="16"/>
    <n v="0"/>
    <n v="0"/>
  </r>
  <r>
    <n v="1"/>
    <x v="0"/>
    <x v="16"/>
    <n v="0"/>
    <n v="1009"/>
    <x v="13"/>
    <n v="32.9931664112504"/>
    <n v="0"/>
  </r>
  <r>
    <n v="4"/>
    <x v="0"/>
    <x v="17"/>
    <n v="0"/>
    <n v="1009"/>
    <x v="11"/>
    <n v="0"/>
    <n v="4878.1262113352896"/>
  </r>
  <r>
    <n v="4"/>
    <x v="0"/>
    <x v="17"/>
    <n v="0"/>
    <n v="1000"/>
    <x v="12"/>
    <n v="0"/>
    <n v="25110.891176795201"/>
  </r>
  <r>
    <n v="1"/>
    <x v="0"/>
    <x v="17"/>
    <n v="0"/>
    <n v="1009"/>
    <x v="0"/>
    <n v="85.785802176981505"/>
    <n v="0"/>
  </r>
  <r>
    <n v="1"/>
    <x v="0"/>
    <x v="17"/>
    <n v="0"/>
    <n v="1009"/>
    <x v="16"/>
    <n v="0"/>
    <n v="0"/>
  </r>
  <r>
    <n v="1"/>
    <x v="0"/>
    <x v="17"/>
    <n v="0"/>
    <n v="1009"/>
    <x v="13"/>
    <n v="32.213925714327303"/>
    <n v="0"/>
  </r>
  <r>
    <n v="4"/>
    <x v="0"/>
    <x v="18"/>
    <n v="0"/>
    <n v="1009"/>
    <x v="11"/>
    <n v="0"/>
    <n v="4762.9134299605003"/>
  </r>
  <r>
    <n v="4"/>
    <x v="0"/>
    <x v="18"/>
    <n v="0"/>
    <n v="1000"/>
    <x v="12"/>
    <n v="0"/>
    <n v="25110.891176795201"/>
  </r>
  <r>
    <n v="1"/>
    <x v="0"/>
    <x v="18"/>
    <n v="0"/>
    <n v="1009"/>
    <x v="0"/>
    <n v="83.759692059470495"/>
    <n v="0"/>
  </r>
  <r>
    <n v="1"/>
    <x v="0"/>
    <x v="18"/>
    <n v="0"/>
    <n v="1009"/>
    <x v="16"/>
    <n v="0"/>
    <n v="0"/>
  </r>
  <r>
    <n v="1"/>
    <x v="0"/>
    <x v="18"/>
    <n v="0"/>
    <n v="1009"/>
    <x v="13"/>
    <n v="31.453089315317001"/>
    <n v="0"/>
  </r>
  <r>
    <n v="1"/>
    <x v="0"/>
    <x v="19"/>
    <n v="0"/>
    <n v="1009"/>
    <x v="11"/>
    <n v="0"/>
    <n v="4762.9134299605003"/>
  </r>
  <r>
    <n v="1"/>
    <x v="0"/>
    <x v="0"/>
    <n v="0"/>
    <n v="1004"/>
    <x v="17"/>
    <n v="3463.8506351313199"/>
    <n v="0"/>
  </r>
  <r>
    <n v="4"/>
    <x v="0"/>
    <x v="0"/>
    <n v="0"/>
    <n v="1004"/>
    <x v="18"/>
    <n v="0"/>
    <n v="2508.3056323364699"/>
  </r>
  <r>
    <n v="4"/>
    <x v="0"/>
    <x v="1"/>
    <n v="0"/>
    <n v="1001"/>
    <x v="14"/>
    <n v="0"/>
    <n v="22831.804813659899"/>
  </r>
  <r>
    <n v="2"/>
    <x v="0"/>
    <x v="1"/>
    <n v="0"/>
    <n v="1001"/>
    <x v="0"/>
    <n v="1010.85035874516"/>
    <n v="0"/>
  </r>
  <r>
    <n v="4"/>
    <x v="0"/>
    <x v="2"/>
    <n v="0"/>
    <n v="1001"/>
    <x v="14"/>
    <n v="0"/>
    <n v="21863.811193830199"/>
  </r>
  <r>
    <n v="2"/>
    <x v="0"/>
    <x v="2"/>
    <n v="0"/>
    <n v="1001"/>
    <x v="0"/>
    <n v="967.99361982969299"/>
    <n v="0"/>
  </r>
  <r>
    <n v="4"/>
    <x v="0"/>
    <x v="3"/>
    <n v="0"/>
    <n v="1001"/>
    <x v="14"/>
    <n v="0"/>
    <n v="20936.857327786001"/>
  </r>
  <r>
    <n v="2"/>
    <x v="0"/>
    <x v="3"/>
    <n v="0"/>
    <n v="1001"/>
    <x v="0"/>
    <n v="926.95386604420503"/>
    <n v="0"/>
  </r>
  <r>
    <n v="4"/>
    <x v="0"/>
    <x v="4"/>
    <n v="0"/>
    <n v="1001"/>
    <x v="14"/>
    <n v="0"/>
    <n v="20049.203264605901"/>
  </r>
  <r>
    <n v="2"/>
    <x v="0"/>
    <x v="4"/>
    <n v="0"/>
    <n v="1001"/>
    <x v="0"/>
    <n v="887.65406318015403"/>
    <n v="0"/>
  </r>
  <r>
    <n v="4"/>
    <x v="0"/>
    <x v="5"/>
    <n v="0"/>
    <n v="1001"/>
    <x v="14"/>
    <n v="0"/>
    <n v="19199.182821579099"/>
  </r>
  <r>
    <n v="2"/>
    <x v="0"/>
    <x v="5"/>
    <n v="0"/>
    <n v="1001"/>
    <x v="0"/>
    <n v="850.02044302674005"/>
    <n v="0"/>
  </r>
  <r>
    <n v="4"/>
    <x v="0"/>
    <x v="6"/>
    <n v="0"/>
    <n v="1001"/>
    <x v="14"/>
    <n v="0"/>
    <n v="18385.200456675899"/>
  </r>
  <r>
    <n v="2"/>
    <x v="0"/>
    <x v="6"/>
    <n v="0"/>
    <n v="1001"/>
    <x v="0"/>
    <n v="813.98236490325496"/>
    <n v="0"/>
  </r>
  <r>
    <n v="4"/>
    <x v="0"/>
    <x v="7"/>
    <n v="0"/>
    <n v="1001"/>
    <x v="14"/>
    <n v="0"/>
    <n v="17605.728273613699"/>
  </r>
  <r>
    <n v="2"/>
    <x v="0"/>
    <x v="7"/>
    <n v="0"/>
    <n v="1001"/>
    <x v="0"/>
    <n v="779.47218306214199"/>
    <n v="0"/>
  </r>
  <r>
    <n v="4"/>
    <x v="0"/>
    <x v="8"/>
    <n v="0"/>
    <n v="1001"/>
    <x v="14"/>
    <n v="0"/>
    <n v="16859.3031539002"/>
  </r>
  <r>
    <n v="2"/>
    <x v="0"/>
    <x v="8"/>
    <n v="0"/>
    <n v="1001"/>
    <x v="0"/>
    <n v="746.42511971358897"/>
    <n v="0"/>
  </r>
  <r>
    <n v="4"/>
    <x v="0"/>
    <x v="9"/>
    <n v="0"/>
    <n v="1001"/>
    <x v="14"/>
    <n v="0"/>
    <n v="16144.524010466601"/>
  </r>
  <r>
    <n v="2"/>
    <x v="0"/>
    <x v="9"/>
    <n v="0"/>
    <n v="1001"/>
    <x v="0"/>
    <n v="714.77914343355599"/>
    <n v="0"/>
  </r>
  <r>
    <n v="4"/>
    <x v="0"/>
    <x v="10"/>
    <n v="0"/>
    <n v="1001"/>
    <x v="14"/>
    <n v="0"/>
    <n v="15460.049157739701"/>
  </r>
  <r>
    <n v="2"/>
    <x v="0"/>
    <x v="10"/>
    <n v="0"/>
    <n v="1001"/>
    <x v="0"/>
    <n v="684.47485272689096"/>
    <n v="0"/>
  </r>
  <r>
    <n v="4"/>
    <x v="0"/>
    <x v="11"/>
    <n v="0"/>
    <n v="1001"/>
    <x v="14"/>
    <n v="0"/>
    <n v="14804.5937932128"/>
  </r>
  <r>
    <n v="2"/>
    <x v="0"/>
    <x v="11"/>
    <n v="0"/>
    <n v="1001"/>
    <x v="0"/>
    <n v="655.45536452694296"/>
    <n v="0"/>
  </r>
  <r>
    <n v="4"/>
    <x v="0"/>
    <x v="12"/>
    <n v="0"/>
    <n v="1001"/>
    <x v="14"/>
    <n v="0"/>
    <n v="14176.927585790299"/>
  </r>
  <r>
    <n v="2"/>
    <x v="0"/>
    <x v="12"/>
    <n v="0"/>
    <n v="1001"/>
    <x v="0"/>
    <n v="627.66620742248199"/>
    <n v="0"/>
  </r>
  <r>
    <n v="4"/>
    <x v="0"/>
    <x v="13"/>
    <n v="0"/>
    <n v="1001"/>
    <x v="14"/>
    <n v="0"/>
    <n v="13575.872366378901"/>
  </r>
  <r>
    <n v="2"/>
    <x v="0"/>
    <x v="13"/>
    <n v="0"/>
    <n v="1001"/>
    <x v="0"/>
    <n v="601.05521941139705"/>
    <n v="0"/>
  </r>
  <r>
    <n v="4"/>
    <x v="0"/>
    <x v="14"/>
    <n v="0"/>
    <n v="1001"/>
    <x v="14"/>
    <n v="0"/>
    <n v="13000.2999163895"/>
  </r>
  <r>
    <n v="2"/>
    <x v="0"/>
    <x v="14"/>
    <n v="0"/>
    <n v="1001"/>
    <x v="0"/>
    <n v="575.57244998935698"/>
    <n v="0"/>
  </r>
  <r>
    <n v="4"/>
    <x v="0"/>
    <x v="15"/>
    <n v="0"/>
    <n v="1001"/>
    <x v="14"/>
    <n v="0"/>
    <n v="12449.129849999999"/>
  </r>
  <r>
    <n v="2"/>
    <x v="0"/>
    <x v="15"/>
    <n v="0"/>
    <n v="1001"/>
    <x v="0"/>
    <n v="551.17006638952296"/>
    <n v="0"/>
  </r>
  <r>
    <n v="4"/>
    <x v="0"/>
    <x v="16"/>
    <n v="0"/>
    <n v="1001"/>
    <x v="14"/>
    <n v="0"/>
    <n v="11921.3275862025"/>
  </r>
  <r>
    <n v="2"/>
    <x v="0"/>
    <x v="16"/>
    <n v="0"/>
    <n v="1001"/>
    <x v="0"/>
    <n v="527.80226379745704"/>
    <n v="0"/>
  </r>
  <r>
    <n v="4"/>
    <x v="0"/>
    <x v="17"/>
    <n v="0"/>
    <n v="1001"/>
    <x v="14"/>
    <n v="0"/>
    <n v="11415.90240683"/>
  </r>
  <r>
    <n v="2"/>
    <x v="0"/>
    <x v="17"/>
    <n v="0"/>
    <n v="1001"/>
    <x v="0"/>
    <n v="505.42517937258202"/>
    <n v="0"/>
  </r>
  <r>
    <n v="4"/>
    <x v="0"/>
    <x v="18"/>
    <n v="0"/>
    <n v="1001"/>
    <x v="14"/>
    <n v="0"/>
    <n v="10931.9055969151"/>
  </r>
  <r>
    <n v="2"/>
    <x v="0"/>
    <x v="18"/>
    <n v="0"/>
    <n v="1001"/>
    <x v="0"/>
    <n v="483.99680991484598"/>
    <n v="0"/>
  </r>
  <r>
    <n v="2"/>
    <x v="0"/>
    <x v="19"/>
    <n v="0"/>
    <n v="1001"/>
    <x v="14"/>
    <n v="0"/>
    <n v="10931.9055969151"/>
  </r>
  <r>
    <n v="1"/>
    <x v="1"/>
    <x v="1"/>
    <n v="0"/>
    <n v="1000"/>
    <x v="11"/>
    <n v="3493.3228864266798"/>
    <n v="0"/>
  </r>
  <r>
    <n v="4"/>
    <x v="1"/>
    <x v="1"/>
    <n v="0"/>
    <n v="1009"/>
    <x v="11"/>
    <n v="0"/>
    <n v="3410.8167296466099"/>
  </r>
  <r>
    <n v="4"/>
    <x v="1"/>
    <x v="1"/>
    <n v="0"/>
    <n v="1000"/>
    <x v="12"/>
    <n v="0"/>
    <n v="11695.037489341499"/>
  </r>
  <r>
    <n v="1"/>
    <x v="1"/>
    <x v="1"/>
    <n v="0"/>
    <n v="1009"/>
    <x v="0"/>
    <n v="59.981975979114097"/>
    <n v="0"/>
  </r>
  <r>
    <n v="1"/>
    <x v="1"/>
    <x v="1"/>
    <n v="0"/>
    <n v="1009"/>
    <x v="16"/>
    <n v="0"/>
    <n v="0"/>
  </r>
  <r>
    <n v="1"/>
    <x v="1"/>
    <x v="1"/>
    <n v="0"/>
    <n v="1009"/>
    <x v="13"/>
    <n v="22.524180800960298"/>
    <n v="0"/>
  </r>
  <r>
    <n v="4"/>
    <x v="1"/>
    <x v="2"/>
    <n v="0"/>
    <n v="1009"/>
    <x v="11"/>
    <n v="0"/>
    <n v="3330.2592235146199"/>
  </r>
  <r>
    <n v="4"/>
    <x v="1"/>
    <x v="2"/>
    <n v="0"/>
    <n v="1000"/>
    <x v="12"/>
    <n v="0"/>
    <n v="11695.037489341499"/>
  </r>
  <r>
    <n v="1"/>
    <x v="1"/>
    <x v="2"/>
    <n v="0"/>
    <n v="1009"/>
    <x v="0"/>
    <n v="58.565306957953801"/>
    <n v="0"/>
  </r>
  <r>
    <n v="1"/>
    <x v="1"/>
    <x v="2"/>
    <n v="0"/>
    <n v="1009"/>
    <x v="16"/>
    <n v="0"/>
    <n v="0"/>
  </r>
  <r>
    <n v="1"/>
    <x v="1"/>
    <x v="2"/>
    <n v="0"/>
    <n v="1009"/>
    <x v="13"/>
    <n v="21.992199174032201"/>
    <n v="0"/>
  </r>
  <r>
    <n v="4"/>
    <x v="1"/>
    <x v="3"/>
    <n v="0"/>
    <n v="1009"/>
    <x v="11"/>
    <n v="0"/>
    <n v="3251.60434432175"/>
  </r>
  <r>
    <n v="4"/>
    <x v="1"/>
    <x v="3"/>
    <n v="0"/>
    <n v="1000"/>
    <x v="12"/>
    <n v="0"/>
    <n v="11695.037489341499"/>
  </r>
  <r>
    <n v="1"/>
    <x v="1"/>
    <x v="3"/>
    <n v="0"/>
    <n v="1009"/>
    <x v="0"/>
    <n v="57.182097173218402"/>
    <n v="0"/>
  </r>
  <r>
    <n v="1"/>
    <x v="1"/>
    <x v="3"/>
    <n v="0"/>
    <n v="1009"/>
    <x v="16"/>
    <n v="0"/>
    <n v="0"/>
  </r>
  <r>
    <n v="1"/>
    <x v="1"/>
    <x v="3"/>
    <n v="0"/>
    <n v="1009"/>
    <x v="13"/>
    <n v="21.472782019654201"/>
    <n v="0"/>
  </r>
  <r>
    <n v="4"/>
    <x v="1"/>
    <x v="4"/>
    <n v="0"/>
    <n v="1009"/>
    <x v="11"/>
    <n v="0"/>
    <n v="3174.8071553582599"/>
  </r>
  <r>
    <n v="4"/>
    <x v="1"/>
    <x v="4"/>
    <n v="0"/>
    <n v="1000"/>
    <x v="12"/>
    <n v="0"/>
    <n v="11695.037489341499"/>
  </r>
  <r>
    <n v="1"/>
    <x v="1"/>
    <x v="4"/>
    <n v="0"/>
    <n v="1009"/>
    <x v="0"/>
    <n v="55.831556376454898"/>
    <n v="0"/>
  </r>
  <r>
    <n v="1"/>
    <x v="1"/>
    <x v="4"/>
    <n v="0"/>
    <n v="1009"/>
    <x v="16"/>
    <n v="0"/>
    <n v="0"/>
  </r>
  <r>
    <n v="1"/>
    <x v="1"/>
    <x v="4"/>
    <n v="0"/>
    <n v="1009"/>
    <x v="13"/>
    <n v="20.965632587031902"/>
    <n v="0"/>
  </r>
  <r>
    <n v="4"/>
    <x v="1"/>
    <x v="5"/>
    <n v="0"/>
    <n v="1009"/>
    <x v="11"/>
    <n v="0"/>
    <n v="3099.8237812406701"/>
  </r>
  <r>
    <n v="4"/>
    <x v="1"/>
    <x v="5"/>
    <n v="0"/>
    <n v="1000"/>
    <x v="12"/>
    <n v="0"/>
    <n v="11695.037489341499"/>
  </r>
  <r>
    <n v="1"/>
    <x v="1"/>
    <x v="5"/>
    <n v="0"/>
    <n v="1009"/>
    <x v="0"/>
    <n v="54.512912983491802"/>
    <n v="0"/>
  </r>
  <r>
    <n v="1"/>
    <x v="1"/>
    <x v="5"/>
    <n v="0"/>
    <n v="1009"/>
    <x v="16"/>
    <n v="0"/>
    <n v="0"/>
  </r>
  <r>
    <n v="1"/>
    <x v="1"/>
    <x v="5"/>
    <n v="0"/>
    <n v="1009"/>
    <x v="13"/>
    <n v="20.470461134103498"/>
    <n v="0"/>
  </r>
  <r>
    <n v="4"/>
    <x v="1"/>
    <x v="6"/>
    <n v="0"/>
    <n v="1009"/>
    <x v="11"/>
    <n v="0"/>
    <n v="3026.6113828450402"/>
  </r>
  <r>
    <n v="4"/>
    <x v="1"/>
    <x v="6"/>
    <n v="0"/>
    <n v="1000"/>
    <x v="12"/>
    <n v="0"/>
    <n v="11695.037489341499"/>
  </r>
  <r>
    <n v="1"/>
    <x v="1"/>
    <x v="6"/>
    <n v="0"/>
    <n v="1009"/>
    <x v="0"/>
    <n v="53.225413633623901"/>
    <n v="0"/>
  </r>
  <r>
    <n v="1"/>
    <x v="1"/>
    <x v="6"/>
    <n v="0"/>
    <n v="1009"/>
    <x v="16"/>
    <n v="0"/>
    <n v="0"/>
  </r>
  <r>
    <n v="1"/>
    <x v="1"/>
    <x v="6"/>
    <n v="0"/>
    <n v="1009"/>
    <x v="13"/>
    <n v="19.9869847620073"/>
    <n v="0"/>
  </r>
  <r>
    <n v="4"/>
    <x v="1"/>
    <x v="7"/>
    <n v="0"/>
    <n v="1009"/>
    <x v="11"/>
    <n v="0"/>
    <n v="2955.1281328323798"/>
  </r>
  <r>
    <n v="4"/>
    <x v="1"/>
    <x v="7"/>
    <n v="0"/>
    <n v="1000"/>
    <x v="12"/>
    <n v="0"/>
    <n v="11695.037489341499"/>
  </r>
  <r>
    <n v="1"/>
    <x v="1"/>
    <x v="7"/>
    <n v="0"/>
    <n v="1009"/>
    <x v="0"/>
    <n v="51.968322759200802"/>
    <n v="0"/>
  </r>
  <r>
    <n v="1"/>
    <x v="1"/>
    <x v="7"/>
    <n v="0"/>
    <n v="1009"/>
    <x v="16"/>
    <n v="0"/>
    <n v="0"/>
  </r>
  <r>
    <n v="1"/>
    <x v="1"/>
    <x v="7"/>
    <n v="0"/>
    <n v="1009"/>
    <x v="13"/>
    <n v="19.514927253454999"/>
    <n v="0"/>
  </r>
  <r>
    <n v="4"/>
    <x v="1"/>
    <x v="8"/>
    <n v="0"/>
    <n v="1009"/>
    <x v="11"/>
    <n v="0"/>
    <n v="2885.33319175206"/>
  </r>
  <r>
    <n v="4"/>
    <x v="1"/>
    <x v="8"/>
    <n v="0"/>
    <n v="1000"/>
    <x v="12"/>
    <n v="0"/>
    <n v="11695.037489341499"/>
  </r>
  <r>
    <n v="1"/>
    <x v="1"/>
    <x v="8"/>
    <n v="0"/>
    <n v="1009"/>
    <x v="0"/>
    <n v="50.740922165391197"/>
    <n v="0"/>
  </r>
  <r>
    <n v="1"/>
    <x v="1"/>
    <x v="8"/>
    <n v="0"/>
    <n v="1009"/>
    <x v="16"/>
    <n v="0"/>
    <n v="0"/>
  </r>
  <r>
    <n v="1"/>
    <x v="1"/>
    <x v="8"/>
    <n v="0"/>
    <n v="1009"/>
    <x v="13"/>
    <n v="19.0540189149268"/>
    <n v="0"/>
  </r>
  <r>
    <n v="4"/>
    <x v="1"/>
    <x v="9"/>
    <n v="0"/>
    <n v="1009"/>
    <x v="11"/>
    <n v="0"/>
    <n v="2817.1866847096098"/>
  </r>
  <r>
    <n v="4"/>
    <x v="1"/>
    <x v="9"/>
    <n v="0"/>
    <n v="1000"/>
    <x v="12"/>
    <n v="0"/>
    <n v="11695.037489341499"/>
  </r>
  <r>
    <n v="1"/>
    <x v="1"/>
    <x v="9"/>
    <n v="0"/>
    <n v="1009"/>
    <x v="0"/>
    <n v="49.542510619865602"/>
    <n v="0"/>
  </r>
  <r>
    <n v="1"/>
    <x v="1"/>
    <x v="9"/>
    <n v="0"/>
    <n v="1009"/>
    <x v="16"/>
    <n v="0"/>
    <n v="0"/>
  </r>
  <r>
    <n v="1"/>
    <x v="1"/>
    <x v="9"/>
    <n v="0"/>
    <n v="1009"/>
    <x v="13"/>
    <n v="18.603996422590502"/>
    <n v="0"/>
  </r>
  <r>
    <n v="4"/>
    <x v="1"/>
    <x v="10"/>
    <n v="0"/>
    <n v="1009"/>
    <x v="11"/>
    <n v="0"/>
    <n v="2750.6496785855802"/>
  </r>
  <r>
    <n v="4"/>
    <x v="1"/>
    <x v="10"/>
    <n v="0"/>
    <n v="1000"/>
    <x v="12"/>
    <n v="0"/>
    <n v="11695.037489341499"/>
  </r>
  <r>
    <n v="1"/>
    <x v="1"/>
    <x v="10"/>
    <n v="0"/>
    <n v="1009"/>
    <x v="0"/>
    <n v="48.372403452170502"/>
    <n v="0"/>
  </r>
  <r>
    <n v="1"/>
    <x v="1"/>
    <x v="10"/>
    <n v="0"/>
    <n v="1009"/>
    <x v="16"/>
    <n v="0"/>
    <n v="0"/>
  </r>
  <r>
    <n v="1"/>
    <x v="1"/>
    <x v="10"/>
    <n v="0"/>
    <n v="1009"/>
    <x v="13"/>
    <n v="18.1646026718605"/>
    <n v="0"/>
  </r>
  <r>
    <n v="4"/>
    <x v="1"/>
    <x v="11"/>
    <n v="0"/>
    <n v="1009"/>
    <x v="11"/>
    <n v="0"/>
    <n v="2685.6841597924999"/>
  </r>
  <r>
    <n v="4"/>
    <x v="1"/>
    <x v="11"/>
    <n v="0"/>
    <n v="1000"/>
    <x v="12"/>
    <n v="0"/>
    <n v="11695.037489341499"/>
  </r>
  <r>
    <n v="1"/>
    <x v="1"/>
    <x v="11"/>
    <n v="0"/>
    <n v="1009"/>
    <x v="0"/>
    <n v="47.229932162567998"/>
    <n v="0"/>
  </r>
  <r>
    <n v="1"/>
    <x v="1"/>
    <x v="11"/>
    <n v="0"/>
    <n v="1009"/>
    <x v="16"/>
    <n v="0"/>
    <n v="0"/>
  </r>
  <r>
    <n v="1"/>
    <x v="1"/>
    <x v="11"/>
    <n v="0"/>
    <n v="1009"/>
    <x v="13"/>
    <n v="17.735586630510401"/>
    <n v="0"/>
  </r>
  <r>
    <n v="4"/>
    <x v="1"/>
    <x v="12"/>
    <n v="0"/>
    <n v="1009"/>
    <x v="11"/>
    <n v="0"/>
    <n v="2622.2530125571302"/>
  </r>
  <r>
    <n v="4"/>
    <x v="1"/>
    <x v="12"/>
    <n v="0"/>
    <n v="1000"/>
    <x v="12"/>
    <n v="0"/>
    <n v="11695.037489341499"/>
  </r>
  <r>
    <n v="1"/>
    <x v="1"/>
    <x v="12"/>
    <n v="0"/>
    <n v="1009"/>
    <x v="0"/>
    <n v="46.114444040110797"/>
    <n v="0"/>
  </r>
  <r>
    <n v="1"/>
    <x v="1"/>
    <x v="12"/>
    <n v="0"/>
    <n v="1009"/>
    <x v="16"/>
    <n v="0"/>
    <n v="0"/>
  </r>
  <r>
    <n v="1"/>
    <x v="1"/>
    <x v="12"/>
    <n v="0"/>
    <n v="1009"/>
    <x v="13"/>
    <n v="17.316703195254799"/>
    <n v="0"/>
  </r>
  <r>
    <n v="4"/>
    <x v="1"/>
    <x v="13"/>
    <n v="0"/>
    <n v="1009"/>
    <x v="11"/>
    <n v="0"/>
    <n v="2560.3199977156801"/>
  </r>
  <r>
    <n v="4"/>
    <x v="1"/>
    <x v="13"/>
    <n v="0"/>
    <n v="1000"/>
    <x v="12"/>
    <n v="0"/>
    <n v="11695.037489341499"/>
  </r>
  <r>
    <n v="1"/>
    <x v="1"/>
    <x v="13"/>
    <n v="0"/>
    <n v="1009"/>
    <x v="0"/>
    <n v="45.025301789738499"/>
    <n v="0"/>
  </r>
  <r>
    <n v="1"/>
    <x v="1"/>
    <x v="13"/>
    <n v="0"/>
    <n v="1009"/>
    <x v="16"/>
    <n v="0"/>
    <n v="0"/>
  </r>
  <r>
    <n v="1"/>
    <x v="1"/>
    <x v="13"/>
    <n v="0"/>
    <n v="1009"/>
    <x v="13"/>
    <n v="16.907713051717501"/>
    <n v="0"/>
  </r>
  <r>
    <n v="4"/>
    <x v="1"/>
    <x v="14"/>
    <n v="0"/>
    <n v="1009"/>
    <x v="11"/>
    <n v="0"/>
    <n v="2499.8497320097899"/>
  </r>
  <r>
    <n v="4"/>
    <x v="1"/>
    <x v="14"/>
    <n v="0"/>
    <n v="1000"/>
    <x v="12"/>
    <n v="0"/>
    <n v="11695.037489341499"/>
  </r>
  <r>
    <n v="1"/>
    <x v="1"/>
    <x v="14"/>
    <n v="0"/>
    <n v="1009"/>
    <x v="0"/>
    <n v="43.961883168182098"/>
    <n v="0"/>
  </r>
  <r>
    <n v="1"/>
    <x v="1"/>
    <x v="14"/>
    <n v="0"/>
    <n v="1009"/>
    <x v="16"/>
    <n v="0"/>
    <n v="0"/>
  </r>
  <r>
    <n v="1"/>
    <x v="1"/>
    <x v="14"/>
    <n v="0"/>
    <n v="1009"/>
    <x v="13"/>
    <n v="16.508382537707998"/>
    <n v="0"/>
  </r>
  <r>
    <n v="4"/>
    <x v="1"/>
    <x v="15"/>
    <n v="0"/>
    <n v="1009"/>
    <x v="11"/>
    <n v="0"/>
    <n v="2440.8076678715902"/>
  </r>
  <r>
    <n v="4"/>
    <x v="1"/>
    <x v="15"/>
    <n v="0"/>
    <n v="1000"/>
    <x v="12"/>
    <n v="0"/>
    <n v="11695.037489341499"/>
  </r>
  <r>
    <n v="1"/>
    <x v="1"/>
    <x v="15"/>
    <n v="0"/>
    <n v="1009"/>
    <x v="0"/>
    <n v="42.923580628467597"/>
    <n v="0"/>
  </r>
  <r>
    <n v="1"/>
    <x v="1"/>
    <x v="15"/>
    <n v="0"/>
    <n v="1009"/>
    <x v="16"/>
    <n v="0"/>
    <n v="0"/>
  </r>
  <r>
    <n v="1"/>
    <x v="1"/>
    <x v="15"/>
    <n v="0"/>
    <n v="1009"/>
    <x v="13"/>
    <n v="16.118483509727199"/>
    <n v="0"/>
  </r>
  <r>
    <n v="4"/>
    <x v="1"/>
    <x v="16"/>
    <n v="0"/>
    <n v="1009"/>
    <x v="11"/>
    <n v="0"/>
    <n v="2383.1600736861601"/>
  </r>
  <r>
    <n v="4"/>
    <x v="1"/>
    <x v="16"/>
    <n v="0"/>
    <n v="1000"/>
    <x v="12"/>
    <n v="0"/>
    <n v="11695.037489341499"/>
  </r>
  <r>
    <n v="1"/>
    <x v="1"/>
    <x v="16"/>
    <n v="0"/>
    <n v="1009"/>
    <x v="0"/>
    <n v="41.909800972812"/>
    <n v="0"/>
  </r>
  <r>
    <n v="1"/>
    <x v="1"/>
    <x v="16"/>
    <n v="0"/>
    <n v="1009"/>
    <x v="16"/>
    <n v="0"/>
    <n v="0"/>
  </r>
  <r>
    <n v="1"/>
    <x v="1"/>
    <x v="16"/>
    <n v="0"/>
    <n v="1009"/>
    <x v="13"/>
    <n v="15.737793212624"/>
    <n v="0"/>
  </r>
  <r>
    <n v="4"/>
    <x v="1"/>
    <x v="17"/>
    <n v="0"/>
    <n v="1009"/>
    <x v="11"/>
    <n v="0"/>
    <n v="2326.8740145201"/>
  </r>
  <r>
    <n v="4"/>
    <x v="1"/>
    <x v="17"/>
    <n v="0"/>
    <n v="1000"/>
    <x v="12"/>
    <n v="0"/>
    <n v="11695.037489341499"/>
  </r>
  <r>
    <n v="1"/>
    <x v="1"/>
    <x v="17"/>
    <n v="0"/>
    <n v="1009"/>
    <x v="0"/>
    <n v="40.919965013725403"/>
    <n v="0"/>
  </r>
  <r>
    <n v="1"/>
    <x v="1"/>
    <x v="17"/>
    <n v="0"/>
    <n v="1009"/>
    <x v="16"/>
    <n v="0"/>
    <n v="0"/>
  </r>
  <r>
    <n v="1"/>
    <x v="1"/>
    <x v="17"/>
    <n v="0"/>
    <n v="1009"/>
    <x v="13"/>
    <n v="15.3660941523343"/>
    <n v="0"/>
  </r>
  <r>
    <n v="4"/>
    <x v="1"/>
    <x v="18"/>
    <n v="0"/>
    <n v="1009"/>
    <x v="11"/>
    <n v="0"/>
    <n v="2271.91733330536"/>
  </r>
  <r>
    <n v="4"/>
    <x v="1"/>
    <x v="18"/>
    <n v="0"/>
    <n v="1000"/>
    <x v="12"/>
    <n v="0"/>
    <n v="11695.037489341499"/>
  </r>
  <r>
    <n v="1"/>
    <x v="1"/>
    <x v="18"/>
    <n v="0"/>
    <n v="1009"/>
    <x v="0"/>
    <n v="39.953507243110003"/>
    <n v="0"/>
  </r>
  <r>
    <n v="1"/>
    <x v="1"/>
    <x v="18"/>
    <n v="0"/>
    <n v="1009"/>
    <x v="16"/>
    <n v="0"/>
    <n v="0"/>
  </r>
  <r>
    <n v="1"/>
    <x v="1"/>
    <x v="18"/>
    <n v="0"/>
    <n v="1009"/>
    <x v="13"/>
    <n v="15.0031739716218"/>
    <n v="0"/>
  </r>
  <r>
    <n v="1"/>
    <x v="1"/>
    <x v="19"/>
    <n v="0"/>
    <n v="1009"/>
    <x v="11"/>
    <n v="0"/>
    <n v="2271.91733330536"/>
  </r>
  <r>
    <n v="4"/>
    <x v="1"/>
    <x v="1"/>
    <n v="0"/>
    <n v="1001"/>
    <x v="14"/>
    <n v="0"/>
    <n v="4297.2545279924498"/>
  </r>
  <r>
    <n v="2"/>
    <x v="1"/>
    <x v="1"/>
    <n v="0"/>
    <n v="1001"/>
    <x v="0"/>
    <n v="190.25571200755601"/>
    <n v="0"/>
  </r>
  <r>
    <n v="4"/>
    <x v="1"/>
    <x v="2"/>
    <n v="0"/>
    <n v="1001"/>
    <x v="14"/>
    <n v="0"/>
    <n v="4115.0650340023703"/>
  </r>
  <r>
    <n v="2"/>
    <x v="1"/>
    <x v="2"/>
    <n v="0"/>
    <n v="1001"/>
    <x v="0"/>
    <n v="182.189493990079"/>
    <n v="0"/>
  </r>
  <r>
    <n v="4"/>
    <x v="1"/>
    <x v="3"/>
    <n v="0"/>
    <n v="1001"/>
    <x v="14"/>
    <n v="0"/>
    <n v="3940.59977684865"/>
  </r>
  <r>
    <n v="2"/>
    <x v="1"/>
    <x v="3"/>
    <n v="0"/>
    <n v="1001"/>
    <x v="0"/>
    <n v="174.465257153713"/>
    <n v="0"/>
  </r>
  <r>
    <n v="4"/>
    <x v="1"/>
    <x v="4"/>
    <n v="0"/>
    <n v="1001"/>
    <x v="14"/>
    <n v="0"/>
    <n v="3773.5312742303399"/>
  </r>
  <r>
    <n v="2"/>
    <x v="1"/>
    <x v="4"/>
    <n v="0"/>
    <n v="1001"/>
    <x v="0"/>
    <n v="167.06850261831599"/>
    <n v="0"/>
  </r>
  <r>
    <n v="4"/>
    <x v="1"/>
    <x v="5"/>
    <n v="0"/>
    <n v="1001"/>
    <x v="14"/>
    <n v="0"/>
    <n v="3613.5459280216401"/>
  </r>
  <r>
    <n v="2"/>
    <x v="1"/>
    <x v="5"/>
    <n v="0"/>
    <n v="1001"/>
    <x v="0"/>
    <n v="159.985346208697"/>
    <n v="0"/>
  </r>
  <r>
    <n v="4"/>
    <x v="1"/>
    <x v="6"/>
    <n v="0"/>
    <n v="1001"/>
    <x v="14"/>
    <n v="0"/>
    <n v="3460.3434356284902"/>
  </r>
  <r>
    <n v="2"/>
    <x v="1"/>
    <x v="6"/>
    <n v="0"/>
    <n v="1001"/>
    <x v="0"/>
    <n v="153.202492393146"/>
    <n v="0"/>
  </r>
  <r>
    <n v="4"/>
    <x v="1"/>
    <x v="7"/>
    <n v="0"/>
    <n v="1001"/>
    <x v="14"/>
    <n v="0"/>
    <n v="3313.6362263016199"/>
  </r>
  <r>
    <n v="2"/>
    <x v="1"/>
    <x v="7"/>
    <n v="0"/>
    <n v="1001"/>
    <x v="0"/>
    <n v="146.70720932687399"/>
    <n v="0"/>
  </r>
  <r>
    <n v="4"/>
    <x v="1"/>
    <x v="8"/>
    <n v="0"/>
    <n v="1001"/>
    <x v="14"/>
    <n v="0"/>
    <n v="3173.14892134807"/>
  </r>
  <r>
    <n v="2"/>
    <x v="1"/>
    <x v="8"/>
    <n v="0"/>
    <n v="1001"/>
    <x v="0"/>
    <n v="140.48730495354701"/>
    <n v="0"/>
  </r>
  <r>
    <n v="4"/>
    <x v="1"/>
    <x v="9"/>
    <n v="0"/>
    <n v="1001"/>
    <x v="14"/>
    <n v="0"/>
    <n v="3038.6178172280502"/>
  </r>
  <r>
    <n v="2"/>
    <x v="1"/>
    <x v="9"/>
    <n v="0"/>
    <n v="1001"/>
    <x v="0"/>
    <n v="134.531104120018"/>
    <n v="0"/>
  </r>
  <r>
    <n v="4"/>
    <x v="1"/>
    <x v="10"/>
    <n v="0"/>
    <n v="1001"/>
    <x v="14"/>
    <n v="0"/>
    <n v="2909.7903905667199"/>
  </r>
  <r>
    <n v="2"/>
    <x v="1"/>
    <x v="10"/>
    <n v="0"/>
    <n v="1001"/>
    <x v="0"/>
    <n v="128.827426661331"/>
    <n v="0"/>
  </r>
  <r>
    <n v="4"/>
    <x v="1"/>
    <x v="11"/>
    <n v="0"/>
    <n v="1001"/>
    <x v="14"/>
    <n v="0"/>
    <n v="2786.4248241518799"/>
  </r>
  <r>
    <n v="2"/>
    <x v="1"/>
    <x v="11"/>
    <n v="0"/>
    <n v="1001"/>
    <x v="0"/>
    <n v="123.36556641484501"/>
    <n v="0"/>
  </r>
  <r>
    <n v="4"/>
    <x v="1"/>
    <x v="12"/>
    <n v="0"/>
    <n v="1001"/>
    <x v="14"/>
    <n v="0"/>
    <n v="2668.2895530277901"/>
  </r>
  <r>
    <n v="2"/>
    <x v="1"/>
    <x v="12"/>
    <n v="0"/>
    <n v="1001"/>
    <x v="0"/>
    <n v="118.13527112409299"/>
    <n v="0"/>
  </r>
  <r>
    <n v="4"/>
    <x v="1"/>
    <x v="13"/>
    <n v="0"/>
    <n v="1001"/>
    <x v="14"/>
    <n v="0"/>
    <n v="2555.1628298331402"/>
  </r>
  <r>
    <n v="2"/>
    <x v="1"/>
    <x v="13"/>
    <n v="0"/>
    <n v="1001"/>
    <x v="0"/>
    <n v="113.12672319464799"/>
    <n v="0"/>
  </r>
  <r>
    <n v="4"/>
    <x v="1"/>
    <x v="14"/>
    <n v="0"/>
    <n v="1001"/>
    <x v="14"/>
    <n v="0"/>
    <n v="2446.83230856726"/>
  </r>
  <r>
    <n v="2"/>
    <x v="1"/>
    <x v="14"/>
    <n v="0"/>
    <n v="1001"/>
    <x v="0"/>
    <n v="108.330521265873"/>
    <n v="0"/>
  </r>
  <r>
    <n v="4"/>
    <x v="1"/>
    <x v="15"/>
    <n v="0"/>
    <n v="1001"/>
    <x v="14"/>
    <n v="0"/>
    <n v="2343.0946460032801"/>
  </r>
  <r>
    <n v="2"/>
    <x v="1"/>
    <x v="15"/>
    <n v="0"/>
    <n v="1001"/>
    <x v="0"/>
    <n v="103.737662563988"/>
    <n v="0"/>
  </r>
  <r>
    <n v="4"/>
    <x v="1"/>
    <x v="16"/>
    <n v="0"/>
    <n v="1001"/>
    <x v="14"/>
    <n v="0"/>
    <n v="2243.7551199999998"/>
  </r>
  <r>
    <n v="2"/>
    <x v="1"/>
    <x v="16"/>
    <n v="0"/>
    <n v="1001"/>
    <x v="0"/>
    <n v="99.339526003275793"/>
    <n v="0"/>
  </r>
  <r>
    <n v="4"/>
    <x v="1"/>
    <x v="17"/>
    <n v="0"/>
    <n v="1001"/>
    <x v="14"/>
    <n v="0"/>
    <n v="2148.6272639962199"/>
  </r>
  <r>
    <n v="2"/>
    <x v="1"/>
    <x v="17"/>
    <n v="0"/>
    <n v="1001"/>
    <x v="0"/>
    <n v="95.127856003778106"/>
    <n v="0"/>
  </r>
  <r>
    <n v="4"/>
    <x v="1"/>
    <x v="18"/>
    <n v="0"/>
    <n v="1001"/>
    <x v="14"/>
    <n v="0"/>
    <n v="2057.5325170011802"/>
  </r>
  <r>
    <n v="2"/>
    <x v="1"/>
    <x v="18"/>
    <n v="0"/>
    <n v="1001"/>
    <x v="0"/>
    <n v="91.094746995039699"/>
    <n v="0"/>
  </r>
  <r>
    <n v="2"/>
    <x v="1"/>
    <x v="19"/>
    <n v="0"/>
    <n v="1001"/>
    <x v="14"/>
    <n v="0"/>
    <n v="2057.5325170011802"/>
  </r>
  <r>
    <n v="1"/>
    <x v="2"/>
    <x v="2"/>
    <n v="0"/>
    <n v="1000"/>
    <x v="11"/>
    <n v="3941.4033449809599"/>
    <n v="0"/>
  </r>
  <r>
    <n v="4"/>
    <x v="2"/>
    <x v="2"/>
    <n v="0"/>
    <n v="1009"/>
    <x v="11"/>
    <n v="0"/>
    <n v="3848.3143140247798"/>
  </r>
  <r>
    <n v="4"/>
    <x v="2"/>
    <x v="2"/>
    <n v="0"/>
    <n v="1000"/>
    <x v="12"/>
    <n v="0"/>
    <n v="13195.1329375449"/>
  </r>
  <r>
    <n v="1"/>
    <x v="2"/>
    <x v="2"/>
    <n v="0"/>
    <n v="1009"/>
    <x v="0"/>
    <n v="67.675725505143603"/>
    <n v="0"/>
  </r>
  <r>
    <n v="1"/>
    <x v="2"/>
    <x v="2"/>
    <n v="0"/>
    <n v="1009"/>
    <x v="16"/>
    <n v="0"/>
    <n v="0"/>
  </r>
  <r>
    <n v="1"/>
    <x v="2"/>
    <x v="2"/>
    <n v="0"/>
    <n v="1009"/>
    <x v="13"/>
    <n v="25.413305451037399"/>
    <n v="0"/>
  </r>
  <r>
    <n v="4"/>
    <x v="2"/>
    <x v="3"/>
    <n v="0"/>
    <n v="1009"/>
    <x v="11"/>
    <n v="0"/>
    <n v="3757.42388263476"/>
  </r>
  <r>
    <n v="4"/>
    <x v="2"/>
    <x v="3"/>
    <n v="0"/>
    <n v="1000"/>
    <x v="12"/>
    <n v="0"/>
    <n v="13195.1329375449"/>
  </r>
  <r>
    <n v="1"/>
    <x v="2"/>
    <x v="3"/>
    <n v="0"/>
    <n v="1009"/>
    <x v="0"/>
    <n v="66.0773436205411"/>
    <n v="0"/>
  </r>
  <r>
    <n v="1"/>
    <x v="2"/>
    <x v="3"/>
    <n v="0"/>
    <n v="1009"/>
    <x v="16"/>
    <n v="0"/>
    <n v="0"/>
  </r>
  <r>
    <n v="1"/>
    <x v="2"/>
    <x v="3"/>
    <n v="0"/>
    <n v="1009"/>
    <x v="13"/>
    <n v="24.813087769474201"/>
    <n v="0"/>
  </r>
  <r>
    <n v="4"/>
    <x v="2"/>
    <x v="4"/>
    <n v="0"/>
    <n v="1009"/>
    <x v="11"/>
    <n v="0"/>
    <n v="3668.68012374708"/>
  </r>
  <r>
    <n v="4"/>
    <x v="2"/>
    <x v="4"/>
    <n v="0"/>
    <n v="1000"/>
    <x v="12"/>
    <n v="0"/>
    <n v="13195.1329375449"/>
  </r>
  <r>
    <n v="1"/>
    <x v="2"/>
    <x v="4"/>
    <n v="0"/>
    <n v="1009"/>
    <x v="0"/>
    <n v="64.516712711342805"/>
    <n v="0"/>
  </r>
  <r>
    <n v="1"/>
    <x v="2"/>
    <x v="4"/>
    <n v="0"/>
    <n v="1009"/>
    <x v="16"/>
    <n v="0"/>
    <n v="0"/>
  </r>
  <r>
    <n v="1"/>
    <x v="2"/>
    <x v="4"/>
    <n v="0"/>
    <n v="1009"/>
    <x v="13"/>
    <n v="24.227046176336401"/>
    <n v="0"/>
  </r>
  <r>
    <n v="4"/>
    <x v="2"/>
    <x v="5"/>
    <n v="0"/>
    <n v="1009"/>
    <x v="11"/>
    <n v="0"/>
    <n v="3582.0323367240399"/>
  </r>
  <r>
    <n v="4"/>
    <x v="2"/>
    <x v="5"/>
    <n v="0"/>
    <n v="1000"/>
    <x v="12"/>
    <n v="0"/>
    <n v="13195.1329375449"/>
  </r>
  <r>
    <n v="1"/>
    <x v="2"/>
    <x v="5"/>
    <n v="0"/>
    <n v="1009"/>
    <x v="0"/>
    <n v="62.9929411657521"/>
    <n v="0"/>
  </r>
  <r>
    <n v="1"/>
    <x v="2"/>
    <x v="5"/>
    <n v="0"/>
    <n v="1009"/>
    <x v="16"/>
    <n v="0"/>
    <n v="0"/>
  </r>
  <r>
    <n v="1"/>
    <x v="2"/>
    <x v="5"/>
    <n v="0"/>
    <n v="1009"/>
    <x v="13"/>
    <n v="23.654845857290699"/>
    <n v="0"/>
  </r>
  <r>
    <n v="4"/>
    <x v="2"/>
    <x v="6"/>
    <n v="0"/>
    <n v="1009"/>
    <x v="11"/>
    <n v="0"/>
    <n v="3497.4310183880302"/>
  </r>
  <r>
    <n v="4"/>
    <x v="2"/>
    <x v="6"/>
    <n v="0"/>
    <n v="1000"/>
    <x v="12"/>
    <n v="0"/>
    <n v="13195.1329375449"/>
  </r>
  <r>
    <n v="1"/>
    <x v="2"/>
    <x v="6"/>
    <n v="0"/>
    <n v="1009"/>
    <x v="0"/>
    <n v="61.505158430278698"/>
    <n v="0"/>
  </r>
  <r>
    <n v="1"/>
    <x v="2"/>
    <x v="6"/>
    <n v="0"/>
    <n v="1009"/>
    <x v="16"/>
    <n v="0"/>
    <n v="0"/>
  </r>
  <r>
    <n v="1"/>
    <x v="2"/>
    <x v="6"/>
    <n v="0"/>
    <n v="1009"/>
    <x v="13"/>
    <n v="23.096159905730499"/>
    <n v="0"/>
  </r>
  <r>
    <n v="4"/>
    <x v="2"/>
    <x v="7"/>
    <n v="0"/>
    <n v="1009"/>
    <x v="11"/>
    <n v="0"/>
    <n v="3414.8278347396399"/>
  </r>
  <r>
    <n v="4"/>
    <x v="2"/>
    <x v="7"/>
    <n v="0"/>
    <n v="1000"/>
    <x v="12"/>
    <n v="0"/>
    <n v="13195.1329375449"/>
  </r>
  <r>
    <n v="1"/>
    <x v="2"/>
    <x v="7"/>
    <n v="0"/>
    <n v="1009"/>
    <x v="0"/>
    <n v="60.052514512377797"/>
    <n v="0"/>
  </r>
  <r>
    <n v="1"/>
    <x v="2"/>
    <x v="7"/>
    <n v="0"/>
    <n v="1009"/>
    <x v="16"/>
    <n v="0"/>
    <n v="0"/>
  </r>
  <r>
    <n v="1"/>
    <x v="2"/>
    <x v="7"/>
    <n v="0"/>
    <n v="1009"/>
    <x v="13"/>
    <n v="22.550669136009802"/>
    <n v="0"/>
  </r>
  <r>
    <n v="4"/>
    <x v="2"/>
    <x v="8"/>
    <n v="0"/>
    <n v="1009"/>
    <x v="11"/>
    <n v="0"/>
    <n v="3334.1755933437198"/>
  </r>
  <r>
    <n v="4"/>
    <x v="2"/>
    <x v="8"/>
    <n v="0"/>
    <n v="1000"/>
    <x v="12"/>
    <n v="0"/>
    <n v="13195.1329375449"/>
  </r>
  <r>
    <n v="1"/>
    <x v="2"/>
    <x v="8"/>
    <n v="0"/>
    <n v="1009"/>
    <x v="0"/>
    <n v="58.6341794948369"/>
    <n v="0"/>
  </r>
  <r>
    <n v="1"/>
    <x v="2"/>
    <x v="8"/>
    <n v="0"/>
    <n v="1009"/>
    <x v="16"/>
    <n v="0"/>
    <n v="0"/>
  </r>
  <r>
    <n v="1"/>
    <x v="2"/>
    <x v="8"/>
    <n v="0"/>
    <n v="1009"/>
    <x v="13"/>
    <n v="22.0180619010873"/>
    <n v="0"/>
  </r>
  <r>
    <n v="4"/>
    <x v="2"/>
    <x v="9"/>
    <n v="0"/>
    <n v="1009"/>
    <x v="11"/>
    <n v="0"/>
    <n v="3255.4282163676098"/>
  </r>
  <r>
    <n v="4"/>
    <x v="2"/>
    <x v="9"/>
    <n v="0"/>
    <n v="1000"/>
    <x v="12"/>
    <n v="0"/>
    <n v="13195.1329375449"/>
  </r>
  <r>
    <n v="1"/>
    <x v="2"/>
    <x v="9"/>
    <n v="0"/>
    <n v="1009"/>
    <x v="0"/>
    <n v="57.249343061631997"/>
    <n v="0"/>
  </r>
  <r>
    <n v="1"/>
    <x v="2"/>
    <x v="9"/>
    <n v="0"/>
    <n v="1009"/>
    <x v="16"/>
    <n v="0"/>
    <n v="0"/>
  </r>
  <r>
    <n v="1"/>
    <x v="2"/>
    <x v="9"/>
    <n v="0"/>
    <n v="1009"/>
    <x v="13"/>
    <n v="21.498033914478"/>
    <n v="0"/>
  </r>
  <r>
    <n v="4"/>
    <x v="2"/>
    <x v="10"/>
    <n v="0"/>
    <n v="1009"/>
    <x v="11"/>
    <n v="0"/>
    <n v="3178.5407142562199"/>
  </r>
  <r>
    <n v="4"/>
    <x v="2"/>
    <x v="10"/>
    <n v="0"/>
    <n v="1000"/>
    <x v="12"/>
    <n v="0"/>
    <n v="13195.1329375449"/>
  </r>
  <r>
    <n v="1"/>
    <x v="2"/>
    <x v="10"/>
    <n v="0"/>
    <n v="1009"/>
    <x v="0"/>
    <n v="55.897214034981801"/>
    <n v="0"/>
  </r>
  <r>
    <n v="1"/>
    <x v="2"/>
    <x v="10"/>
    <n v="0"/>
    <n v="1009"/>
    <x v="16"/>
    <n v="0"/>
    <n v="0"/>
  </r>
  <r>
    <n v="1"/>
    <x v="2"/>
    <x v="10"/>
    <n v="0"/>
    <n v="1009"/>
    <x v="13"/>
    <n v="20.99028807641"/>
    <n v="0"/>
  </r>
  <r>
    <n v="4"/>
    <x v="2"/>
    <x v="11"/>
    <n v="0"/>
    <n v="1009"/>
    <x v="11"/>
    <n v="0"/>
    <n v="3103.4691600288002"/>
  </r>
  <r>
    <n v="4"/>
    <x v="2"/>
    <x v="11"/>
    <n v="0"/>
    <n v="1000"/>
    <x v="12"/>
    <n v="0"/>
    <n v="13195.1329375449"/>
  </r>
  <r>
    <n v="1"/>
    <x v="2"/>
    <x v="11"/>
    <n v="0"/>
    <n v="1009"/>
    <x v="0"/>
    <n v="54.577019923335797"/>
    <n v="0"/>
  </r>
  <r>
    <n v="1"/>
    <x v="2"/>
    <x v="11"/>
    <n v="0"/>
    <n v="1009"/>
    <x v="16"/>
    <n v="0"/>
    <n v="0"/>
  </r>
  <r>
    <n v="1"/>
    <x v="2"/>
    <x v="11"/>
    <n v="0"/>
    <n v="1009"/>
    <x v="13"/>
    <n v="20.494534304086201"/>
    <n v="0"/>
  </r>
  <r>
    <n v="4"/>
    <x v="2"/>
    <x v="12"/>
    <n v="0"/>
    <n v="1009"/>
    <x v="11"/>
    <n v="0"/>
    <n v="3030.1706641828"/>
  </r>
  <r>
    <n v="4"/>
    <x v="2"/>
    <x v="12"/>
    <n v="0"/>
    <n v="1000"/>
    <x v="12"/>
    <n v="0"/>
    <n v="13195.1329375449"/>
  </r>
  <r>
    <n v="1"/>
    <x v="2"/>
    <x v="12"/>
    <n v="0"/>
    <n v="1009"/>
    <x v="0"/>
    <n v="53.288006480037801"/>
    <n v="0"/>
  </r>
  <r>
    <n v="1"/>
    <x v="2"/>
    <x v="12"/>
    <n v="0"/>
    <n v="1009"/>
    <x v="16"/>
    <n v="0"/>
    <n v="0"/>
  </r>
  <r>
    <n v="1"/>
    <x v="2"/>
    <x v="12"/>
    <n v="0"/>
    <n v="1009"/>
    <x v="13"/>
    <n v="20.010489365956399"/>
    <n v="0"/>
  </r>
  <r>
    <n v="4"/>
    <x v="2"/>
    <x v="13"/>
    <n v="0"/>
    <n v="1009"/>
    <x v="11"/>
    <n v="0"/>
    <n v="2958.6033501904799"/>
  </r>
  <r>
    <n v="4"/>
    <x v="2"/>
    <x v="13"/>
    <n v="0"/>
    <n v="1000"/>
    <x v="12"/>
    <n v="0"/>
    <n v="13195.1329375449"/>
  </r>
  <r>
    <n v="1"/>
    <x v="2"/>
    <x v="13"/>
    <n v="0"/>
    <n v="1009"/>
    <x v="0"/>
    <n v="52.029437272415102"/>
    <n v="0"/>
  </r>
  <r>
    <n v="1"/>
    <x v="2"/>
    <x v="13"/>
    <n v="0"/>
    <n v="1009"/>
    <x v="16"/>
    <n v="0"/>
    <n v="0"/>
  </r>
  <r>
    <n v="1"/>
    <x v="2"/>
    <x v="13"/>
    <n v="0"/>
    <n v="1009"/>
    <x v="13"/>
    <n v="19.537876719902801"/>
    <n v="0"/>
  </r>
  <r>
    <n v="4"/>
    <x v="2"/>
    <x v="14"/>
    <n v="0"/>
    <n v="1009"/>
    <x v="11"/>
    <n v="0"/>
    <n v="2888.7263305741899"/>
  </r>
  <r>
    <n v="4"/>
    <x v="2"/>
    <x v="14"/>
    <n v="0"/>
    <n v="1000"/>
    <x v="12"/>
    <n v="0"/>
    <n v="13195.1329375449"/>
  </r>
  <r>
    <n v="1"/>
    <x v="2"/>
    <x v="14"/>
    <n v="0"/>
    <n v="1009"/>
    <x v="0"/>
    <n v="50.800593261042501"/>
    <n v="0"/>
  </r>
  <r>
    <n v="1"/>
    <x v="2"/>
    <x v="14"/>
    <n v="0"/>
    <n v="1009"/>
    <x v="16"/>
    <n v="0"/>
    <n v="0"/>
  </r>
  <r>
    <n v="1"/>
    <x v="2"/>
    <x v="14"/>
    <n v="0"/>
    <n v="1009"/>
    <x v="13"/>
    <n v="19.076426355247001"/>
    <n v="0"/>
  </r>
  <r>
    <n v="4"/>
    <x v="2"/>
    <x v="15"/>
    <n v="0"/>
    <n v="1009"/>
    <x v="11"/>
    <n v="0"/>
    <n v="2820.49968354676"/>
  </r>
  <r>
    <n v="4"/>
    <x v="2"/>
    <x v="15"/>
    <n v="0"/>
    <n v="1000"/>
    <x v="12"/>
    <n v="0"/>
    <n v="13195.1329375449"/>
  </r>
  <r>
    <n v="1"/>
    <x v="2"/>
    <x v="15"/>
    <n v="0"/>
    <n v="1009"/>
    <x v="0"/>
    <n v="49.600772388942801"/>
    <n v="0"/>
  </r>
  <r>
    <n v="1"/>
    <x v="2"/>
    <x v="15"/>
    <n v="0"/>
    <n v="1009"/>
    <x v="16"/>
    <n v="0"/>
    <n v="0"/>
  </r>
  <r>
    <n v="1"/>
    <x v="2"/>
    <x v="15"/>
    <n v="0"/>
    <n v="1009"/>
    <x v="13"/>
    <n v="18.625874638488799"/>
    <n v="0"/>
  </r>
  <r>
    <n v="4"/>
    <x v="2"/>
    <x v="16"/>
    <n v="0"/>
    <n v="1009"/>
    <x v="11"/>
    <n v="0"/>
    <n v="2753.88443020358"/>
  </r>
  <r>
    <n v="4"/>
    <x v="2"/>
    <x v="16"/>
    <n v="0"/>
    <n v="1000"/>
    <x v="12"/>
    <n v="0"/>
    <n v="13195.1329375449"/>
  </r>
  <r>
    <n v="1"/>
    <x v="2"/>
    <x v="16"/>
    <n v="0"/>
    <n v="1009"/>
    <x v="0"/>
    <n v="48.4292891804959"/>
    <n v="0"/>
  </r>
  <r>
    <n v="1"/>
    <x v="2"/>
    <x v="16"/>
    <n v="0"/>
    <n v="1009"/>
    <x v="16"/>
    <n v="0"/>
    <n v="0"/>
  </r>
  <r>
    <n v="1"/>
    <x v="2"/>
    <x v="16"/>
    <n v="0"/>
    <n v="1009"/>
    <x v="13"/>
    <n v="18.185964162689601"/>
    <n v="0"/>
  </r>
  <r>
    <n v="4"/>
    <x v="2"/>
    <x v="17"/>
    <n v="0"/>
    <n v="1009"/>
    <x v="11"/>
    <n v="0"/>
    <n v="2688.8425122533599"/>
  </r>
  <r>
    <n v="4"/>
    <x v="2"/>
    <x v="17"/>
    <n v="0"/>
    <n v="1000"/>
    <x v="12"/>
    <n v="0"/>
    <n v="13195.1329375449"/>
  </r>
  <r>
    <n v="1"/>
    <x v="2"/>
    <x v="17"/>
    <n v="0"/>
    <n v="1009"/>
    <x v="0"/>
    <n v="47.285474349808297"/>
    <n v="0"/>
  </r>
  <r>
    <n v="1"/>
    <x v="2"/>
    <x v="17"/>
    <n v="0"/>
    <n v="1009"/>
    <x v="16"/>
    <n v="0"/>
    <n v="0"/>
  </r>
  <r>
    <n v="1"/>
    <x v="2"/>
    <x v="17"/>
    <n v="0"/>
    <n v="1009"/>
    <x v="13"/>
    <n v="17.756443600409501"/>
    <n v="0"/>
  </r>
  <r>
    <n v="4"/>
    <x v="2"/>
    <x v="18"/>
    <n v="0"/>
    <n v="1009"/>
    <x v="11"/>
    <n v="0"/>
    <n v="2625.3367702748901"/>
  </r>
  <r>
    <n v="4"/>
    <x v="2"/>
    <x v="18"/>
    <n v="0"/>
    <n v="1000"/>
    <x v="12"/>
    <n v="0"/>
    <n v="13195.1329375449"/>
  </r>
  <r>
    <n v="1"/>
    <x v="2"/>
    <x v="18"/>
    <n v="0"/>
    <n v="1009"/>
    <x v="0"/>
    <n v="46.168674418349198"/>
    <n v="0"/>
  </r>
  <r>
    <n v="1"/>
    <x v="2"/>
    <x v="18"/>
    <n v="0"/>
    <n v="1009"/>
    <x v="16"/>
    <n v="0"/>
    <n v="0"/>
  </r>
  <r>
    <n v="1"/>
    <x v="2"/>
    <x v="18"/>
    <n v="0"/>
    <n v="1009"/>
    <x v="13"/>
    <n v="17.3370675601229"/>
    <n v="0"/>
  </r>
  <r>
    <n v="1"/>
    <x v="2"/>
    <x v="19"/>
    <n v="0"/>
    <n v="1009"/>
    <x v="11"/>
    <n v="0"/>
    <n v="2625.3367702748901"/>
  </r>
  <r>
    <n v="4"/>
    <x v="2"/>
    <x v="2"/>
    <n v="0"/>
    <n v="1001"/>
    <x v="14"/>
    <n v="0"/>
    <n v="6841.4231212365003"/>
  </r>
  <r>
    <n v="2"/>
    <x v="2"/>
    <x v="2"/>
    <n v="0"/>
    <n v="1001"/>
    <x v="0"/>
    <n v="302.89567876350202"/>
    <n v="0"/>
  </r>
  <r>
    <n v="4"/>
    <x v="2"/>
    <x v="3"/>
    <n v="0"/>
    <n v="1001"/>
    <x v="14"/>
    <n v="0"/>
    <n v="6551.3692255431497"/>
  </r>
  <r>
    <n v="2"/>
    <x v="2"/>
    <x v="3"/>
    <n v="0"/>
    <n v="1001"/>
    <x v="0"/>
    <n v="290.05389569335301"/>
    <n v="0"/>
  </r>
  <r>
    <n v="4"/>
    <x v="2"/>
    <x v="4"/>
    <n v="0"/>
    <n v="1001"/>
    <x v="14"/>
    <n v="0"/>
    <n v="6273.6126634477896"/>
  </r>
  <r>
    <n v="2"/>
    <x v="2"/>
    <x v="4"/>
    <n v="0"/>
    <n v="1001"/>
    <x v="0"/>
    <n v="277.756562095356"/>
    <n v="0"/>
  </r>
  <r>
    <n v="4"/>
    <x v="2"/>
    <x v="5"/>
    <n v="0"/>
    <n v="1001"/>
    <x v="14"/>
    <n v="0"/>
    <n v="6007.6320683497197"/>
  </r>
  <r>
    <n v="2"/>
    <x v="2"/>
    <x v="5"/>
    <n v="0"/>
    <n v="1001"/>
    <x v="0"/>
    <n v="265.98059509807001"/>
    <n v="0"/>
  </r>
  <r>
    <n v="4"/>
    <x v="2"/>
    <x v="6"/>
    <n v="0"/>
    <n v="1001"/>
    <x v="14"/>
    <n v="0"/>
    <n v="5752.9281778816503"/>
  </r>
  <r>
    <n v="2"/>
    <x v="2"/>
    <x v="6"/>
    <n v="0"/>
    <n v="1001"/>
    <x v="0"/>
    <n v="254.70389046807"/>
    <n v="0"/>
  </r>
  <r>
    <n v="4"/>
    <x v="2"/>
    <x v="7"/>
    <n v="0"/>
    <n v="1001"/>
    <x v="14"/>
    <n v="0"/>
    <n v="5509.0228967627399"/>
  </r>
  <r>
    <n v="2"/>
    <x v="2"/>
    <x v="7"/>
    <n v="0"/>
    <n v="1001"/>
    <x v="0"/>
    <n v="243.90528111891501"/>
    <n v="0"/>
  </r>
  <r>
    <n v="4"/>
    <x v="2"/>
    <x v="8"/>
    <n v="0"/>
    <n v="1001"/>
    <x v="14"/>
    <n v="0"/>
    <n v="5275.4583993835604"/>
  </r>
  <r>
    <n v="2"/>
    <x v="2"/>
    <x v="8"/>
    <n v="0"/>
    <n v="1001"/>
    <x v="0"/>
    <n v="233.56449737918001"/>
    <n v="0"/>
  </r>
  <r>
    <n v="4"/>
    <x v="2"/>
    <x v="9"/>
    <n v="0"/>
    <n v="1001"/>
    <x v="14"/>
    <n v="0"/>
    <n v="5051.79627043854"/>
  </r>
  <r>
    <n v="2"/>
    <x v="2"/>
    <x v="9"/>
    <n v="0"/>
    <n v="1001"/>
    <x v="0"/>
    <n v="223.662128945017"/>
    <n v="0"/>
  </r>
  <r>
    <n v="4"/>
    <x v="2"/>
    <x v="10"/>
    <n v="0"/>
    <n v="1001"/>
    <x v="14"/>
    <n v="0"/>
    <n v="4837.6166819927603"/>
  </r>
  <r>
    <n v="2"/>
    <x v="2"/>
    <x v="10"/>
    <n v="0"/>
    <n v="1001"/>
    <x v="0"/>
    <n v="214.17958844577501"/>
    <n v="0"/>
  </r>
  <r>
    <n v="4"/>
    <x v="2"/>
    <x v="11"/>
    <n v="0"/>
    <n v="1001"/>
    <x v="14"/>
    <n v="0"/>
    <n v="4632.5176054384201"/>
  </r>
  <r>
    <n v="2"/>
    <x v="2"/>
    <x v="11"/>
    <n v="0"/>
    <n v="1001"/>
    <x v="0"/>
    <n v="205.099076554345"/>
    <n v="0"/>
  </r>
  <r>
    <n v="4"/>
    <x v="2"/>
    <x v="12"/>
    <n v="0"/>
    <n v="1001"/>
    <x v="14"/>
    <n v="0"/>
    <n v="4436.1140568617302"/>
  </r>
  <r>
    <n v="2"/>
    <x v="2"/>
    <x v="12"/>
    <n v="0"/>
    <n v="1001"/>
    <x v="0"/>
    <n v="196.40354857668899"/>
    <n v="0"/>
  </r>
  <r>
    <n v="4"/>
    <x v="2"/>
    <x v="13"/>
    <n v="0"/>
    <n v="1001"/>
    <x v="14"/>
    <n v="0"/>
    <n v="4248.0373744038498"/>
  </r>
  <r>
    <n v="2"/>
    <x v="2"/>
    <x v="13"/>
    <n v="0"/>
    <n v="1001"/>
    <x v="0"/>
    <n v="188.07668245787801"/>
    <n v="0"/>
  </r>
  <r>
    <n v="4"/>
    <x v="2"/>
    <x v="14"/>
    <n v="0"/>
    <n v="1001"/>
    <x v="14"/>
    <n v="0"/>
    <n v="4067.9345262592801"/>
  </r>
  <r>
    <n v="2"/>
    <x v="2"/>
    <x v="14"/>
    <n v="0"/>
    <n v="1001"/>
    <x v="0"/>
    <n v="180.10284814456901"/>
    <n v="0"/>
  </r>
  <r>
    <n v="4"/>
    <x v="2"/>
    <x v="15"/>
    <n v="0"/>
    <n v="1001"/>
    <x v="14"/>
    <n v="0"/>
    <n v="3895.4674480128901"/>
  </r>
  <r>
    <n v="2"/>
    <x v="2"/>
    <x v="15"/>
    <n v="0"/>
    <n v="1001"/>
    <x v="0"/>
    <n v="172.467078246395"/>
    <n v="0"/>
  </r>
  <r>
    <n v="4"/>
    <x v="2"/>
    <x v="16"/>
    <n v="0"/>
    <n v="1001"/>
    <x v="14"/>
    <n v="0"/>
    <n v="3730.3124080716402"/>
  </r>
  <r>
    <n v="2"/>
    <x v="2"/>
    <x v="16"/>
    <n v="0"/>
    <n v="1001"/>
    <x v="0"/>
    <n v="165.155039941246"/>
    <n v="0"/>
  </r>
  <r>
    <n v="4"/>
    <x v="2"/>
    <x v="17"/>
    <n v="0"/>
    <n v="1001"/>
    <x v="14"/>
    <n v="0"/>
    <n v="3572.1594"/>
  </r>
  <r>
    <n v="2"/>
    <x v="2"/>
    <x v="17"/>
    <n v="0"/>
    <n v="1001"/>
    <x v="0"/>
    <n v="158.15300807164101"/>
    <n v="0"/>
  </r>
  <r>
    <n v="4"/>
    <x v="2"/>
    <x v="18"/>
    <n v="0"/>
    <n v="1001"/>
    <x v="14"/>
    <n v="0"/>
    <n v="3420.7115606182501"/>
  </r>
  <r>
    <n v="2"/>
    <x v="2"/>
    <x v="18"/>
    <n v="0"/>
    <n v="1001"/>
    <x v="0"/>
    <n v="151.44783938175101"/>
    <n v="0"/>
  </r>
  <r>
    <n v="2"/>
    <x v="2"/>
    <x v="19"/>
    <n v="0"/>
    <n v="1001"/>
    <x v="14"/>
    <n v="0"/>
    <n v="3420.7115606182501"/>
  </r>
  <r>
    <n v="1"/>
    <x v="4"/>
    <x v="4"/>
    <n v="0"/>
    <n v="1000"/>
    <x v="11"/>
    <n v="3960.70830378657"/>
    <n v="0"/>
  </r>
  <r>
    <n v="4"/>
    <x v="4"/>
    <x v="4"/>
    <n v="0"/>
    <n v="1009"/>
    <x v="11"/>
    <n v="0"/>
    <n v="3867.1633235781601"/>
  </r>
  <r>
    <n v="4"/>
    <x v="4"/>
    <x v="4"/>
    <n v="0"/>
    <n v="1000"/>
    <x v="12"/>
    <n v="0"/>
    <n v="13259.762582242"/>
  </r>
  <r>
    <n v="1"/>
    <x v="4"/>
    <x v="4"/>
    <n v="0"/>
    <n v="1009"/>
    <x v="0"/>
    <n v="68.007200611511706"/>
    <n v="0"/>
  </r>
  <r>
    <n v="1"/>
    <x v="4"/>
    <x v="4"/>
    <n v="0"/>
    <n v="1009"/>
    <x v="16"/>
    <n v="0"/>
    <n v="0"/>
  </r>
  <r>
    <n v="1"/>
    <x v="4"/>
    <x v="4"/>
    <n v="0"/>
    <n v="1009"/>
    <x v="13"/>
    <n v="25.537779596895"/>
    <n v="0"/>
  </r>
  <r>
    <n v="4"/>
    <x v="4"/>
    <x v="5"/>
    <n v="0"/>
    <n v="1009"/>
    <x v="11"/>
    <n v="0"/>
    <n v="3775.8277116571999"/>
  </r>
  <r>
    <n v="4"/>
    <x v="4"/>
    <x v="5"/>
    <n v="0"/>
    <n v="1000"/>
    <x v="12"/>
    <n v="0"/>
    <n v="13259.762582242"/>
  </r>
  <r>
    <n v="1"/>
    <x v="4"/>
    <x v="5"/>
    <n v="0"/>
    <n v="1009"/>
    <x v="0"/>
    <n v="66.400989866541707"/>
    <n v="0"/>
  </r>
  <r>
    <n v="1"/>
    <x v="4"/>
    <x v="5"/>
    <n v="0"/>
    <n v="1009"/>
    <x v="16"/>
    <n v="0"/>
    <n v="0"/>
  </r>
  <r>
    <n v="1"/>
    <x v="4"/>
    <x v="5"/>
    <n v="0"/>
    <n v="1009"/>
    <x v="13"/>
    <n v="24.9346220544235"/>
    <n v="0"/>
  </r>
  <r>
    <n v="4"/>
    <x v="4"/>
    <x v="6"/>
    <n v="0"/>
    <n v="1009"/>
    <x v="11"/>
    <n v="0"/>
    <n v="3686.6492866215399"/>
  </r>
  <r>
    <n v="4"/>
    <x v="4"/>
    <x v="6"/>
    <n v="0"/>
    <n v="1000"/>
    <x v="12"/>
    <n v="0"/>
    <n v="13259.762582242"/>
  </r>
  <r>
    <n v="1"/>
    <x v="4"/>
    <x v="6"/>
    <n v="0"/>
    <n v="1009"/>
    <x v="0"/>
    <n v="64.832715000921198"/>
    <n v="0"/>
  </r>
  <r>
    <n v="1"/>
    <x v="4"/>
    <x v="6"/>
    <n v="0"/>
    <n v="1009"/>
    <x v="16"/>
    <n v="0"/>
    <n v="0"/>
  </r>
  <r>
    <n v="1"/>
    <x v="4"/>
    <x v="6"/>
    <n v="0"/>
    <n v="1009"/>
    <x v="13"/>
    <n v="24.345710034733798"/>
    <n v="0"/>
  </r>
  <r>
    <n v="4"/>
    <x v="4"/>
    <x v="7"/>
    <n v="0"/>
    <n v="1009"/>
    <x v="11"/>
    <n v="0"/>
    <n v="3599.5770995022199"/>
  </r>
  <r>
    <n v="4"/>
    <x v="4"/>
    <x v="7"/>
    <n v="0"/>
    <n v="1000"/>
    <x v="12"/>
    <n v="0"/>
    <n v="13259.762582242"/>
  </r>
  <r>
    <n v="1"/>
    <x v="4"/>
    <x v="7"/>
    <n v="0"/>
    <n v="1009"/>
    <x v="0"/>
    <n v="63.301480035745598"/>
    <n v="0"/>
  </r>
  <r>
    <n v="1"/>
    <x v="4"/>
    <x v="7"/>
    <n v="0"/>
    <n v="1009"/>
    <x v="16"/>
    <n v="0"/>
    <n v="0"/>
  </r>
  <r>
    <n v="1"/>
    <x v="4"/>
    <x v="7"/>
    <n v="0"/>
    <n v="1009"/>
    <x v="13"/>
    <n v="23.770707083574401"/>
    <n v="0"/>
  </r>
  <r>
    <n v="4"/>
    <x v="4"/>
    <x v="8"/>
    <n v="0"/>
    <n v="1009"/>
    <x v="11"/>
    <n v="0"/>
    <n v="3514.5614046555102"/>
  </r>
  <r>
    <n v="4"/>
    <x v="4"/>
    <x v="8"/>
    <n v="0"/>
    <n v="1000"/>
    <x v="12"/>
    <n v="0"/>
    <n v="13259.762582242"/>
  </r>
  <r>
    <n v="1"/>
    <x v="4"/>
    <x v="8"/>
    <n v="0"/>
    <n v="1009"/>
    <x v="0"/>
    <n v="61.8064101535616"/>
    <n v="0"/>
  </r>
  <r>
    <n v="1"/>
    <x v="4"/>
    <x v="8"/>
    <n v="0"/>
    <n v="1009"/>
    <x v="16"/>
    <n v="0"/>
    <n v="0"/>
  </r>
  <r>
    <n v="1"/>
    <x v="4"/>
    <x v="8"/>
    <n v="0"/>
    <n v="1009"/>
    <x v="13"/>
    <n v="23.209284693153101"/>
    <n v="0"/>
  </r>
  <r>
    <n v="4"/>
    <x v="4"/>
    <x v="9"/>
    <n v="0"/>
    <n v="1009"/>
    <x v="11"/>
    <n v="0"/>
    <n v="3431.55363134248"/>
  </r>
  <r>
    <n v="4"/>
    <x v="4"/>
    <x v="9"/>
    <n v="0"/>
    <n v="1000"/>
    <x v="12"/>
    <n v="0"/>
    <n v="13259.762582242"/>
  </r>
  <r>
    <n v="1"/>
    <x v="4"/>
    <x v="9"/>
    <n v="0"/>
    <n v="1009"/>
    <x v="0"/>
    <n v="60.346651198569297"/>
    <n v="0"/>
  </r>
  <r>
    <n v="1"/>
    <x v="4"/>
    <x v="9"/>
    <n v="0"/>
    <n v="1009"/>
    <x v="16"/>
    <n v="0"/>
    <n v="0"/>
  </r>
  <r>
    <n v="1"/>
    <x v="4"/>
    <x v="9"/>
    <n v="0"/>
    <n v="1009"/>
    <x v="13"/>
    <n v="22.6611221144559"/>
    <n v="0"/>
  </r>
  <r>
    <n v="4"/>
    <x v="4"/>
    <x v="10"/>
    <n v="0"/>
    <n v="1009"/>
    <x v="11"/>
    <n v="0"/>
    <n v="3350.50635597986"/>
  </r>
  <r>
    <n v="4"/>
    <x v="4"/>
    <x v="10"/>
    <n v="0"/>
    <n v="1000"/>
    <x v="12"/>
    <n v="0"/>
    <n v="13259.762582242"/>
  </r>
  <r>
    <n v="1"/>
    <x v="4"/>
    <x v="10"/>
    <n v="0"/>
    <n v="1009"/>
    <x v="0"/>
    <n v="58.921369188626997"/>
    <n v="0"/>
  </r>
  <r>
    <n v="1"/>
    <x v="4"/>
    <x v="10"/>
    <n v="0"/>
    <n v="1009"/>
    <x v="16"/>
    <n v="0"/>
    <n v="0"/>
  </r>
  <r>
    <n v="1"/>
    <x v="4"/>
    <x v="10"/>
    <n v="0"/>
    <n v="1009"/>
    <x v="13"/>
    <n v="22.1259061739961"/>
    <n v="0"/>
  </r>
  <r>
    <n v="4"/>
    <x v="4"/>
    <x v="11"/>
    <n v="0"/>
    <n v="1009"/>
    <x v="11"/>
    <n v="0"/>
    <n v="3271.37327504617"/>
  </r>
  <r>
    <n v="4"/>
    <x v="4"/>
    <x v="11"/>
    <n v="0"/>
    <n v="1000"/>
    <x v="12"/>
    <n v="0"/>
    <n v="13259.762582242"/>
  </r>
  <r>
    <n v="1"/>
    <x v="4"/>
    <x v="11"/>
    <n v="0"/>
    <n v="1009"/>
    <x v="0"/>
    <n v="57.529749838791702"/>
    <n v="0"/>
  </r>
  <r>
    <n v="1"/>
    <x v="4"/>
    <x v="11"/>
    <n v="0"/>
    <n v="1009"/>
    <x v="16"/>
    <n v="0"/>
    <n v="0"/>
  </r>
  <r>
    <n v="1"/>
    <x v="4"/>
    <x v="11"/>
    <n v="0"/>
    <n v="1009"/>
    <x v="13"/>
    <n v="21.603331094897001"/>
    <n v="0"/>
  </r>
  <r>
    <n v="4"/>
    <x v="4"/>
    <x v="12"/>
    <n v="0"/>
    <n v="1009"/>
    <x v="11"/>
    <n v="0"/>
    <n v="3194.1091786278798"/>
  </r>
  <r>
    <n v="4"/>
    <x v="4"/>
    <x v="12"/>
    <n v="0"/>
    <n v="1000"/>
    <x v="12"/>
    <n v="0"/>
    <n v="13259.762582242"/>
  </r>
  <r>
    <n v="1"/>
    <x v="4"/>
    <x v="12"/>
    <n v="0"/>
    <n v="1009"/>
    <x v="0"/>
    <n v="56.1709980960999"/>
    <n v="0"/>
  </r>
  <r>
    <n v="1"/>
    <x v="4"/>
    <x v="12"/>
    <n v="0"/>
    <n v="1009"/>
    <x v="16"/>
    <n v="0"/>
    <n v="0"/>
  </r>
  <r>
    <n v="1"/>
    <x v="4"/>
    <x v="12"/>
    <n v="0"/>
    <n v="1009"/>
    <x v="13"/>
    <n v="21.093098322194301"/>
    <n v="0"/>
  </r>
  <r>
    <n v="4"/>
    <x v="4"/>
    <x v="13"/>
    <n v="0"/>
    <n v="1009"/>
    <x v="11"/>
    <n v="0"/>
    <n v="3118.6699245902601"/>
  </r>
  <r>
    <n v="4"/>
    <x v="4"/>
    <x v="13"/>
    <n v="0"/>
    <n v="1000"/>
    <x v="12"/>
    <n v="0"/>
    <n v="13259.762582242"/>
  </r>
  <r>
    <n v="1"/>
    <x v="4"/>
    <x v="13"/>
    <n v="0"/>
    <n v="1009"/>
    <x v="0"/>
    <n v="54.8443376853443"/>
    <n v="0"/>
  </r>
  <r>
    <n v="1"/>
    <x v="4"/>
    <x v="13"/>
    <n v="0"/>
    <n v="1009"/>
    <x v="16"/>
    <n v="0"/>
    <n v="0"/>
  </r>
  <r>
    <n v="1"/>
    <x v="4"/>
    <x v="13"/>
    <n v="0"/>
    <n v="1009"/>
    <x v="13"/>
    <n v="20.5949163522682"/>
    <n v="0"/>
  </r>
  <r>
    <n v="4"/>
    <x v="4"/>
    <x v="14"/>
    <n v="0"/>
    <n v="1009"/>
    <x v="11"/>
    <n v="0"/>
    <n v="3045.0124133583899"/>
  </r>
  <r>
    <n v="4"/>
    <x v="4"/>
    <x v="14"/>
    <n v="0"/>
    <n v="1000"/>
    <x v="12"/>
    <n v="0"/>
    <n v="13259.762582242"/>
  </r>
  <r>
    <n v="1"/>
    <x v="4"/>
    <x v="14"/>
    <n v="0"/>
    <n v="1009"/>
    <x v="0"/>
    <n v="53.549010665574897"/>
    <n v="0"/>
  </r>
  <r>
    <n v="1"/>
    <x v="4"/>
    <x v="14"/>
    <n v="0"/>
    <n v="1009"/>
    <x v="16"/>
    <n v="0"/>
    <n v="0"/>
  </r>
  <r>
    <n v="1"/>
    <x v="4"/>
    <x v="14"/>
    <n v="0"/>
    <n v="1009"/>
    <x v="13"/>
    <n v="20.108500566302499"/>
    <n v="0"/>
  </r>
  <r>
    <n v="4"/>
    <x v="4"/>
    <x v="15"/>
    <n v="0"/>
    <n v="1009"/>
    <x v="11"/>
    <n v="0"/>
    <n v="2973.09456329363"/>
  </r>
  <r>
    <n v="4"/>
    <x v="4"/>
    <x v="15"/>
    <n v="0"/>
    <n v="1000"/>
    <x v="12"/>
    <n v="0"/>
    <n v="13259.762582242"/>
  </r>
  <r>
    <n v="1"/>
    <x v="4"/>
    <x v="15"/>
    <n v="0"/>
    <n v="1009"/>
    <x v="0"/>
    <n v="52.284276997078798"/>
    <n v="0"/>
  </r>
  <r>
    <n v="1"/>
    <x v="4"/>
    <x v="15"/>
    <n v="0"/>
    <n v="1009"/>
    <x v="16"/>
    <n v="0"/>
    <n v="0"/>
  </r>
  <r>
    <n v="1"/>
    <x v="4"/>
    <x v="15"/>
    <n v="0"/>
    <n v="1009"/>
    <x v="13"/>
    <n v="19.6335730676788"/>
    <n v="0"/>
  </r>
  <r>
    <n v="4"/>
    <x v="4"/>
    <x v="16"/>
    <n v="0"/>
    <n v="1009"/>
    <x v="11"/>
    <n v="0"/>
    <n v="2902.8752866518398"/>
  </r>
  <r>
    <n v="4"/>
    <x v="4"/>
    <x v="16"/>
    <n v="0"/>
    <n v="1000"/>
    <x v="12"/>
    <n v="0"/>
    <n v="13259.762582242"/>
  </r>
  <r>
    <n v="1"/>
    <x v="4"/>
    <x v="16"/>
    <n v="0"/>
    <n v="1009"/>
    <x v="0"/>
    <n v="51.049414118581502"/>
    <n v="0"/>
  </r>
  <r>
    <n v="1"/>
    <x v="4"/>
    <x v="16"/>
    <n v="0"/>
    <n v="1009"/>
    <x v="16"/>
    <n v="0"/>
    <n v="0"/>
  </r>
  <r>
    <n v="1"/>
    <x v="4"/>
    <x v="16"/>
    <n v="0"/>
    <n v="1009"/>
    <x v="13"/>
    <n v="19.1698625232087"/>
    <n v="0"/>
  </r>
  <r>
    <n v="4"/>
    <x v="4"/>
    <x v="17"/>
    <n v="0"/>
    <n v="1009"/>
    <x v="11"/>
    <n v="0"/>
    <n v="2834.3144661092801"/>
  </r>
  <r>
    <n v="4"/>
    <x v="4"/>
    <x v="17"/>
    <n v="0"/>
    <n v="1000"/>
    <x v="12"/>
    <n v="0"/>
    <n v="13259.762582242"/>
  </r>
  <r>
    <n v="1"/>
    <x v="4"/>
    <x v="17"/>
    <n v="0"/>
    <n v="1009"/>
    <x v="0"/>
    <n v="49.843716534437199"/>
    <n v="0"/>
  </r>
  <r>
    <n v="1"/>
    <x v="4"/>
    <x v="17"/>
    <n v="0"/>
    <n v="1009"/>
    <x v="16"/>
    <n v="0"/>
    <n v="0"/>
  </r>
  <r>
    <n v="1"/>
    <x v="4"/>
    <x v="17"/>
    <n v="0"/>
    <n v="1009"/>
    <x v="13"/>
    <n v="18.717104008117399"/>
    <n v="0"/>
  </r>
  <r>
    <n v="4"/>
    <x v="4"/>
    <x v="18"/>
    <n v="0"/>
    <n v="1009"/>
    <x v="11"/>
    <n v="0"/>
    <n v="2767.3729318430201"/>
  </r>
  <r>
    <n v="4"/>
    <x v="4"/>
    <x v="18"/>
    <n v="0"/>
    <n v="1000"/>
    <x v="12"/>
    <n v="0"/>
    <n v="13259.762582242"/>
  </r>
  <r>
    <n v="1"/>
    <x v="4"/>
    <x v="18"/>
    <n v="0"/>
    <n v="1009"/>
    <x v="0"/>
    <n v="48.6664954115721"/>
    <n v="0"/>
  </r>
  <r>
    <n v="1"/>
    <x v="4"/>
    <x v="18"/>
    <n v="0"/>
    <n v="1009"/>
    <x v="16"/>
    <n v="0"/>
    <n v="0"/>
  </r>
  <r>
    <n v="1"/>
    <x v="4"/>
    <x v="18"/>
    <n v="0"/>
    <n v="1009"/>
    <x v="13"/>
    <n v="18.275038854689399"/>
    <n v="0"/>
  </r>
  <r>
    <n v="1"/>
    <x v="4"/>
    <x v="19"/>
    <n v="0"/>
    <n v="1009"/>
    <x v="11"/>
    <n v="0"/>
    <n v="2767.3729318430201"/>
  </r>
  <r>
    <n v="4"/>
    <x v="4"/>
    <x v="4"/>
    <n v="0"/>
    <n v="1001"/>
    <x v="14"/>
    <n v="0"/>
    <n v="8462.9461628893205"/>
  </r>
  <r>
    <n v="2"/>
    <x v="4"/>
    <x v="4"/>
    <n v="0"/>
    <n v="1001"/>
    <x v="0"/>
    <n v="374.68663711067899"/>
    <n v="0"/>
  </r>
  <r>
    <n v="4"/>
    <x v="4"/>
    <x v="5"/>
    <n v="0"/>
    <n v="1001"/>
    <x v="14"/>
    <n v="0"/>
    <n v="8104.1450099582198"/>
  </r>
  <r>
    <n v="2"/>
    <x v="4"/>
    <x v="5"/>
    <n v="0"/>
    <n v="1001"/>
    <x v="0"/>
    <n v="358.80115293110202"/>
    <n v="0"/>
  </r>
  <r>
    <n v="4"/>
    <x v="4"/>
    <x v="6"/>
    <n v="0"/>
    <n v="1001"/>
    <x v="14"/>
    <n v="0"/>
    <n v="7760.5558487929702"/>
  </r>
  <r>
    <n v="2"/>
    <x v="4"/>
    <x v="6"/>
    <n v="0"/>
    <n v="1001"/>
    <x v="0"/>
    <n v="343.58916116525398"/>
    <n v="0"/>
  </r>
  <r>
    <n v="4"/>
    <x v="4"/>
    <x v="7"/>
    <n v="0"/>
    <n v="1001"/>
    <x v="14"/>
    <n v="0"/>
    <n v="7431.5337408486503"/>
  </r>
  <r>
    <n v="2"/>
    <x v="4"/>
    <x v="7"/>
    <n v="0"/>
    <n v="1001"/>
    <x v="0"/>
    <n v="329.02210794431801"/>
    <n v="0"/>
  </r>
  <r>
    <n v="4"/>
    <x v="4"/>
    <x v="8"/>
    <n v="0"/>
    <n v="1001"/>
    <x v="14"/>
    <n v="0"/>
    <n v="7116.4610908588102"/>
  </r>
  <r>
    <n v="2"/>
    <x v="4"/>
    <x v="8"/>
    <n v="0"/>
    <n v="1001"/>
    <x v="0"/>
    <n v="315.072649989838"/>
    <n v="0"/>
  </r>
  <r>
    <n v="4"/>
    <x v="4"/>
    <x v="9"/>
    <n v="0"/>
    <n v="1001"/>
    <x v="14"/>
    <n v="0"/>
    <n v="6814.7464875701498"/>
  </r>
  <r>
    <n v="2"/>
    <x v="4"/>
    <x v="9"/>
    <n v="0"/>
    <n v="1001"/>
    <x v="0"/>
    <n v="301.71460328866402"/>
    <n v="0"/>
  </r>
  <r>
    <n v="4"/>
    <x v="4"/>
    <x v="10"/>
    <n v="0"/>
    <n v="1001"/>
    <x v="14"/>
    <n v="0"/>
    <n v="6525.8235936262499"/>
  </r>
  <r>
    <n v="2"/>
    <x v="4"/>
    <x v="10"/>
    <n v="0"/>
    <n v="1001"/>
    <x v="0"/>
    <n v="288.92289394389201"/>
    <n v="0"/>
  </r>
  <r>
    <n v="4"/>
    <x v="4"/>
    <x v="11"/>
    <n v="0"/>
    <n v="1001"/>
    <x v="14"/>
    <n v="0"/>
    <n v="6249.1500825166604"/>
  </r>
  <r>
    <n v="2"/>
    <x v="4"/>
    <x v="11"/>
    <n v="0"/>
    <n v="1001"/>
    <x v="0"/>
    <n v="276.673511109598"/>
    <n v="0"/>
  </r>
  <r>
    <n v="4"/>
    <x v="4"/>
    <x v="12"/>
    <n v="0"/>
    <n v="1001"/>
    <x v="14"/>
    <n v="0"/>
    <n v="5984.2066205957099"/>
  </r>
  <r>
    <n v="2"/>
    <x v="4"/>
    <x v="12"/>
    <n v="0"/>
    <n v="1001"/>
    <x v="0"/>
    <n v="264.94346192094503"/>
    <n v="0"/>
  </r>
  <r>
    <n v="4"/>
    <x v="4"/>
    <x v="13"/>
    <n v="0"/>
    <n v="1001"/>
    <x v="14"/>
    <n v="0"/>
    <n v="5730.4958922605801"/>
  </r>
  <r>
    <n v="2"/>
    <x v="4"/>
    <x v="13"/>
    <n v="0"/>
    <n v="1001"/>
    <x v="0"/>
    <n v="253.71072833513301"/>
    <n v="0"/>
  </r>
  <r>
    <n v="4"/>
    <x v="4"/>
    <x v="14"/>
    <n v="0"/>
    <n v="1001"/>
    <x v="14"/>
    <n v="0"/>
    <n v="5487.54166645843"/>
  </r>
  <r>
    <n v="2"/>
    <x v="4"/>
    <x v="14"/>
    <n v="0"/>
    <n v="1001"/>
    <x v="0"/>
    <n v="242.95422580214799"/>
    <n v="0"/>
  </r>
  <r>
    <n v="4"/>
    <x v="4"/>
    <x v="15"/>
    <n v="0"/>
    <n v="1001"/>
    <x v="14"/>
    <n v="0"/>
    <n v="5254.8879027707098"/>
  </r>
  <r>
    <n v="2"/>
    <x v="4"/>
    <x v="15"/>
    <n v="0"/>
    <n v="1001"/>
    <x v="0"/>
    <n v="232.65376368771899"/>
    <n v="0"/>
  </r>
  <r>
    <n v="4"/>
    <x v="4"/>
    <x v="16"/>
    <n v="0"/>
    <n v="1001"/>
    <x v="14"/>
    <n v="0"/>
    <n v="5032.0978953964805"/>
  </r>
  <r>
    <n v="2"/>
    <x v="4"/>
    <x v="16"/>
    <n v="0"/>
    <n v="1001"/>
    <x v="0"/>
    <n v="222.79000737423101"/>
    <n v="0"/>
  </r>
  <r>
    <n v="4"/>
    <x v="4"/>
    <x v="17"/>
    <n v="0"/>
    <n v="1001"/>
    <x v="14"/>
    <n v="0"/>
    <n v="4818.7534534280603"/>
  </r>
  <r>
    <n v="2"/>
    <x v="4"/>
    <x v="17"/>
    <n v="0"/>
    <n v="1001"/>
    <x v="0"/>
    <n v="213.34444196842301"/>
    <n v="0"/>
  </r>
  <r>
    <n v="4"/>
    <x v="4"/>
    <x v="18"/>
    <n v="0"/>
    <n v="1001"/>
    <x v="14"/>
    <n v="0"/>
    <n v="4614.4541158802904"/>
  </r>
  <r>
    <n v="2"/>
    <x v="4"/>
    <x v="18"/>
    <n v="0"/>
    <n v="1001"/>
    <x v="0"/>
    <n v="204.299337547768"/>
    <n v="0"/>
  </r>
  <r>
    <n v="2"/>
    <x v="4"/>
    <x v="19"/>
    <n v="0"/>
    <n v="1001"/>
    <x v="14"/>
    <n v="0"/>
    <n v="4614.4541158802904"/>
  </r>
  <r>
    <n v="1"/>
    <x v="5"/>
    <x v="5"/>
    <n v="0"/>
    <n v="1000"/>
    <x v="11"/>
    <n v="1860.4707938618601"/>
    <n v="0"/>
  </r>
  <r>
    <n v="4"/>
    <x v="5"/>
    <x v="5"/>
    <n v="0"/>
    <n v="1009"/>
    <x v="11"/>
    <n v="0"/>
    <n v="1816.52973831285"/>
  </r>
  <r>
    <n v="4"/>
    <x v="5"/>
    <x v="5"/>
    <n v="0"/>
    <n v="1000"/>
    <x v="12"/>
    <n v="0"/>
    <n v="6228.5326577114602"/>
  </r>
  <r>
    <n v="1"/>
    <x v="5"/>
    <x v="5"/>
    <n v="0"/>
    <n v="1009"/>
    <x v="0"/>
    <n v="31.9451473841332"/>
    <n v="0"/>
  </r>
  <r>
    <n v="1"/>
    <x v="5"/>
    <x v="5"/>
    <n v="0"/>
    <n v="1009"/>
    <x v="16"/>
    <n v="0"/>
    <n v="0"/>
  </r>
  <r>
    <n v="1"/>
    <x v="5"/>
    <x v="5"/>
    <n v="0"/>
    <n v="1009"/>
    <x v="13"/>
    <n v="11.995908164880801"/>
    <n v="0"/>
  </r>
  <r>
    <n v="4"/>
    <x v="5"/>
    <x v="6"/>
    <n v="0"/>
    <n v="1009"/>
    <x v="11"/>
    <n v="0"/>
    <n v="1773.62649339173"/>
  </r>
  <r>
    <n v="4"/>
    <x v="5"/>
    <x v="6"/>
    <n v="0"/>
    <n v="1000"/>
    <x v="12"/>
    <n v="0"/>
    <n v="6228.5326577114602"/>
  </r>
  <r>
    <n v="1"/>
    <x v="5"/>
    <x v="6"/>
    <n v="0"/>
    <n v="1009"/>
    <x v="0"/>
    <n v="31.190659057652201"/>
    <n v="0"/>
  </r>
  <r>
    <n v="1"/>
    <x v="5"/>
    <x v="6"/>
    <n v="0"/>
    <n v="1009"/>
    <x v="16"/>
    <n v="0"/>
    <n v="0"/>
  </r>
  <r>
    <n v="1"/>
    <x v="5"/>
    <x v="6"/>
    <n v="0"/>
    <n v="1009"/>
    <x v="13"/>
    <n v="11.712585863465"/>
    <n v="0"/>
  </r>
  <r>
    <n v="4"/>
    <x v="5"/>
    <x v="7"/>
    <n v="0"/>
    <n v="1009"/>
    <x v="11"/>
    <n v="0"/>
    <n v="1731.7365478325501"/>
  </r>
  <r>
    <n v="4"/>
    <x v="5"/>
    <x v="7"/>
    <n v="0"/>
    <n v="1000"/>
    <x v="12"/>
    <n v="0"/>
    <n v="6228.5326577114602"/>
  </r>
  <r>
    <n v="1"/>
    <x v="5"/>
    <x v="7"/>
    <n v="0"/>
    <n v="1009"/>
    <x v="0"/>
    <n v="30.453990421528299"/>
    <n v="0"/>
  </r>
  <r>
    <n v="1"/>
    <x v="5"/>
    <x v="7"/>
    <n v="0"/>
    <n v="1009"/>
    <x v="16"/>
    <n v="0"/>
    <n v="0"/>
  </r>
  <r>
    <n v="1"/>
    <x v="5"/>
    <x v="7"/>
    <n v="0"/>
    <n v="1009"/>
    <x v="13"/>
    <n v="11.4359551376578"/>
    <n v="0"/>
  </r>
  <r>
    <n v="4"/>
    <x v="5"/>
    <x v="8"/>
    <n v="0"/>
    <n v="1009"/>
    <x v="11"/>
    <n v="0"/>
    <n v="1690.8359692824199"/>
  </r>
  <r>
    <n v="4"/>
    <x v="5"/>
    <x v="8"/>
    <n v="0"/>
    <n v="1000"/>
    <x v="12"/>
    <n v="0"/>
    <n v="6228.5326577114602"/>
  </r>
  <r>
    <n v="1"/>
    <x v="5"/>
    <x v="8"/>
    <n v="0"/>
    <n v="1009"/>
    <x v="0"/>
    <n v="29.7347206059436"/>
    <n v="0"/>
  </r>
  <r>
    <n v="1"/>
    <x v="5"/>
    <x v="8"/>
    <n v="0"/>
    <n v="1009"/>
    <x v="16"/>
    <n v="0"/>
    <n v="0"/>
  </r>
  <r>
    <n v="1"/>
    <x v="5"/>
    <x v="8"/>
    <n v="0"/>
    <n v="1009"/>
    <x v="13"/>
    <n v="11.1658579441852"/>
    <n v="0"/>
  </r>
  <r>
    <n v="4"/>
    <x v="5"/>
    <x v="9"/>
    <n v="0"/>
    <n v="1009"/>
    <x v="11"/>
    <n v="0"/>
    <n v="1650.90139062865"/>
  </r>
  <r>
    <n v="4"/>
    <x v="5"/>
    <x v="9"/>
    <n v="0"/>
    <n v="1000"/>
    <x v="12"/>
    <n v="0"/>
    <n v="6228.5326577114602"/>
  </r>
  <r>
    <n v="1"/>
    <x v="5"/>
    <x v="9"/>
    <n v="0"/>
    <n v="1009"/>
    <x v="0"/>
    <n v="29.0324386812872"/>
    <n v="0"/>
  </r>
  <r>
    <n v="1"/>
    <x v="5"/>
    <x v="9"/>
    <n v="0"/>
    <n v="1009"/>
    <x v="16"/>
    <n v="0"/>
    <n v="0"/>
  </r>
  <r>
    <n v="1"/>
    <x v="5"/>
    <x v="9"/>
    <n v="0"/>
    <n v="1009"/>
    <x v="13"/>
    <n v="10.902139972477899"/>
    <n v="0"/>
  </r>
  <r>
    <n v="4"/>
    <x v="5"/>
    <x v="10"/>
    <n v="0"/>
    <n v="1009"/>
    <x v="11"/>
    <n v="0"/>
    <n v="1611.9099966487599"/>
  </r>
  <r>
    <n v="4"/>
    <x v="5"/>
    <x v="10"/>
    <n v="0"/>
    <n v="1000"/>
    <x v="12"/>
    <n v="0"/>
    <n v="6228.5326577114602"/>
  </r>
  <r>
    <n v="1"/>
    <x v="5"/>
    <x v="10"/>
    <n v="0"/>
    <n v="1009"/>
    <x v="0"/>
    <n v="28.346743423384499"/>
    <n v="0"/>
  </r>
  <r>
    <n v="1"/>
    <x v="5"/>
    <x v="10"/>
    <n v="0"/>
    <n v="1009"/>
    <x v="16"/>
    <n v="0"/>
    <n v="0"/>
  </r>
  <r>
    <n v="1"/>
    <x v="5"/>
    <x v="10"/>
    <n v="0"/>
    <n v="1009"/>
    <x v="13"/>
    <n v="10.644650556511699"/>
    <n v="0"/>
  </r>
  <r>
    <n v="4"/>
    <x v="5"/>
    <x v="11"/>
    <n v="0"/>
    <n v="1009"/>
    <x v="11"/>
    <n v="0"/>
    <n v="1573.83951097576"/>
  </r>
  <r>
    <n v="4"/>
    <x v="5"/>
    <x v="11"/>
    <n v="0"/>
    <n v="1000"/>
    <x v="12"/>
    <n v="0"/>
    <n v="6228.5326577114602"/>
  </r>
  <r>
    <n v="1"/>
    <x v="5"/>
    <x v="11"/>
    <n v="0"/>
    <n v="1009"/>
    <x v="0"/>
    <n v="27.6772430842713"/>
    <n v="0"/>
  </r>
  <r>
    <n v="1"/>
    <x v="5"/>
    <x v="11"/>
    <n v="0"/>
    <n v="1009"/>
    <x v="16"/>
    <n v="0"/>
    <n v="0"/>
  </r>
  <r>
    <n v="1"/>
    <x v="5"/>
    <x v="11"/>
    <n v="0"/>
    <n v="1009"/>
    <x v="13"/>
    <n v="10.3932425887291"/>
    <n v="0"/>
  </r>
  <r>
    <n v="4"/>
    <x v="5"/>
    <x v="12"/>
    <n v="0"/>
    <n v="1009"/>
    <x v="11"/>
    <n v="0"/>
    <n v="1536.6681833713801"/>
  </r>
  <r>
    <n v="4"/>
    <x v="5"/>
    <x v="12"/>
    <n v="0"/>
    <n v="1000"/>
    <x v="12"/>
    <n v="0"/>
    <n v="6228.5326577114602"/>
  </r>
  <r>
    <n v="1"/>
    <x v="5"/>
    <x v="12"/>
    <n v="0"/>
    <n v="1009"/>
    <x v="0"/>
    <n v="27.023555168383702"/>
    <n v="0"/>
  </r>
  <r>
    <n v="1"/>
    <x v="5"/>
    <x v="12"/>
    <n v="0"/>
    <n v="1009"/>
    <x v="16"/>
    <n v="0"/>
    <n v="0"/>
  </r>
  <r>
    <n v="1"/>
    <x v="5"/>
    <x v="12"/>
    <n v="0"/>
    <n v="1009"/>
    <x v="13"/>
    <n v="10.147772435995501"/>
    <n v="0"/>
  </r>
  <r>
    <n v="4"/>
    <x v="5"/>
    <x v="13"/>
    <n v="0"/>
    <n v="1009"/>
    <x v="11"/>
    <n v="0"/>
    <n v="1500.3747772998099"/>
  </r>
  <r>
    <n v="4"/>
    <x v="5"/>
    <x v="13"/>
    <n v="0"/>
    <n v="1000"/>
    <x v="12"/>
    <n v="0"/>
    <n v="6228.5326577114602"/>
  </r>
  <r>
    <n v="1"/>
    <x v="5"/>
    <x v="13"/>
    <n v="0"/>
    <n v="1009"/>
    <x v="0"/>
    <n v="26.385306214031001"/>
    <n v="0"/>
  </r>
  <r>
    <n v="1"/>
    <x v="5"/>
    <x v="13"/>
    <n v="0"/>
    <n v="1009"/>
    <x v="16"/>
    <n v="0"/>
    <n v="0"/>
  </r>
  <r>
    <n v="1"/>
    <x v="5"/>
    <x v="13"/>
    <n v="0"/>
    <n v="1009"/>
    <x v="13"/>
    <n v="9.9080998575384704"/>
    <n v="0"/>
  </r>
  <r>
    <n v="4"/>
    <x v="5"/>
    <x v="14"/>
    <n v="0"/>
    <n v="1009"/>
    <x v="11"/>
    <n v="0"/>
    <n v="1464.9385577949499"/>
  </r>
  <r>
    <n v="4"/>
    <x v="5"/>
    <x v="14"/>
    <n v="0"/>
    <n v="1000"/>
    <x v="12"/>
    <n v="0"/>
    <n v="6228.5326577114602"/>
  </r>
  <r>
    <n v="1"/>
    <x v="5"/>
    <x v="14"/>
    <n v="0"/>
    <n v="1009"/>
    <x v="0"/>
    <n v="25.762131580033401"/>
    <n v="0"/>
  </r>
  <r>
    <n v="1"/>
    <x v="5"/>
    <x v="14"/>
    <n v="0"/>
    <n v="1009"/>
    <x v="16"/>
    <n v="0"/>
    <n v="0"/>
  </r>
  <r>
    <n v="1"/>
    <x v="5"/>
    <x v="14"/>
    <n v="0"/>
    <n v="1009"/>
    <x v="13"/>
    <n v="9.6740879248268392"/>
    <n v="0"/>
  </r>
  <r>
    <n v="4"/>
    <x v="5"/>
    <x v="15"/>
    <n v="0"/>
    <n v="1009"/>
    <x v="11"/>
    <n v="0"/>
    <n v="1430.33927961421"/>
  </r>
  <r>
    <n v="4"/>
    <x v="5"/>
    <x v="15"/>
    <n v="0"/>
    <n v="1000"/>
    <x v="12"/>
    <n v="0"/>
    <n v="6228.5326577114602"/>
  </r>
  <r>
    <n v="1"/>
    <x v="5"/>
    <x v="15"/>
    <n v="0"/>
    <n v="1009"/>
    <x v="0"/>
    <n v="25.153675237394602"/>
    <n v="0"/>
  </r>
  <r>
    <n v="1"/>
    <x v="5"/>
    <x v="15"/>
    <n v="0"/>
    <n v="1009"/>
    <x v="16"/>
    <n v="0"/>
    <n v="0"/>
  </r>
  <r>
    <n v="1"/>
    <x v="5"/>
    <x v="15"/>
    <n v="0"/>
    <n v="1009"/>
    <x v="13"/>
    <n v="9.4456029433407593"/>
    <n v="0"/>
  </r>
  <r>
    <n v="4"/>
    <x v="5"/>
    <x v="16"/>
    <n v="0"/>
    <n v="1009"/>
    <x v="11"/>
    <n v="0"/>
    <n v="1396.5571756721199"/>
  </r>
  <r>
    <n v="4"/>
    <x v="5"/>
    <x v="16"/>
    <n v="0"/>
    <n v="1000"/>
    <x v="12"/>
    <n v="0"/>
    <n v="6228.5326577114602"/>
  </r>
  <r>
    <n v="1"/>
    <x v="5"/>
    <x v="16"/>
    <n v="0"/>
    <n v="1009"/>
    <x v="0"/>
    <n v="24.559589565899699"/>
    <n v="0"/>
  </r>
  <r>
    <n v="1"/>
    <x v="5"/>
    <x v="16"/>
    <n v="0"/>
    <n v="1009"/>
    <x v="16"/>
    <n v="0"/>
    <n v="0"/>
  </r>
  <r>
    <n v="1"/>
    <x v="5"/>
    <x v="16"/>
    <n v="0"/>
    <n v="1009"/>
    <x v="13"/>
    <n v="9.2225143761906594"/>
    <n v="0"/>
  </r>
  <r>
    <n v="4"/>
    <x v="5"/>
    <x v="17"/>
    <n v="0"/>
    <n v="1009"/>
    <x v="11"/>
    <n v="0"/>
    <n v="1363.57294574707"/>
  </r>
  <r>
    <n v="4"/>
    <x v="5"/>
    <x v="17"/>
    <n v="0"/>
    <n v="1000"/>
    <x v="12"/>
    <n v="0"/>
    <n v="6228.5326577114602"/>
  </r>
  <r>
    <n v="1"/>
    <x v="5"/>
    <x v="17"/>
    <n v="0"/>
    <n v="1009"/>
    <x v="0"/>
    <n v="23.979535155512501"/>
    <n v="0"/>
  </r>
  <r>
    <n v="1"/>
    <x v="5"/>
    <x v="17"/>
    <n v="0"/>
    <n v="1009"/>
    <x v="16"/>
    <n v="0"/>
    <n v="0"/>
  </r>
  <r>
    <n v="1"/>
    <x v="5"/>
    <x v="17"/>
    <n v="0"/>
    <n v="1009"/>
    <x v="13"/>
    <n v="9.0046947695390696"/>
    <n v="0"/>
  </r>
  <r>
    <n v="4"/>
    <x v="5"/>
    <x v="18"/>
    <n v="0"/>
    <n v="1009"/>
    <x v="11"/>
    <n v="0"/>
    <n v="1331.3677454548199"/>
  </r>
  <r>
    <n v="4"/>
    <x v="5"/>
    <x v="18"/>
    <n v="0"/>
    <n v="1000"/>
    <x v="12"/>
    <n v="0"/>
    <n v="6228.5326577114602"/>
  </r>
  <r>
    <n v="1"/>
    <x v="5"/>
    <x v="18"/>
    <n v="0"/>
    <n v="1009"/>
    <x v="0"/>
    <n v="23.413180612466299"/>
    <n v="0"/>
  </r>
  <r>
    <n v="1"/>
    <x v="5"/>
    <x v="18"/>
    <n v="0"/>
    <n v="1009"/>
    <x v="16"/>
    <n v="0"/>
    <n v="0"/>
  </r>
  <r>
    <n v="1"/>
    <x v="5"/>
    <x v="18"/>
    <n v="0"/>
    <n v="1009"/>
    <x v="13"/>
    <n v="8.7920196797844596"/>
    <n v="0"/>
  </r>
  <r>
    <n v="1"/>
    <x v="5"/>
    <x v="19"/>
    <n v="0"/>
    <n v="1009"/>
    <x v="11"/>
    <n v="0"/>
    <n v="1331.3677454548199"/>
  </r>
  <r>
    <n v="4"/>
    <x v="5"/>
    <x v="5"/>
    <n v="0"/>
    <n v="1001"/>
    <x v="14"/>
    <n v="0"/>
    <n v="211.99245229101399"/>
  </r>
  <r>
    <n v="2"/>
    <x v="5"/>
    <x v="5"/>
    <n v="0"/>
    <n v="1001"/>
    <x v="0"/>
    <n v="9.3857077089862493"/>
    <n v="0"/>
  </r>
  <r>
    <n v="4"/>
    <x v="5"/>
    <x v="6"/>
    <n v="0"/>
    <n v="1001"/>
    <x v="14"/>
    <n v="0"/>
    <n v="203.004667797211"/>
  </r>
  <r>
    <n v="2"/>
    <x v="5"/>
    <x v="6"/>
    <n v="0"/>
    <n v="1001"/>
    <x v="0"/>
    <n v="8.9877844938031295"/>
    <n v="0"/>
  </r>
  <r>
    <n v="4"/>
    <x v="5"/>
    <x v="7"/>
    <n v="0"/>
    <n v="1001"/>
    <x v="14"/>
    <n v="0"/>
    <n v="194.39793587973301"/>
  </r>
  <r>
    <n v="2"/>
    <x v="5"/>
    <x v="7"/>
    <n v="0"/>
    <n v="1001"/>
    <x v="0"/>
    <n v="8.6067319174776493"/>
    <n v="0"/>
  </r>
  <r>
    <n v="4"/>
    <x v="5"/>
    <x v="8"/>
    <n v="0"/>
    <n v="1001"/>
    <x v="14"/>
    <n v="0"/>
    <n v="186.15610115946299"/>
  </r>
  <r>
    <n v="2"/>
    <x v="5"/>
    <x v="8"/>
    <n v="0"/>
    <n v="1001"/>
    <x v="0"/>
    <n v="8.2418347202697397"/>
    <n v="0"/>
  </r>
  <r>
    <n v="4"/>
    <x v="5"/>
    <x v="9"/>
    <n v="0"/>
    <n v="1001"/>
    <x v="14"/>
    <n v="0"/>
    <n v="178.26369319235801"/>
  </r>
  <r>
    <n v="2"/>
    <x v="5"/>
    <x v="9"/>
    <n v="0"/>
    <n v="1001"/>
    <x v="0"/>
    <n v="7.8924079671056999"/>
    <n v="0"/>
  </r>
  <r>
    <n v="4"/>
    <x v="5"/>
    <x v="10"/>
    <n v="0"/>
    <n v="1001"/>
    <x v="14"/>
    <n v="0"/>
    <n v="170.70589743044599"/>
  </r>
  <r>
    <n v="2"/>
    <x v="5"/>
    <x v="10"/>
    <n v="0"/>
    <n v="1001"/>
    <x v="0"/>
    <n v="7.5577957619119598"/>
    <n v="0"/>
  </r>
  <r>
    <n v="4"/>
    <x v="5"/>
    <x v="11"/>
    <n v="0"/>
    <n v="1001"/>
    <x v="14"/>
    <n v="0"/>
    <n v="163.46852741398899"/>
  </r>
  <r>
    <n v="2"/>
    <x v="5"/>
    <x v="11"/>
    <n v="0"/>
    <n v="1001"/>
    <x v="0"/>
    <n v="7.2373700164566799"/>
    <n v="0"/>
  </r>
  <r>
    <n v="4"/>
    <x v="5"/>
    <x v="12"/>
    <n v="0"/>
    <n v="1001"/>
    <x v="14"/>
    <n v="0"/>
    <n v="156.537998142601"/>
  </r>
  <r>
    <n v="2"/>
    <x v="5"/>
    <x v="12"/>
    <n v="0"/>
    <n v="1001"/>
    <x v="0"/>
    <n v="6.9305292713883899"/>
    <n v="0"/>
  </r>
  <r>
    <n v="4"/>
    <x v="5"/>
    <x v="13"/>
    <n v="0"/>
    <n v="1001"/>
    <x v="14"/>
    <n v="0"/>
    <n v="149.901300575341"/>
  </r>
  <r>
    <n v="2"/>
    <x v="5"/>
    <x v="13"/>
    <n v="0"/>
    <n v="1001"/>
    <x v="0"/>
    <n v="6.63669756725906"/>
    <n v="0"/>
  </r>
  <r>
    <n v="4"/>
    <x v="5"/>
    <x v="14"/>
    <n v="0"/>
    <n v="1001"/>
    <x v="14"/>
    <n v="0"/>
    <n v="143.54597721192999"/>
  </r>
  <r>
    <n v="2"/>
    <x v="5"/>
    <x v="14"/>
    <n v="0"/>
    <n v="1001"/>
    <x v="0"/>
    <n v="6.3553233634114896"/>
    <n v="0"/>
  </r>
  <r>
    <n v="4"/>
    <x v="5"/>
    <x v="15"/>
    <n v="0"/>
    <n v="1001"/>
    <x v="14"/>
    <n v="0"/>
    <n v="137.460098709227"/>
  </r>
  <r>
    <n v="2"/>
    <x v="5"/>
    <x v="15"/>
    <n v="0"/>
    <n v="1001"/>
    <x v="0"/>
    <n v="6.0858785027031397"/>
    <n v="0"/>
  </r>
  <r>
    <n v="4"/>
    <x v="5"/>
    <x v="16"/>
    <n v="0"/>
    <n v="1001"/>
    <x v="14"/>
    <n v="0"/>
    <n v="131.63224148910501"/>
  </r>
  <r>
    <n v="2"/>
    <x v="5"/>
    <x v="16"/>
    <n v="0"/>
    <n v="1001"/>
    <x v="0"/>
    <n v="5.82785722012144"/>
    <n v="0"/>
  </r>
  <r>
    <n v="4"/>
    <x v="5"/>
    <x v="17"/>
    <n v="0"/>
    <n v="1001"/>
    <x v="14"/>
    <n v="0"/>
    <n v="126.051466295674"/>
  </r>
  <r>
    <n v="2"/>
    <x v="5"/>
    <x v="17"/>
    <n v="0"/>
    <n v="1001"/>
    <x v="0"/>
    <n v="5.5807751934311796"/>
    <n v="0"/>
  </r>
  <r>
    <n v="4"/>
    <x v="5"/>
    <x v="18"/>
    <n v="0"/>
    <n v="1001"/>
    <x v="14"/>
    <n v="0"/>
    <n v="120.70729766160299"/>
  </r>
  <r>
    <n v="2"/>
    <x v="5"/>
    <x v="18"/>
    <n v="0"/>
    <n v="1001"/>
    <x v="0"/>
    <n v="5.3441686340708801"/>
    <n v="0"/>
  </r>
  <r>
    <n v="2"/>
    <x v="5"/>
    <x v="19"/>
    <n v="0"/>
    <n v="1001"/>
    <x v="14"/>
    <n v="0"/>
    <n v="120.70729766160299"/>
  </r>
  <r>
    <n v="1"/>
    <x v="6"/>
    <x v="6"/>
    <n v="0"/>
    <n v="1000"/>
    <x v="11"/>
    <n v="1429.68056678416"/>
    <n v="0"/>
  </r>
  <r>
    <n v="4"/>
    <x v="6"/>
    <x v="6"/>
    <n v="0"/>
    <n v="1009"/>
    <x v="11"/>
    <n v="0"/>
    <n v="1395.9140204832599"/>
  </r>
  <r>
    <n v="4"/>
    <x v="6"/>
    <x v="6"/>
    <n v="0"/>
    <n v="1000"/>
    <x v="12"/>
    <n v="0"/>
    <n v="4786.3218974947904"/>
  </r>
  <r>
    <n v="1"/>
    <x v="6"/>
    <x v="6"/>
    <n v="0"/>
    <n v="1009"/>
    <x v="0"/>
    <n v="24.548279160754099"/>
    <n v="0"/>
  </r>
  <r>
    <n v="1"/>
    <x v="6"/>
    <x v="6"/>
    <n v="0"/>
    <n v="1009"/>
    <x v="16"/>
    <n v="0"/>
    <n v="0"/>
  </r>
  <r>
    <n v="1"/>
    <x v="6"/>
    <x v="6"/>
    <n v="0"/>
    <n v="1009"/>
    <x v="13"/>
    <n v="9.21826714014564"/>
    <n v="0"/>
  </r>
  <r>
    <n v="4"/>
    <x v="6"/>
    <x v="7"/>
    <n v="0"/>
    <n v="1009"/>
    <x v="11"/>
    <n v="0"/>
    <n v="1362.9449807552101"/>
  </r>
  <r>
    <n v="4"/>
    <x v="6"/>
    <x v="7"/>
    <n v="0"/>
    <n v="1000"/>
    <x v="12"/>
    <n v="0"/>
    <n v="4786.3218974947904"/>
  </r>
  <r>
    <n v="1"/>
    <x v="6"/>
    <x v="7"/>
    <n v="0"/>
    <n v="1009"/>
    <x v="0"/>
    <n v="23.968491882289999"/>
    <n v="0"/>
  </r>
  <r>
    <n v="1"/>
    <x v="6"/>
    <x v="7"/>
    <n v="0"/>
    <n v="1009"/>
    <x v="16"/>
    <n v="0"/>
    <n v="0"/>
  </r>
  <r>
    <n v="1"/>
    <x v="6"/>
    <x v="7"/>
    <n v="0"/>
    <n v="1009"/>
    <x v="13"/>
    <n v="9.0005478457567492"/>
    <n v="0"/>
  </r>
  <r>
    <n v="4"/>
    <x v="6"/>
    <x v="8"/>
    <n v="0"/>
    <n v="1009"/>
    <x v="11"/>
    <n v="0"/>
    <n v="1330.75461189417"/>
  </r>
  <r>
    <n v="4"/>
    <x v="6"/>
    <x v="8"/>
    <n v="0"/>
    <n v="1000"/>
    <x v="12"/>
    <n v="0"/>
    <n v="4786.3218974947904"/>
  </r>
  <r>
    <n v="1"/>
    <x v="6"/>
    <x v="8"/>
    <n v="0"/>
    <n v="1009"/>
    <x v="0"/>
    <n v="23.402398161979701"/>
    <n v="0"/>
  </r>
  <r>
    <n v="1"/>
    <x v="6"/>
    <x v="8"/>
    <n v="0"/>
    <n v="1009"/>
    <x v="16"/>
    <n v="0"/>
    <n v="0"/>
  </r>
  <r>
    <n v="1"/>
    <x v="6"/>
    <x v="8"/>
    <n v="0"/>
    <n v="1009"/>
    <x v="13"/>
    <n v="8.7879706990652995"/>
    <n v="0"/>
  </r>
  <r>
    <n v="4"/>
    <x v="6"/>
    <x v="9"/>
    <n v="0"/>
    <n v="1009"/>
    <x v="11"/>
    <n v="0"/>
    <n v="1299.3245230605901"/>
  </r>
  <r>
    <n v="4"/>
    <x v="6"/>
    <x v="9"/>
    <n v="0"/>
    <n v="1000"/>
    <x v="12"/>
    <n v="0"/>
    <n v="4786.3218974947904"/>
  </r>
  <r>
    <n v="1"/>
    <x v="6"/>
    <x v="9"/>
    <n v="0"/>
    <n v="1009"/>
    <x v="0"/>
    <n v="22.849674582008099"/>
    <n v="0"/>
  </r>
  <r>
    <n v="1"/>
    <x v="6"/>
    <x v="9"/>
    <n v="0"/>
    <n v="1009"/>
    <x v="16"/>
    <n v="0"/>
    <n v="0"/>
  </r>
  <r>
    <n v="1"/>
    <x v="6"/>
    <x v="9"/>
    <n v="0"/>
    <n v="1009"/>
    <x v="13"/>
    <n v="8.5804142515656405"/>
    <n v="0"/>
  </r>
  <r>
    <n v="4"/>
    <x v="6"/>
    <x v="10"/>
    <n v="0"/>
    <n v="1009"/>
    <x v="11"/>
    <n v="0"/>
    <n v="1268.6367577743199"/>
  </r>
  <r>
    <n v="4"/>
    <x v="6"/>
    <x v="10"/>
    <n v="0"/>
    <n v="1000"/>
    <x v="12"/>
    <n v="0"/>
    <n v="4786.3218974947904"/>
  </r>
  <r>
    <n v="1"/>
    <x v="6"/>
    <x v="10"/>
    <n v="0"/>
    <n v="1009"/>
    <x v="0"/>
    <n v="22.310005363121601"/>
    <n v="0"/>
  </r>
  <r>
    <n v="1"/>
    <x v="6"/>
    <x v="10"/>
    <n v="0"/>
    <n v="1009"/>
    <x v="16"/>
    <n v="0"/>
    <n v="0"/>
  </r>
  <r>
    <n v="1"/>
    <x v="6"/>
    <x v="10"/>
    <n v="0"/>
    <n v="1009"/>
    <x v="13"/>
    <n v="8.37775992315294"/>
    <n v="0"/>
  </r>
  <r>
    <n v="4"/>
    <x v="6"/>
    <x v="11"/>
    <n v="0"/>
    <n v="1009"/>
    <x v="11"/>
    <n v="0"/>
    <n v="1238.6737836557199"/>
  </r>
  <r>
    <n v="4"/>
    <x v="6"/>
    <x v="11"/>
    <n v="0"/>
    <n v="1000"/>
    <x v="12"/>
    <n v="0"/>
    <n v="4786.3218974947904"/>
  </r>
  <r>
    <n v="1"/>
    <x v="6"/>
    <x v="11"/>
    <n v="0"/>
    <n v="1009"/>
    <x v="0"/>
    <n v="21.783082184217498"/>
    <n v="0"/>
  </r>
  <r>
    <n v="1"/>
    <x v="6"/>
    <x v="11"/>
    <n v="0"/>
    <n v="1009"/>
    <x v="16"/>
    <n v="0"/>
    <n v="0"/>
  </r>
  <r>
    <n v="1"/>
    <x v="6"/>
    <x v="11"/>
    <n v="0"/>
    <n v="1009"/>
    <x v="13"/>
    <n v="8.1798919343760499"/>
    <n v="0"/>
  </r>
  <r>
    <n v="4"/>
    <x v="6"/>
    <x v="12"/>
    <n v="0"/>
    <n v="1009"/>
    <x v="11"/>
    <n v="0"/>
    <n v="1209.4184824092399"/>
  </r>
  <r>
    <n v="4"/>
    <x v="6"/>
    <x v="12"/>
    <n v="0"/>
    <n v="1000"/>
    <x v="12"/>
    <n v="0"/>
    <n v="4786.3218974947904"/>
  </r>
  <r>
    <n v="1"/>
    <x v="6"/>
    <x v="12"/>
    <n v="0"/>
    <n v="1009"/>
    <x v="0"/>
    <n v="21.268604006197599"/>
    <n v="0"/>
  </r>
  <r>
    <n v="1"/>
    <x v="6"/>
    <x v="12"/>
    <n v="0"/>
    <n v="1009"/>
    <x v="16"/>
    <n v="0"/>
    <n v="0"/>
  </r>
  <r>
    <n v="1"/>
    <x v="6"/>
    <x v="12"/>
    <n v="0"/>
    <n v="1009"/>
    <x v="13"/>
    <n v="7.9866972402915302"/>
    <n v="0"/>
  </r>
  <r>
    <n v="4"/>
    <x v="6"/>
    <x v="13"/>
    <n v="0"/>
    <n v="1009"/>
    <x v="11"/>
    <n v="0"/>
    <n v="1180.8541400433801"/>
  </r>
  <r>
    <n v="4"/>
    <x v="6"/>
    <x v="13"/>
    <n v="0"/>
    <n v="1000"/>
    <x v="12"/>
    <n v="0"/>
    <n v="4786.3218974947904"/>
  </r>
  <r>
    <n v="1"/>
    <x v="6"/>
    <x v="13"/>
    <n v="0"/>
    <n v="1009"/>
    <x v="0"/>
    <n v="20.766276899978099"/>
    <n v="0"/>
  </r>
  <r>
    <n v="1"/>
    <x v="6"/>
    <x v="13"/>
    <n v="0"/>
    <n v="1009"/>
    <x v="16"/>
    <n v="0"/>
    <n v="0"/>
  </r>
  <r>
    <n v="1"/>
    <x v="6"/>
    <x v="13"/>
    <n v="0"/>
    <n v="1009"/>
    <x v="13"/>
    <n v="7.7980654658789899"/>
    <n v="0"/>
  </r>
  <r>
    <n v="4"/>
    <x v="6"/>
    <x v="14"/>
    <n v="0"/>
    <n v="1009"/>
    <x v="11"/>
    <n v="0"/>
    <n v="1152.96443732183"/>
  </r>
  <r>
    <n v="4"/>
    <x v="6"/>
    <x v="14"/>
    <n v="0"/>
    <n v="1000"/>
    <x v="12"/>
    <n v="0"/>
    <n v="4786.3218974947904"/>
  </r>
  <r>
    <n v="1"/>
    <x v="6"/>
    <x v="14"/>
    <n v="0"/>
    <n v="1009"/>
    <x v="0"/>
    <n v="20.275813878565199"/>
    <n v="0"/>
  </r>
  <r>
    <n v="1"/>
    <x v="6"/>
    <x v="14"/>
    <n v="0"/>
    <n v="1009"/>
    <x v="16"/>
    <n v="0"/>
    <n v="0"/>
  </r>
  <r>
    <n v="1"/>
    <x v="6"/>
    <x v="14"/>
    <n v="0"/>
    <n v="1009"/>
    <x v="13"/>
    <n v="7.6138888429825498"/>
    <n v="0"/>
  </r>
  <r>
    <n v="4"/>
    <x v="6"/>
    <x v="15"/>
    <n v="0"/>
    <n v="1009"/>
    <x v="11"/>
    <n v="0"/>
    <n v="1125.7334404400001"/>
  </r>
  <r>
    <n v="4"/>
    <x v="6"/>
    <x v="15"/>
    <n v="0"/>
    <n v="1000"/>
    <x v="12"/>
    <n v="0"/>
    <n v="4786.3218974947904"/>
  </r>
  <r>
    <n v="1"/>
    <x v="6"/>
    <x v="15"/>
    <n v="0"/>
    <n v="1009"/>
    <x v="0"/>
    <n v="19.796934733093501"/>
    <n v="0"/>
  </r>
  <r>
    <n v="1"/>
    <x v="6"/>
    <x v="15"/>
    <n v="0"/>
    <n v="1009"/>
    <x v="16"/>
    <n v="0"/>
    <n v="0"/>
  </r>
  <r>
    <n v="1"/>
    <x v="6"/>
    <x v="15"/>
    <n v="0"/>
    <n v="1009"/>
    <x v="13"/>
    <n v="7.4340621487407503"/>
    <n v="0"/>
  </r>
  <r>
    <n v="4"/>
    <x v="6"/>
    <x v="16"/>
    <n v="0"/>
    <n v="1009"/>
    <x v="11"/>
    <n v="0"/>
    <n v="1099.1455919217799"/>
  </r>
  <r>
    <n v="4"/>
    <x v="6"/>
    <x v="16"/>
    <n v="0"/>
    <n v="1000"/>
    <x v="12"/>
    <n v="0"/>
    <n v="4786.3218974947904"/>
  </r>
  <r>
    <n v="1"/>
    <x v="6"/>
    <x v="16"/>
    <n v="0"/>
    <n v="1009"/>
    <x v="0"/>
    <n v="19.329365872740102"/>
    <n v="0"/>
  </r>
  <r>
    <n v="1"/>
    <x v="6"/>
    <x v="16"/>
    <n v="0"/>
    <n v="1009"/>
    <x v="16"/>
    <n v="0"/>
    <n v="0"/>
  </r>
  <r>
    <n v="1"/>
    <x v="6"/>
    <x v="16"/>
    <n v="0"/>
    <n v="1009"/>
    <x v="13"/>
    <n v="7.2584826454718803"/>
    <n v="0"/>
  </r>
  <r>
    <n v="4"/>
    <x v="6"/>
    <x v="17"/>
    <n v="0"/>
    <n v="1009"/>
    <x v="11"/>
    <n v="0"/>
    <n v="1073.1857017313901"/>
  </r>
  <r>
    <n v="4"/>
    <x v="6"/>
    <x v="17"/>
    <n v="0"/>
    <n v="1000"/>
    <x v="12"/>
    <n v="0"/>
    <n v="4786.3218974947904"/>
  </r>
  <r>
    <n v="1"/>
    <x v="6"/>
    <x v="17"/>
    <n v="0"/>
    <n v="1009"/>
    <x v="0"/>
    <n v="18.8728401684162"/>
    <n v="0"/>
  </r>
  <r>
    <n v="1"/>
    <x v="6"/>
    <x v="17"/>
    <n v="0"/>
    <n v="1009"/>
    <x v="16"/>
    <n v="0"/>
    <n v="0"/>
  </r>
  <r>
    <n v="1"/>
    <x v="6"/>
    <x v="17"/>
    <n v="0"/>
    <n v="1009"/>
    <x v="13"/>
    <n v="7.0870500219774799"/>
    <n v="0"/>
  </r>
  <r>
    <n v="4"/>
    <x v="6"/>
    <x v="18"/>
    <n v="0"/>
    <n v="1009"/>
    <x v="11"/>
    <n v="0"/>
    <n v="1047.8389385949999"/>
  </r>
  <r>
    <n v="4"/>
    <x v="6"/>
    <x v="18"/>
    <n v="0"/>
    <n v="1000"/>
    <x v="12"/>
    <n v="0"/>
    <n v="4786.3218974947904"/>
  </r>
  <r>
    <n v="1"/>
    <x v="6"/>
    <x v="18"/>
    <n v="0"/>
    <n v="1009"/>
    <x v="0"/>
    <n v="18.427096800155098"/>
    <n v="0"/>
  </r>
  <r>
    <n v="1"/>
    <x v="6"/>
    <x v="18"/>
    <n v="0"/>
    <n v="1009"/>
    <x v="16"/>
    <n v="0"/>
    <n v="0"/>
  </r>
  <r>
    <n v="1"/>
    <x v="6"/>
    <x v="18"/>
    <n v="0"/>
    <n v="1009"/>
    <x v="13"/>
    <n v="6.91966633623431"/>
    <n v="0"/>
  </r>
  <r>
    <n v="1"/>
    <x v="6"/>
    <x v="19"/>
    <n v="0"/>
    <n v="1009"/>
    <x v="11"/>
    <n v="0"/>
    <n v="1047.8389385949999"/>
  </r>
  <r>
    <n v="4"/>
    <x v="6"/>
    <x v="6"/>
    <n v="0"/>
    <n v="1001"/>
    <x v="14"/>
    <n v="0"/>
    <n v="90.299174016230296"/>
  </r>
  <r>
    <n v="2"/>
    <x v="6"/>
    <x v="6"/>
    <n v="0"/>
    <n v="1001"/>
    <x v="0"/>
    <n v="3.9978859837697498"/>
    <n v="0"/>
  </r>
  <r>
    <n v="4"/>
    <x v="6"/>
    <x v="7"/>
    <n v="0"/>
    <n v="1001"/>
    <x v="14"/>
    <n v="0"/>
    <n v="86.4707852823135"/>
  </r>
  <r>
    <n v="2"/>
    <x v="6"/>
    <x v="7"/>
    <n v="0"/>
    <n v="1001"/>
    <x v="0"/>
    <n v="3.8283887339167801"/>
    <n v="0"/>
  </r>
  <r>
    <n v="4"/>
    <x v="6"/>
    <x v="8"/>
    <n v="0"/>
    <n v="1001"/>
    <x v="14"/>
    <n v="0"/>
    <n v="82.804707670925296"/>
  </r>
  <r>
    <n v="2"/>
    <x v="6"/>
    <x v="8"/>
    <n v="0"/>
    <n v="1001"/>
    <x v="0"/>
    <n v="3.6660776113881499"/>
    <n v="0"/>
  </r>
  <r>
    <n v="4"/>
    <x v="6"/>
    <x v="9"/>
    <n v="0"/>
    <n v="1001"/>
    <x v="14"/>
    <n v="0"/>
    <n v="79.294059722964406"/>
  </r>
  <r>
    <n v="2"/>
    <x v="6"/>
    <x v="9"/>
    <n v="0"/>
    <n v="1001"/>
    <x v="0"/>
    <n v="3.5106479479608899"/>
    <n v="0"/>
  </r>
  <r>
    <n v="4"/>
    <x v="6"/>
    <x v="10"/>
    <n v="0"/>
    <n v="1001"/>
    <x v="14"/>
    <n v="0"/>
    <n v="75.932251730619399"/>
  </r>
  <r>
    <n v="2"/>
    <x v="6"/>
    <x v="10"/>
    <n v="0"/>
    <n v="1001"/>
    <x v="0"/>
    <n v="3.3618079923450601"/>
    <n v="0"/>
  </r>
  <r>
    <n v="4"/>
    <x v="6"/>
    <x v="11"/>
    <n v="0"/>
    <n v="1001"/>
    <x v="14"/>
    <n v="0"/>
    <n v="72.712973368071104"/>
  </r>
  <r>
    <n v="2"/>
    <x v="6"/>
    <x v="11"/>
    <n v="0"/>
    <n v="1001"/>
    <x v="0"/>
    <n v="3.2192783625483101"/>
    <n v="0"/>
  </r>
  <r>
    <n v="4"/>
    <x v="6"/>
    <x v="12"/>
    <n v="0"/>
    <n v="1001"/>
    <x v="14"/>
    <n v="0"/>
    <n v="69.630181846612899"/>
  </r>
  <r>
    <n v="2"/>
    <x v="6"/>
    <x v="12"/>
    <n v="0"/>
    <n v="1001"/>
    <x v="0"/>
    <n v="3.0827915214582"/>
    <n v="0"/>
  </r>
  <r>
    <n v="4"/>
    <x v="6"/>
    <x v="13"/>
    <n v="0"/>
    <n v="1001"/>
    <x v="14"/>
    <n v="0"/>
    <n v="66.678090571954797"/>
  </r>
  <r>
    <n v="2"/>
    <x v="6"/>
    <x v="13"/>
    <n v="0"/>
    <n v="1001"/>
    <x v="0"/>
    <n v="2.95209127465812"/>
    <n v="0"/>
  </r>
  <r>
    <n v="4"/>
    <x v="6"/>
    <x v="14"/>
    <n v="0"/>
    <n v="1001"/>
    <x v="14"/>
    <n v="0"/>
    <n v="63.851158282420499"/>
  </r>
  <r>
    <n v="2"/>
    <x v="6"/>
    <x v="14"/>
    <n v="0"/>
    <n v="1001"/>
    <x v="0"/>
    <n v="2.8269322895342599"/>
    <n v="0"/>
  </r>
  <r>
    <n v="4"/>
    <x v="6"/>
    <x v="15"/>
    <n v="0"/>
    <n v="1001"/>
    <x v="14"/>
    <n v="0"/>
    <n v="61.144078647649799"/>
  </r>
  <r>
    <n v="2"/>
    <x v="6"/>
    <x v="15"/>
    <n v="0"/>
    <n v="1001"/>
    <x v="0"/>
    <n v="2.7070796347707198"/>
    <n v="0"/>
  </r>
  <r>
    <n v="4"/>
    <x v="6"/>
    <x v="16"/>
    <n v="0"/>
    <n v="1001"/>
    <x v="14"/>
    <n v="0"/>
    <n v="58.551770308281"/>
  </r>
  <r>
    <n v="2"/>
    <x v="6"/>
    <x v="16"/>
    <n v="0"/>
    <n v="1001"/>
    <x v="0"/>
    <n v="2.5923083393687398"/>
    <n v="0"/>
  </r>
  <r>
    <n v="4"/>
    <x v="6"/>
    <x v="17"/>
    <n v="0"/>
    <n v="1001"/>
    <x v="14"/>
    <n v="0"/>
    <n v="56.069367337919303"/>
  </r>
  <r>
    <n v="2"/>
    <x v="6"/>
    <x v="17"/>
    <n v="0"/>
    <n v="1001"/>
    <x v="0"/>
    <n v="2.4824029703617798"/>
    <n v="0"/>
  </r>
  <r>
    <n v="4"/>
    <x v="6"/>
    <x v="18"/>
    <n v="0"/>
    <n v="1001"/>
    <x v="14"/>
    <n v="0"/>
    <n v="53.692210109484897"/>
  </r>
  <r>
    <n v="2"/>
    <x v="6"/>
    <x v="18"/>
    <n v="0"/>
    <n v="1001"/>
    <x v="0"/>
    <n v="2.3771572284343301"/>
    <n v="0"/>
  </r>
  <r>
    <n v="2"/>
    <x v="6"/>
    <x v="19"/>
    <n v="0"/>
    <n v="1001"/>
    <x v="14"/>
    <n v="0"/>
    <n v="53.692210109484897"/>
  </r>
  <r>
    <n v="1"/>
    <x v="8"/>
    <x v="8"/>
    <n v="0"/>
    <n v="1000"/>
    <x v="11"/>
    <n v="4308.9248591143396"/>
    <n v="0"/>
  </r>
  <r>
    <n v="4"/>
    <x v="8"/>
    <x v="8"/>
    <n v="0"/>
    <n v="1009"/>
    <x v="11"/>
    <n v="0"/>
    <n v="4207.1556148910204"/>
  </r>
  <r>
    <n v="4"/>
    <x v="8"/>
    <x v="8"/>
    <n v="0"/>
    <n v="1000"/>
    <x v="12"/>
    <n v="0"/>
    <n v="14425.5310500784"/>
  </r>
  <r>
    <n v="1"/>
    <x v="8"/>
    <x v="8"/>
    <n v="0"/>
    <n v="1009"/>
    <x v="0"/>
    <n v="73.986240550349095"/>
    <n v="0"/>
  </r>
  <r>
    <n v="1"/>
    <x v="8"/>
    <x v="8"/>
    <n v="0"/>
    <n v="1009"/>
    <x v="16"/>
    <n v="0"/>
    <n v="0"/>
  </r>
  <r>
    <n v="1"/>
    <x v="8"/>
    <x v="8"/>
    <n v="0"/>
    <n v="1009"/>
    <x v="13"/>
    <n v="27.7830036729647"/>
    <n v="0"/>
  </r>
  <r>
    <n v="4"/>
    <x v="8"/>
    <x v="9"/>
    <n v="0"/>
    <n v="1009"/>
    <x v="11"/>
    <n v="0"/>
    <n v="4107.7899816399204"/>
  </r>
  <r>
    <n v="4"/>
    <x v="8"/>
    <x v="9"/>
    <n v="0"/>
    <n v="1000"/>
    <x v="12"/>
    <n v="0"/>
    <n v="14425.5310500784"/>
  </r>
  <r>
    <n v="1"/>
    <x v="8"/>
    <x v="9"/>
    <n v="0"/>
    <n v="1009"/>
    <x v="0"/>
    <n v="72.238815373554303"/>
    <n v="0"/>
  </r>
  <r>
    <n v="1"/>
    <x v="8"/>
    <x v="9"/>
    <n v="0"/>
    <n v="1009"/>
    <x v="16"/>
    <n v="0"/>
    <n v="0"/>
  </r>
  <r>
    <n v="1"/>
    <x v="8"/>
    <x v="9"/>
    <n v="0"/>
    <n v="1009"/>
    <x v="13"/>
    <n v="27.126817877552"/>
    <n v="0"/>
  </r>
  <r>
    <n v="4"/>
    <x v="8"/>
    <x v="10"/>
    <n v="0"/>
    <n v="1009"/>
    <x v="11"/>
    <n v="0"/>
    <n v="4010.7711902875099"/>
  </r>
  <r>
    <n v="4"/>
    <x v="8"/>
    <x v="10"/>
    <n v="0"/>
    <n v="1000"/>
    <x v="12"/>
    <n v="0"/>
    <n v="14425.5310500784"/>
  </r>
  <r>
    <n v="1"/>
    <x v="8"/>
    <x v="10"/>
    <n v="0"/>
    <n v="1009"/>
    <x v="0"/>
    <n v="70.532661313196797"/>
    <n v="0"/>
  </r>
  <r>
    <n v="1"/>
    <x v="8"/>
    <x v="10"/>
    <n v="0"/>
    <n v="1009"/>
    <x v="16"/>
    <n v="0"/>
    <n v="0"/>
  </r>
  <r>
    <n v="1"/>
    <x v="8"/>
    <x v="10"/>
    <n v="0"/>
    <n v="1009"/>
    <x v="13"/>
    <n v="26.486130039206"/>
    <n v="0"/>
  </r>
  <r>
    <n v="4"/>
    <x v="8"/>
    <x v="11"/>
    <n v="0"/>
    <n v="1009"/>
    <x v="11"/>
    <n v="0"/>
    <n v="3916.0438125462101"/>
  </r>
  <r>
    <n v="4"/>
    <x v="8"/>
    <x v="11"/>
    <n v="0"/>
    <n v="1000"/>
    <x v="12"/>
    <n v="0"/>
    <n v="14425.5310500784"/>
  </r>
  <r>
    <n v="1"/>
    <x v="8"/>
    <x v="11"/>
    <n v="0"/>
    <n v="1009"/>
    <x v="0"/>
    <n v="68.866803617924901"/>
    <n v="0"/>
  </r>
  <r>
    <n v="1"/>
    <x v="8"/>
    <x v="11"/>
    <n v="0"/>
    <n v="1009"/>
    <x v="16"/>
    <n v="0"/>
    <n v="0"/>
  </r>
  <r>
    <n v="1"/>
    <x v="8"/>
    <x v="11"/>
    <n v="0"/>
    <n v="1009"/>
    <x v="13"/>
    <n v="25.8605741233748"/>
    <n v="0"/>
  </r>
  <r>
    <n v="4"/>
    <x v="8"/>
    <x v="12"/>
    <n v="0"/>
    <n v="1009"/>
    <x v="11"/>
    <n v="0"/>
    <n v="3823.55372924731"/>
  </r>
  <r>
    <n v="4"/>
    <x v="8"/>
    <x v="12"/>
    <n v="0"/>
    <n v="1000"/>
    <x v="12"/>
    <n v="0"/>
    <n v="14425.5310500784"/>
  </r>
  <r>
    <n v="1"/>
    <x v="8"/>
    <x v="12"/>
    <n v="0"/>
    <n v="1009"/>
    <x v="0"/>
    <n v="67.240290558304395"/>
    <n v="0"/>
  </r>
  <r>
    <n v="1"/>
    <x v="8"/>
    <x v="12"/>
    <n v="0"/>
    <n v="1009"/>
    <x v="16"/>
    <n v="0"/>
    <n v="0"/>
  </r>
  <r>
    <n v="1"/>
    <x v="8"/>
    <x v="12"/>
    <n v="0"/>
    <n v="1009"/>
    <x v="13"/>
    <n v="25.249792740601201"/>
    <n v="0"/>
  </r>
  <r>
    <n v="4"/>
    <x v="8"/>
    <x v="13"/>
    <n v="0"/>
    <n v="1009"/>
    <x v="11"/>
    <n v="0"/>
    <n v="3733.2480994218899"/>
  </r>
  <r>
    <n v="4"/>
    <x v="8"/>
    <x v="13"/>
    <n v="0"/>
    <n v="1000"/>
    <x v="12"/>
    <n v="0"/>
    <n v="14425.5310500784"/>
  </r>
  <r>
    <n v="1"/>
    <x v="8"/>
    <x v="13"/>
    <n v="0"/>
    <n v="1009"/>
    <x v="0"/>
    <n v="65.652192883081"/>
    <n v="0"/>
  </r>
  <r>
    <n v="1"/>
    <x v="8"/>
    <x v="13"/>
    <n v="0"/>
    <n v="1009"/>
    <x v="16"/>
    <n v="0"/>
    <n v="0"/>
  </r>
  <r>
    <n v="1"/>
    <x v="8"/>
    <x v="13"/>
    <n v="0"/>
    <n v="1009"/>
    <x v="13"/>
    <n v="24.653436942339901"/>
    <n v="0"/>
  </r>
  <r>
    <n v="4"/>
    <x v="8"/>
    <x v="14"/>
    <n v="0"/>
    <n v="1009"/>
    <x v="11"/>
    <n v="0"/>
    <n v="3645.0753301120099"/>
  </r>
  <r>
    <n v="4"/>
    <x v="8"/>
    <x v="14"/>
    <n v="0"/>
    <n v="1000"/>
    <x v="12"/>
    <n v="0"/>
    <n v="14425.5310500784"/>
  </r>
  <r>
    <n v="1"/>
    <x v="8"/>
    <x v="14"/>
    <n v="0"/>
    <n v="1009"/>
    <x v="0"/>
    <n v="64.101603288281197"/>
    <n v="0"/>
  </r>
  <r>
    <n v="1"/>
    <x v="8"/>
    <x v="14"/>
    <n v="0"/>
    <n v="1009"/>
    <x v="16"/>
    <n v="0"/>
    <n v="0"/>
  </r>
  <r>
    <n v="1"/>
    <x v="8"/>
    <x v="14"/>
    <n v="0"/>
    <n v="1009"/>
    <x v="13"/>
    <n v="24.0711660215966"/>
    <n v="0"/>
  </r>
  <r>
    <n v="4"/>
    <x v="8"/>
    <x v="15"/>
    <n v="0"/>
    <n v="1009"/>
    <x v="11"/>
    <n v="0"/>
    <n v="3558.9850468948598"/>
  </r>
  <r>
    <n v="4"/>
    <x v="8"/>
    <x v="15"/>
    <n v="0"/>
    <n v="1000"/>
    <x v="12"/>
    <n v="0"/>
    <n v="14425.5310500784"/>
  </r>
  <r>
    <n v="1"/>
    <x v="8"/>
    <x v="15"/>
    <n v="0"/>
    <n v="1009"/>
    <x v="0"/>
    <n v="62.587635898863802"/>
    <n v="0"/>
  </r>
  <r>
    <n v="1"/>
    <x v="8"/>
    <x v="15"/>
    <n v="0"/>
    <n v="1009"/>
    <x v="16"/>
    <n v="0"/>
    <n v="0"/>
  </r>
  <r>
    <n v="1"/>
    <x v="8"/>
    <x v="15"/>
    <n v="0"/>
    <n v="1009"/>
    <x v="13"/>
    <n v="23.5026473182803"/>
    <n v="0"/>
  </r>
  <r>
    <n v="4"/>
    <x v="8"/>
    <x v="16"/>
    <n v="0"/>
    <n v="1009"/>
    <x v="11"/>
    <n v="0"/>
    <n v="3474.9280651031199"/>
  </r>
  <r>
    <n v="4"/>
    <x v="8"/>
    <x v="16"/>
    <n v="0"/>
    <n v="1000"/>
    <x v="12"/>
    <n v="0"/>
    <n v="14425.5310500784"/>
  </r>
  <r>
    <n v="1"/>
    <x v="8"/>
    <x v="16"/>
    <n v="0"/>
    <n v="1009"/>
    <x v="0"/>
    <n v="61.109425762597503"/>
    <n v="0"/>
  </r>
  <r>
    <n v="1"/>
    <x v="8"/>
    <x v="16"/>
    <n v="0"/>
    <n v="1009"/>
    <x v="16"/>
    <n v="0"/>
    <n v="0"/>
  </r>
  <r>
    <n v="1"/>
    <x v="8"/>
    <x v="16"/>
    <n v="0"/>
    <n v="1009"/>
    <x v="13"/>
    <n v="22.947556029146"/>
    <n v="0"/>
  </r>
  <r>
    <n v="4"/>
    <x v="8"/>
    <x v="17"/>
    <n v="0"/>
    <n v="1009"/>
    <x v="11"/>
    <n v="0"/>
    <n v="3392.8563617249802"/>
  </r>
  <r>
    <n v="4"/>
    <x v="8"/>
    <x v="17"/>
    <n v="0"/>
    <n v="1000"/>
    <x v="12"/>
    <n v="0"/>
    <n v="14425.5310500784"/>
  </r>
  <r>
    <n v="1"/>
    <x v="8"/>
    <x v="17"/>
    <n v="0"/>
    <n v="1009"/>
    <x v="0"/>
    <n v="59.666128355907901"/>
    <n v="0"/>
  </r>
  <r>
    <n v="1"/>
    <x v="8"/>
    <x v="17"/>
    <n v="0"/>
    <n v="1009"/>
    <x v="16"/>
    <n v="0"/>
    <n v="0"/>
  </r>
  <r>
    <n v="1"/>
    <x v="8"/>
    <x v="17"/>
    <n v="0"/>
    <n v="1009"/>
    <x v="13"/>
    <n v="22.405575022232298"/>
    <n v="0"/>
  </r>
  <r>
    <n v="4"/>
    <x v="8"/>
    <x v="18"/>
    <n v="0"/>
    <n v="1009"/>
    <x v="11"/>
    <n v="0"/>
    <n v="3312.7230479679201"/>
  </r>
  <r>
    <n v="4"/>
    <x v="8"/>
    <x v="18"/>
    <n v="0"/>
    <n v="1000"/>
    <x v="12"/>
    <n v="0"/>
    <n v="14425.5310500784"/>
  </r>
  <r>
    <n v="1"/>
    <x v="8"/>
    <x v="18"/>
    <n v="0"/>
    <n v="1009"/>
    <x v="0"/>
    <n v="58.256919101384"/>
    <n v="0"/>
  </r>
  <r>
    <n v="1"/>
    <x v="8"/>
    <x v="18"/>
    <n v="0"/>
    <n v="1009"/>
    <x v="16"/>
    <n v="0"/>
    <n v="0"/>
  </r>
  <r>
    <n v="1"/>
    <x v="8"/>
    <x v="18"/>
    <n v="0"/>
    <n v="1009"/>
    <x v="13"/>
    <n v="21.876394655677899"/>
    <n v="0"/>
  </r>
  <r>
    <n v="1"/>
    <x v="8"/>
    <x v="19"/>
    <n v="0"/>
    <n v="1009"/>
    <x v="11"/>
    <n v="0"/>
    <n v="3312.7230479679201"/>
  </r>
  <r>
    <n v="4"/>
    <x v="8"/>
    <x v="8"/>
    <n v="0"/>
    <n v="1001"/>
    <x v="14"/>
    <n v="0"/>
    <n v="10823.1652754201"/>
  </r>
  <r>
    <n v="2"/>
    <x v="8"/>
    <x v="8"/>
    <n v="0"/>
    <n v="1001"/>
    <x v="0"/>
    <n v="479.18246457989"/>
    <n v="0"/>
  </r>
  <r>
    <n v="4"/>
    <x v="8"/>
    <x v="9"/>
    <n v="0"/>
    <n v="1001"/>
    <x v="14"/>
    <n v="0"/>
    <n v="10364.2985752852"/>
  </r>
  <r>
    <n v="2"/>
    <x v="8"/>
    <x v="9"/>
    <n v="0"/>
    <n v="1001"/>
    <x v="0"/>
    <n v="458.86670013493301"/>
    <n v="0"/>
  </r>
  <r>
    <n v="4"/>
    <x v="8"/>
    <x v="10"/>
    <n v="0"/>
    <n v="1001"/>
    <x v="14"/>
    <n v="0"/>
    <n v="9924.8863178326392"/>
  </r>
  <r>
    <n v="2"/>
    <x v="8"/>
    <x v="10"/>
    <n v="0"/>
    <n v="1001"/>
    <x v="0"/>
    <n v="439.412257452539"/>
    <n v="0"/>
  </r>
  <r>
    <n v="4"/>
    <x v="8"/>
    <x v="11"/>
    <n v="0"/>
    <n v="1001"/>
    <x v="14"/>
    <n v="0"/>
    <n v="9504.1036985169194"/>
  </r>
  <r>
    <n v="2"/>
    <x v="8"/>
    <x v="11"/>
    <n v="0"/>
    <n v="1001"/>
    <x v="0"/>
    <n v="420.78261931571598"/>
    <n v="0"/>
  </r>
  <r>
    <n v="4"/>
    <x v="8"/>
    <x v="12"/>
    <n v="0"/>
    <n v="1001"/>
    <x v="14"/>
    <n v="0"/>
    <n v="9101.1608817992492"/>
  </r>
  <r>
    <n v="2"/>
    <x v="8"/>
    <x v="12"/>
    <n v="0"/>
    <n v="1001"/>
    <x v="0"/>
    <n v="402.94281671766998"/>
    <n v="0"/>
  </r>
  <r>
    <n v="4"/>
    <x v="8"/>
    <x v="13"/>
    <n v="0"/>
    <n v="1001"/>
    <x v="14"/>
    <n v="0"/>
    <n v="8715.3015185764907"/>
  </r>
  <r>
    <n v="2"/>
    <x v="8"/>
    <x v="13"/>
    <n v="0"/>
    <n v="1001"/>
    <x v="0"/>
    <n v="385.85936322276598"/>
    <n v="0"/>
  </r>
  <r>
    <n v="4"/>
    <x v="8"/>
    <x v="14"/>
    <n v="0"/>
    <n v="1001"/>
    <x v="14"/>
    <n v="0"/>
    <n v="8345.8013264661095"/>
  </r>
  <r>
    <n v="2"/>
    <x v="8"/>
    <x v="14"/>
    <n v="0"/>
    <n v="1001"/>
    <x v="0"/>
    <n v="369.50019211038102"/>
    <n v="0"/>
  </r>
  <r>
    <n v="4"/>
    <x v="8"/>
    <x v="15"/>
    <n v="0"/>
    <n v="1001"/>
    <x v="14"/>
    <n v="0"/>
    <n v="7991.96673028245"/>
  </r>
  <r>
    <n v="2"/>
    <x v="8"/>
    <x v="15"/>
    <n v="0"/>
    <n v="1001"/>
    <x v="0"/>
    <n v="353.83459618365498"/>
    <n v="0"/>
  </r>
  <r>
    <n v="4"/>
    <x v="8"/>
    <x v="16"/>
    <n v="0"/>
    <n v="1001"/>
    <x v="14"/>
    <n v="0"/>
    <n v="7653.1335601523297"/>
  </r>
  <r>
    <n v="2"/>
    <x v="8"/>
    <x v="16"/>
    <n v="0"/>
    <n v="1001"/>
    <x v="0"/>
    <n v="338.83317013012498"/>
    <n v="0"/>
  </r>
  <r>
    <n v="4"/>
    <x v="8"/>
    <x v="17"/>
    <n v="0"/>
    <n v="1001"/>
    <x v="14"/>
    <n v="0"/>
    <n v="7328.6658048262198"/>
  </r>
  <r>
    <n v="2"/>
    <x v="8"/>
    <x v="17"/>
    <n v="0"/>
    <n v="1001"/>
    <x v="0"/>
    <n v="324.467755326104"/>
    <n v="0"/>
  </r>
  <r>
    <n v="4"/>
    <x v="8"/>
    <x v="18"/>
    <n v="0"/>
    <n v="1001"/>
    <x v="14"/>
    <n v="0"/>
    <n v="7017.9544178450496"/>
  </r>
  <r>
    <n v="2"/>
    <x v="8"/>
    <x v="18"/>
    <n v="0"/>
    <n v="1001"/>
    <x v="0"/>
    <n v="310.71138698117898"/>
    <n v="0"/>
  </r>
  <r>
    <n v="2"/>
    <x v="8"/>
    <x v="19"/>
    <n v="0"/>
    <n v="1001"/>
    <x v="14"/>
    <n v="0"/>
    <n v="7017.9544178450496"/>
  </r>
  <r>
    <n v="1"/>
    <x v="9"/>
    <x v="9"/>
    <n v="0"/>
    <n v="1000"/>
    <x v="11"/>
    <n v="1813.4107057629799"/>
    <n v="0"/>
  </r>
  <r>
    <n v="4"/>
    <x v="9"/>
    <x v="9"/>
    <n v="0"/>
    <n v="1009"/>
    <x v="11"/>
    <n v="0"/>
    <n v="1770.58112691766"/>
  </r>
  <r>
    <n v="4"/>
    <x v="9"/>
    <x v="9"/>
    <n v="0"/>
    <n v="1000"/>
    <x v="12"/>
    <n v="0"/>
    <n v="6070.9836671195199"/>
  </r>
  <r>
    <n v="1"/>
    <x v="9"/>
    <x v="9"/>
    <n v="0"/>
    <n v="1009"/>
    <x v="0"/>
    <n v="31.137103820542102"/>
    <n v="0"/>
  </r>
  <r>
    <n v="1"/>
    <x v="9"/>
    <x v="9"/>
    <n v="0"/>
    <n v="1009"/>
    <x v="16"/>
    <n v="0"/>
    <n v="0"/>
  </r>
  <r>
    <n v="1"/>
    <x v="9"/>
    <x v="9"/>
    <n v="0"/>
    <n v="1009"/>
    <x v="13"/>
    <n v="11.6924750247703"/>
    <n v="0"/>
  </r>
  <r>
    <n v="4"/>
    <x v="9"/>
    <x v="10"/>
    <n v="0"/>
    <n v="1009"/>
    <x v="11"/>
    <n v="0"/>
    <n v="1728.76310757083"/>
  </r>
  <r>
    <n v="4"/>
    <x v="9"/>
    <x v="10"/>
    <n v="0"/>
    <n v="1000"/>
    <x v="12"/>
    <n v="0"/>
    <n v="6070.9836671195199"/>
  </r>
  <r>
    <n v="1"/>
    <x v="9"/>
    <x v="10"/>
    <n v="0"/>
    <n v="1009"/>
    <x v="0"/>
    <n v="30.401700065144201"/>
    <n v="0"/>
  </r>
  <r>
    <n v="1"/>
    <x v="9"/>
    <x v="10"/>
    <n v="0"/>
    <n v="1009"/>
    <x v="16"/>
    <n v="0"/>
    <n v="0"/>
  </r>
  <r>
    <n v="1"/>
    <x v="9"/>
    <x v="10"/>
    <n v="0"/>
    <n v="1009"/>
    <x v="13"/>
    <n v="11.4163192816841"/>
    <n v="0"/>
  </r>
  <r>
    <n v="4"/>
    <x v="9"/>
    <x v="11"/>
    <n v="0"/>
    <n v="1009"/>
    <x v="11"/>
    <n v="0"/>
    <n v="1687.9327564621401"/>
  </r>
  <r>
    <n v="4"/>
    <x v="9"/>
    <x v="11"/>
    <n v="0"/>
    <n v="1000"/>
    <x v="12"/>
    <n v="0"/>
    <n v="6070.9836671195199"/>
  </r>
  <r>
    <n v="1"/>
    <x v="9"/>
    <x v="11"/>
    <n v="0"/>
    <n v="1009"/>
    <x v="0"/>
    <n v="29.683665256022898"/>
    <n v="0"/>
  </r>
  <r>
    <n v="1"/>
    <x v="9"/>
    <x v="11"/>
    <n v="0"/>
    <n v="1009"/>
    <x v="16"/>
    <n v="0"/>
    <n v="0"/>
  </r>
  <r>
    <n v="1"/>
    <x v="9"/>
    <x v="11"/>
    <n v="0"/>
    <n v="1009"/>
    <x v="13"/>
    <n v="11.146685852674301"/>
    <n v="0"/>
  </r>
  <r>
    <n v="4"/>
    <x v="9"/>
    <x v="12"/>
    <n v="0"/>
    <n v="1009"/>
    <x v="11"/>
    <n v="0"/>
    <n v="1648.0667466008699"/>
  </r>
  <r>
    <n v="4"/>
    <x v="9"/>
    <x v="12"/>
    <n v="0"/>
    <n v="1000"/>
    <x v="12"/>
    <n v="0"/>
    <n v="6070.9836671195199"/>
  </r>
  <r>
    <n v="1"/>
    <x v="9"/>
    <x v="12"/>
    <n v="0"/>
    <n v="1009"/>
    <x v="0"/>
    <n v="28.9825891691438"/>
    <n v="0"/>
  </r>
  <r>
    <n v="1"/>
    <x v="9"/>
    <x v="12"/>
    <n v="0"/>
    <n v="1009"/>
    <x v="16"/>
    <n v="0"/>
    <n v="0"/>
  </r>
  <r>
    <n v="1"/>
    <x v="9"/>
    <x v="12"/>
    <n v="0"/>
    <n v="1009"/>
    <x v="13"/>
    <n v="10.883420692126901"/>
    <n v="0"/>
  </r>
  <r>
    <n v="4"/>
    <x v="9"/>
    <x v="13"/>
    <n v="0"/>
    <n v="1009"/>
    <x v="11"/>
    <n v="0"/>
    <n v="1609.1423019389099"/>
  </r>
  <r>
    <n v="4"/>
    <x v="9"/>
    <x v="13"/>
    <n v="0"/>
    <n v="1000"/>
    <x v="12"/>
    <n v="0"/>
    <n v="6070.9836671195199"/>
  </r>
  <r>
    <n v="1"/>
    <x v="9"/>
    <x v="13"/>
    <n v="0"/>
    <n v="1009"/>
    <x v="0"/>
    <n v="28.298071269245799"/>
    <n v="0"/>
  </r>
  <r>
    <n v="1"/>
    <x v="9"/>
    <x v="13"/>
    <n v="0"/>
    <n v="1009"/>
    <x v="16"/>
    <n v="0"/>
    <n v="0"/>
  </r>
  <r>
    <n v="1"/>
    <x v="9"/>
    <x v="13"/>
    <n v="0"/>
    <n v="1009"/>
    <x v="13"/>
    <n v="10.626373392715401"/>
    <n v="0"/>
  </r>
  <r>
    <n v="4"/>
    <x v="9"/>
    <x v="14"/>
    <n v="0"/>
    <n v="1009"/>
    <x v="11"/>
    <n v="0"/>
    <n v="1571.13718435843"/>
  </r>
  <r>
    <n v="4"/>
    <x v="9"/>
    <x v="14"/>
    <n v="0"/>
    <n v="1000"/>
    <x v="12"/>
    <n v="0"/>
    <n v="6070.9836671195199"/>
  </r>
  <r>
    <n v="1"/>
    <x v="9"/>
    <x v="14"/>
    <n v="0"/>
    <n v="1009"/>
    <x v="0"/>
    <n v="27.629720481007698"/>
    <n v="0"/>
  </r>
  <r>
    <n v="1"/>
    <x v="9"/>
    <x v="14"/>
    <n v="0"/>
    <n v="1009"/>
    <x v="16"/>
    <n v="0"/>
    <n v="0"/>
  </r>
  <r>
    <n v="1"/>
    <x v="9"/>
    <x v="14"/>
    <n v="0"/>
    <n v="1009"/>
    <x v="13"/>
    <n v="10.3753970994706"/>
    <n v="0"/>
  </r>
  <r>
    <n v="4"/>
    <x v="9"/>
    <x v="15"/>
    <n v="0"/>
    <n v="1009"/>
    <x v="11"/>
    <n v="0"/>
    <n v="1534.0296809669301"/>
  </r>
  <r>
    <n v="4"/>
    <x v="9"/>
    <x v="15"/>
    <n v="0"/>
    <n v="1000"/>
    <x v="12"/>
    <n v="0"/>
    <n v="6070.9836671195199"/>
  </r>
  <r>
    <n v="1"/>
    <x v="9"/>
    <x v="15"/>
    <n v="0"/>
    <n v="1009"/>
    <x v="0"/>
    <n v="26.977154965620301"/>
    <n v="0"/>
  </r>
  <r>
    <n v="1"/>
    <x v="9"/>
    <x v="15"/>
    <n v="0"/>
    <n v="1009"/>
    <x v="16"/>
    <n v="0"/>
    <n v="0"/>
  </r>
  <r>
    <n v="1"/>
    <x v="9"/>
    <x v="15"/>
    <n v="0"/>
    <n v="1009"/>
    <x v="13"/>
    <n v="10.130348425879401"/>
    <n v="0"/>
  </r>
  <r>
    <n v="4"/>
    <x v="9"/>
    <x v="16"/>
    <n v="0"/>
    <n v="1009"/>
    <x v="11"/>
    <n v="0"/>
    <n v="1497.7985916923201"/>
  </r>
  <r>
    <n v="4"/>
    <x v="9"/>
    <x v="16"/>
    <n v="0"/>
    <n v="1000"/>
    <x v="12"/>
    <n v="0"/>
    <n v="6070.9836671195199"/>
  </r>
  <r>
    <n v="1"/>
    <x v="9"/>
    <x v="16"/>
    <n v="0"/>
    <n v="1009"/>
    <x v="0"/>
    <n v="26.340001902637699"/>
    <n v="0"/>
  </r>
  <r>
    <n v="1"/>
    <x v="9"/>
    <x v="16"/>
    <n v="0"/>
    <n v="1009"/>
    <x v="16"/>
    <n v="0"/>
    <n v="0"/>
  </r>
  <r>
    <n v="1"/>
    <x v="9"/>
    <x v="16"/>
    <n v="0"/>
    <n v="1009"/>
    <x v="13"/>
    <n v="9.8910873719670995"/>
    <n v="0"/>
  </r>
  <r>
    <n v="4"/>
    <x v="9"/>
    <x v="17"/>
    <n v="0"/>
    <n v="1009"/>
    <x v="11"/>
    <n v="0"/>
    <n v="1462.42321717103"/>
  </r>
  <r>
    <n v="4"/>
    <x v="9"/>
    <x v="17"/>
    <n v="0"/>
    <n v="1000"/>
    <x v="12"/>
    <n v="0"/>
    <n v="6070.9836671195199"/>
  </r>
  <r>
    <n v="1"/>
    <x v="9"/>
    <x v="17"/>
    <n v="0"/>
    <n v="1009"/>
    <x v="0"/>
    <n v="25.717897276978501"/>
    <n v="0"/>
  </r>
  <r>
    <n v="1"/>
    <x v="9"/>
    <x v="17"/>
    <n v="0"/>
    <n v="1009"/>
    <x v="16"/>
    <n v="0"/>
    <n v="0"/>
  </r>
  <r>
    <n v="1"/>
    <x v="9"/>
    <x v="17"/>
    <n v="0"/>
    <n v="1009"/>
    <x v="13"/>
    <n v="9.6574772443124299"/>
    <n v="0"/>
  </r>
  <r>
    <n v="4"/>
    <x v="9"/>
    <x v="18"/>
    <n v="0"/>
    <n v="1009"/>
    <x v="11"/>
    <n v="0"/>
    <n v="1427.8833469221199"/>
  </r>
  <r>
    <n v="4"/>
    <x v="9"/>
    <x v="18"/>
    <n v="0"/>
    <n v="1000"/>
    <x v="12"/>
    <n v="0"/>
    <n v="6070.9836671195199"/>
  </r>
  <r>
    <n v="1"/>
    <x v="9"/>
    <x v="18"/>
    <n v="0"/>
    <n v="1009"/>
    <x v="0"/>
    <n v="25.110485670959498"/>
    <n v="0"/>
  </r>
  <r>
    <n v="1"/>
    <x v="9"/>
    <x v="18"/>
    <n v="0"/>
    <n v="1009"/>
    <x v="16"/>
    <n v="0"/>
    <n v="0"/>
  </r>
  <r>
    <n v="1"/>
    <x v="9"/>
    <x v="18"/>
    <n v="0"/>
    <n v="1009"/>
    <x v="13"/>
    <n v="9.4293845779531509"/>
    <n v="0"/>
  </r>
  <r>
    <n v="1"/>
    <x v="9"/>
    <x v="19"/>
    <n v="0"/>
    <n v="1009"/>
    <x v="11"/>
    <n v="0"/>
    <n v="1427.8833469221199"/>
  </r>
  <r>
    <n v="4"/>
    <x v="9"/>
    <x v="9"/>
    <n v="0"/>
    <n v="1001"/>
    <x v="14"/>
    <n v="0"/>
    <n v="519.69049604836005"/>
  </r>
  <r>
    <n v="2"/>
    <x v="9"/>
    <x v="9"/>
    <n v="0"/>
    <n v="1001"/>
    <x v="0"/>
    <n v="23.0086639516398"/>
    <n v="0"/>
  </r>
  <r>
    <n v="4"/>
    <x v="9"/>
    <x v="10"/>
    <n v="0"/>
    <n v="1001"/>
    <x v="14"/>
    <n v="0"/>
    <n v="497.65732396377899"/>
  </r>
  <r>
    <n v="2"/>
    <x v="9"/>
    <x v="10"/>
    <n v="0"/>
    <n v="1001"/>
    <x v="0"/>
    <n v="22.033172084581398"/>
    <n v="0"/>
  </r>
  <r>
    <n v="4"/>
    <x v="9"/>
    <x v="11"/>
    <n v="0"/>
    <n v="1001"/>
    <x v="14"/>
    <n v="0"/>
    <n v="476.558286091387"/>
  </r>
  <r>
    <n v="2"/>
    <x v="9"/>
    <x v="11"/>
    <n v="0"/>
    <n v="1001"/>
    <x v="0"/>
    <n v="21.0990378723913"/>
    <n v="0"/>
  </r>
  <r>
    <n v="4"/>
    <x v="9"/>
    <x v="12"/>
    <n v="0"/>
    <n v="1001"/>
    <x v="14"/>
    <n v="0"/>
    <n v="456.35377820520199"/>
  </r>
  <r>
    <n v="2"/>
    <x v="9"/>
    <x v="12"/>
    <n v="0"/>
    <n v="1001"/>
    <x v="0"/>
    <n v="20.2045078861854"/>
    <n v="0"/>
  </r>
  <r>
    <n v="4"/>
    <x v="9"/>
    <x v="13"/>
    <n v="0"/>
    <n v="1001"/>
    <x v="14"/>
    <n v="0"/>
    <n v="437.005875168491"/>
  </r>
  <r>
    <n v="2"/>
    <x v="9"/>
    <x v="13"/>
    <n v="0"/>
    <n v="1001"/>
    <x v="0"/>
    <n v="19.347903036711301"/>
    <n v="0"/>
  </r>
  <r>
    <n v="4"/>
    <x v="9"/>
    <x v="14"/>
    <n v="0"/>
    <n v="1001"/>
    <x v="14"/>
    <n v="0"/>
    <n v="418.47825974589801"/>
  </r>
  <r>
    <n v="2"/>
    <x v="9"/>
    <x v="14"/>
    <n v="0"/>
    <n v="1001"/>
    <x v="0"/>
    <n v="18.5276154225926"/>
    <n v="0"/>
  </r>
  <r>
    <n v="4"/>
    <x v="9"/>
    <x v="15"/>
    <n v="0"/>
    <n v="1001"/>
    <x v="14"/>
    <n v="0"/>
    <n v="400.73615443370198"/>
  </r>
  <r>
    <n v="2"/>
    <x v="9"/>
    <x v="15"/>
    <n v="0"/>
    <n v="1001"/>
    <x v="0"/>
    <n v="17.742105312196198"/>
    <n v="0"/>
  </r>
  <r>
    <n v="4"/>
    <x v="9"/>
    <x v="16"/>
    <n v="0"/>
    <n v="1001"/>
    <x v="14"/>
    <n v="0"/>
    <n v="383.74625618024299"/>
  </r>
  <r>
    <n v="2"/>
    <x v="9"/>
    <x v="16"/>
    <n v="0"/>
    <n v="1001"/>
    <x v="0"/>
    <n v="16.989898253458701"/>
    <n v="0"/>
  </r>
  <r>
    <n v="4"/>
    <x v="9"/>
    <x v="17"/>
    <n v="0"/>
    <n v="1001"/>
    <x v="14"/>
    <n v="0"/>
    <n v="367.47667387399599"/>
  </r>
  <r>
    <n v="2"/>
    <x v="9"/>
    <x v="17"/>
    <n v="0"/>
    <n v="1001"/>
    <x v="0"/>
    <n v="16.269582306247099"/>
    <n v="0"/>
  </r>
  <r>
    <n v="4"/>
    <x v="9"/>
    <x v="18"/>
    <n v="0"/>
    <n v="1001"/>
    <x v="14"/>
    <n v="0"/>
    <n v="351.89686848193799"/>
  </r>
  <r>
    <n v="2"/>
    <x v="9"/>
    <x v="18"/>
    <n v="0"/>
    <n v="1001"/>
    <x v="0"/>
    <n v="15.579805392057599"/>
    <n v="0"/>
  </r>
  <r>
    <n v="2"/>
    <x v="9"/>
    <x v="19"/>
    <n v="0"/>
    <n v="1001"/>
    <x v="14"/>
    <n v="0"/>
    <n v="351.89686848193799"/>
  </r>
  <r>
    <n v="1"/>
    <x v="3"/>
    <x v="3"/>
    <n v="0"/>
    <n v="1000"/>
    <x v="11"/>
    <n v="2035.3459850873801"/>
    <n v="0"/>
  </r>
  <r>
    <n v="4"/>
    <x v="3"/>
    <x v="3"/>
    <n v="0"/>
    <n v="1009"/>
    <x v="11"/>
    <n v="0"/>
    <n v="1987.27468437831"/>
  </r>
  <r>
    <n v="4"/>
    <x v="3"/>
    <x v="3"/>
    <n v="0"/>
    <n v="1000"/>
    <x v="12"/>
    <n v="0"/>
    <n v="6813.9843848577702"/>
  </r>
  <r>
    <n v="1"/>
    <x v="3"/>
    <x v="3"/>
    <n v="0"/>
    <n v="1009"/>
    <x v="0"/>
    <n v="34.947835615498398"/>
    <n v="0"/>
  </r>
  <r>
    <n v="1"/>
    <x v="3"/>
    <x v="3"/>
    <n v="0"/>
    <n v="1009"/>
    <x v="16"/>
    <n v="0"/>
    <n v="0"/>
  </r>
  <r>
    <n v="1"/>
    <x v="3"/>
    <x v="3"/>
    <n v="0"/>
    <n v="1009"/>
    <x v="13"/>
    <n v="13.123465093577799"/>
    <n v="0"/>
  </r>
  <r>
    <n v="4"/>
    <x v="3"/>
    <x v="4"/>
    <n v="0"/>
    <n v="1009"/>
    <x v="11"/>
    <n v="0"/>
    <n v="1940.3387434403901"/>
  </r>
  <r>
    <n v="4"/>
    <x v="3"/>
    <x v="4"/>
    <n v="0"/>
    <n v="1000"/>
    <x v="12"/>
    <n v="0"/>
    <n v="6813.9843848577702"/>
  </r>
  <r>
    <n v="1"/>
    <x v="3"/>
    <x v="4"/>
    <n v="0"/>
    <n v="1009"/>
    <x v="0"/>
    <n v="34.122429061864302"/>
    <n v="0"/>
  </r>
  <r>
    <n v="1"/>
    <x v="3"/>
    <x v="4"/>
    <n v="0"/>
    <n v="1009"/>
    <x v="16"/>
    <n v="0"/>
    <n v="0"/>
  </r>
  <r>
    <n v="1"/>
    <x v="3"/>
    <x v="4"/>
    <n v="0"/>
    <n v="1009"/>
    <x v="13"/>
    <n v="12.8135118760508"/>
    <n v="0"/>
  </r>
  <r>
    <n v="4"/>
    <x v="3"/>
    <x v="5"/>
    <n v="0"/>
    <n v="1009"/>
    <x v="11"/>
    <n v="0"/>
    <n v="1894.5113470680801"/>
  </r>
  <r>
    <n v="4"/>
    <x v="3"/>
    <x v="5"/>
    <n v="0"/>
    <n v="1000"/>
    <x v="12"/>
    <n v="0"/>
    <n v="6813.9843848577702"/>
  </r>
  <r>
    <n v="1"/>
    <x v="3"/>
    <x v="5"/>
    <n v="0"/>
    <n v="1009"/>
    <x v="0"/>
    <n v="33.316517162671197"/>
    <n v="0"/>
  </r>
  <r>
    <n v="1"/>
    <x v="3"/>
    <x v="5"/>
    <n v="0"/>
    <n v="1009"/>
    <x v="16"/>
    <n v="0"/>
    <n v="0"/>
  </r>
  <r>
    <n v="1"/>
    <x v="3"/>
    <x v="5"/>
    <n v="0"/>
    <n v="1009"/>
    <x v="13"/>
    <n v="12.510879209641301"/>
    <n v="0"/>
  </r>
  <r>
    <n v="4"/>
    <x v="3"/>
    <x v="6"/>
    <n v="0"/>
    <n v="1009"/>
    <x v="11"/>
    <n v="0"/>
    <n v="1849.7663133839101"/>
  </r>
  <r>
    <n v="4"/>
    <x v="3"/>
    <x v="6"/>
    <n v="0"/>
    <n v="1000"/>
    <x v="12"/>
    <n v="0"/>
    <n v="6813.9843848577702"/>
  </r>
  <r>
    <n v="1"/>
    <x v="3"/>
    <x v="6"/>
    <n v="0"/>
    <n v="1009"/>
    <x v="0"/>
    <n v="32.529639488388597"/>
    <n v="0"/>
  </r>
  <r>
    <n v="1"/>
    <x v="3"/>
    <x v="6"/>
    <n v="0"/>
    <n v="1009"/>
    <x v="16"/>
    <n v="0"/>
    <n v="0"/>
  </r>
  <r>
    <n v="1"/>
    <x v="3"/>
    <x v="6"/>
    <n v="0"/>
    <n v="1009"/>
    <x v="13"/>
    <n v="12.2153941957773"/>
    <n v="0"/>
  </r>
  <r>
    <n v="4"/>
    <x v="3"/>
    <x v="7"/>
    <n v="0"/>
    <n v="1009"/>
    <x v="11"/>
    <n v="0"/>
    <n v="1806.07807888044"/>
  </r>
  <r>
    <n v="4"/>
    <x v="3"/>
    <x v="7"/>
    <n v="0"/>
    <n v="1000"/>
    <x v="12"/>
    <n v="0"/>
    <n v="6813.9843848577702"/>
  </r>
  <r>
    <n v="1"/>
    <x v="3"/>
    <x v="7"/>
    <n v="0"/>
    <n v="1009"/>
    <x v="0"/>
    <n v="31.7613464840239"/>
    <n v="0"/>
  </r>
  <r>
    <n v="1"/>
    <x v="3"/>
    <x v="7"/>
    <n v="0"/>
    <n v="1009"/>
    <x v="16"/>
    <n v="0"/>
    <n v="0"/>
  </r>
  <r>
    <n v="1"/>
    <x v="3"/>
    <x v="7"/>
    <n v="0"/>
    <n v="1009"/>
    <x v="13"/>
    <n v="11.9268880194478"/>
    <n v="0"/>
  </r>
  <r>
    <n v="4"/>
    <x v="3"/>
    <x v="8"/>
    <n v="0"/>
    <n v="1009"/>
    <x v="11"/>
    <n v="0"/>
    <n v="1763.4216838154"/>
  </r>
  <r>
    <n v="4"/>
    <x v="3"/>
    <x v="8"/>
    <n v="0"/>
    <n v="1000"/>
    <x v="12"/>
    <n v="0"/>
    <n v="6813.9843848577702"/>
  </r>
  <r>
    <n v="1"/>
    <x v="3"/>
    <x v="8"/>
    <n v="0"/>
    <n v="1009"/>
    <x v="0"/>
    <n v="31.011199212284701"/>
    <n v="0"/>
  </r>
  <r>
    <n v="1"/>
    <x v="3"/>
    <x v="8"/>
    <n v="0"/>
    <n v="1009"/>
    <x v="16"/>
    <n v="0"/>
    <n v="0"/>
  </r>
  <r>
    <n v="1"/>
    <x v="3"/>
    <x v="8"/>
    <n v="0"/>
    <n v="1009"/>
    <x v="13"/>
    <n v="11.645195852756199"/>
    <n v="0"/>
  </r>
  <r>
    <n v="4"/>
    <x v="3"/>
    <x v="9"/>
    <n v="0"/>
    <n v="1009"/>
    <x v="11"/>
    <n v="0"/>
    <n v="1721.77275795184"/>
  </r>
  <r>
    <n v="4"/>
    <x v="3"/>
    <x v="9"/>
    <n v="0"/>
    <n v="1000"/>
    <x v="12"/>
    <n v="0"/>
    <n v="6813.9843848577702"/>
  </r>
  <r>
    <n v="1"/>
    <x v="3"/>
    <x v="9"/>
    <n v="0"/>
    <n v="1009"/>
    <x v="0"/>
    <n v="30.278769102806901"/>
    <n v="0"/>
  </r>
  <r>
    <n v="1"/>
    <x v="3"/>
    <x v="9"/>
    <n v="0"/>
    <n v="1009"/>
    <x v="16"/>
    <n v="0"/>
    <n v="0"/>
  </r>
  <r>
    <n v="1"/>
    <x v="3"/>
    <x v="9"/>
    <n v="0"/>
    <n v="1009"/>
    <x v="13"/>
    <n v="11.370156760751399"/>
    <n v="0"/>
  </r>
  <r>
    <n v="4"/>
    <x v="3"/>
    <x v="10"/>
    <n v="0"/>
    <n v="1009"/>
    <x v="11"/>
    <n v="0"/>
    <n v="1681.10750663505"/>
  </r>
  <r>
    <n v="4"/>
    <x v="3"/>
    <x v="10"/>
    <n v="0"/>
    <n v="1000"/>
    <x v="12"/>
    <n v="0"/>
    <n v="6813.9843848577702"/>
  </r>
  <r>
    <n v="1"/>
    <x v="3"/>
    <x v="10"/>
    <n v="0"/>
    <n v="1009"/>
    <x v="0"/>
    <n v="29.563637707306601"/>
    <n v="0"/>
  </r>
  <r>
    <n v="1"/>
    <x v="3"/>
    <x v="10"/>
    <n v="0"/>
    <n v="1009"/>
    <x v="16"/>
    <n v="0"/>
    <n v="0"/>
  </r>
  <r>
    <n v="1"/>
    <x v="3"/>
    <x v="10"/>
    <n v="0"/>
    <n v="1009"/>
    <x v="13"/>
    <n v="11.101613609483801"/>
    <n v="0"/>
  </r>
  <r>
    <n v="4"/>
    <x v="3"/>
    <x v="11"/>
    <n v="0"/>
    <n v="1009"/>
    <x v="11"/>
    <n v="0"/>
    <n v="1641.4026971983101"/>
  </r>
  <r>
    <n v="4"/>
    <x v="3"/>
    <x v="11"/>
    <n v="0"/>
    <n v="1000"/>
    <x v="12"/>
    <n v="0"/>
    <n v="6813.9843848577702"/>
  </r>
  <r>
    <n v="1"/>
    <x v="3"/>
    <x v="11"/>
    <n v="0"/>
    <n v="1009"/>
    <x v="0"/>
    <n v="28.865396460513701"/>
    <n v="0"/>
  </r>
  <r>
    <n v="1"/>
    <x v="3"/>
    <x v="11"/>
    <n v="0"/>
    <n v="1009"/>
    <x v="16"/>
    <n v="0"/>
    <n v="0"/>
  </r>
  <r>
    <n v="1"/>
    <x v="3"/>
    <x v="11"/>
    <n v="0"/>
    <n v="1009"/>
    <x v="13"/>
    <n v="10.839412976231401"/>
    <n v="0"/>
  </r>
  <r>
    <n v="4"/>
    <x v="3"/>
    <x v="12"/>
    <n v="0"/>
    <n v="1009"/>
    <x v="11"/>
    <n v="0"/>
    <n v="1602.6356456897099"/>
  </r>
  <r>
    <n v="4"/>
    <x v="3"/>
    <x v="12"/>
    <n v="0"/>
    <n v="1000"/>
    <x v="12"/>
    <n v="0"/>
    <n v="6813.9843848577702"/>
  </r>
  <r>
    <n v="1"/>
    <x v="3"/>
    <x v="12"/>
    <n v="0"/>
    <n v="1009"/>
    <x v="0"/>
    <n v="28.183646446753599"/>
    <n v="0"/>
  </r>
  <r>
    <n v="1"/>
    <x v="3"/>
    <x v="12"/>
    <n v="0"/>
    <n v="1009"/>
    <x v="16"/>
    <n v="0"/>
    <n v="0"/>
  </r>
  <r>
    <n v="1"/>
    <x v="3"/>
    <x v="12"/>
    <n v="0"/>
    <n v="1009"/>
    <x v="13"/>
    <n v="10.5834050618483"/>
    <n v="0"/>
  </r>
  <r>
    <n v="4"/>
    <x v="3"/>
    <x v="13"/>
    <n v="0"/>
    <n v="1009"/>
    <x v="11"/>
    <n v="0"/>
    <n v="1564.7842039124901"/>
  </r>
  <r>
    <n v="4"/>
    <x v="3"/>
    <x v="13"/>
    <n v="0"/>
    <n v="1000"/>
    <x v="12"/>
    <n v="0"/>
    <n v="6813.9843848577702"/>
  </r>
  <r>
    <n v="1"/>
    <x v="3"/>
    <x v="13"/>
    <n v="0"/>
    <n v="1009"/>
    <x v="0"/>
    <n v="27.517998172039199"/>
    <n v="0"/>
  </r>
  <r>
    <n v="1"/>
    <x v="3"/>
    <x v="13"/>
    <n v="0"/>
    <n v="1009"/>
    <x v="16"/>
    <n v="0"/>
    <n v="0"/>
  </r>
  <r>
    <n v="1"/>
    <x v="3"/>
    <x v="13"/>
    <n v="0"/>
    <n v="1009"/>
    <x v="13"/>
    <n v="10.333443605181101"/>
    <n v="0"/>
  </r>
  <r>
    <n v="4"/>
    <x v="3"/>
    <x v="14"/>
    <n v="0"/>
    <n v="1009"/>
    <x v="11"/>
    <n v="0"/>
    <n v="1527.82674677143"/>
  </r>
  <r>
    <n v="4"/>
    <x v="3"/>
    <x v="14"/>
    <n v="0"/>
    <n v="1000"/>
    <x v="12"/>
    <n v="0"/>
    <n v="6813.9843848577702"/>
  </r>
  <r>
    <n v="1"/>
    <x v="3"/>
    <x v="14"/>
    <n v="0"/>
    <n v="1009"/>
    <x v="0"/>
    <n v="26.8680713415485"/>
    <n v="0"/>
  </r>
  <r>
    <n v="1"/>
    <x v="3"/>
    <x v="14"/>
    <n v="0"/>
    <n v="1009"/>
    <x v="16"/>
    <n v="0"/>
    <n v="0"/>
  </r>
  <r>
    <n v="1"/>
    <x v="3"/>
    <x v="14"/>
    <n v="0"/>
    <n v="1009"/>
    <x v="13"/>
    <n v="10.0893857995086"/>
    <n v="0"/>
  </r>
  <r>
    <n v="4"/>
    <x v="3"/>
    <x v="15"/>
    <n v="0"/>
    <n v="1009"/>
    <x v="11"/>
    <n v="0"/>
    <n v="1491.74215991812"/>
  </r>
  <r>
    <n v="4"/>
    <x v="3"/>
    <x v="15"/>
    <n v="0"/>
    <n v="1000"/>
    <x v="12"/>
    <n v="0"/>
    <n v="6813.9843848577702"/>
  </r>
  <r>
    <n v="1"/>
    <x v="3"/>
    <x v="15"/>
    <n v="0"/>
    <n v="1009"/>
    <x v="0"/>
    <n v="26.233494642355499"/>
    <n v="0"/>
  </r>
  <r>
    <n v="1"/>
    <x v="3"/>
    <x v="15"/>
    <n v="0"/>
    <n v="1009"/>
    <x v="16"/>
    <n v="0"/>
    <n v="0"/>
  </r>
  <r>
    <n v="1"/>
    <x v="3"/>
    <x v="15"/>
    <n v="0"/>
    <n v="1009"/>
    <x v="13"/>
    <n v="9.8510922109533006"/>
    <n v="0"/>
  </r>
  <r>
    <n v="4"/>
    <x v="3"/>
    <x v="16"/>
    <n v="0"/>
    <n v="1009"/>
    <x v="11"/>
    <n v="0"/>
    <n v="1456.5098276880001"/>
  </r>
  <r>
    <n v="4"/>
    <x v="3"/>
    <x v="16"/>
    <n v="0"/>
    <n v="1000"/>
    <x v="12"/>
    <n v="0"/>
    <n v="6813.9843848577702"/>
  </r>
  <r>
    <n v="1"/>
    <x v="3"/>
    <x v="16"/>
    <n v="0"/>
    <n v="1009"/>
    <x v="0"/>
    <n v="25.613905531293899"/>
    <n v="0"/>
  </r>
  <r>
    <n v="1"/>
    <x v="3"/>
    <x v="16"/>
    <n v="0"/>
    <n v="1009"/>
    <x v="16"/>
    <n v="0"/>
    <n v="0"/>
  </r>
  <r>
    <n v="1"/>
    <x v="3"/>
    <x v="16"/>
    <n v="0"/>
    <n v="1009"/>
    <x v="13"/>
    <n v="9.6184266988214997"/>
    <n v="0"/>
  </r>
  <r>
    <n v="4"/>
    <x v="3"/>
    <x v="17"/>
    <n v="0"/>
    <n v="1009"/>
    <x v="11"/>
    <n v="0"/>
    <n v="1422.10962132235"/>
  </r>
  <r>
    <n v="4"/>
    <x v="3"/>
    <x v="17"/>
    <n v="0"/>
    <n v="1000"/>
    <x v="12"/>
    <n v="0"/>
    <n v="6813.9843848577702"/>
  </r>
  <r>
    <n v="1"/>
    <x v="3"/>
    <x v="17"/>
    <n v="0"/>
    <n v="1009"/>
    <x v="0"/>
    <n v="25.008950027831901"/>
    <n v="0"/>
  </r>
  <r>
    <n v="1"/>
    <x v="3"/>
    <x v="17"/>
    <n v="0"/>
    <n v="1009"/>
    <x v="16"/>
    <n v="0"/>
    <n v="0"/>
  </r>
  <r>
    <n v="1"/>
    <x v="3"/>
    <x v="17"/>
    <n v="0"/>
    <n v="1009"/>
    <x v="13"/>
    <n v="9.3912563378240907"/>
    <n v="0"/>
  </r>
  <r>
    <n v="4"/>
    <x v="3"/>
    <x v="18"/>
    <n v="0"/>
    <n v="1009"/>
    <x v="11"/>
    <n v="0"/>
    <n v="1388.5218874683801"/>
  </r>
  <r>
    <n v="4"/>
    <x v="3"/>
    <x v="18"/>
    <n v="0"/>
    <n v="1000"/>
    <x v="12"/>
    <n v="0"/>
    <n v="6813.9843848577702"/>
  </r>
  <r>
    <n v="1"/>
    <x v="3"/>
    <x v="18"/>
    <n v="0"/>
    <n v="1009"/>
    <x v="0"/>
    <n v="24.418282511834501"/>
    <n v="0"/>
  </r>
  <r>
    <n v="1"/>
    <x v="3"/>
    <x v="18"/>
    <n v="0"/>
    <n v="1009"/>
    <x v="16"/>
    <n v="0"/>
    <n v="0"/>
  </r>
  <r>
    <n v="1"/>
    <x v="3"/>
    <x v="18"/>
    <n v="0"/>
    <n v="1009"/>
    <x v="13"/>
    <n v="9.1694513421331596"/>
    <n v="0"/>
  </r>
  <r>
    <n v="1"/>
    <x v="3"/>
    <x v="19"/>
    <n v="0"/>
    <n v="1009"/>
    <x v="11"/>
    <n v="0"/>
    <n v="1388.5218874683801"/>
  </r>
  <r>
    <n v="4"/>
    <x v="3"/>
    <x v="3"/>
    <n v="0"/>
    <n v="1001"/>
    <x v="14"/>
    <n v="0"/>
    <n v="178.078012805924"/>
  </r>
  <r>
    <n v="2"/>
    <x v="3"/>
    <x v="3"/>
    <n v="0"/>
    <n v="1001"/>
    <x v="0"/>
    <n v="7.88418719407571"/>
    <n v="0"/>
  </r>
  <r>
    <n v="4"/>
    <x v="3"/>
    <x v="4"/>
    <n v="0"/>
    <n v="1001"/>
    <x v="14"/>
    <n v="0"/>
    <n v="170.528089283236"/>
  </r>
  <r>
    <n v="2"/>
    <x v="3"/>
    <x v="4"/>
    <n v="0"/>
    <n v="1001"/>
    <x v="0"/>
    <n v="7.5499235226885704"/>
    <n v="0"/>
  </r>
  <r>
    <n v="4"/>
    <x v="3"/>
    <x v="5"/>
    <n v="0"/>
    <n v="1001"/>
    <x v="14"/>
    <n v="0"/>
    <n v="163.29825774888599"/>
  </r>
  <r>
    <n v="2"/>
    <x v="3"/>
    <x v="5"/>
    <n v="0"/>
    <n v="1001"/>
    <x v="0"/>
    <n v="7.2298315343499304"/>
    <n v="0"/>
  </r>
  <r>
    <n v="4"/>
    <x v="3"/>
    <x v="6"/>
    <n v="0"/>
    <n v="1001"/>
    <x v="14"/>
    <n v="0"/>
    <n v="156.37494735269399"/>
  </r>
  <r>
    <n v="2"/>
    <x v="3"/>
    <x v="6"/>
    <n v="0"/>
    <n v="1001"/>
    <x v="0"/>
    <n v="6.9233103961914804"/>
    <n v="0"/>
  </r>
  <r>
    <n v="4"/>
    <x v="3"/>
    <x v="7"/>
    <n v="0"/>
    <n v="1001"/>
    <x v="14"/>
    <n v="0"/>
    <n v="149.74516260400699"/>
  </r>
  <r>
    <n v="2"/>
    <x v="3"/>
    <x v="7"/>
    <n v="0"/>
    <n v="1001"/>
    <x v="0"/>
    <n v="6.6297847486875101"/>
    <n v="0"/>
  </r>
  <r>
    <n v="4"/>
    <x v="3"/>
    <x v="8"/>
    <n v="0"/>
    <n v="1001"/>
    <x v="14"/>
    <n v="0"/>
    <n v="143.39645897833799"/>
  </r>
  <r>
    <n v="2"/>
    <x v="3"/>
    <x v="8"/>
    <n v="0"/>
    <n v="1001"/>
    <x v="0"/>
    <n v="6.3487036256685201"/>
    <n v="0"/>
  </r>
  <r>
    <n v="4"/>
    <x v="3"/>
    <x v="9"/>
    <n v="0"/>
    <n v="1001"/>
    <x v="14"/>
    <n v="0"/>
    <n v="137.31691955821501"/>
  </r>
  <r>
    <n v="2"/>
    <x v="3"/>
    <x v="9"/>
    <n v="0"/>
    <n v="1001"/>
    <x v="0"/>
    <n v="6.0795394201231003"/>
    <n v="0"/>
  </r>
  <r>
    <n v="4"/>
    <x v="3"/>
    <x v="10"/>
    <n v="0"/>
    <n v="1001"/>
    <x v="14"/>
    <n v="0"/>
    <n v="131.49513266436901"/>
  </r>
  <r>
    <n v="2"/>
    <x v="3"/>
    <x v="10"/>
    <n v="0"/>
    <n v="1001"/>
    <x v="0"/>
    <n v="5.8217868938461903"/>
    <n v="0"/>
  </r>
  <r>
    <n v="4"/>
    <x v="3"/>
    <x v="11"/>
    <n v="0"/>
    <n v="1001"/>
    <x v="14"/>
    <n v="0"/>
    <n v="125.920170435294"/>
  </r>
  <r>
    <n v="2"/>
    <x v="3"/>
    <x v="11"/>
    <n v="0"/>
    <n v="1001"/>
    <x v="0"/>
    <n v="5.57496222907508"/>
    <n v="0"/>
  </r>
  <r>
    <n v="4"/>
    <x v="3"/>
    <x v="12"/>
    <n v="0"/>
    <n v="1001"/>
    <x v="14"/>
    <n v="0"/>
    <n v="120.581568314961"/>
  </r>
  <r>
    <n v="2"/>
    <x v="3"/>
    <x v="12"/>
    <n v="0"/>
    <n v="1001"/>
    <x v="0"/>
    <n v="5.3386021203329204"/>
    <n v="0"/>
  </r>
  <r>
    <n v="4"/>
    <x v="3"/>
    <x v="13"/>
    <n v="0"/>
    <n v="1001"/>
    <x v="14"/>
    <n v="0"/>
    <n v="115.469305410186"/>
  </r>
  <r>
    <n v="2"/>
    <x v="3"/>
    <x v="13"/>
    <n v="0"/>
    <n v="1001"/>
    <x v="0"/>
    <n v="5.11226290477516"/>
    <n v="0"/>
  </r>
  <r>
    <n v="4"/>
    <x v="3"/>
    <x v="14"/>
    <n v="0"/>
    <n v="1001"/>
    <x v="14"/>
    <n v="0"/>
    <n v="110.57378568078001"/>
  </r>
  <r>
    <n v="2"/>
    <x v="3"/>
    <x v="14"/>
    <n v="0"/>
    <n v="1001"/>
    <x v="0"/>
    <n v="4.8955197294063204"/>
    <n v="0"/>
  </r>
  <r>
    <n v="4"/>
    <x v="3"/>
    <x v="15"/>
    <n v="0"/>
    <n v="1001"/>
    <x v="14"/>
    <n v="0"/>
    <n v="105.88581992717501"/>
  </r>
  <r>
    <n v="2"/>
    <x v="3"/>
    <x v="15"/>
    <n v="0"/>
    <n v="1001"/>
    <x v="0"/>
    <n v="4.6879657536040904"/>
    <n v="0"/>
  </r>
  <r>
    <n v="4"/>
    <x v="3"/>
    <x v="16"/>
    <n v="0"/>
    <n v="1001"/>
    <x v="14"/>
    <n v="0"/>
    <n v="101.396608541722"/>
  </r>
  <r>
    <n v="2"/>
    <x v="3"/>
    <x v="16"/>
    <n v="0"/>
    <n v="1001"/>
    <x v="0"/>
    <n v="4.4892113854538298"/>
    <n v="0"/>
  </r>
  <r>
    <n v="4"/>
    <x v="3"/>
    <x v="17"/>
    <n v="0"/>
    <n v="1001"/>
    <x v="14"/>
    <n v="0"/>
    <n v="97.0977249912616"/>
  </r>
  <r>
    <n v="2"/>
    <x v="3"/>
    <x v="17"/>
    <n v="0"/>
    <n v="1001"/>
    <x v="0"/>
    <n v="4.2988835504599896"/>
    <n v="0"/>
  </r>
  <r>
    <n v="4"/>
    <x v="3"/>
    <x v="18"/>
    <n v="0"/>
    <n v="1001"/>
    <x v="14"/>
    <n v="0"/>
    <n v="92.981099999999998"/>
  </r>
  <r>
    <n v="2"/>
    <x v="3"/>
    <x v="18"/>
    <n v="0"/>
    <n v="1001"/>
    <x v="0"/>
    <n v="4.1166249912615998"/>
    <n v="0"/>
  </r>
  <r>
    <n v="2"/>
    <x v="3"/>
    <x v="19"/>
    <n v="0"/>
    <n v="1001"/>
    <x v="14"/>
    <n v="0"/>
    <n v="92.981099999999998"/>
  </r>
  <r>
    <n v="1"/>
    <x v="7"/>
    <x v="7"/>
    <n v="0"/>
    <n v="1000"/>
    <x v="11"/>
    <n v="1095.2241900256699"/>
    <n v="0"/>
  </r>
  <r>
    <n v="4"/>
    <x v="7"/>
    <x v="7"/>
    <n v="0"/>
    <n v="1009"/>
    <x v="11"/>
    <n v="0"/>
    <n v="1069.3569164671001"/>
  </r>
  <r>
    <n v="4"/>
    <x v="7"/>
    <x v="7"/>
    <n v="0"/>
    <n v="1000"/>
    <x v="12"/>
    <n v="0"/>
    <n v="3666.6201144337501"/>
  </r>
  <r>
    <n v="1"/>
    <x v="7"/>
    <x v="7"/>
    <n v="0"/>
    <n v="1009"/>
    <x v="0"/>
    <n v="18.8055078770753"/>
    <n v="0"/>
  </r>
  <r>
    <n v="1"/>
    <x v="7"/>
    <x v="7"/>
    <n v="0"/>
    <n v="1009"/>
    <x v="16"/>
    <n v="0"/>
    <n v="0"/>
  </r>
  <r>
    <n v="1"/>
    <x v="7"/>
    <x v="7"/>
    <n v="0"/>
    <n v="1009"/>
    <x v="13"/>
    <n v="7.0617656814877101"/>
    <n v="0"/>
  </r>
  <r>
    <n v="4"/>
    <x v="7"/>
    <x v="8"/>
    <n v="0"/>
    <n v="1009"/>
    <x v="11"/>
    <n v="0"/>
    <n v="1044.1005825202201"/>
  </r>
  <r>
    <n v="4"/>
    <x v="7"/>
    <x v="8"/>
    <n v="0"/>
    <n v="1000"/>
    <x v="12"/>
    <n v="0"/>
    <n v="3666.6201144337501"/>
  </r>
  <r>
    <n v="1"/>
    <x v="7"/>
    <x v="8"/>
    <n v="0"/>
    <n v="1009"/>
    <x v="0"/>
    <n v="18.361354779386001"/>
    <n v="0"/>
  </r>
  <r>
    <n v="1"/>
    <x v="7"/>
    <x v="8"/>
    <n v="0"/>
    <n v="1009"/>
    <x v="16"/>
    <n v="0"/>
    <n v="0"/>
  </r>
  <r>
    <n v="1"/>
    <x v="7"/>
    <x v="8"/>
    <n v="0"/>
    <n v="1009"/>
    <x v="13"/>
    <n v="6.8949791674998497"/>
    <n v="0"/>
  </r>
  <r>
    <n v="4"/>
    <x v="7"/>
    <x v="9"/>
    <n v="0"/>
    <n v="1009"/>
    <x v="11"/>
    <n v="0"/>
    <n v="1019.44075886341"/>
  </r>
  <r>
    <n v="4"/>
    <x v="7"/>
    <x v="9"/>
    <n v="0"/>
    <n v="1000"/>
    <x v="12"/>
    <n v="0"/>
    <n v="3666.6201144337501"/>
  </r>
  <r>
    <n v="1"/>
    <x v="7"/>
    <x v="9"/>
    <n v="0"/>
    <n v="1009"/>
    <x v="0"/>
    <n v="17.927691798500899"/>
    <n v="0"/>
  </r>
  <r>
    <n v="1"/>
    <x v="7"/>
    <x v="9"/>
    <n v="0"/>
    <n v="1009"/>
    <x v="16"/>
    <n v="0"/>
    <n v="0"/>
  </r>
  <r>
    <n v="1"/>
    <x v="7"/>
    <x v="9"/>
    <n v="0"/>
    <n v="1009"/>
    <x v="13"/>
    <n v="6.7321318583091196"/>
    <n v="0"/>
  </r>
  <r>
    <n v="4"/>
    <x v="7"/>
    <x v="10"/>
    <n v="0"/>
    <n v="1009"/>
    <x v="11"/>
    <n v="0"/>
    <n v="995.36335697032803"/>
  </r>
  <r>
    <n v="4"/>
    <x v="7"/>
    <x v="10"/>
    <n v="0"/>
    <n v="1000"/>
    <x v="12"/>
    <n v="0"/>
    <n v="3666.6201144337501"/>
  </r>
  <r>
    <n v="1"/>
    <x v="7"/>
    <x v="10"/>
    <n v="0"/>
    <n v="1009"/>
    <x v="0"/>
    <n v="17.5042711762677"/>
    <n v="0"/>
  </r>
  <r>
    <n v="1"/>
    <x v="7"/>
    <x v="10"/>
    <n v="0"/>
    <n v="1009"/>
    <x v="16"/>
    <n v="0"/>
    <n v="0"/>
  </r>
  <r>
    <n v="1"/>
    <x v="7"/>
    <x v="10"/>
    <n v="0"/>
    <n v="1009"/>
    <x v="13"/>
    <n v="6.5731307168102902"/>
    <n v="0"/>
  </r>
  <r>
    <n v="4"/>
    <x v="7"/>
    <x v="11"/>
    <n v="0"/>
    <n v="1009"/>
    <x v="11"/>
    <n v="0"/>
    <n v="971.85462106090904"/>
  </r>
  <r>
    <n v="4"/>
    <x v="7"/>
    <x v="11"/>
    <n v="0"/>
    <n v="1000"/>
    <x v="12"/>
    <n v="0"/>
    <n v="3666.6201144337501"/>
  </r>
  <r>
    <n v="1"/>
    <x v="7"/>
    <x v="11"/>
    <n v="0"/>
    <n v="1009"/>
    <x v="0"/>
    <n v="17.090851006147801"/>
    <n v="0"/>
  </r>
  <r>
    <n v="1"/>
    <x v="7"/>
    <x v="11"/>
    <n v="0"/>
    <n v="1009"/>
    <x v="16"/>
    <n v="0"/>
    <n v="0"/>
  </r>
  <r>
    <n v="1"/>
    <x v="7"/>
    <x v="11"/>
    <n v="0"/>
    <n v="1009"/>
    <x v="13"/>
    <n v="6.4178849032714496"/>
    <n v="0"/>
  </r>
  <r>
    <n v="4"/>
    <x v="7"/>
    <x v="12"/>
    <n v="0"/>
    <n v="1009"/>
    <x v="11"/>
    <n v="0"/>
    <n v="948.90112024246298"/>
  </r>
  <r>
    <n v="4"/>
    <x v="7"/>
    <x v="12"/>
    <n v="0"/>
    <n v="1000"/>
    <x v="12"/>
    <n v="0"/>
    <n v="3666.6201144337501"/>
  </r>
  <r>
    <n v="1"/>
    <x v="7"/>
    <x v="12"/>
    <n v="0"/>
    <n v="1009"/>
    <x v="0"/>
    <n v="16.687195095010399"/>
    <n v="0"/>
  </r>
  <r>
    <n v="1"/>
    <x v="7"/>
    <x v="12"/>
    <n v="0"/>
    <n v="1009"/>
    <x v="16"/>
    <n v="0"/>
    <n v="0"/>
  </r>
  <r>
    <n v="1"/>
    <x v="7"/>
    <x v="12"/>
    <n v="0"/>
    <n v="1009"/>
    <x v="13"/>
    <n v="6.2663057234358099"/>
    <n v="0"/>
  </r>
  <r>
    <n v="4"/>
    <x v="7"/>
    <x v="13"/>
    <n v="0"/>
    <n v="1009"/>
    <x v="11"/>
    <n v="0"/>
    <n v="926.48974083642304"/>
  </r>
  <r>
    <n v="4"/>
    <x v="7"/>
    <x v="13"/>
    <n v="0"/>
    <n v="1000"/>
    <x v="12"/>
    <n v="0"/>
    <n v="3666.6201144337501"/>
  </r>
  <r>
    <n v="1"/>
    <x v="7"/>
    <x v="13"/>
    <n v="0"/>
    <n v="1009"/>
    <x v="0"/>
    <n v="16.293072828191502"/>
    <n v="0"/>
  </r>
  <r>
    <n v="1"/>
    <x v="7"/>
    <x v="13"/>
    <n v="0"/>
    <n v="1009"/>
    <x v="16"/>
    <n v="0"/>
    <n v="0"/>
  </r>
  <r>
    <n v="1"/>
    <x v="7"/>
    <x v="13"/>
    <n v="0"/>
    <n v="1009"/>
    <x v="13"/>
    <n v="6.1183065778490597"/>
    <n v="0"/>
  </r>
  <r>
    <n v="4"/>
    <x v="7"/>
    <x v="14"/>
    <n v="0"/>
    <n v="1009"/>
    <x v="11"/>
    <n v="0"/>
    <n v="904.60767888629698"/>
  </r>
  <r>
    <n v="4"/>
    <x v="7"/>
    <x v="14"/>
    <n v="0"/>
    <n v="1000"/>
    <x v="12"/>
    <n v="0"/>
    <n v="3666.6201144337501"/>
  </r>
  <r>
    <n v="1"/>
    <x v="7"/>
    <x v="14"/>
    <n v="0"/>
    <n v="1009"/>
    <x v="0"/>
    <n v="15.9082590377414"/>
    <n v="0"/>
  </r>
  <r>
    <n v="1"/>
    <x v="7"/>
    <x v="14"/>
    <n v="0"/>
    <n v="1009"/>
    <x v="16"/>
    <n v="0"/>
    <n v="0"/>
  </r>
  <r>
    <n v="1"/>
    <x v="7"/>
    <x v="14"/>
    <n v="0"/>
    <n v="1009"/>
    <x v="13"/>
    <n v="5.9738029123843202"/>
    <n v="0"/>
  </r>
  <r>
    <n v="4"/>
    <x v="7"/>
    <x v="15"/>
    <n v="0"/>
    <n v="1009"/>
    <x v="11"/>
    <n v="0"/>
    <n v="883.24243284258"/>
  </r>
  <r>
    <n v="4"/>
    <x v="7"/>
    <x v="15"/>
    <n v="0"/>
    <n v="1000"/>
    <x v="12"/>
    <n v="0"/>
    <n v="3666.6201144337501"/>
  </r>
  <r>
    <n v="1"/>
    <x v="7"/>
    <x v="15"/>
    <n v="0"/>
    <n v="1009"/>
    <x v="0"/>
    <n v="15.532533873781899"/>
    <n v="0"/>
  </r>
  <r>
    <n v="1"/>
    <x v="7"/>
    <x v="15"/>
    <n v="0"/>
    <n v="1009"/>
    <x v="16"/>
    <n v="0"/>
    <n v="0"/>
  </r>
  <r>
    <n v="1"/>
    <x v="7"/>
    <x v="15"/>
    <n v="0"/>
    <n v="1009"/>
    <x v="13"/>
    <n v="5.8327121699346103"/>
    <n v="0"/>
  </r>
  <r>
    <n v="4"/>
    <x v="7"/>
    <x v="16"/>
    <n v="0"/>
    <n v="1009"/>
    <x v="11"/>
    <n v="0"/>
    <n v="862.38179642042996"/>
  </r>
  <r>
    <n v="4"/>
    <x v="7"/>
    <x v="16"/>
    <n v="0"/>
    <n v="1000"/>
    <x v="12"/>
    <n v="0"/>
    <n v="3666.6201144337501"/>
  </r>
  <r>
    <n v="1"/>
    <x v="7"/>
    <x v="16"/>
    <n v="0"/>
    <n v="1009"/>
    <x v="0"/>
    <n v="15.1656826789034"/>
    <n v="0"/>
  </r>
  <r>
    <n v="1"/>
    <x v="7"/>
    <x v="16"/>
    <n v="0"/>
    <n v="1009"/>
    <x v="16"/>
    <n v="0"/>
    <n v="0"/>
  </r>
  <r>
    <n v="1"/>
    <x v="7"/>
    <x v="16"/>
    <n v="0"/>
    <n v="1009"/>
    <x v="13"/>
    <n v="5.6949537432470798"/>
    <n v="0"/>
  </r>
  <r>
    <n v="4"/>
    <x v="7"/>
    <x v="17"/>
    <n v="0"/>
    <n v="1009"/>
    <x v="11"/>
    <n v="0"/>
    <n v="842.01385162603196"/>
  </r>
  <r>
    <n v="4"/>
    <x v="7"/>
    <x v="17"/>
    <n v="0"/>
    <n v="1000"/>
    <x v="12"/>
    <n v="0"/>
    <n v="3666.6201144337501"/>
  </r>
  <r>
    <n v="1"/>
    <x v="7"/>
    <x v="17"/>
    <n v="0"/>
    <n v="1009"/>
    <x v="0"/>
    <n v="14.8074958655275"/>
    <n v="0"/>
  </r>
  <r>
    <n v="1"/>
    <x v="7"/>
    <x v="17"/>
    <n v="0"/>
    <n v="1009"/>
    <x v="16"/>
    <n v="0"/>
    <n v="0"/>
  </r>
  <r>
    <n v="1"/>
    <x v="7"/>
    <x v="17"/>
    <n v="0"/>
    <n v="1009"/>
    <x v="13"/>
    <n v="5.56044892887072"/>
    <n v="0"/>
  </r>
  <r>
    <n v="4"/>
    <x v="7"/>
    <x v="18"/>
    <n v="0"/>
    <n v="1009"/>
    <x v="11"/>
    <n v="0"/>
    <n v="822.12696194767295"/>
  </r>
  <r>
    <n v="4"/>
    <x v="7"/>
    <x v="18"/>
    <n v="0"/>
    <n v="1000"/>
    <x v="12"/>
    <n v="0"/>
    <n v="3666.6201144337501"/>
  </r>
  <r>
    <n v="1"/>
    <x v="7"/>
    <x v="18"/>
    <n v="0"/>
    <n v="1009"/>
    <x v="0"/>
    <n v="14.4577687961665"/>
    <n v="0"/>
  </r>
  <r>
    <n v="1"/>
    <x v="7"/>
    <x v="18"/>
    <n v="0"/>
    <n v="1009"/>
    <x v="16"/>
    <n v="0"/>
    <n v="0"/>
  </r>
  <r>
    <n v="1"/>
    <x v="7"/>
    <x v="18"/>
    <n v="0"/>
    <n v="1009"/>
    <x v="13"/>
    <n v="5.4291208821918202"/>
    <n v="0"/>
  </r>
  <r>
    <n v="1"/>
    <x v="7"/>
    <x v="19"/>
    <n v="0"/>
    <n v="1009"/>
    <x v="11"/>
    <n v="0"/>
    <n v="822.12696194767295"/>
  </r>
  <r>
    <n v="4"/>
    <x v="7"/>
    <x v="7"/>
    <n v="0"/>
    <n v="1001"/>
    <x v="14"/>
    <n v="0"/>
    <n v="5.5341808798132002"/>
  </r>
  <r>
    <n v="2"/>
    <x v="7"/>
    <x v="7"/>
    <n v="0"/>
    <n v="1001"/>
    <x v="0"/>
    <n v="0.245019120186803"/>
    <n v="0"/>
  </r>
  <r>
    <n v="4"/>
    <x v="7"/>
    <x v="8"/>
    <n v="0"/>
    <n v="1001"/>
    <x v="14"/>
    <n v="0"/>
    <n v="5.2995497664884397"/>
  </r>
  <r>
    <n v="2"/>
    <x v="7"/>
    <x v="8"/>
    <n v="0"/>
    <n v="1001"/>
    <x v="0"/>
    <n v="0.234631113324761"/>
    <n v="0"/>
  </r>
  <r>
    <n v="4"/>
    <x v="7"/>
    <x v="9"/>
    <n v="0"/>
    <n v="1001"/>
    <x v="14"/>
    <n v="0"/>
    <n v="5.0748662426146902"/>
  </r>
  <r>
    <n v="2"/>
    <x v="7"/>
    <x v="9"/>
    <n v="0"/>
    <n v="1001"/>
    <x v="0"/>
    <n v="0.22468352387374901"/>
    <n v="0"/>
  </r>
  <r>
    <n v="4"/>
    <x v="7"/>
    <x v="10"/>
    <n v="0"/>
    <n v="1001"/>
    <x v="14"/>
    <n v="0"/>
    <n v="4.8597085630342702"/>
  </r>
  <r>
    <n v="2"/>
    <x v="7"/>
    <x v="10"/>
    <n v="0"/>
    <n v="1001"/>
    <x v="0"/>
    <n v="0.21515767958042001"/>
    <n v="0"/>
  </r>
  <r>
    <n v="4"/>
    <x v="7"/>
    <x v="11"/>
    <n v="0"/>
    <n v="1001"/>
    <x v="14"/>
    <n v="0"/>
    <n v="4.6536728632005699"/>
  </r>
  <r>
    <n v="2"/>
    <x v="7"/>
    <x v="11"/>
    <n v="0"/>
    <n v="1001"/>
    <x v="0"/>
    <n v="0.20603569983370101"/>
    <n v="0"/>
  </r>
  <r>
    <n v="4"/>
    <x v="7"/>
    <x v="12"/>
    <n v="0"/>
    <n v="1001"/>
    <x v="14"/>
    <n v="0"/>
    <n v="4.4563724010987897"/>
  </r>
  <r>
    <n v="2"/>
    <x v="7"/>
    <x v="12"/>
    <n v="0"/>
    <n v="1001"/>
    <x v="0"/>
    <n v="0.19730046210178001"/>
    <n v="0"/>
  </r>
  <r>
    <n v="4"/>
    <x v="7"/>
    <x v="13"/>
    <n v="0"/>
    <n v="1001"/>
    <x v="14"/>
    <n v="0"/>
    <n v="4.2674368313067799"/>
  </r>
  <r>
    <n v="2"/>
    <x v="7"/>
    <x v="13"/>
    <n v="0"/>
    <n v="1001"/>
    <x v="0"/>
    <n v="0.18893556979200801"/>
    <n v="0"/>
  </r>
  <r>
    <n v="4"/>
    <x v="7"/>
    <x v="14"/>
    <n v="0"/>
    <n v="1001"/>
    <x v="14"/>
    <n v="0"/>
    <n v="4.0865115098332998"/>
  </r>
  <r>
    <n v="2"/>
    <x v="7"/>
    <x v="14"/>
    <n v="0"/>
    <n v="1001"/>
    <x v="0"/>
    <n v="0.180925321473482"/>
    <n v="0"/>
  </r>
  <r>
    <n v="4"/>
    <x v="7"/>
    <x v="15"/>
    <n v="0"/>
    <n v="1001"/>
    <x v="14"/>
    <n v="0"/>
    <n v="3.91325682842885"/>
  </r>
  <r>
    <n v="2"/>
    <x v="7"/>
    <x v="15"/>
    <n v="0"/>
    <n v="1001"/>
    <x v="0"/>
    <n v="0.17325468140444999"/>
    <n v="0"/>
  </r>
  <r>
    <n v="4"/>
    <x v="7"/>
    <x v="16"/>
    <n v="0"/>
    <n v="1001"/>
    <x v="14"/>
    <n v="0"/>
    <n v="3.7473475771195601"/>
  </r>
  <r>
    <n v="2"/>
    <x v="7"/>
    <x v="16"/>
    <n v="0"/>
    <n v="1001"/>
    <x v="0"/>
    <n v="0.16590925130928799"/>
    <n v="0"/>
  </r>
  <r>
    <n v="4"/>
    <x v="7"/>
    <x v="17"/>
    <n v="0"/>
    <n v="1001"/>
    <x v="14"/>
    <n v="0"/>
    <n v="3.5884723337675402"/>
  </r>
  <r>
    <n v="2"/>
    <x v="7"/>
    <x v="17"/>
    <n v="0"/>
    <n v="1001"/>
    <x v="0"/>
    <n v="0.158875243352018"/>
    <n v="0"/>
  </r>
  <r>
    <n v="4"/>
    <x v="7"/>
    <x v="18"/>
    <n v="0"/>
    <n v="1001"/>
    <x v="14"/>
    <n v="0"/>
    <n v="3.43633287951186"/>
  </r>
  <r>
    <n v="2"/>
    <x v="7"/>
    <x v="18"/>
    <n v="0"/>
    <n v="1001"/>
    <x v="0"/>
    <n v="0.15213945425567699"/>
    <n v="0"/>
  </r>
  <r>
    <n v="2"/>
    <x v="7"/>
    <x v="19"/>
    <n v="0"/>
    <n v="1001"/>
    <x v="14"/>
    <n v="0"/>
    <n v="3.43633287951186"/>
  </r>
  <r>
    <n v="3"/>
    <x v="0"/>
    <x v="0"/>
    <n v="0"/>
    <n v="1005"/>
    <x v="0"/>
    <n v="1114.66321881928"/>
    <n v="0"/>
  </r>
  <r>
    <n v="3"/>
    <x v="0"/>
    <x v="0"/>
    <n v="0"/>
    <n v="1005"/>
    <x v="13"/>
    <n v="1.67199733622493E-3"/>
    <n v="0"/>
  </r>
  <r>
    <n v="4"/>
    <x v="0"/>
    <x v="1"/>
    <n v="0"/>
    <n v="1003"/>
    <x v="15"/>
    <n v="0"/>
    <n v="6154.99601176138"/>
  </r>
  <r>
    <n v="2"/>
    <x v="0"/>
    <x v="1"/>
    <n v="0"/>
    <n v="1003"/>
    <x v="0"/>
    <n v="557.07473358822597"/>
    <n v="0"/>
  </r>
  <r>
    <n v="4"/>
    <x v="0"/>
    <x v="2"/>
    <n v="0"/>
    <n v="1003"/>
    <x v="15"/>
    <n v="0"/>
    <n v="5644.1562286938097"/>
  </r>
  <r>
    <n v="2"/>
    <x v="0"/>
    <x v="2"/>
    <n v="0"/>
    <n v="1003"/>
    <x v="0"/>
    <n v="510.83978306756802"/>
    <n v="0"/>
  </r>
  <r>
    <n v="4"/>
    <x v="0"/>
    <x v="3"/>
    <n v="0"/>
    <n v="1003"/>
    <x v="15"/>
    <n v="0"/>
    <n v="5175.7140821910498"/>
  </r>
  <r>
    <n v="2"/>
    <x v="0"/>
    <x v="3"/>
    <n v="0"/>
    <n v="1003"/>
    <x v="0"/>
    <n v="468.44214650275597"/>
    <n v="0"/>
  </r>
  <r>
    <n v="4"/>
    <x v="0"/>
    <x v="4"/>
    <n v="0"/>
    <n v="1003"/>
    <x v="15"/>
    <n v="0"/>
    <n v="4746.1507398405502"/>
  </r>
  <r>
    <n v="2"/>
    <x v="0"/>
    <x v="4"/>
    <n v="0"/>
    <n v="1003"/>
    <x v="0"/>
    <n v="429.563342350504"/>
    <n v="0"/>
  </r>
  <r>
    <n v="4"/>
    <x v="0"/>
    <x v="5"/>
    <n v="0"/>
    <n v="1003"/>
    <x v="15"/>
    <n v="0"/>
    <n v="4352.2394180926203"/>
  </r>
  <r>
    <n v="2"/>
    <x v="0"/>
    <x v="5"/>
    <n v="0"/>
    <n v="1003"/>
    <x v="0"/>
    <n v="393.91132174792301"/>
    <n v="0"/>
  </r>
  <r>
    <n v="4"/>
    <x v="0"/>
    <x v="6"/>
    <n v="0"/>
    <n v="1003"/>
    <x v="15"/>
    <n v="0"/>
    <n v="3991.0211433856798"/>
  </r>
  <r>
    <n v="2"/>
    <x v="0"/>
    <x v="6"/>
    <n v="0"/>
    <n v="1003"/>
    <x v="0"/>
    <n v="361.218274706942"/>
    <n v="0"/>
  </r>
  <r>
    <n v="4"/>
    <x v="0"/>
    <x v="7"/>
    <n v="0"/>
    <n v="1003"/>
    <x v="15"/>
    <n v="0"/>
    <n v="3659.7825250000001"/>
  </r>
  <r>
    <n v="2"/>
    <x v="0"/>
    <x v="7"/>
    <n v="0"/>
    <n v="1003"/>
    <x v="0"/>
    <n v="331.238618385682"/>
    <n v="0"/>
  </r>
  <r>
    <n v="4"/>
    <x v="0"/>
    <x v="8"/>
    <n v="0"/>
    <n v="1003"/>
    <x v="15"/>
    <n v="0"/>
    <n v="3356.0353726747999"/>
  </r>
  <r>
    <n v="2"/>
    <x v="0"/>
    <x v="8"/>
    <n v="0"/>
    <n v="1003"/>
    <x v="0"/>
    <n v="303.74715232519901"/>
    <n v="0"/>
  </r>
  <r>
    <n v="4"/>
    <x v="0"/>
    <x v="9"/>
    <n v="0"/>
    <n v="1003"/>
    <x v="15"/>
    <n v="0"/>
    <n v="3077.49800588069"/>
  </r>
  <r>
    <n v="2"/>
    <x v="0"/>
    <x v="9"/>
    <n v="0"/>
    <n v="1003"/>
    <x v="0"/>
    <n v="278.53736679411298"/>
    <n v="0"/>
  </r>
  <r>
    <n v="4"/>
    <x v="0"/>
    <x v="10"/>
    <n v="0"/>
    <n v="1003"/>
    <x v="15"/>
    <n v="0"/>
    <n v="2822.0781143468998"/>
  </r>
  <r>
    <n v="2"/>
    <x v="0"/>
    <x v="10"/>
    <n v="0"/>
    <n v="1003"/>
    <x v="0"/>
    <n v="255.41989153378401"/>
    <n v="0"/>
  </r>
  <r>
    <n v="4"/>
    <x v="0"/>
    <x v="11"/>
    <n v="0"/>
    <n v="1003"/>
    <x v="15"/>
    <n v="0"/>
    <n v="2587.8570410955299"/>
  </r>
  <r>
    <n v="2"/>
    <x v="0"/>
    <x v="11"/>
    <n v="0"/>
    <n v="1003"/>
    <x v="0"/>
    <n v="234.22107325137799"/>
    <n v="0"/>
  </r>
  <r>
    <n v="4"/>
    <x v="0"/>
    <x v="12"/>
    <n v="0"/>
    <n v="1003"/>
    <x v="15"/>
    <n v="0"/>
    <n v="2373.0753699202701"/>
  </r>
  <r>
    <n v="2"/>
    <x v="0"/>
    <x v="12"/>
    <n v="0"/>
    <n v="1003"/>
    <x v="0"/>
    <n v="214.781671175252"/>
    <n v="0"/>
  </r>
  <r>
    <n v="4"/>
    <x v="0"/>
    <x v="13"/>
    <n v="0"/>
    <n v="1003"/>
    <x v="15"/>
    <n v="0"/>
    <n v="2176.1197090463102"/>
  </r>
  <r>
    <n v="2"/>
    <x v="0"/>
    <x v="13"/>
    <n v="0"/>
    <n v="1003"/>
    <x v="0"/>
    <n v="196.95566087396199"/>
    <n v="0"/>
  </r>
  <r>
    <n v="4"/>
    <x v="0"/>
    <x v="14"/>
    <n v="0"/>
    <n v="1003"/>
    <x v="15"/>
    <n v="0"/>
    <n v="1995.5105716928399"/>
  </r>
  <r>
    <n v="2"/>
    <x v="0"/>
    <x v="14"/>
    <n v="0"/>
    <n v="1003"/>
    <x v="0"/>
    <n v="180.609137353471"/>
    <n v="0"/>
  </r>
  <r>
    <n v="4"/>
    <x v="0"/>
    <x v="15"/>
    <n v="0"/>
    <n v="1003"/>
    <x v="15"/>
    <n v="0"/>
    <n v="1829.8912625"/>
  </r>
  <r>
    <n v="2"/>
    <x v="0"/>
    <x v="15"/>
    <n v="0"/>
    <n v="1003"/>
    <x v="0"/>
    <n v="165.619309192841"/>
    <n v="0"/>
  </r>
  <r>
    <n v="4"/>
    <x v="0"/>
    <x v="16"/>
    <n v="0"/>
    <n v="1003"/>
    <x v="15"/>
    <n v="0"/>
    <n v="1678.0176863373999"/>
  </r>
  <r>
    <n v="2"/>
    <x v="0"/>
    <x v="16"/>
    <n v="0"/>
    <n v="1003"/>
    <x v="0"/>
    <n v="151.87357616259999"/>
    <n v="0"/>
  </r>
  <r>
    <n v="4"/>
    <x v="0"/>
    <x v="17"/>
    <n v="0"/>
    <n v="1003"/>
    <x v="15"/>
    <n v="0"/>
    <n v="1538.74900294034"/>
  </r>
  <r>
    <n v="2"/>
    <x v="0"/>
    <x v="17"/>
    <n v="0"/>
    <n v="1003"/>
    <x v="0"/>
    <n v="139.268683397057"/>
    <n v="0"/>
  </r>
  <r>
    <n v="4"/>
    <x v="0"/>
    <x v="18"/>
    <n v="0"/>
    <n v="1003"/>
    <x v="15"/>
    <n v="0"/>
    <n v="1411.0390571734499"/>
  </r>
  <r>
    <n v="2"/>
    <x v="0"/>
    <x v="18"/>
    <n v="0"/>
    <n v="1003"/>
    <x v="0"/>
    <n v="127.70994576689201"/>
    <n v="0"/>
  </r>
  <r>
    <n v="2"/>
    <x v="0"/>
    <x v="19"/>
    <n v="0"/>
    <n v="1003"/>
    <x v="15"/>
    <n v="0"/>
    <n v="1411.0390571734499"/>
  </r>
  <r>
    <n v="4"/>
    <x v="1"/>
    <x v="1"/>
    <n v="0"/>
    <n v="1003"/>
    <x v="15"/>
    <n v="0"/>
    <n v="1345.49502589396"/>
  </r>
  <r>
    <n v="2"/>
    <x v="1"/>
    <x v="1"/>
    <n v="0"/>
    <n v="1003"/>
    <x v="0"/>
    <n v="121.777704106044"/>
    <n v="0"/>
  </r>
  <r>
    <n v="4"/>
    <x v="1"/>
    <x v="2"/>
    <n v="0"/>
    <n v="1003"/>
    <x v="15"/>
    <n v="0"/>
    <n v="1233.8243788565301"/>
  </r>
  <r>
    <n v="2"/>
    <x v="1"/>
    <x v="2"/>
    <n v="0"/>
    <n v="1003"/>
    <x v="0"/>
    <n v="111.670647037424"/>
    <n v="0"/>
  </r>
  <r>
    <n v="4"/>
    <x v="1"/>
    <x v="3"/>
    <n v="0"/>
    <n v="1003"/>
    <x v="15"/>
    <n v="0"/>
    <n v="1131.42194401593"/>
  </r>
  <r>
    <n v="2"/>
    <x v="1"/>
    <x v="3"/>
    <n v="0"/>
    <n v="1003"/>
    <x v="0"/>
    <n v="102.40243484059999"/>
    <n v="0"/>
  </r>
  <r>
    <n v="4"/>
    <x v="1"/>
    <x v="4"/>
    <n v="0"/>
    <n v="1003"/>
    <x v="15"/>
    <n v="0"/>
    <n v="1037.5184972331001"/>
  </r>
  <r>
    <n v="2"/>
    <x v="1"/>
    <x v="4"/>
    <n v="0"/>
    <n v="1003"/>
    <x v="0"/>
    <n v="93.903446782833001"/>
    <n v="0"/>
  </r>
  <r>
    <n v="4"/>
    <x v="1"/>
    <x v="5"/>
    <n v="0"/>
    <n v="1003"/>
    <x v="15"/>
    <n v="0"/>
    <n v="951.40865686238601"/>
  </r>
  <r>
    <n v="2"/>
    <x v="1"/>
    <x v="5"/>
    <n v="0"/>
    <n v="1003"/>
    <x v="0"/>
    <n v="86.109840370712604"/>
    <n v="0"/>
  </r>
  <r>
    <n v="4"/>
    <x v="1"/>
    <x v="6"/>
    <n v="0"/>
    <n v="1003"/>
    <x v="15"/>
    <n v="0"/>
    <n v="872.44558508273303"/>
  </r>
  <r>
    <n v="2"/>
    <x v="1"/>
    <x v="6"/>
    <n v="0"/>
    <n v="1003"/>
    <x v="0"/>
    <n v="78.963071779652395"/>
    <n v="0"/>
  </r>
  <r>
    <n v="4"/>
    <x v="1"/>
    <x v="7"/>
    <n v="0"/>
    <n v="1003"/>
    <x v="15"/>
    <n v="0"/>
    <n v="800.03612899693098"/>
  </r>
  <r>
    <n v="2"/>
    <x v="1"/>
    <x v="7"/>
    <n v="0"/>
    <n v="1003"/>
    <x v="0"/>
    <n v="72.409456085801807"/>
    <n v="0"/>
  </r>
  <r>
    <n v="4"/>
    <x v="1"/>
    <x v="8"/>
    <n v="0"/>
    <n v="1003"/>
    <x v="15"/>
    <n v="0"/>
    <n v="733.63636499999996"/>
  </r>
  <r>
    <n v="2"/>
    <x v="1"/>
    <x v="8"/>
    <n v="0"/>
    <n v="1003"/>
    <x v="0"/>
    <n v="66.399763996931398"/>
    <n v="0"/>
  </r>
  <r>
    <n v="4"/>
    <x v="1"/>
    <x v="9"/>
    <n v="0"/>
    <n v="1003"/>
    <x v="15"/>
    <n v="0"/>
    <n v="672.74751294697796"/>
  </r>
  <r>
    <n v="2"/>
    <x v="1"/>
    <x v="9"/>
    <n v="0"/>
    <n v="1003"/>
    <x v="0"/>
    <n v="60.888852053022099"/>
    <n v="0"/>
  </r>
  <r>
    <n v="4"/>
    <x v="1"/>
    <x v="10"/>
    <n v="0"/>
    <n v="1003"/>
    <x v="15"/>
    <n v="0"/>
    <n v="616.91218942826595"/>
  </r>
  <r>
    <n v="2"/>
    <x v="1"/>
    <x v="10"/>
    <n v="0"/>
    <n v="1003"/>
    <x v="0"/>
    <n v="55.835323518712201"/>
    <n v="0"/>
  </r>
  <r>
    <n v="4"/>
    <x v="1"/>
    <x v="11"/>
    <n v="0"/>
    <n v="1003"/>
    <x v="15"/>
    <n v="0"/>
    <n v="565.71097200796601"/>
  </r>
  <r>
    <n v="2"/>
    <x v="1"/>
    <x v="11"/>
    <n v="0"/>
    <n v="1003"/>
    <x v="0"/>
    <n v="51.201217420300097"/>
    <n v="0"/>
  </r>
  <r>
    <n v="4"/>
    <x v="1"/>
    <x v="12"/>
    <n v="0"/>
    <n v="1003"/>
    <x v="15"/>
    <n v="0"/>
    <n v="518.75924861654903"/>
  </r>
  <r>
    <n v="2"/>
    <x v="1"/>
    <x v="12"/>
    <n v="0"/>
    <n v="1003"/>
    <x v="0"/>
    <n v="46.9517233914165"/>
    <n v="0"/>
  </r>
  <r>
    <n v="4"/>
    <x v="1"/>
    <x v="13"/>
    <n v="0"/>
    <n v="1003"/>
    <x v="15"/>
    <n v="0"/>
    <n v="475.70432843119301"/>
  </r>
  <r>
    <n v="2"/>
    <x v="1"/>
    <x v="13"/>
    <n v="0"/>
    <n v="1003"/>
    <x v="0"/>
    <n v="43.054920185356302"/>
    <n v="0"/>
  </r>
  <r>
    <n v="4"/>
    <x v="1"/>
    <x v="14"/>
    <n v="0"/>
    <n v="1003"/>
    <x v="15"/>
    <n v="0"/>
    <n v="436.22279254136703"/>
  </r>
  <r>
    <n v="2"/>
    <x v="1"/>
    <x v="14"/>
    <n v="0"/>
    <n v="1003"/>
    <x v="0"/>
    <n v="39.481535889826198"/>
    <n v="0"/>
  </r>
  <r>
    <n v="4"/>
    <x v="1"/>
    <x v="15"/>
    <n v="0"/>
    <n v="1003"/>
    <x v="15"/>
    <n v="0"/>
    <n v="400.018064498466"/>
  </r>
  <r>
    <n v="2"/>
    <x v="1"/>
    <x v="15"/>
    <n v="0"/>
    <n v="1003"/>
    <x v="0"/>
    <n v="36.204728042900904"/>
    <n v="0"/>
  </r>
  <r>
    <n v="4"/>
    <x v="1"/>
    <x v="16"/>
    <n v="0"/>
    <n v="1003"/>
    <x v="15"/>
    <n v="0"/>
    <n v="366.81818249999998"/>
  </r>
  <r>
    <n v="2"/>
    <x v="1"/>
    <x v="16"/>
    <n v="0"/>
    <n v="1003"/>
    <x v="0"/>
    <n v="33.199881998465699"/>
    <n v="0"/>
  </r>
  <r>
    <n v="4"/>
    <x v="1"/>
    <x v="17"/>
    <n v="0"/>
    <n v="1003"/>
    <x v="15"/>
    <n v="0"/>
    <n v="336.37375647348898"/>
  </r>
  <r>
    <n v="2"/>
    <x v="1"/>
    <x v="17"/>
    <n v="0"/>
    <n v="1003"/>
    <x v="0"/>
    <n v="30.444426026511099"/>
    <n v="0"/>
  </r>
  <r>
    <n v="4"/>
    <x v="1"/>
    <x v="18"/>
    <n v="0"/>
    <n v="1003"/>
    <x v="15"/>
    <n v="0"/>
    <n v="308.45609471413297"/>
  </r>
  <r>
    <n v="2"/>
    <x v="1"/>
    <x v="18"/>
    <n v="0"/>
    <n v="1003"/>
    <x v="0"/>
    <n v="27.917661759356101"/>
    <n v="0"/>
  </r>
  <r>
    <n v="2"/>
    <x v="1"/>
    <x v="19"/>
    <n v="0"/>
    <n v="1003"/>
    <x v="15"/>
    <n v="0"/>
    <n v="308.45609471413297"/>
  </r>
  <r>
    <n v="4"/>
    <x v="2"/>
    <x v="2"/>
    <n v="0"/>
    <n v="1003"/>
    <x v="15"/>
    <n v="0"/>
    <n v="2412.0291275434802"/>
  </r>
  <r>
    <n v="2"/>
    <x v="2"/>
    <x v="2"/>
    <n v="0"/>
    <n v="1003"/>
    <x v="0"/>
    <n v="218.30728745651999"/>
    <n v="0"/>
  </r>
  <r>
    <n v="4"/>
    <x v="2"/>
    <x v="3"/>
    <n v="0"/>
    <n v="1003"/>
    <x v="15"/>
    <n v="0"/>
    <n v="2211.8404622848102"/>
  </r>
  <r>
    <n v="2"/>
    <x v="2"/>
    <x v="3"/>
    <n v="0"/>
    <n v="1003"/>
    <x v="0"/>
    <n v="200.18866525867301"/>
    <n v="0"/>
  </r>
  <r>
    <n v="4"/>
    <x v="2"/>
    <x v="4"/>
    <n v="0"/>
    <n v="1003"/>
    <x v="15"/>
    <n v="0"/>
    <n v="2028.26664683886"/>
  </r>
  <r>
    <n v="2"/>
    <x v="2"/>
    <x v="4"/>
    <n v="0"/>
    <n v="1003"/>
    <x v="0"/>
    <n v="183.57381544595"/>
    <n v="0"/>
  </r>
  <r>
    <n v="4"/>
    <x v="2"/>
    <x v="5"/>
    <n v="0"/>
    <n v="1003"/>
    <x v="15"/>
    <n v="0"/>
    <n v="1859.9287158484101"/>
  </r>
  <r>
    <n v="2"/>
    <x v="2"/>
    <x v="5"/>
    <n v="0"/>
    <n v="1003"/>
    <x v="0"/>
    <n v="168.33793099044399"/>
    <n v="0"/>
  </r>
  <r>
    <n v="4"/>
    <x v="2"/>
    <x v="6"/>
    <n v="0"/>
    <n v="1003"/>
    <x v="15"/>
    <n v="0"/>
    <n v="1705.5621525054701"/>
  </r>
  <r>
    <n v="2"/>
    <x v="2"/>
    <x v="6"/>
    <n v="0"/>
    <n v="1003"/>
    <x v="0"/>
    <n v="154.36656334294599"/>
    <n v="0"/>
  </r>
  <r>
    <n v="4"/>
    <x v="2"/>
    <x v="7"/>
    <n v="0"/>
    <n v="1003"/>
    <x v="15"/>
    <n v="0"/>
    <n v="1564.0073897843799"/>
  </r>
  <r>
    <n v="2"/>
    <x v="2"/>
    <x v="7"/>
    <n v="0"/>
    <n v="1003"/>
    <x v="0"/>
    <n v="141.554762721092"/>
    <n v="0"/>
  </r>
  <r>
    <n v="4"/>
    <x v="2"/>
    <x v="8"/>
    <n v="0"/>
    <n v="1003"/>
    <x v="15"/>
    <n v="0"/>
    <n v="1434.20110003426"/>
  </r>
  <r>
    <n v="2"/>
    <x v="2"/>
    <x v="8"/>
    <n v="0"/>
    <n v="1003"/>
    <x v="0"/>
    <n v="129.80628975011899"/>
    <n v="0"/>
  </r>
  <r>
    <n v="4"/>
    <x v="2"/>
    <x v="9"/>
    <n v="0"/>
    <n v="1003"/>
    <x v="15"/>
    <n v="0"/>
    <n v="1315.1682075000001"/>
  </r>
  <r>
    <n v="2"/>
    <x v="2"/>
    <x v="9"/>
    <n v="0"/>
    <n v="1003"/>
    <x v="0"/>
    <n v="119.03289253425601"/>
    <n v="0"/>
  </r>
  <r>
    <n v="4"/>
    <x v="2"/>
    <x v="10"/>
    <n v="0"/>
    <n v="1003"/>
    <x v="15"/>
    <n v="0"/>
    <n v="1206.0145637717401"/>
  </r>
  <r>
    <n v="2"/>
    <x v="2"/>
    <x v="10"/>
    <n v="0"/>
    <n v="1003"/>
    <x v="0"/>
    <n v="109.15364372825999"/>
    <n v="0"/>
  </r>
  <r>
    <n v="4"/>
    <x v="2"/>
    <x v="11"/>
    <n v="0"/>
    <n v="1003"/>
    <x v="15"/>
    <n v="0"/>
    <n v="1105.9202311424001"/>
  </r>
  <r>
    <n v="2"/>
    <x v="2"/>
    <x v="11"/>
    <n v="0"/>
    <n v="1003"/>
    <x v="0"/>
    <n v="100.094332629337"/>
    <n v="0"/>
  </r>
  <r>
    <n v="4"/>
    <x v="2"/>
    <x v="12"/>
    <n v="0"/>
    <n v="1003"/>
    <x v="15"/>
    <n v="0"/>
    <n v="1014.13332341943"/>
  </r>
  <r>
    <n v="2"/>
    <x v="2"/>
    <x v="12"/>
    <n v="0"/>
    <n v="1003"/>
    <x v="0"/>
    <n v="91.786907722975002"/>
    <n v="0"/>
  </r>
  <r>
    <n v="4"/>
    <x v="2"/>
    <x v="13"/>
    <n v="0"/>
    <n v="1003"/>
    <x v="15"/>
    <n v="0"/>
    <n v="929.96435792420698"/>
  </r>
  <r>
    <n v="2"/>
    <x v="2"/>
    <x v="13"/>
    <n v="0"/>
    <n v="1003"/>
    <x v="0"/>
    <n v="84.168965495221997"/>
    <n v="0"/>
  </r>
  <r>
    <n v="4"/>
    <x v="2"/>
    <x v="14"/>
    <n v="0"/>
    <n v="1003"/>
    <x v="15"/>
    <n v="0"/>
    <n v="852.78107625273299"/>
  </r>
  <r>
    <n v="2"/>
    <x v="2"/>
    <x v="14"/>
    <n v="0"/>
    <n v="1003"/>
    <x v="0"/>
    <n v="77.183281671473097"/>
    <n v="0"/>
  </r>
  <r>
    <n v="4"/>
    <x v="2"/>
    <x v="15"/>
    <n v="0"/>
    <n v="1003"/>
    <x v="15"/>
    <n v="0"/>
    <n v="782.00369489218804"/>
  </r>
  <r>
    <n v="2"/>
    <x v="2"/>
    <x v="15"/>
    <n v="0"/>
    <n v="1003"/>
    <x v="0"/>
    <n v="70.777381360545903"/>
    <n v="0"/>
  </r>
  <r>
    <n v="4"/>
    <x v="2"/>
    <x v="16"/>
    <n v="0"/>
    <n v="1003"/>
    <x v="15"/>
    <n v="0"/>
    <n v="717.10055001712794"/>
  </r>
  <r>
    <n v="2"/>
    <x v="2"/>
    <x v="16"/>
    <n v="0"/>
    <n v="1003"/>
    <x v="0"/>
    <n v="64.903144875059397"/>
    <n v="0"/>
  </r>
  <r>
    <n v="4"/>
    <x v="2"/>
    <x v="17"/>
    <n v="0"/>
    <n v="1003"/>
    <x v="15"/>
    <n v="0"/>
    <n v="657.58410375000005"/>
  </r>
  <r>
    <n v="2"/>
    <x v="2"/>
    <x v="17"/>
    <n v="0"/>
    <n v="1003"/>
    <x v="0"/>
    <n v="59.516446267128103"/>
    <n v="0"/>
  </r>
  <r>
    <n v="4"/>
    <x v="2"/>
    <x v="18"/>
    <n v="0"/>
    <n v="1003"/>
    <x v="15"/>
    <n v="0"/>
    <n v="603.00728188587004"/>
  </r>
  <r>
    <n v="2"/>
    <x v="2"/>
    <x v="18"/>
    <n v="0"/>
    <n v="1003"/>
    <x v="0"/>
    <n v="54.576821864129997"/>
    <n v="0"/>
  </r>
  <r>
    <n v="2"/>
    <x v="2"/>
    <x v="19"/>
    <n v="0"/>
    <n v="1003"/>
    <x v="15"/>
    <n v="0"/>
    <n v="603.00728188587004"/>
  </r>
  <r>
    <n v="4"/>
    <x v="4"/>
    <x v="4"/>
    <n v="0"/>
    <n v="1003"/>
    <x v="15"/>
    <n v="0"/>
    <n v="2921.4411274403401"/>
  </r>
  <r>
    <n v="2"/>
    <x v="4"/>
    <x v="4"/>
    <n v="0"/>
    <n v="1003"/>
    <x v="0"/>
    <n v="264.41301255965902"/>
    <n v="0"/>
  </r>
  <r>
    <n v="4"/>
    <x v="4"/>
    <x v="5"/>
    <n v="0"/>
    <n v="1003"/>
    <x v="15"/>
    <n v="0"/>
    <n v="2678.9733258472102"/>
  </r>
  <r>
    <n v="2"/>
    <x v="4"/>
    <x v="5"/>
    <n v="0"/>
    <n v="1003"/>
    <x v="0"/>
    <n v="242.46780159313499"/>
    <n v="0"/>
  </r>
  <r>
    <n v="4"/>
    <x v="4"/>
    <x v="6"/>
    <n v="0"/>
    <n v="1003"/>
    <x v="15"/>
    <n v="0"/>
    <n v="2456.6293714393501"/>
  </r>
  <r>
    <n v="2"/>
    <x v="4"/>
    <x v="6"/>
    <n v="0"/>
    <n v="1003"/>
    <x v="0"/>
    <n v="222.343954407853"/>
    <n v="0"/>
  </r>
  <r>
    <n v="4"/>
    <x v="4"/>
    <x v="7"/>
    <n v="0"/>
    <n v="1003"/>
    <x v="15"/>
    <n v="0"/>
    <n v="2252.7390662652401"/>
  </r>
  <r>
    <n v="2"/>
    <x v="4"/>
    <x v="7"/>
    <n v="0"/>
    <n v="1003"/>
    <x v="0"/>
    <n v="203.89030517411601"/>
    <n v="0"/>
  </r>
  <r>
    <n v="4"/>
    <x v="4"/>
    <x v="8"/>
    <n v="0"/>
    <n v="1003"/>
    <x v="15"/>
    <n v="0"/>
    <n v="2065.7708320503398"/>
  </r>
  <r>
    <n v="2"/>
    <x v="4"/>
    <x v="8"/>
    <n v="0"/>
    <n v="1003"/>
    <x v="0"/>
    <n v="186.96823421489901"/>
    <n v="0"/>
  </r>
  <r>
    <n v="4"/>
    <x v="4"/>
    <x v="9"/>
    <n v="0"/>
    <n v="1003"/>
    <x v="15"/>
    <n v="0"/>
    <n v="1894.3202053244399"/>
  </r>
  <r>
    <n v="2"/>
    <x v="4"/>
    <x v="9"/>
    <n v="0"/>
    <n v="1003"/>
    <x v="0"/>
    <n v="171.45062672590001"/>
    <n v="0"/>
  </r>
  <r>
    <n v="4"/>
    <x v="4"/>
    <x v="10"/>
    <n v="0"/>
    <n v="1003"/>
    <x v="15"/>
    <n v="0"/>
    <n v="1737.0992874068099"/>
  </r>
  <r>
    <n v="2"/>
    <x v="4"/>
    <x v="10"/>
    <n v="0"/>
    <n v="1003"/>
    <x v="0"/>
    <n v="157.220917917625"/>
    <n v="0"/>
  </r>
  <r>
    <n v="4"/>
    <x v="4"/>
    <x v="11"/>
    <n v="0"/>
    <n v="1003"/>
    <x v="15"/>
    <n v="0"/>
    <n v="1592.92707"/>
  </r>
  <r>
    <n v="2"/>
    <x v="4"/>
    <x v="11"/>
    <n v="0"/>
    <n v="1003"/>
    <x v="0"/>
    <n v="144.172217406812"/>
    <n v="0"/>
  </r>
  <r>
    <n v="4"/>
    <x v="4"/>
    <x v="12"/>
    <n v="0"/>
    <n v="1003"/>
    <x v="15"/>
    <n v="0"/>
    <n v="1460.72056372017"/>
  </r>
  <r>
    <n v="2"/>
    <x v="4"/>
    <x v="12"/>
    <n v="0"/>
    <n v="1003"/>
    <x v="0"/>
    <n v="132.20650627982999"/>
    <n v="0"/>
  </r>
  <r>
    <n v="4"/>
    <x v="4"/>
    <x v="13"/>
    <n v="0"/>
    <n v="1003"/>
    <x v="15"/>
    <n v="0"/>
    <n v="1339.4866629236001"/>
  </r>
  <r>
    <n v="2"/>
    <x v="4"/>
    <x v="13"/>
    <n v="0"/>
    <n v="1003"/>
    <x v="0"/>
    <n v="121.233900796567"/>
    <n v="0"/>
  </r>
  <r>
    <n v="4"/>
    <x v="4"/>
    <x v="14"/>
    <n v="0"/>
    <n v="1003"/>
    <x v="15"/>
    <n v="0"/>
    <n v="1228.31468571968"/>
  </r>
  <r>
    <n v="2"/>
    <x v="4"/>
    <x v="14"/>
    <n v="0"/>
    <n v="1003"/>
    <x v="0"/>
    <n v="111.17197720392601"/>
    <n v="0"/>
  </r>
  <r>
    <n v="4"/>
    <x v="4"/>
    <x v="15"/>
    <n v="0"/>
    <n v="1003"/>
    <x v="15"/>
    <n v="0"/>
    <n v="1126.3695331326201"/>
  </r>
  <r>
    <n v="2"/>
    <x v="4"/>
    <x v="15"/>
    <n v="0"/>
    <n v="1003"/>
    <x v="0"/>
    <n v="101.945152587058"/>
    <n v="0"/>
  </r>
  <r>
    <n v="4"/>
    <x v="4"/>
    <x v="16"/>
    <n v="0"/>
    <n v="1003"/>
    <x v="15"/>
    <n v="0"/>
    <n v="1032.8854160251699"/>
  </r>
  <r>
    <n v="2"/>
    <x v="4"/>
    <x v="16"/>
    <n v="0"/>
    <n v="1003"/>
    <x v="0"/>
    <n v="93.484117107449507"/>
    <n v="0"/>
  </r>
  <r>
    <n v="4"/>
    <x v="4"/>
    <x v="17"/>
    <n v="0"/>
    <n v="1003"/>
    <x v="15"/>
    <n v="0"/>
    <n v="947.16010266221895"/>
  </r>
  <r>
    <n v="2"/>
    <x v="4"/>
    <x v="17"/>
    <n v="0"/>
    <n v="1003"/>
    <x v="0"/>
    <n v="85.725313362950104"/>
    <n v="0"/>
  </r>
  <r>
    <n v="4"/>
    <x v="4"/>
    <x v="18"/>
    <n v="0"/>
    <n v="1003"/>
    <x v="15"/>
    <n v="0"/>
    <n v="868.54964370340599"/>
  </r>
  <r>
    <n v="2"/>
    <x v="4"/>
    <x v="18"/>
    <n v="0"/>
    <n v="1003"/>
    <x v="0"/>
    <n v="78.6104589588126"/>
    <n v="0"/>
  </r>
  <r>
    <n v="2"/>
    <x v="4"/>
    <x v="19"/>
    <n v="0"/>
    <n v="1003"/>
    <x v="15"/>
    <n v="0"/>
    <n v="868.54964370340599"/>
  </r>
  <r>
    <n v="4"/>
    <x v="5"/>
    <x v="5"/>
    <n v="0"/>
    <n v="1003"/>
    <x v="15"/>
    <n v="0"/>
    <n v="187.51637780707901"/>
  </r>
  <r>
    <n v="2"/>
    <x v="5"/>
    <x v="5"/>
    <n v="0"/>
    <n v="1003"/>
    <x v="0"/>
    <n v="16.9716821929206"/>
    <n v="0"/>
  </r>
  <r>
    <n v="4"/>
    <x v="5"/>
    <x v="6"/>
    <n v="0"/>
    <n v="1003"/>
    <x v="15"/>
    <n v="0"/>
    <n v="171.953276616187"/>
  </r>
  <r>
    <n v="2"/>
    <x v="5"/>
    <x v="6"/>
    <n v="0"/>
    <n v="1003"/>
    <x v="0"/>
    <n v="15.563101190892899"/>
    <n v="0"/>
  </r>
  <r>
    <n v="4"/>
    <x v="5"/>
    <x v="7"/>
    <n v="0"/>
    <n v="1003"/>
    <x v="15"/>
    <n v="0"/>
    <n v="157.681849899334"/>
  </r>
  <r>
    <n v="2"/>
    <x v="5"/>
    <x v="7"/>
    <n v="0"/>
    <n v="1003"/>
    <x v="0"/>
    <n v="14.271426716852201"/>
    <n v="0"/>
  </r>
  <r>
    <n v="4"/>
    <x v="5"/>
    <x v="8"/>
    <n v="0"/>
    <n v="1003"/>
    <x v="15"/>
    <n v="0"/>
    <n v="144.594893897682"/>
  </r>
  <r>
    <n v="2"/>
    <x v="5"/>
    <x v="8"/>
    <n v="0"/>
    <n v="1003"/>
    <x v="0"/>
    <n v="13.0869560016527"/>
    <n v="0"/>
  </r>
  <r>
    <n v="4"/>
    <x v="5"/>
    <x v="9"/>
    <n v="0"/>
    <n v="1003"/>
    <x v="15"/>
    <n v="0"/>
    <n v="132.59410233092399"/>
  </r>
  <r>
    <n v="2"/>
    <x v="5"/>
    <x v="9"/>
    <n v="0"/>
    <n v="1003"/>
    <x v="0"/>
    <n v="12.000791566757201"/>
    <n v="0"/>
  </r>
  <r>
    <n v="4"/>
    <x v="5"/>
    <x v="10"/>
    <n v="0"/>
    <n v="1003"/>
    <x v="15"/>
    <n v="0"/>
    <n v="121.589327942552"/>
  </r>
  <r>
    <n v="2"/>
    <x v="5"/>
    <x v="10"/>
    <n v="0"/>
    <n v="1003"/>
    <x v="0"/>
    <n v="11.0047743883728"/>
    <n v="0"/>
  </r>
  <r>
    <n v="4"/>
    <x v="5"/>
    <x v="11"/>
    <n v="0"/>
    <n v="1003"/>
    <x v="15"/>
    <n v="0"/>
    <n v="111.49790533385899"/>
  </r>
  <r>
    <n v="2"/>
    <x v="5"/>
    <x v="11"/>
    <n v="0"/>
    <n v="1003"/>
    <x v="0"/>
    <n v="10.091422608693099"/>
    <n v="0"/>
  </r>
  <r>
    <n v="4"/>
    <x v="5"/>
    <x v="12"/>
    <n v="0"/>
    <n v="1003"/>
    <x v="15"/>
    <n v="0"/>
    <n v="102.24403"/>
  </r>
  <r>
    <n v="2"/>
    <x v="5"/>
    <x v="12"/>
    <n v="0"/>
    <n v="1003"/>
    <x v="0"/>
    <n v="9.2538753338585895"/>
    <n v="0"/>
  </r>
  <r>
    <n v="4"/>
    <x v="5"/>
    <x v="13"/>
    <n v="0"/>
    <n v="1003"/>
    <x v="15"/>
    <n v="0"/>
    <n v="93.758188903539704"/>
  </r>
  <r>
    <n v="2"/>
    <x v="5"/>
    <x v="13"/>
    <n v="0"/>
    <n v="1003"/>
    <x v="0"/>
    <n v="8.4858410964603106"/>
    <n v="0"/>
  </r>
  <r>
    <n v="4"/>
    <x v="5"/>
    <x v="14"/>
    <n v="0"/>
    <n v="1003"/>
    <x v="15"/>
    <n v="0"/>
    <n v="85.9766383080933"/>
  </r>
  <r>
    <n v="2"/>
    <x v="5"/>
    <x v="14"/>
    <n v="0"/>
    <n v="1003"/>
    <x v="0"/>
    <n v="7.7815505954464497"/>
    <n v="0"/>
  </r>
  <r>
    <n v="4"/>
    <x v="5"/>
    <x v="15"/>
    <n v="0"/>
    <n v="1003"/>
    <x v="15"/>
    <n v="0"/>
    <n v="78.840924949667098"/>
  </r>
  <r>
    <n v="2"/>
    <x v="5"/>
    <x v="15"/>
    <n v="0"/>
    <n v="1003"/>
    <x v="0"/>
    <n v="7.1357133584261199"/>
    <n v="0"/>
  </r>
  <r>
    <n v="4"/>
    <x v="5"/>
    <x v="16"/>
    <n v="0"/>
    <n v="1003"/>
    <x v="15"/>
    <n v="0"/>
    <n v="72.2974469488408"/>
  </r>
  <r>
    <n v="2"/>
    <x v="5"/>
    <x v="16"/>
    <n v="0"/>
    <n v="1003"/>
    <x v="0"/>
    <n v="6.5434780008263296"/>
    <n v="0"/>
  </r>
  <r>
    <n v="4"/>
    <x v="5"/>
    <x v="17"/>
    <n v="0"/>
    <n v="1003"/>
    <x v="15"/>
    <n v="0"/>
    <n v="66.297051165462193"/>
  </r>
  <r>
    <n v="2"/>
    <x v="5"/>
    <x v="17"/>
    <n v="0"/>
    <n v="1003"/>
    <x v="0"/>
    <n v="6.0003957833785799"/>
    <n v="0"/>
  </r>
  <r>
    <n v="4"/>
    <x v="5"/>
    <x v="18"/>
    <n v="0"/>
    <n v="1003"/>
    <x v="15"/>
    <n v="0"/>
    <n v="60.794663971275803"/>
  </r>
  <r>
    <n v="2"/>
    <x v="5"/>
    <x v="18"/>
    <n v="0"/>
    <n v="1003"/>
    <x v="0"/>
    <n v="5.5023871941864"/>
    <n v="0"/>
  </r>
  <r>
    <n v="2"/>
    <x v="5"/>
    <x v="19"/>
    <n v="0"/>
    <n v="1003"/>
    <x v="15"/>
    <n v="0"/>
    <n v="60.794663971275803"/>
  </r>
  <r>
    <n v="4"/>
    <x v="6"/>
    <x v="6"/>
    <n v="0"/>
    <n v="1003"/>
    <x v="15"/>
    <n v="0"/>
    <n v="18.6185841620551"/>
  </r>
  <r>
    <n v="2"/>
    <x v="6"/>
    <x v="6"/>
    <n v="0"/>
    <n v="1003"/>
    <x v="0"/>
    <n v="1.6851258379448799"/>
    <n v="0"/>
  </r>
  <r>
    <n v="4"/>
    <x v="6"/>
    <x v="7"/>
    <n v="0"/>
    <n v="1003"/>
    <x v="15"/>
    <n v="0"/>
    <n v="17.073316955351"/>
  </r>
  <r>
    <n v="2"/>
    <x v="6"/>
    <x v="7"/>
    <n v="0"/>
    <n v="1003"/>
    <x v="0"/>
    <n v="1.54526720670412"/>
    <n v="0"/>
  </r>
  <r>
    <n v="4"/>
    <x v="6"/>
    <x v="8"/>
    <n v="0"/>
    <n v="1003"/>
    <x v="15"/>
    <n v="0"/>
    <n v="15.6563006789717"/>
  </r>
  <r>
    <n v="2"/>
    <x v="6"/>
    <x v="8"/>
    <n v="0"/>
    <n v="1003"/>
    <x v="0"/>
    <n v="1.41701627637926"/>
    <n v="0"/>
  </r>
  <r>
    <n v="4"/>
    <x v="6"/>
    <x v="9"/>
    <n v="0"/>
    <n v="1003"/>
    <x v="15"/>
    <n v="0"/>
    <n v="14.356891024245099"/>
  </r>
  <r>
    <n v="2"/>
    <x v="6"/>
    <x v="9"/>
    <n v="0"/>
    <n v="1003"/>
    <x v="0"/>
    <n v="1.2994096547266101"/>
    <n v="0"/>
  </r>
  <r>
    <n v="4"/>
    <x v="6"/>
    <x v="10"/>
    <n v="0"/>
    <n v="1003"/>
    <x v="15"/>
    <n v="0"/>
    <n v="13.165327117081601"/>
  </r>
  <r>
    <n v="2"/>
    <x v="6"/>
    <x v="10"/>
    <n v="0"/>
    <n v="1003"/>
    <x v="0"/>
    <n v="1.19156390716349"/>
    <n v="0"/>
  </r>
  <r>
    <n v="4"/>
    <x v="6"/>
    <x v="11"/>
    <n v="0"/>
    <n v="1003"/>
    <x v="15"/>
    <n v="0"/>
    <n v="12.072658196475899"/>
  </r>
  <r>
    <n v="2"/>
    <x v="6"/>
    <x v="11"/>
    <n v="0"/>
    <n v="1003"/>
    <x v="0"/>
    <n v="1.0926689206056801"/>
    <n v="0"/>
  </r>
  <r>
    <n v="4"/>
    <x v="6"/>
    <x v="12"/>
    <n v="0"/>
    <n v="1003"/>
    <x v="15"/>
    <n v="0"/>
    <n v="11.070676378396501"/>
  </r>
  <r>
    <n v="2"/>
    <x v="6"/>
    <x v="12"/>
    <n v="0"/>
    <n v="1003"/>
    <x v="0"/>
    <n v="1.0019818180794899"/>
    <n v="0"/>
  </r>
  <r>
    <n v="4"/>
    <x v="6"/>
    <x v="13"/>
    <n v="0"/>
    <n v="1003"/>
    <x v="15"/>
    <n v="0"/>
    <n v="10.151854999999999"/>
  </r>
  <r>
    <n v="2"/>
    <x v="6"/>
    <x v="13"/>
    <n v="0"/>
    <n v="1003"/>
    <x v="0"/>
    <n v="0.91882137839646005"/>
    <n v="0"/>
  </r>
  <r>
    <n v="4"/>
    <x v="6"/>
    <x v="14"/>
    <n v="0"/>
    <n v="1003"/>
    <x v="15"/>
    <n v="0"/>
    <n v="9.3092920810275608"/>
  </r>
  <r>
    <n v="2"/>
    <x v="6"/>
    <x v="14"/>
    <n v="0"/>
    <n v="1003"/>
    <x v="0"/>
    <n v="0.84256291897244195"/>
    <n v="0"/>
  </r>
  <r>
    <n v="4"/>
    <x v="6"/>
    <x v="15"/>
    <n v="0"/>
    <n v="1003"/>
    <x v="15"/>
    <n v="0"/>
    <n v="8.5366584776755001"/>
  </r>
  <r>
    <n v="2"/>
    <x v="6"/>
    <x v="15"/>
    <n v="0"/>
    <n v="1003"/>
    <x v="0"/>
    <n v="0.77263360335206099"/>
    <n v="0"/>
  </r>
  <r>
    <n v="4"/>
    <x v="6"/>
    <x v="16"/>
    <n v="0"/>
    <n v="1003"/>
    <x v="15"/>
    <n v="0"/>
    <n v="7.8281503394858598"/>
  </r>
  <r>
    <n v="2"/>
    <x v="6"/>
    <x v="16"/>
    <n v="0"/>
    <n v="1003"/>
    <x v="0"/>
    <n v="0.70850813818963199"/>
    <n v="0"/>
  </r>
  <r>
    <n v="4"/>
    <x v="6"/>
    <x v="17"/>
    <n v="0"/>
    <n v="1003"/>
    <x v="15"/>
    <n v="0"/>
    <n v="7.1784455121225603"/>
  </r>
  <r>
    <n v="2"/>
    <x v="6"/>
    <x v="17"/>
    <n v="0"/>
    <n v="1003"/>
    <x v="0"/>
    <n v="0.64970482736330604"/>
    <n v="0"/>
  </r>
  <r>
    <n v="4"/>
    <x v="6"/>
    <x v="18"/>
    <n v="0"/>
    <n v="1003"/>
    <x v="15"/>
    <n v="0"/>
    <n v="6.5826635585408102"/>
  </r>
  <r>
    <n v="2"/>
    <x v="6"/>
    <x v="18"/>
    <n v="0"/>
    <n v="1003"/>
    <x v="0"/>
    <n v="0.59578195358174701"/>
    <n v="0"/>
  </r>
  <r>
    <n v="2"/>
    <x v="6"/>
    <x v="19"/>
    <n v="0"/>
    <n v="1003"/>
    <x v="15"/>
    <n v="0"/>
    <n v="6.5826635585408102"/>
  </r>
  <r>
    <n v="4"/>
    <x v="8"/>
    <x v="8"/>
    <n v="0"/>
    <n v="1003"/>
    <x v="15"/>
    <n v="0"/>
    <n v="2966.8431392894399"/>
  </r>
  <r>
    <n v="2"/>
    <x v="8"/>
    <x v="8"/>
    <n v="0"/>
    <n v="1003"/>
    <x v="0"/>
    <n v="268.522245710562"/>
    <n v="0"/>
  </r>
  <r>
    <n v="4"/>
    <x v="8"/>
    <x v="9"/>
    <n v="0"/>
    <n v="1003"/>
    <x v="15"/>
    <n v="0"/>
    <n v="2720.6071542824502"/>
  </r>
  <r>
    <n v="2"/>
    <x v="8"/>
    <x v="9"/>
    <n v="0"/>
    <n v="1003"/>
    <x v="0"/>
    <n v="246.23598500698401"/>
    <n v="0"/>
  </r>
  <r>
    <n v="4"/>
    <x v="8"/>
    <x v="10"/>
    <n v="0"/>
    <n v="1003"/>
    <x v="15"/>
    <n v="0"/>
    <n v="2494.8077604485602"/>
  </r>
  <r>
    <n v="2"/>
    <x v="8"/>
    <x v="10"/>
    <n v="0"/>
    <n v="1003"/>
    <x v="0"/>
    <n v="225.79939383388901"/>
    <n v="0"/>
  </r>
  <r>
    <n v="4"/>
    <x v="8"/>
    <x v="11"/>
    <n v="0"/>
    <n v="1003"/>
    <x v="15"/>
    <n v="0"/>
    <n v="2287.7488033497202"/>
  </r>
  <r>
    <n v="2"/>
    <x v="8"/>
    <x v="11"/>
    <n v="0"/>
    <n v="1003"/>
    <x v="0"/>
    <n v="207.05895709884001"/>
    <n v="0"/>
  </r>
  <r>
    <n v="4"/>
    <x v="8"/>
    <x v="12"/>
    <n v="0"/>
    <n v="1003"/>
    <x v="15"/>
    <n v="0"/>
    <n v="2097.8749025083498"/>
  </r>
  <r>
    <n v="2"/>
    <x v="8"/>
    <x v="12"/>
    <n v="0"/>
    <n v="1003"/>
    <x v="0"/>
    <n v="189.873900841379"/>
    <n v="0"/>
  </r>
  <r>
    <n v="4"/>
    <x v="8"/>
    <x v="13"/>
    <n v="0"/>
    <n v="1003"/>
    <x v="15"/>
    <n v="0"/>
    <n v="1923.7597677377601"/>
  </r>
  <r>
    <n v="2"/>
    <x v="8"/>
    <x v="13"/>
    <n v="0"/>
    <n v="1003"/>
    <x v="0"/>
    <n v="174.11513477058699"/>
    <n v="0"/>
  </r>
  <r>
    <n v="4"/>
    <x v="8"/>
    <x v="14"/>
    <n v="0"/>
    <n v="1003"/>
    <x v="15"/>
    <n v="0"/>
    <n v="1764.0954851700001"/>
  </r>
  <r>
    <n v="2"/>
    <x v="8"/>
    <x v="14"/>
    <n v="0"/>
    <n v="1003"/>
    <x v="0"/>
    <n v="159.66428256775501"/>
    <n v="0"/>
  </r>
  <r>
    <n v="4"/>
    <x v="8"/>
    <x v="15"/>
    <n v="0"/>
    <n v="1003"/>
    <x v="15"/>
    <n v="0"/>
    <n v="1617.6826925"/>
  </r>
  <r>
    <n v="2"/>
    <x v="8"/>
    <x v="15"/>
    <n v="0"/>
    <n v="1003"/>
    <x v="0"/>
    <n v="146.41279267000399"/>
    <n v="0"/>
  </r>
  <r>
    <n v="4"/>
    <x v="8"/>
    <x v="16"/>
    <n v="0"/>
    <n v="1003"/>
    <x v="15"/>
    <n v="0"/>
    <n v="1483.42156964472"/>
  </r>
  <r>
    <n v="2"/>
    <x v="8"/>
    <x v="16"/>
    <n v="0"/>
    <n v="1003"/>
    <x v="0"/>
    <n v="134.261122855281"/>
    <n v="0"/>
  </r>
  <r>
    <n v="4"/>
    <x v="8"/>
    <x v="17"/>
    <n v="0"/>
    <n v="1003"/>
    <x v="15"/>
    <n v="0"/>
    <n v="1360.3035771412301"/>
  </r>
  <r>
    <n v="2"/>
    <x v="8"/>
    <x v="17"/>
    <n v="0"/>
    <n v="1003"/>
    <x v="0"/>
    <n v="123.117992503492"/>
    <n v="0"/>
  </r>
  <r>
    <n v="4"/>
    <x v="8"/>
    <x v="18"/>
    <n v="0"/>
    <n v="1003"/>
    <x v="15"/>
    <n v="0"/>
    <n v="1247.4038802242801"/>
  </r>
  <r>
    <n v="2"/>
    <x v="8"/>
    <x v="18"/>
    <n v="0"/>
    <n v="1003"/>
    <x v="0"/>
    <n v="112.899696916944"/>
    <n v="0"/>
  </r>
  <r>
    <n v="2"/>
    <x v="8"/>
    <x v="19"/>
    <n v="0"/>
    <n v="1003"/>
    <x v="15"/>
    <n v="0"/>
    <n v="1247.4038802242801"/>
  </r>
  <r>
    <n v="4"/>
    <x v="9"/>
    <x v="9"/>
    <n v="0"/>
    <n v="1003"/>
    <x v="15"/>
    <n v="0"/>
    <n v="352.41620805449998"/>
  </r>
  <r>
    <n v="2"/>
    <x v="9"/>
    <x v="9"/>
    <n v="0"/>
    <n v="1003"/>
    <x v="0"/>
    <n v="31.8963919455005"/>
    <n v="0"/>
  </r>
  <r>
    <n v="4"/>
    <x v="9"/>
    <x v="10"/>
    <n v="0"/>
    <n v="1003"/>
    <x v="15"/>
    <n v="0"/>
    <n v="323.16708767683502"/>
  </r>
  <r>
    <n v="2"/>
    <x v="9"/>
    <x v="10"/>
    <n v="0"/>
    <n v="1003"/>
    <x v="0"/>
    <n v="29.249120377664799"/>
    <n v="0"/>
  </r>
  <r>
    <n v="4"/>
    <x v="9"/>
    <x v="11"/>
    <n v="0"/>
    <n v="1003"/>
    <x v="15"/>
    <n v="0"/>
    <n v="296.34552603033598"/>
  </r>
  <r>
    <n v="2"/>
    <x v="9"/>
    <x v="11"/>
    <n v="0"/>
    <n v="1003"/>
    <x v="0"/>
    <n v="26.8215616464988"/>
    <n v="0"/>
  </r>
  <r>
    <n v="4"/>
    <x v="9"/>
    <x v="12"/>
    <n v="0"/>
    <n v="1003"/>
    <x v="15"/>
    <n v="0"/>
    <n v="271.75004555543302"/>
  </r>
  <r>
    <n v="2"/>
    <x v="9"/>
    <x v="12"/>
    <n v="0"/>
    <n v="1003"/>
    <x v="0"/>
    <n v="24.595480474902701"/>
    <n v="0"/>
  </r>
  <r>
    <n v="4"/>
    <x v="9"/>
    <x v="13"/>
    <n v="0"/>
    <n v="1003"/>
    <x v="15"/>
    <n v="0"/>
    <n v="249.195890515386"/>
  </r>
  <r>
    <n v="2"/>
    <x v="9"/>
    <x v="13"/>
    <n v="0"/>
    <n v="1003"/>
    <x v="0"/>
    <n v="22.554155040047402"/>
    <n v="0"/>
  </r>
  <r>
    <n v="4"/>
    <x v="9"/>
    <x v="14"/>
    <n v="0"/>
    <n v="1003"/>
    <x v="15"/>
    <n v="0"/>
    <n v="228.51363915259699"/>
  </r>
  <r>
    <n v="2"/>
    <x v="9"/>
    <x v="14"/>
    <n v="0"/>
    <n v="1003"/>
    <x v="0"/>
    <n v="20.682251362788499"/>
    <n v="0"/>
  </r>
  <r>
    <n v="4"/>
    <x v="9"/>
    <x v="15"/>
    <n v="0"/>
    <n v="1003"/>
    <x v="15"/>
    <n v="0"/>
    <n v="209.54793103034501"/>
  </r>
  <r>
    <n v="2"/>
    <x v="9"/>
    <x v="15"/>
    <n v="0"/>
    <n v="1003"/>
    <x v="0"/>
    <n v="18.965708122252298"/>
    <n v="0"/>
  </r>
  <r>
    <n v="4"/>
    <x v="9"/>
    <x v="16"/>
    <n v="0"/>
    <n v="1003"/>
    <x v="15"/>
    <n v="0"/>
    <n v="192.15629999999999"/>
  </r>
  <r>
    <n v="2"/>
    <x v="9"/>
    <x v="16"/>
    <n v="0"/>
    <n v="1003"/>
    <x v="0"/>
    <n v="17.391631030345099"/>
    <n v="0"/>
  </r>
  <r>
    <n v="4"/>
    <x v="9"/>
    <x v="17"/>
    <n v="0"/>
    <n v="1003"/>
    <x v="15"/>
    <n v="0"/>
    <n v="176.20810402724999"/>
  </r>
  <r>
    <n v="2"/>
    <x v="9"/>
    <x v="17"/>
    <n v="0"/>
    <n v="1003"/>
    <x v="0"/>
    <n v="15.948195972750201"/>
    <n v="0"/>
  </r>
  <r>
    <n v="4"/>
    <x v="9"/>
    <x v="18"/>
    <n v="0"/>
    <n v="1003"/>
    <x v="15"/>
    <n v="0"/>
    <n v="161.583543838417"/>
  </r>
  <r>
    <n v="2"/>
    <x v="9"/>
    <x v="18"/>
    <n v="0"/>
    <n v="1003"/>
    <x v="0"/>
    <n v="14.624560188832399"/>
    <n v="0"/>
  </r>
  <r>
    <n v="2"/>
    <x v="9"/>
    <x v="19"/>
    <n v="0"/>
    <n v="1003"/>
    <x v="15"/>
    <n v="0"/>
    <n v="161.583543838417"/>
  </r>
  <r>
    <n v="4"/>
    <x v="3"/>
    <x v="3"/>
    <n v="0"/>
    <n v="1003"/>
    <x v="15"/>
    <n v="0"/>
    <n v="139.26460624797599"/>
  </r>
  <r>
    <n v="2"/>
    <x v="3"/>
    <x v="3"/>
    <n v="0"/>
    <n v="1003"/>
    <x v="0"/>
    <n v="12.6045237520242"/>
    <n v="0"/>
  </r>
  <r>
    <n v="4"/>
    <x v="3"/>
    <x v="4"/>
    <n v="0"/>
    <n v="1003"/>
    <x v="15"/>
    <n v="0"/>
    <n v="127.7062070047"/>
  </r>
  <r>
    <n v="2"/>
    <x v="3"/>
    <x v="4"/>
    <n v="0"/>
    <n v="1003"/>
    <x v="0"/>
    <n v="11.558399243275501"/>
    <n v="0"/>
  </r>
  <r>
    <n v="4"/>
    <x v="3"/>
    <x v="5"/>
    <n v="0"/>
    <n v="1003"/>
    <x v="15"/>
    <n v="0"/>
    <n v="117.107108165643"/>
  </r>
  <r>
    <n v="2"/>
    <x v="3"/>
    <x v="5"/>
    <n v="0"/>
    <n v="1003"/>
    <x v="0"/>
    <n v="10.599098839057399"/>
    <n v="0"/>
  </r>
  <r>
    <n v="4"/>
    <x v="3"/>
    <x v="6"/>
    <n v="0"/>
    <n v="1003"/>
    <x v="15"/>
    <n v="0"/>
    <n v="107.387691675901"/>
  </r>
  <r>
    <n v="2"/>
    <x v="3"/>
    <x v="6"/>
    <n v="0"/>
    <n v="1003"/>
    <x v="0"/>
    <n v="9.7194164897415796"/>
    <n v="0"/>
  </r>
  <r>
    <n v="4"/>
    <x v="3"/>
    <x v="7"/>
    <n v="0"/>
    <n v="1003"/>
    <x v="15"/>
    <n v="0"/>
    <n v="98.474947457218093"/>
  </r>
  <r>
    <n v="2"/>
    <x v="3"/>
    <x v="7"/>
    <n v="0"/>
    <n v="1003"/>
    <x v="0"/>
    <n v="8.9127442186831995"/>
    <n v="0"/>
  </r>
  <r>
    <n v="4"/>
    <x v="3"/>
    <x v="8"/>
    <n v="0"/>
    <n v="1003"/>
    <x v="15"/>
    <n v="0"/>
    <n v="90.301924972636598"/>
  </r>
  <r>
    <n v="2"/>
    <x v="3"/>
    <x v="8"/>
    <n v="0"/>
    <n v="1003"/>
    <x v="0"/>
    <n v="8.1730224845815496"/>
    <n v="0"/>
  </r>
  <r>
    <n v="4"/>
    <x v="3"/>
    <x v="9"/>
    <n v="0"/>
    <n v="1003"/>
    <x v="15"/>
    <n v="0"/>
    <n v="82.807230309072594"/>
  </r>
  <r>
    <n v="2"/>
    <x v="3"/>
    <x v="9"/>
    <n v="0"/>
    <n v="1003"/>
    <x v="0"/>
    <n v="7.4946946635639602"/>
    <n v="0"/>
  </r>
  <r>
    <n v="4"/>
    <x v="3"/>
    <x v="10"/>
    <n v="0"/>
    <n v="1003"/>
    <x v="15"/>
    <n v="0"/>
    <n v="75.934565000000006"/>
  </r>
  <r>
    <n v="2"/>
    <x v="3"/>
    <x v="10"/>
    <n v="0"/>
    <n v="1003"/>
    <x v="0"/>
    <n v="6.8726653090726302"/>
    <n v="0"/>
  </r>
  <r>
    <n v="4"/>
    <x v="3"/>
    <x v="11"/>
    <n v="0"/>
    <n v="1003"/>
    <x v="15"/>
    <n v="0"/>
    <n v="69.632303123987896"/>
  </r>
  <r>
    <n v="2"/>
    <x v="3"/>
    <x v="11"/>
    <n v="0"/>
    <n v="1003"/>
    <x v="0"/>
    <n v="6.3022618760120803"/>
    <n v="0"/>
  </r>
  <r>
    <n v="4"/>
    <x v="3"/>
    <x v="12"/>
    <n v="0"/>
    <n v="1003"/>
    <x v="15"/>
    <n v="0"/>
    <n v="63.853103502350201"/>
  </r>
  <r>
    <n v="2"/>
    <x v="3"/>
    <x v="12"/>
    <n v="0"/>
    <n v="1003"/>
    <x v="0"/>
    <n v="5.7791996216377397"/>
    <n v="0"/>
  </r>
  <r>
    <n v="4"/>
    <x v="3"/>
    <x v="13"/>
    <n v="0"/>
    <n v="1003"/>
    <x v="15"/>
    <n v="0"/>
    <n v="58.553554082821499"/>
  </r>
  <r>
    <n v="2"/>
    <x v="3"/>
    <x v="13"/>
    <n v="0"/>
    <n v="1003"/>
    <x v="0"/>
    <n v="5.2995494195287103"/>
    <n v="0"/>
  </r>
  <r>
    <n v="4"/>
    <x v="3"/>
    <x v="14"/>
    <n v="0"/>
    <n v="1003"/>
    <x v="15"/>
    <n v="0"/>
    <n v="53.693845837950697"/>
  </r>
  <r>
    <n v="2"/>
    <x v="3"/>
    <x v="14"/>
    <n v="0"/>
    <n v="1003"/>
    <x v="0"/>
    <n v="4.8597082448707898"/>
    <n v="0"/>
  </r>
  <r>
    <n v="4"/>
    <x v="3"/>
    <x v="15"/>
    <n v="0"/>
    <n v="1003"/>
    <x v="15"/>
    <n v="0"/>
    <n v="49.237473728609103"/>
  </r>
  <r>
    <n v="2"/>
    <x v="3"/>
    <x v="15"/>
    <n v="0"/>
    <n v="1003"/>
    <x v="0"/>
    <n v="4.4563721093415998"/>
    <n v="0"/>
  </r>
  <r>
    <n v="4"/>
    <x v="3"/>
    <x v="16"/>
    <n v="0"/>
    <n v="1003"/>
    <x v="15"/>
    <n v="0"/>
    <n v="45.150962486318299"/>
  </r>
  <r>
    <n v="2"/>
    <x v="3"/>
    <x v="16"/>
    <n v="0"/>
    <n v="1003"/>
    <x v="0"/>
    <n v="4.0865112422907801"/>
    <n v="0"/>
  </r>
  <r>
    <n v="4"/>
    <x v="3"/>
    <x v="17"/>
    <n v="0"/>
    <n v="1003"/>
    <x v="15"/>
    <n v="0"/>
    <n v="41.403615154536297"/>
  </r>
  <r>
    <n v="2"/>
    <x v="3"/>
    <x v="17"/>
    <n v="0"/>
    <n v="1003"/>
    <x v="0"/>
    <n v="3.7473473317819801"/>
    <n v="0"/>
  </r>
  <r>
    <n v="4"/>
    <x v="3"/>
    <x v="18"/>
    <n v="0"/>
    <n v="1003"/>
    <x v="15"/>
    <n v="0"/>
    <n v="37.967282500000003"/>
  </r>
  <r>
    <n v="2"/>
    <x v="3"/>
    <x v="18"/>
    <n v="0"/>
    <n v="1003"/>
    <x v="0"/>
    <n v="3.43633265453632"/>
    <n v="0"/>
  </r>
  <r>
    <n v="2"/>
    <x v="3"/>
    <x v="19"/>
    <n v="0"/>
    <n v="1003"/>
    <x v="15"/>
    <n v="0"/>
    <n v="37.967282500000003"/>
  </r>
  <r>
    <n v="4"/>
    <x v="7"/>
    <x v="7"/>
    <n v="0"/>
    <n v="1003"/>
    <x v="15"/>
    <n v="0"/>
    <n v="4.50314092500561"/>
  </r>
  <r>
    <n v="2"/>
    <x v="7"/>
    <x v="7"/>
    <n v="0"/>
    <n v="1003"/>
    <x v="0"/>
    <n v="0.40756907499438899"/>
    <n v="0"/>
  </r>
  <r>
    <n v="4"/>
    <x v="7"/>
    <x v="8"/>
    <n v="0"/>
    <n v="1003"/>
    <x v="15"/>
    <n v="0"/>
    <n v="4.1293984353505699"/>
  </r>
  <r>
    <n v="2"/>
    <x v="7"/>
    <x v="8"/>
    <n v="0"/>
    <n v="1003"/>
    <x v="0"/>
    <n v="0.37374248965504298"/>
    <n v="0"/>
  </r>
  <r>
    <n v="4"/>
    <x v="7"/>
    <x v="9"/>
    <n v="0"/>
    <n v="1003"/>
    <x v="15"/>
    <n v="0"/>
    <n v="3.7866750612195101"/>
  </r>
  <r>
    <n v="2"/>
    <x v="7"/>
    <x v="9"/>
    <n v="0"/>
    <n v="1003"/>
    <x v="0"/>
    <n v="0.34272337413105403"/>
    <n v="0"/>
  </r>
  <r>
    <n v="4"/>
    <x v="7"/>
    <x v="10"/>
    <n v="0"/>
    <n v="1003"/>
    <x v="15"/>
    <n v="0"/>
    <n v="3.4723963414405898"/>
  </r>
  <r>
    <n v="2"/>
    <x v="7"/>
    <x v="10"/>
    <n v="0"/>
    <n v="1003"/>
    <x v="0"/>
    <n v="0.31427871977892302"/>
    <n v="0"/>
  </r>
  <r>
    <n v="4"/>
    <x v="7"/>
    <x v="11"/>
    <n v="0"/>
    <n v="1003"/>
    <x v="15"/>
    <n v="0"/>
    <n v="3.1842014847101301"/>
  </r>
  <r>
    <n v="2"/>
    <x v="7"/>
    <x v="11"/>
    <n v="0"/>
    <n v="1003"/>
    <x v="0"/>
    <n v="0.28819485673046202"/>
    <n v="0"/>
  </r>
  <r>
    <n v="4"/>
    <x v="7"/>
    <x v="12"/>
    <n v="0"/>
    <n v="1003"/>
    <x v="15"/>
    <n v="0"/>
    <n v="2.9199256358575099"/>
  </r>
  <r>
    <n v="2"/>
    <x v="7"/>
    <x v="12"/>
    <n v="0"/>
    <n v="1003"/>
    <x v="0"/>
    <n v="0.26427584885262401"/>
    <n v="0"/>
  </r>
  <r>
    <n v="4"/>
    <x v="7"/>
    <x v="13"/>
    <n v="0"/>
    <n v="1003"/>
    <x v="15"/>
    <n v="0"/>
    <n v="2.6775836139383"/>
  </r>
  <r>
    <n v="2"/>
    <x v="7"/>
    <x v="13"/>
    <n v="0"/>
    <n v="1003"/>
    <x v="0"/>
    <n v="0.24234202191920201"/>
    <n v="0"/>
  </r>
  <r>
    <n v="4"/>
    <x v="7"/>
    <x v="14"/>
    <n v="0"/>
    <n v="1003"/>
    <x v="15"/>
    <n v="0"/>
    <n v="2.455355"/>
  </r>
  <r>
    <n v="2"/>
    <x v="7"/>
    <x v="14"/>
    <n v="0"/>
    <n v="1003"/>
    <x v="0"/>
    <n v="0.22222861393830401"/>
    <n v="0"/>
  </r>
  <r>
    <n v="4"/>
    <x v="7"/>
    <x v="15"/>
    <n v="0"/>
    <n v="1003"/>
    <x v="15"/>
    <n v="0"/>
    <n v="2.2515704625028099"/>
  </r>
  <r>
    <n v="2"/>
    <x v="7"/>
    <x v="15"/>
    <n v="0"/>
    <n v="1003"/>
    <x v="0"/>
    <n v="0.203784537497194"/>
    <n v="0"/>
  </r>
  <r>
    <n v="4"/>
    <x v="7"/>
    <x v="16"/>
    <n v="0"/>
    <n v="1003"/>
    <x v="15"/>
    <n v="0"/>
    <n v="2.0646992176752801"/>
  </r>
  <r>
    <n v="2"/>
    <x v="7"/>
    <x v="16"/>
    <n v="0"/>
    <n v="1003"/>
    <x v="0"/>
    <n v="0.18687124482752099"/>
    <n v="0"/>
  </r>
  <r>
    <n v="4"/>
    <x v="7"/>
    <x v="17"/>
    <n v="0"/>
    <n v="1003"/>
    <x v="15"/>
    <n v="0"/>
    <n v="1.89333753060976"/>
  </r>
  <r>
    <n v="2"/>
    <x v="7"/>
    <x v="17"/>
    <n v="0"/>
    <n v="1003"/>
    <x v="0"/>
    <n v="0.17136168706552701"/>
    <n v="0"/>
  </r>
  <r>
    <n v="4"/>
    <x v="7"/>
    <x v="18"/>
    <n v="0"/>
    <n v="1003"/>
    <x v="15"/>
    <n v="0"/>
    <n v="1.7361981707203"/>
  </r>
  <r>
    <n v="2"/>
    <x v="7"/>
    <x v="18"/>
    <n v="0"/>
    <n v="1003"/>
    <x v="0"/>
    <n v="0.15713935988946101"/>
    <n v="0"/>
  </r>
  <r>
    <n v="2"/>
    <x v="7"/>
    <x v="19"/>
    <n v="0"/>
    <n v="1003"/>
    <x v="15"/>
    <n v="0"/>
    <n v="1.7361981707203"/>
  </r>
  <r>
    <n v="4"/>
    <x v="0"/>
    <x v="0"/>
    <n v="0"/>
    <n v="1009"/>
    <x v="11"/>
    <n v="0"/>
    <n v="7323.50347745408"/>
  </r>
  <r>
    <n v="1"/>
    <x v="0"/>
    <x v="0"/>
    <n v="0"/>
    <n v="1009"/>
    <x v="0"/>
    <n v="128.78974289337501"/>
    <n v="0"/>
  </r>
  <r>
    <n v="3"/>
    <x v="1"/>
    <x v="1"/>
    <n v="0"/>
    <n v="1005"/>
    <x v="0"/>
    <n v="1022.75553976515"/>
    <n v="0"/>
  </r>
  <r>
    <n v="3"/>
    <x v="1"/>
    <x v="1"/>
    <n v="0"/>
    <n v="1005"/>
    <x v="13"/>
    <n v="1.5341356108511501E-3"/>
    <n v="0"/>
  </r>
  <r>
    <n v="3"/>
    <x v="2"/>
    <x v="2"/>
    <n v="0"/>
    <n v="1005"/>
    <x v="0"/>
    <n v="1134.0947250467"/>
    <n v="0"/>
  </r>
  <r>
    <n v="3"/>
    <x v="2"/>
    <x v="2"/>
    <n v="0"/>
    <n v="1005"/>
    <x v="13"/>
    <n v="1.7011446392870199E-3"/>
    <n v="0"/>
  </r>
  <r>
    <n v="3"/>
    <x v="3"/>
    <x v="3"/>
    <n v="0"/>
    <n v="1005"/>
    <x v="0"/>
    <n v="841.70778696730497"/>
    <n v="0"/>
  </r>
  <r>
    <n v="3"/>
    <x v="3"/>
    <x v="3"/>
    <n v="0"/>
    <n v="1005"/>
    <x v="13"/>
    <n v="1.2625635742963201E-3"/>
    <n v="0"/>
  </r>
  <r>
    <n v="3"/>
    <x v="4"/>
    <x v="4"/>
    <n v="0"/>
    <n v="1005"/>
    <x v="0"/>
    <n v="1093.3113322586"/>
    <n v="0"/>
  </r>
  <r>
    <n v="3"/>
    <x v="4"/>
    <x v="4"/>
    <n v="0"/>
    <n v="1005"/>
    <x v="13"/>
    <n v="1.63996945834209E-3"/>
    <n v="0"/>
  </r>
  <r>
    <n v="3"/>
    <x v="5"/>
    <x v="5"/>
    <n v="0"/>
    <n v="1005"/>
    <x v="0"/>
    <n v="824.45093393765603"/>
    <n v="0"/>
  </r>
  <r>
    <n v="3"/>
    <x v="5"/>
    <x v="5"/>
    <n v="0"/>
    <n v="1005"/>
    <x v="13"/>
    <n v="1.2366782559238699E-3"/>
    <n v="0"/>
  </r>
  <r>
    <n v="3"/>
    <x v="6"/>
    <x v="6"/>
    <n v="0"/>
    <n v="1005"/>
    <x v="0"/>
    <n v="607.20719151850699"/>
    <n v="0"/>
  </r>
  <r>
    <n v="3"/>
    <x v="6"/>
    <x v="6"/>
    <n v="0"/>
    <n v="1005"/>
    <x v="13"/>
    <n v="9.1081215349599E-4"/>
    <n v="0"/>
  </r>
  <r>
    <n v="3"/>
    <x v="7"/>
    <x v="7"/>
    <n v="0"/>
    <n v="1005"/>
    <x v="0"/>
    <n v="451.05240825721398"/>
    <n v="0"/>
  </r>
  <r>
    <n v="3"/>
    <x v="7"/>
    <x v="7"/>
    <n v="0"/>
    <n v="1005"/>
    <x v="13"/>
    <n v="6.7657962725526104E-4"/>
    <n v="0"/>
  </r>
  <r>
    <n v="3"/>
    <x v="8"/>
    <x v="8"/>
    <n v="0"/>
    <n v="1005"/>
    <x v="0"/>
    <n v="833.09173520203103"/>
    <n v="0"/>
  </r>
  <r>
    <n v="3"/>
    <x v="8"/>
    <x v="8"/>
    <n v="0"/>
    <n v="1005"/>
    <x v="13"/>
    <n v="1.24963947726226E-3"/>
    <n v="0"/>
  </r>
  <r>
    <n v="3"/>
    <x v="9"/>
    <x v="9"/>
    <n v="0"/>
    <n v="1005"/>
    <x v="0"/>
    <n v="672.20056002508397"/>
    <n v="0"/>
  </r>
  <r>
    <n v="3"/>
    <x v="9"/>
    <x v="9"/>
    <n v="0"/>
    <n v="1005"/>
    <x v="13"/>
    <n v="1.00830235249115E-3"/>
    <n v="0"/>
  </r>
  <r>
    <n v="1"/>
    <x v="10"/>
    <x v="10"/>
    <n v="0"/>
    <n v="1000"/>
    <x v="11"/>
    <n v="1352.5350520790601"/>
    <n v="0"/>
  </r>
  <r>
    <n v="4"/>
    <x v="10"/>
    <x v="10"/>
    <n v="0"/>
    <n v="1009"/>
    <x v="11"/>
    <n v="0"/>
    <n v="1320.59054746685"/>
  </r>
  <r>
    <n v="4"/>
    <x v="10"/>
    <x v="10"/>
    <n v="0"/>
    <n v="1000"/>
    <x v="12"/>
    <n v="0"/>
    <n v="4528.0521308733596"/>
  </r>
  <r>
    <n v="1"/>
    <x v="10"/>
    <x v="10"/>
    <n v="0"/>
    <n v="1009"/>
    <x v="0"/>
    <n v="23.223654853073601"/>
    <n v="0"/>
  </r>
  <r>
    <n v="1"/>
    <x v="10"/>
    <x v="10"/>
    <n v="0"/>
    <n v="1009"/>
    <x v="16"/>
    <n v="0"/>
    <n v="0"/>
  </r>
  <r>
    <n v="1"/>
    <x v="10"/>
    <x v="10"/>
    <n v="0"/>
    <n v="1009"/>
    <x v="13"/>
    <n v="8.7208497591321592"/>
    <n v="0"/>
  </r>
  <r>
    <n v="4"/>
    <x v="10"/>
    <x v="11"/>
    <n v="0"/>
    <n v="1009"/>
    <x v="11"/>
    <n v="0"/>
    <n v="1289.4005159999799"/>
  </r>
  <r>
    <n v="4"/>
    <x v="10"/>
    <x v="11"/>
    <n v="0"/>
    <n v="1000"/>
    <x v="12"/>
    <n v="0"/>
    <n v="4528.0521308733596"/>
  </r>
  <r>
    <n v="1"/>
    <x v="10"/>
    <x v="11"/>
    <n v="0"/>
    <n v="1009"/>
    <x v="0"/>
    <n v="22.675152876414199"/>
    <n v="0"/>
  </r>
  <r>
    <n v="1"/>
    <x v="10"/>
    <x v="11"/>
    <n v="0"/>
    <n v="1009"/>
    <x v="16"/>
    <n v="0"/>
    <n v="0"/>
  </r>
  <r>
    <n v="1"/>
    <x v="10"/>
    <x v="11"/>
    <n v="0"/>
    <n v="1009"/>
    <x v="13"/>
    <n v="8.5148785904554103"/>
    <n v="0"/>
  </r>
  <r>
    <n v="4"/>
    <x v="10"/>
    <x v="12"/>
    <n v="0"/>
    <n v="1009"/>
    <x v="11"/>
    <n v="0"/>
    <n v="1258.94713834664"/>
  </r>
  <r>
    <n v="4"/>
    <x v="10"/>
    <x v="12"/>
    <n v="0"/>
    <n v="1000"/>
    <x v="12"/>
    <n v="0"/>
    <n v="4528.0521308733596"/>
  </r>
  <r>
    <n v="1"/>
    <x v="10"/>
    <x v="12"/>
    <n v="0"/>
    <n v="1009"/>
    <x v="0"/>
    <n v="22.1396055539774"/>
    <n v="0"/>
  </r>
  <r>
    <n v="1"/>
    <x v="10"/>
    <x v="12"/>
    <n v="0"/>
    <n v="1009"/>
    <x v="16"/>
    <n v="0"/>
    <n v="0"/>
  </r>
  <r>
    <n v="1"/>
    <x v="10"/>
    <x v="12"/>
    <n v="0"/>
    <n v="1009"/>
    <x v="13"/>
    <n v="8.3137720993615396"/>
    <n v="0"/>
  </r>
  <r>
    <n v="4"/>
    <x v="10"/>
    <x v="13"/>
    <n v="0"/>
    <n v="1009"/>
    <x v="11"/>
    <n v="0"/>
    <n v="1229.2130160363799"/>
  </r>
  <r>
    <n v="4"/>
    <x v="10"/>
    <x v="13"/>
    <n v="0"/>
    <n v="1000"/>
    <x v="12"/>
    <n v="0"/>
    <n v="4528.0521308733596"/>
  </r>
  <r>
    <n v="1"/>
    <x v="10"/>
    <x v="13"/>
    <n v="0"/>
    <n v="1009"/>
    <x v="0"/>
    <n v="21.6167069195617"/>
    <n v="0"/>
  </r>
  <r>
    <n v="1"/>
    <x v="10"/>
    <x v="13"/>
    <n v="0"/>
    <n v="1009"/>
    <x v="16"/>
    <n v="0"/>
    <n v="0"/>
  </r>
  <r>
    <n v="1"/>
    <x v="10"/>
    <x v="13"/>
    <n v="0"/>
    <n v="1009"/>
    <x v="13"/>
    <n v="8.1174153907019999"/>
    <n v="0"/>
  </r>
  <r>
    <n v="4"/>
    <x v="10"/>
    <x v="14"/>
    <n v="0"/>
    <n v="1009"/>
    <x v="11"/>
    <n v="0"/>
    <n v="1200.18116152008"/>
  </r>
  <r>
    <n v="4"/>
    <x v="10"/>
    <x v="14"/>
    <n v="0"/>
    <n v="1000"/>
    <x v="12"/>
    <n v="0"/>
    <n v="4528.0521308733596"/>
  </r>
  <r>
    <n v="1"/>
    <x v="10"/>
    <x v="14"/>
    <n v="0"/>
    <n v="1009"/>
    <x v="0"/>
    <n v="21.106158233351099"/>
    <n v="0"/>
  </r>
  <r>
    <n v="1"/>
    <x v="10"/>
    <x v="14"/>
    <n v="0"/>
    <n v="1009"/>
    <x v="16"/>
    <n v="0"/>
    <n v="0"/>
  </r>
  <r>
    <n v="1"/>
    <x v="10"/>
    <x v="14"/>
    <n v="0"/>
    <n v="1009"/>
    <x v="13"/>
    <n v="7.92569628295026"/>
    <n v="0"/>
  </r>
  <r>
    <n v="4"/>
    <x v="10"/>
    <x v="15"/>
    <n v="0"/>
    <n v="1009"/>
    <x v="11"/>
    <n v="0"/>
    <n v="1171.83498846473"/>
  </r>
  <r>
    <n v="4"/>
    <x v="10"/>
    <x v="15"/>
    <n v="0"/>
    <n v="1000"/>
    <x v="12"/>
    <n v="0"/>
    <n v="4528.0521308733596"/>
  </r>
  <r>
    <n v="1"/>
    <x v="10"/>
    <x v="15"/>
    <n v="0"/>
    <n v="1009"/>
    <x v="0"/>
    <n v="20.607667811239899"/>
    <n v="0"/>
  </r>
  <r>
    <n v="1"/>
    <x v="10"/>
    <x v="15"/>
    <n v="0"/>
    <n v="1009"/>
    <x v="16"/>
    <n v="0"/>
    <n v="0"/>
  </r>
  <r>
    <n v="1"/>
    <x v="10"/>
    <x v="15"/>
    <n v="0"/>
    <n v="1009"/>
    <x v="13"/>
    <n v="7.73850524411072"/>
    <n v="0"/>
  </r>
  <r>
    <n v="4"/>
    <x v="10"/>
    <x v="16"/>
    <n v="0"/>
    <n v="1009"/>
    <x v="11"/>
    <n v="0"/>
    <n v="1144.1583022774"/>
  </r>
  <r>
    <n v="4"/>
    <x v="10"/>
    <x v="16"/>
    <n v="0"/>
    <n v="1000"/>
    <x v="12"/>
    <n v="0"/>
    <n v="4528.0521308733596"/>
  </r>
  <r>
    <n v="1"/>
    <x v="10"/>
    <x v="16"/>
    <n v="0"/>
    <n v="1009"/>
    <x v="0"/>
    <n v="20.1209508581886"/>
    <n v="0"/>
  </r>
  <r>
    <n v="1"/>
    <x v="10"/>
    <x v="16"/>
    <n v="0"/>
    <n v="1009"/>
    <x v="16"/>
    <n v="0"/>
    <n v="0"/>
  </r>
  <r>
    <n v="1"/>
    <x v="10"/>
    <x v="16"/>
    <n v="0"/>
    <n v="1009"/>
    <x v="13"/>
    <n v="7.5557353291409699"/>
    <n v="0"/>
  </r>
  <r>
    <n v="4"/>
    <x v="10"/>
    <x v="17"/>
    <n v="0"/>
    <n v="1009"/>
    <x v="11"/>
    <n v="0"/>
    <n v="1117.13529085303"/>
  </r>
  <r>
    <n v="4"/>
    <x v="10"/>
    <x v="17"/>
    <n v="0"/>
    <n v="1000"/>
    <x v="12"/>
    <n v="0"/>
    <n v="4528.0521308733596"/>
  </r>
  <r>
    <n v="1"/>
    <x v="10"/>
    <x v="17"/>
    <n v="0"/>
    <n v="1009"/>
    <x v="0"/>
    <n v="19.6457293055173"/>
    <n v="0"/>
  </r>
  <r>
    <n v="1"/>
    <x v="10"/>
    <x v="17"/>
    <n v="0"/>
    <n v="1009"/>
    <x v="16"/>
    <n v="0"/>
    <n v="0"/>
  </r>
  <r>
    <n v="1"/>
    <x v="10"/>
    <x v="17"/>
    <n v="0"/>
    <n v="1009"/>
    <x v="13"/>
    <n v="7.3772821188531301"/>
    <n v="0"/>
  </r>
  <r>
    <n v="4"/>
    <x v="10"/>
    <x v="18"/>
    <n v="0"/>
    <n v="1009"/>
    <x v="11"/>
    <n v="0"/>
    <n v="1090.75051554073"/>
  </r>
  <r>
    <n v="4"/>
    <x v="10"/>
    <x v="18"/>
    <n v="0"/>
    <n v="1000"/>
    <x v="12"/>
    <n v="0"/>
    <n v="4528.0521308733596"/>
  </r>
  <r>
    <n v="1"/>
    <x v="10"/>
    <x v="18"/>
    <n v="0"/>
    <n v="1009"/>
    <x v="0"/>
    <n v="19.181731652040099"/>
    <n v="0"/>
  </r>
  <r>
    <n v="1"/>
    <x v="10"/>
    <x v="18"/>
    <n v="0"/>
    <n v="1009"/>
    <x v="16"/>
    <n v="0"/>
    <n v="0"/>
  </r>
  <r>
    <n v="1"/>
    <x v="10"/>
    <x v="18"/>
    <n v="0"/>
    <n v="1009"/>
    <x v="13"/>
    <n v="7.2030436602571601"/>
    <n v="0"/>
  </r>
  <r>
    <n v="1"/>
    <x v="10"/>
    <x v="19"/>
    <n v="0"/>
    <n v="1009"/>
    <x v="11"/>
    <n v="0"/>
    <n v="1090.75051554073"/>
  </r>
  <r>
    <n v="3"/>
    <x v="10"/>
    <x v="10"/>
    <n v="0"/>
    <n v="1005"/>
    <x v="0"/>
    <n v="501.47930478163403"/>
    <n v="0"/>
  </r>
  <r>
    <n v="3"/>
    <x v="10"/>
    <x v="10"/>
    <n v="0"/>
    <n v="1005"/>
    <x v="13"/>
    <n v="7.5222008550257795E-4"/>
    <n v="0"/>
  </r>
  <r>
    <n v="1"/>
    <x v="11"/>
    <x v="11"/>
    <n v="0"/>
    <n v="1000"/>
    <x v="11"/>
    <n v="1072.31107546819"/>
    <n v="0"/>
  </r>
  <r>
    <n v="4"/>
    <x v="11"/>
    <x v="11"/>
    <n v="0"/>
    <n v="1009"/>
    <x v="11"/>
    <n v="0"/>
    <n v="1046.9849694694101"/>
  </r>
  <r>
    <n v="4"/>
    <x v="11"/>
    <x v="11"/>
    <n v="0"/>
    <n v="1000"/>
    <x v="12"/>
    <n v="0"/>
    <n v="3589.91099178481"/>
  </r>
  <r>
    <n v="1"/>
    <x v="11"/>
    <x v="11"/>
    <n v="0"/>
    <n v="1009"/>
    <x v="0"/>
    <n v="18.412079061109502"/>
    <n v="0"/>
  </r>
  <r>
    <n v="1"/>
    <x v="11"/>
    <x v="11"/>
    <n v="0"/>
    <n v="1009"/>
    <x v="16"/>
    <n v="0"/>
    <n v="0"/>
  </r>
  <r>
    <n v="1"/>
    <x v="11"/>
    <x v="11"/>
    <n v="0"/>
    <n v="1009"/>
    <x v="13"/>
    <n v="6.9140269376656098"/>
    <n v="0"/>
  </r>
  <r>
    <n v="4"/>
    <x v="11"/>
    <x v="12"/>
    <n v="0"/>
    <n v="1009"/>
    <x v="11"/>
    <n v="0"/>
    <n v="1022.25702165415"/>
  </r>
  <r>
    <n v="4"/>
    <x v="11"/>
    <x v="12"/>
    <n v="0"/>
    <n v="1000"/>
    <x v="12"/>
    <n v="0"/>
    <n v="3589.91099178481"/>
  </r>
  <r>
    <n v="1"/>
    <x v="11"/>
    <x v="12"/>
    <n v="0"/>
    <n v="1009"/>
    <x v="0"/>
    <n v="17.9772180616966"/>
    <n v="0"/>
  </r>
  <r>
    <n v="1"/>
    <x v="11"/>
    <x v="12"/>
    <n v="0"/>
    <n v="1009"/>
    <x v="16"/>
    <n v="0"/>
    <n v="0"/>
  </r>
  <r>
    <n v="1"/>
    <x v="11"/>
    <x v="12"/>
    <n v="0"/>
    <n v="1009"/>
    <x v="13"/>
    <n v="6.7507297535669402"/>
    <n v="0"/>
  </r>
  <r>
    <n v="4"/>
    <x v="11"/>
    <x v="13"/>
    <n v="0"/>
    <n v="1009"/>
    <x v="11"/>
    <n v="0"/>
    <n v="998.11310457570403"/>
  </r>
  <r>
    <n v="4"/>
    <x v="11"/>
    <x v="13"/>
    <n v="0"/>
    <n v="1000"/>
    <x v="12"/>
    <n v="0"/>
    <n v="3589.91099178481"/>
  </r>
  <r>
    <n v="1"/>
    <x v="11"/>
    <x v="13"/>
    <n v="0"/>
    <n v="1009"/>
    <x v="0"/>
    <n v="17.552627716031498"/>
    <n v="0"/>
  </r>
  <r>
    <n v="1"/>
    <x v="11"/>
    <x v="13"/>
    <n v="0"/>
    <n v="1009"/>
    <x v="16"/>
    <n v="0"/>
    <n v="0"/>
  </r>
  <r>
    <n v="1"/>
    <x v="11"/>
    <x v="13"/>
    <n v="0"/>
    <n v="1009"/>
    <x v="13"/>
    <n v="6.5912893624162399"/>
    <n v="0"/>
  </r>
  <r>
    <n v="4"/>
    <x v="11"/>
    <x v="14"/>
    <n v="0"/>
    <n v="1009"/>
    <x v="11"/>
    <n v="0"/>
    <n v="974.53942445287703"/>
  </r>
  <r>
    <n v="4"/>
    <x v="11"/>
    <x v="14"/>
    <n v="0"/>
    <n v="1000"/>
    <x v="12"/>
    <n v="0"/>
    <n v="3589.91099178481"/>
  </r>
  <r>
    <n v="1"/>
    <x v="11"/>
    <x v="14"/>
    <n v="0"/>
    <n v="1009"/>
    <x v="0"/>
    <n v="17.138065449294601"/>
    <n v="0"/>
  </r>
  <r>
    <n v="1"/>
    <x v="11"/>
    <x v="14"/>
    <n v="0"/>
    <n v="1009"/>
    <x v="16"/>
    <n v="0"/>
    <n v="0"/>
  </r>
  <r>
    <n v="1"/>
    <x v="11"/>
    <x v="14"/>
    <n v="0"/>
    <n v="1009"/>
    <x v="13"/>
    <n v="6.4356146735315196"/>
    <n v="0"/>
  </r>
  <r>
    <n v="4"/>
    <x v="11"/>
    <x v="15"/>
    <n v="0"/>
    <n v="1009"/>
    <x v="11"/>
    <n v="0"/>
    <n v="951.52251328938701"/>
  </r>
  <r>
    <n v="4"/>
    <x v="11"/>
    <x v="15"/>
    <n v="0"/>
    <n v="1000"/>
    <x v="12"/>
    <n v="0"/>
    <n v="3589.91099178481"/>
  </r>
  <r>
    <n v="1"/>
    <x v="11"/>
    <x v="15"/>
    <n v="0"/>
    <n v="1009"/>
    <x v="0"/>
    <n v="16.733294415857898"/>
    <n v="0"/>
  </r>
  <r>
    <n v="1"/>
    <x v="11"/>
    <x v="15"/>
    <n v="0"/>
    <n v="1009"/>
    <x v="16"/>
    <n v="0"/>
    <n v="0"/>
  </r>
  <r>
    <n v="1"/>
    <x v="11"/>
    <x v="15"/>
    <n v="0"/>
    <n v="1009"/>
    <x v="13"/>
    <n v="6.2836167476330198"/>
    <n v="0"/>
  </r>
  <r>
    <n v="4"/>
    <x v="11"/>
    <x v="16"/>
    <n v="0"/>
    <n v="1009"/>
    <x v="11"/>
    <n v="0"/>
    <n v="929.04922117938395"/>
  </r>
  <r>
    <n v="4"/>
    <x v="11"/>
    <x v="16"/>
    <n v="0"/>
    <n v="1000"/>
    <x v="12"/>
    <n v="0"/>
    <n v="3589.91099178481"/>
  </r>
  <r>
    <n v="1"/>
    <x v="11"/>
    <x v="16"/>
    <n v="0"/>
    <n v="1009"/>
    <x v="0"/>
    <n v="16.338083363972"/>
    <n v="0"/>
  </r>
  <r>
    <n v="1"/>
    <x v="11"/>
    <x v="16"/>
    <n v="0"/>
    <n v="1009"/>
    <x v="16"/>
    <n v="0"/>
    <n v="0"/>
  </r>
  <r>
    <n v="1"/>
    <x v="11"/>
    <x v="16"/>
    <n v="0"/>
    <n v="1009"/>
    <x v="13"/>
    <n v="6.1352087460307398"/>
    <n v="0"/>
  </r>
  <r>
    <n v="4"/>
    <x v="11"/>
    <x v="17"/>
    <n v="0"/>
    <n v="1009"/>
    <x v="11"/>
    <n v="0"/>
    <n v="907.106708794724"/>
  </r>
  <r>
    <n v="4"/>
    <x v="11"/>
    <x v="17"/>
    <n v="0"/>
    <n v="1000"/>
    <x v="12"/>
    <n v="0"/>
    <n v="3589.91099178481"/>
  </r>
  <r>
    <n v="1"/>
    <x v="11"/>
    <x v="17"/>
    <n v="0"/>
    <n v="1009"/>
    <x v="0"/>
    <n v="15.9522065036476"/>
    <n v="0"/>
  </r>
  <r>
    <n v="1"/>
    <x v="11"/>
    <x v="17"/>
    <n v="0"/>
    <n v="1009"/>
    <x v="16"/>
    <n v="0"/>
    <n v="0"/>
  </r>
  <r>
    <n v="1"/>
    <x v="11"/>
    <x v="17"/>
    <n v="0"/>
    <n v="1009"/>
    <x v="13"/>
    <n v="5.9903058810120999"/>
    <n v="0"/>
  </r>
  <r>
    <n v="4"/>
    <x v="11"/>
    <x v="18"/>
    <n v="0"/>
    <n v="1009"/>
    <x v="11"/>
    <n v="0"/>
    <n v="885.68244004966402"/>
  </r>
  <r>
    <n v="4"/>
    <x v="11"/>
    <x v="18"/>
    <n v="0"/>
    <n v="1000"/>
    <x v="12"/>
    <n v="0"/>
    <n v="3589.91099178481"/>
  </r>
  <r>
    <n v="1"/>
    <x v="11"/>
    <x v="18"/>
    <n v="0"/>
    <n v="1009"/>
    <x v="0"/>
    <n v="15.5754433776588"/>
    <n v="0"/>
  </r>
  <r>
    <n v="1"/>
    <x v="11"/>
    <x v="18"/>
    <n v="0"/>
    <n v="1009"/>
    <x v="16"/>
    <n v="0"/>
    <n v="0"/>
  </r>
  <r>
    <n v="1"/>
    <x v="11"/>
    <x v="18"/>
    <n v="0"/>
    <n v="1009"/>
    <x v="13"/>
    <n v="5.8488253674014397"/>
    <n v="0"/>
  </r>
  <r>
    <n v="1"/>
    <x v="11"/>
    <x v="19"/>
    <n v="0"/>
    <n v="1009"/>
    <x v="11"/>
    <n v="0"/>
    <n v="885.68244004966402"/>
  </r>
  <r>
    <n v="3"/>
    <x v="11"/>
    <x v="11"/>
    <n v="0"/>
    <n v="1005"/>
    <x v="0"/>
    <n v="380.54761250723101"/>
    <n v="0"/>
  </r>
  <r>
    <n v="3"/>
    <x v="11"/>
    <x v="11"/>
    <n v="0"/>
    <n v="1005"/>
    <x v="13"/>
    <n v="5.7082227499425904E-4"/>
    <n v="0"/>
  </r>
  <r>
    <n v="1"/>
    <x v="12"/>
    <x v="12"/>
    <n v="0"/>
    <n v="1000"/>
    <x v="11"/>
    <n v="872.06051287917501"/>
    <n v="0"/>
  </r>
  <r>
    <n v="4"/>
    <x v="12"/>
    <x v="12"/>
    <n v="0"/>
    <n v="1009"/>
    <x v="11"/>
    <n v="0"/>
    <n v="851.463973785441"/>
  </r>
  <r>
    <n v="4"/>
    <x v="12"/>
    <x v="12"/>
    <n v="0"/>
    <n v="1000"/>
    <x v="12"/>
    <n v="0"/>
    <n v="2919.5069344215899"/>
  </r>
  <r>
    <n v="1"/>
    <x v="12"/>
    <x v="12"/>
    <n v="0"/>
    <n v="1009"/>
    <x v="0"/>
    <n v="14.9736839211443"/>
    <n v="0"/>
  </r>
  <r>
    <n v="1"/>
    <x v="12"/>
    <x v="12"/>
    <n v="0"/>
    <n v="1009"/>
    <x v="16"/>
    <n v="0"/>
    <n v="0"/>
  </r>
  <r>
    <n v="1"/>
    <x v="12"/>
    <x v="12"/>
    <n v="0"/>
    <n v="1009"/>
    <x v="13"/>
    <n v="5.6228551725892597"/>
    <n v="0"/>
  </r>
  <r>
    <n v="4"/>
    <x v="12"/>
    <x v="13"/>
    <n v="0"/>
    <n v="1009"/>
    <x v="11"/>
    <n v="0"/>
    <n v="831.35388880397898"/>
  </r>
  <r>
    <n v="4"/>
    <x v="12"/>
    <x v="13"/>
    <n v="0"/>
    <n v="1000"/>
    <x v="12"/>
    <n v="0"/>
    <n v="2919.5069344215899"/>
  </r>
  <r>
    <n v="1"/>
    <x v="12"/>
    <x v="13"/>
    <n v="0"/>
    <n v="1009"/>
    <x v="0"/>
    <n v="14.620031781523"/>
    <n v="0"/>
  </r>
  <r>
    <n v="1"/>
    <x v="12"/>
    <x v="13"/>
    <n v="0"/>
    <n v="1009"/>
    <x v="16"/>
    <n v="0"/>
    <n v="0"/>
  </r>
  <r>
    <n v="1"/>
    <x v="12"/>
    <x v="13"/>
    <n v="0"/>
    <n v="1009"/>
    <x v="13"/>
    <n v="5.49005319993916"/>
    <n v="0"/>
  </r>
  <r>
    <n v="4"/>
    <x v="12"/>
    <x v="14"/>
    <n v="0"/>
    <n v="1009"/>
    <x v="11"/>
    <n v="0"/>
    <n v="811.71876874224699"/>
  </r>
  <r>
    <n v="4"/>
    <x v="12"/>
    <x v="14"/>
    <n v="0"/>
    <n v="1000"/>
    <x v="12"/>
    <n v="0"/>
    <n v="2919.5069344215899"/>
  </r>
  <r>
    <n v="1"/>
    <x v="12"/>
    <x v="14"/>
    <n v="0"/>
    <n v="1009"/>
    <x v="0"/>
    <n v="14.274732284879599"/>
    <n v="0"/>
  </r>
  <r>
    <n v="1"/>
    <x v="12"/>
    <x v="14"/>
    <n v="0"/>
    <n v="1009"/>
    <x v="16"/>
    <n v="0"/>
    <n v="0"/>
  </r>
  <r>
    <n v="1"/>
    <x v="12"/>
    <x v="14"/>
    <n v="0"/>
    <n v="1009"/>
    <x v="13"/>
    <n v="5.3603877768529902"/>
    <n v="0"/>
  </r>
  <r>
    <n v="4"/>
    <x v="12"/>
    <x v="15"/>
    <n v="0"/>
    <n v="1009"/>
    <x v="11"/>
    <n v="0"/>
    <n v="792.54739576226905"/>
  </r>
  <r>
    <n v="4"/>
    <x v="12"/>
    <x v="15"/>
    <n v="0"/>
    <n v="1000"/>
    <x v="12"/>
    <n v="0"/>
    <n v="2919.5069344215899"/>
  </r>
  <r>
    <n v="1"/>
    <x v="12"/>
    <x v="15"/>
    <n v="0"/>
    <n v="1009"/>
    <x v="0"/>
    <n v="13.9375881564435"/>
    <n v="0"/>
  </r>
  <r>
    <n v="1"/>
    <x v="12"/>
    <x v="15"/>
    <n v="0"/>
    <n v="1009"/>
    <x v="16"/>
    <n v="0"/>
    <n v="0"/>
  </r>
  <r>
    <n v="1"/>
    <x v="12"/>
    <x v="15"/>
    <n v="0"/>
    <n v="1009"/>
    <x v="13"/>
    <n v="5.2337848235337896"/>
    <n v="0"/>
  </r>
  <r>
    <n v="4"/>
    <x v="12"/>
    <x v="16"/>
    <n v="0"/>
    <n v="1009"/>
    <x v="11"/>
    <n v="0"/>
    <n v="773.82881697172195"/>
  </r>
  <r>
    <n v="4"/>
    <x v="12"/>
    <x v="16"/>
    <n v="0"/>
    <n v="1000"/>
    <x v="12"/>
    <n v="0"/>
    <n v="2919.5069344215899"/>
  </r>
  <r>
    <n v="1"/>
    <x v="12"/>
    <x v="16"/>
    <n v="0"/>
    <n v="1009"/>
    <x v="0"/>
    <n v="13.608406780728201"/>
    <n v="0"/>
  </r>
  <r>
    <n v="1"/>
    <x v="12"/>
    <x v="16"/>
    <n v="0"/>
    <n v="1009"/>
    <x v="16"/>
    <n v="0"/>
    <n v="0"/>
  </r>
  <r>
    <n v="1"/>
    <x v="12"/>
    <x v="16"/>
    <n v="0"/>
    <n v="1009"/>
    <x v="13"/>
    <n v="5.1101720098195402"/>
    <n v="0"/>
  </r>
  <r>
    <n v="4"/>
    <x v="12"/>
    <x v="17"/>
    <n v="0"/>
    <n v="1009"/>
    <x v="11"/>
    <n v="0"/>
    <n v="755.55233816637497"/>
  </r>
  <r>
    <n v="4"/>
    <x v="12"/>
    <x v="17"/>
    <n v="0"/>
    <n v="1000"/>
    <x v="12"/>
    <n v="0"/>
    <n v="2919.5069344215899"/>
  </r>
  <r>
    <n v="1"/>
    <x v="12"/>
    <x v="17"/>
    <n v="0"/>
    <n v="1009"/>
    <x v="0"/>
    <n v="13.287000091486799"/>
    <n v="0"/>
  </r>
  <r>
    <n v="1"/>
    <x v="12"/>
    <x v="17"/>
    <n v="0"/>
    <n v="1009"/>
    <x v="16"/>
    <n v="0"/>
    <n v="0"/>
  </r>
  <r>
    <n v="1"/>
    <x v="12"/>
    <x v="17"/>
    <n v="0"/>
    <n v="1009"/>
    <x v="13"/>
    <n v="4.9894787138595396"/>
    <n v="0"/>
  </r>
  <r>
    <n v="4"/>
    <x v="12"/>
    <x v="18"/>
    <n v="0"/>
    <n v="1009"/>
    <x v="11"/>
    <n v="0"/>
    <n v="737.707517720341"/>
  </r>
  <r>
    <n v="4"/>
    <x v="12"/>
    <x v="18"/>
    <n v="0"/>
    <n v="1000"/>
    <x v="12"/>
    <n v="0"/>
    <n v="2919.5069344215899"/>
  </r>
  <r>
    <n v="1"/>
    <x v="12"/>
    <x v="18"/>
    <n v="0"/>
    <n v="1009"/>
    <x v="0"/>
    <n v="12.973184464267"/>
    <n v="0"/>
  </r>
  <r>
    <n v="1"/>
    <x v="12"/>
    <x v="18"/>
    <n v="0"/>
    <n v="1009"/>
    <x v="16"/>
    <n v="0"/>
    <n v="0"/>
  </r>
  <r>
    <n v="1"/>
    <x v="12"/>
    <x v="18"/>
    <n v="0"/>
    <n v="1009"/>
    <x v="13"/>
    <n v="4.8716359817674002"/>
    <n v="0"/>
  </r>
  <r>
    <n v="1"/>
    <x v="12"/>
    <x v="19"/>
    <n v="0"/>
    <n v="1009"/>
    <x v="11"/>
    <n v="0"/>
    <n v="737.707517720341"/>
  </r>
  <r>
    <n v="3"/>
    <x v="12"/>
    <x v="12"/>
    <n v="0"/>
    <n v="1005"/>
    <x v="0"/>
    <n v="294.824214036017"/>
    <n v="0"/>
  </r>
  <r>
    <n v="3"/>
    <x v="12"/>
    <x v="12"/>
    <n v="0"/>
    <n v="1005"/>
    <x v="13"/>
    <n v="4.4223698440950198E-4"/>
    <n v="0"/>
  </r>
  <r>
    <n v="1"/>
    <x v="13"/>
    <x v="13"/>
    <n v="0"/>
    <n v="1000"/>
    <x v="11"/>
    <n v="728.40133719072298"/>
    <n v="0"/>
  </r>
  <r>
    <n v="4"/>
    <x v="13"/>
    <x v="13"/>
    <n v="0"/>
    <n v="1009"/>
    <x v="11"/>
    <n v="0"/>
    <n v="711.19777574537704"/>
  </r>
  <r>
    <n v="4"/>
    <x v="13"/>
    <x v="13"/>
    <n v="0"/>
    <n v="1000"/>
    <x v="12"/>
    <n v="0"/>
    <n v="2438.5609984211101"/>
  </r>
  <r>
    <n v="1"/>
    <x v="13"/>
    <x v="13"/>
    <n v="0"/>
    <n v="1009"/>
    <x v="0"/>
    <n v="12.5069891707663"/>
    <n v="0"/>
  </r>
  <r>
    <n v="1"/>
    <x v="13"/>
    <x v="13"/>
    <n v="0"/>
    <n v="1009"/>
    <x v="16"/>
    <n v="0"/>
    <n v="0"/>
  </r>
  <r>
    <n v="1"/>
    <x v="13"/>
    <x v="13"/>
    <n v="0"/>
    <n v="1009"/>
    <x v="13"/>
    <n v="4.6965722745793803"/>
    <n v="0"/>
  </r>
  <r>
    <n v="4"/>
    <x v="13"/>
    <x v="14"/>
    <n v="0"/>
    <n v="1009"/>
    <x v="11"/>
    <n v="0"/>
    <n v="694.40053223396797"/>
  </r>
  <r>
    <n v="4"/>
    <x v="13"/>
    <x v="14"/>
    <n v="0"/>
    <n v="1000"/>
    <x v="12"/>
    <n v="0"/>
    <n v="2438.5609984211101"/>
  </r>
  <r>
    <n v="1"/>
    <x v="13"/>
    <x v="14"/>
    <n v="0"/>
    <n v="1009"/>
    <x v="0"/>
    <n v="12.211596032794599"/>
    <n v="0"/>
  </r>
  <r>
    <n v="1"/>
    <x v="13"/>
    <x v="14"/>
    <n v="0"/>
    <n v="1009"/>
    <x v="16"/>
    <n v="0"/>
    <n v="0"/>
  </r>
  <r>
    <n v="1"/>
    <x v="13"/>
    <x v="14"/>
    <n v="0"/>
    <n v="1009"/>
    <x v="13"/>
    <n v="4.5856474786147396"/>
    <n v="0"/>
  </r>
  <r>
    <n v="4"/>
    <x v="13"/>
    <x v="15"/>
    <n v="0"/>
    <n v="1009"/>
    <x v="11"/>
    <n v="0"/>
    <n v="678.00001013986798"/>
  </r>
  <r>
    <n v="4"/>
    <x v="13"/>
    <x v="15"/>
    <n v="0"/>
    <n v="1000"/>
    <x v="12"/>
    <n v="0"/>
    <n v="2438.5609984211101"/>
  </r>
  <r>
    <n v="1"/>
    <x v="13"/>
    <x v="15"/>
    <n v="0"/>
    <n v="1009"/>
    <x v="0"/>
    <n v="11.9231795624101"/>
    <n v="0"/>
  </r>
  <r>
    <n v="1"/>
    <x v="13"/>
    <x v="15"/>
    <n v="0"/>
    <n v="1009"/>
    <x v="16"/>
    <n v="0"/>
    <n v="0"/>
  </r>
  <r>
    <n v="1"/>
    <x v="13"/>
    <x v="15"/>
    <n v="0"/>
    <n v="1009"/>
    <x v="13"/>
    <n v="4.4773425316890796"/>
    <n v="0"/>
  </r>
  <r>
    <n v="4"/>
    <x v="13"/>
    <x v="16"/>
    <n v="0"/>
    <n v="1009"/>
    <x v="11"/>
    <n v="0"/>
    <n v="661.98683959933703"/>
  </r>
  <r>
    <n v="4"/>
    <x v="13"/>
    <x v="16"/>
    <n v="0"/>
    <n v="1000"/>
    <x v="12"/>
    <n v="0"/>
    <n v="2438.5609984211101"/>
  </r>
  <r>
    <n v="1"/>
    <x v="13"/>
    <x v="16"/>
    <n v="0"/>
    <n v="1009"/>
    <x v="0"/>
    <n v="11.6415749829664"/>
    <n v="0"/>
  </r>
  <r>
    <n v="1"/>
    <x v="13"/>
    <x v="16"/>
    <n v="0"/>
    <n v="1009"/>
    <x v="16"/>
    <n v="0"/>
    <n v="0"/>
  </r>
  <r>
    <n v="1"/>
    <x v="13"/>
    <x v="16"/>
    <n v="0"/>
    <n v="1009"/>
    <x v="13"/>
    <n v="4.3715955575651"/>
    <n v="0"/>
  </r>
  <r>
    <n v="4"/>
    <x v="13"/>
    <x v="17"/>
    <n v="0"/>
    <n v="1009"/>
    <x v="11"/>
    <n v="0"/>
    <n v="646.35187204837098"/>
  </r>
  <r>
    <n v="4"/>
    <x v="13"/>
    <x v="17"/>
    <n v="0"/>
    <n v="1000"/>
    <x v="12"/>
    <n v="0"/>
    <n v="2438.5609984211101"/>
  </r>
  <r>
    <n v="1"/>
    <x v="13"/>
    <x v="17"/>
    <n v="0"/>
    <n v="1009"/>
    <x v="0"/>
    <n v="11.366621409552399"/>
    <n v="0"/>
  </r>
  <r>
    <n v="1"/>
    <x v="13"/>
    <x v="17"/>
    <n v="0"/>
    <n v="1009"/>
    <x v="16"/>
    <n v="0"/>
    <n v="0"/>
  </r>
  <r>
    <n v="1"/>
    <x v="13"/>
    <x v="17"/>
    <n v="0"/>
    <n v="1009"/>
    <x v="13"/>
    <n v="4.26834614141376"/>
    <n v="0"/>
  </r>
  <r>
    <n v="4"/>
    <x v="13"/>
    <x v="18"/>
    <n v="0"/>
    <n v="1009"/>
    <x v="11"/>
    <n v="0"/>
    <n v="631.08617499599598"/>
  </r>
  <r>
    <n v="4"/>
    <x v="13"/>
    <x v="18"/>
    <n v="0"/>
    <n v="1000"/>
    <x v="12"/>
    <n v="0"/>
    <n v="2438.5609984211101"/>
  </r>
  <r>
    <n v="1"/>
    <x v="13"/>
    <x v="18"/>
    <n v="0"/>
    <n v="1009"/>
    <x v="0"/>
    <n v="11.0981617570765"/>
    <n v="0"/>
  </r>
  <r>
    <n v="1"/>
    <x v="13"/>
    <x v="18"/>
    <n v="0"/>
    <n v="1009"/>
    <x v="16"/>
    <n v="0"/>
    <n v="0"/>
  </r>
  <r>
    <n v="1"/>
    <x v="13"/>
    <x v="18"/>
    <n v="0"/>
    <n v="1009"/>
    <x v="13"/>
    <n v="4.1675352952983404"/>
    <n v="0"/>
  </r>
  <r>
    <n v="1"/>
    <x v="13"/>
    <x v="19"/>
    <n v="0"/>
    <n v="1009"/>
    <x v="11"/>
    <n v="0"/>
    <n v="631.08617499599598"/>
  </r>
  <r>
    <n v="3"/>
    <x v="13"/>
    <x v="13"/>
    <n v="0"/>
    <n v="1005"/>
    <x v="0"/>
    <n v="233.99858050386601"/>
    <n v="0"/>
  </r>
  <r>
    <n v="3"/>
    <x v="13"/>
    <x v="13"/>
    <n v="0"/>
    <n v="1005"/>
    <x v="13"/>
    <n v="3.5099839725339499E-4"/>
    <n v="0"/>
  </r>
  <r>
    <n v="1"/>
    <x v="14"/>
    <x v="14"/>
    <n v="0"/>
    <n v="1000"/>
    <x v="11"/>
    <n v="624.79909435893501"/>
    <n v="0"/>
  </r>
  <r>
    <n v="4"/>
    <x v="14"/>
    <x v="14"/>
    <n v="0"/>
    <n v="1009"/>
    <x v="11"/>
    <n v="0"/>
    <n v="610.04243609653304"/>
  </r>
  <r>
    <n v="4"/>
    <x v="14"/>
    <x v="14"/>
    <n v="0"/>
    <n v="1000"/>
    <x v="12"/>
    <n v="0"/>
    <n v="2091.71870720165"/>
  </r>
  <r>
    <n v="1"/>
    <x v="14"/>
    <x v="14"/>
    <n v="0"/>
    <n v="1009"/>
    <x v="0"/>
    <n v="10.7280905567664"/>
    <n v="0"/>
  </r>
  <r>
    <n v="1"/>
    <x v="14"/>
    <x v="14"/>
    <n v="0"/>
    <n v="1009"/>
    <x v="16"/>
    <n v="0"/>
    <n v="0"/>
  </r>
  <r>
    <n v="1"/>
    <x v="14"/>
    <x v="14"/>
    <n v="0"/>
    <n v="1009"/>
    <x v="13"/>
    <n v="4.0285677056358002"/>
    <n v="0"/>
  </r>
  <r>
    <n v="4"/>
    <x v="14"/>
    <x v="15"/>
    <n v="0"/>
    <n v="1009"/>
    <x v="11"/>
    <n v="0"/>
    <n v="595.63430420851103"/>
  </r>
  <r>
    <n v="4"/>
    <x v="14"/>
    <x v="15"/>
    <n v="0"/>
    <n v="1000"/>
    <x v="12"/>
    <n v="0"/>
    <n v="2091.71870720165"/>
  </r>
  <r>
    <n v="1"/>
    <x v="14"/>
    <x v="15"/>
    <n v="0"/>
    <n v="1009"/>
    <x v="0"/>
    <n v="10.4747118825915"/>
    <n v="0"/>
  </r>
  <r>
    <n v="1"/>
    <x v="14"/>
    <x v="15"/>
    <n v="0"/>
    <n v="1009"/>
    <x v="16"/>
    <n v="0"/>
    <n v="0"/>
  </r>
  <r>
    <n v="1"/>
    <x v="14"/>
    <x v="15"/>
    <n v="0"/>
    <n v="1009"/>
    <x v="13"/>
    <n v="3.9334200054298201"/>
    <n v="0"/>
  </r>
  <r>
    <n v="4"/>
    <x v="14"/>
    <x v="16"/>
    <n v="0"/>
    <n v="1009"/>
    <x v="11"/>
    <n v="0"/>
    <n v="581.56646711347298"/>
  </r>
  <r>
    <n v="4"/>
    <x v="14"/>
    <x v="16"/>
    <n v="0"/>
    <n v="1000"/>
    <x v="12"/>
    <n v="0"/>
    <n v="2091.71870720165"/>
  </r>
  <r>
    <n v="1"/>
    <x v="14"/>
    <x v="16"/>
    <n v="0"/>
    <n v="1009"/>
    <x v="0"/>
    <n v="10.2273175680926"/>
    <n v="0"/>
  </r>
  <r>
    <n v="1"/>
    <x v="14"/>
    <x v="16"/>
    <n v="0"/>
    <n v="1009"/>
    <x v="16"/>
    <n v="0"/>
    <n v="0"/>
  </r>
  <r>
    <n v="1"/>
    <x v="14"/>
    <x v="16"/>
    <n v="0"/>
    <n v="1009"/>
    <x v="13"/>
    <n v="3.84051952694535"/>
    <n v="0"/>
  </r>
  <r>
    <n v="4"/>
    <x v="14"/>
    <x v="17"/>
    <n v="0"/>
    <n v="1009"/>
    <x v="11"/>
    <n v="0"/>
    <n v="567.83088764552997"/>
  </r>
  <r>
    <n v="4"/>
    <x v="14"/>
    <x v="17"/>
    <n v="0"/>
    <n v="1000"/>
    <x v="12"/>
    <n v="0"/>
    <n v="2091.71870720165"/>
  </r>
  <r>
    <n v="1"/>
    <x v="14"/>
    <x v="17"/>
    <n v="0"/>
    <n v="1009"/>
    <x v="0"/>
    <n v="9.9857662731946508"/>
    <n v="0"/>
  </r>
  <r>
    <n v="1"/>
    <x v="14"/>
    <x v="17"/>
    <n v="0"/>
    <n v="1009"/>
    <x v="16"/>
    <n v="0"/>
    <n v="0"/>
  </r>
  <r>
    <n v="1"/>
    <x v="14"/>
    <x v="17"/>
    <n v="0"/>
    <n v="1009"/>
    <x v="13"/>
    <n v="3.7498131947484699"/>
    <n v="0"/>
  </r>
  <r>
    <n v="4"/>
    <x v="14"/>
    <x v="18"/>
    <n v="0"/>
    <n v="1009"/>
    <x v="11"/>
    <n v="0"/>
    <n v="554.41971846254796"/>
  </r>
  <r>
    <n v="4"/>
    <x v="14"/>
    <x v="18"/>
    <n v="0"/>
    <n v="1000"/>
    <x v="12"/>
    <n v="0"/>
    <n v="2091.71870720165"/>
  </r>
  <r>
    <n v="1"/>
    <x v="14"/>
    <x v="18"/>
    <n v="0"/>
    <n v="1009"/>
    <x v="0"/>
    <n v="9.74991999602784"/>
    <n v="0"/>
  </r>
  <r>
    <n v="1"/>
    <x v="14"/>
    <x v="18"/>
    <n v="0"/>
    <n v="1009"/>
    <x v="16"/>
    <n v="0"/>
    <n v="0"/>
  </r>
  <r>
    <n v="1"/>
    <x v="14"/>
    <x v="18"/>
    <n v="0"/>
    <n v="1009"/>
    <x v="13"/>
    <n v="3.66124918695406"/>
    <n v="0"/>
  </r>
  <r>
    <n v="1"/>
    <x v="14"/>
    <x v="19"/>
    <n v="0"/>
    <n v="1009"/>
    <x v="11"/>
    <n v="0"/>
    <n v="554.41971846254796"/>
  </r>
  <r>
    <n v="3"/>
    <x v="14"/>
    <x v="14"/>
    <n v="0"/>
    <n v="1005"/>
    <x v="0"/>
    <n v="190.78005259638601"/>
    <n v="0"/>
  </r>
  <r>
    <n v="3"/>
    <x v="14"/>
    <x v="14"/>
    <n v="0"/>
    <n v="1005"/>
    <x v="13"/>
    <n v="2.8617050815034101E-4"/>
    <n v="0"/>
  </r>
  <r>
    <n v="1"/>
    <x v="15"/>
    <x v="15"/>
    <n v="0"/>
    <n v="1000"/>
    <x v="11"/>
    <n v="549.56131408979695"/>
    <n v="0"/>
  </r>
  <r>
    <n v="4"/>
    <x v="15"/>
    <x v="15"/>
    <n v="0"/>
    <n v="1009"/>
    <x v="11"/>
    <n v="0"/>
    <n v="536.58164017624699"/>
  </r>
  <r>
    <n v="4"/>
    <x v="15"/>
    <x v="15"/>
    <n v="0"/>
    <n v="1000"/>
    <x v="12"/>
    <n v="0"/>
    <n v="1839.8357036919299"/>
  </r>
  <r>
    <n v="1"/>
    <x v="15"/>
    <x v="15"/>
    <n v="0"/>
    <n v="1009"/>
    <x v="0"/>
    <n v="9.4362229351502407"/>
    <n v="0"/>
  </r>
  <r>
    <n v="1"/>
    <x v="15"/>
    <x v="15"/>
    <n v="0"/>
    <n v="1009"/>
    <x v="16"/>
    <n v="0"/>
    <n v="0"/>
  </r>
  <r>
    <n v="1"/>
    <x v="15"/>
    <x v="15"/>
    <n v="0"/>
    <n v="1009"/>
    <x v="13"/>
    <n v="3.5434509783989201"/>
    <n v="0"/>
  </r>
  <r>
    <n v="4"/>
    <x v="15"/>
    <x v="16"/>
    <n v="0"/>
    <n v="1009"/>
    <x v="11"/>
    <n v="0"/>
    <n v="523.90852338486604"/>
  </r>
  <r>
    <n v="4"/>
    <x v="15"/>
    <x v="16"/>
    <n v="0"/>
    <n v="1000"/>
    <x v="12"/>
    <n v="0"/>
    <n v="1839.8357036919299"/>
  </r>
  <r>
    <n v="1"/>
    <x v="15"/>
    <x v="16"/>
    <n v="0"/>
    <n v="1009"/>
    <x v="0"/>
    <n v="9.2133559073342806"/>
    <n v="0"/>
  </r>
  <r>
    <n v="1"/>
    <x v="15"/>
    <x v="16"/>
    <n v="0"/>
    <n v="1009"/>
    <x v="16"/>
    <n v="0"/>
    <n v="0"/>
  </r>
  <r>
    <n v="1"/>
    <x v="15"/>
    <x v="16"/>
    <n v="0"/>
    <n v="1009"/>
    <x v="13"/>
    <n v="3.4597608840471201"/>
    <n v="0"/>
  </r>
  <r>
    <n v="4"/>
    <x v="15"/>
    <x v="17"/>
    <n v="0"/>
    <n v="1009"/>
    <x v="11"/>
    <n v="0"/>
    <n v="511.534723374348"/>
  </r>
  <r>
    <n v="4"/>
    <x v="15"/>
    <x v="17"/>
    <n v="0"/>
    <n v="1000"/>
    <x v="12"/>
    <n v="0"/>
    <n v="1839.8357036919299"/>
  </r>
  <r>
    <n v="1"/>
    <x v="15"/>
    <x v="17"/>
    <n v="0"/>
    <n v="1009"/>
    <x v="0"/>
    <n v="8.9957526076465708"/>
    <n v="0"/>
  </r>
  <r>
    <n v="1"/>
    <x v="15"/>
    <x v="17"/>
    <n v="0"/>
    <n v="1009"/>
    <x v="16"/>
    <n v="0"/>
    <n v="0"/>
  </r>
  <r>
    <n v="1"/>
    <x v="15"/>
    <x v="17"/>
    <n v="0"/>
    <n v="1009"/>
    <x v="13"/>
    <n v="3.37804740287141"/>
    <n v="0"/>
  </r>
  <r>
    <n v="4"/>
    <x v="15"/>
    <x v="18"/>
    <n v="0"/>
    <n v="1009"/>
    <x v="11"/>
    <n v="0"/>
    <n v="499.45317080754597"/>
  </r>
  <r>
    <n v="4"/>
    <x v="15"/>
    <x v="18"/>
    <n v="0"/>
    <n v="1000"/>
    <x v="12"/>
    <n v="0"/>
    <n v="1839.8357036919299"/>
  </r>
  <r>
    <n v="1"/>
    <x v="15"/>
    <x v="18"/>
    <n v="0"/>
    <n v="1009"/>
    <x v="0"/>
    <n v="8.7832887160649893"/>
    <n v="0"/>
  </r>
  <r>
    <n v="1"/>
    <x v="15"/>
    <x v="18"/>
    <n v="0"/>
    <n v="1009"/>
    <x v="16"/>
    <n v="0"/>
    <n v="0"/>
  </r>
  <r>
    <n v="1"/>
    <x v="15"/>
    <x v="18"/>
    <n v="0"/>
    <n v="1009"/>
    <x v="13"/>
    <n v="3.29826385073692"/>
    <n v="0"/>
  </r>
  <r>
    <n v="1"/>
    <x v="15"/>
    <x v="19"/>
    <n v="0"/>
    <n v="1009"/>
    <x v="11"/>
    <n v="0"/>
    <n v="499.45317080754597"/>
  </r>
  <r>
    <n v="3"/>
    <x v="15"/>
    <x v="15"/>
    <n v="0"/>
    <n v="1005"/>
    <x v="0"/>
    <n v="160.01334135673699"/>
    <n v="0"/>
  </r>
  <r>
    <n v="3"/>
    <x v="15"/>
    <x v="15"/>
    <n v="0"/>
    <n v="1005"/>
    <x v="13"/>
    <n v="2.40020372065664E-4"/>
    <n v="0"/>
  </r>
  <r>
    <n v="1"/>
    <x v="16"/>
    <x v="16"/>
    <n v="0"/>
    <n v="1000"/>
    <x v="11"/>
    <n v="494.41934362779801"/>
    <n v="0"/>
  </r>
  <r>
    <n v="4"/>
    <x v="16"/>
    <x v="16"/>
    <n v="0"/>
    <n v="1009"/>
    <x v="11"/>
    <n v="0"/>
    <n v="482.74202629794098"/>
  </r>
  <r>
    <n v="4"/>
    <x v="16"/>
    <x v="16"/>
    <n v="0"/>
    <n v="1000"/>
    <x v="12"/>
    <n v="0"/>
    <n v="1655.2299764930599"/>
  </r>
  <r>
    <n v="1"/>
    <x v="16"/>
    <x v="16"/>
    <n v="0"/>
    <n v="1009"/>
    <x v="0"/>
    <n v="8.4894096988060994"/>
    <n v="0"/>
  </r>
  <r>
    <n v="1"/>
    <x v="16"/>
    <x v="16"/>
    <n v="0"/>
    <n v="1009"/>
    <x v="16"/>
    <n v="0"/>
    <n v="0"/>
  </r>
  <r>
    <n v="1"/>
    <x v="16"/>
    <x v="16"/>
    <n v="0"/>
    <n v="1009"/>
    <x v="13"/>
    <n v="3.1879076310509902"/>
    <n v="0"/>
  </r>
  <r>
    <n v="4"/>
    <x v="16"/>
    <x v="17"/>
    <n v="0"/>
    <n v="1009"/>
    <x v="11"/>
    <n v="0"/>
    <n v="471.34050671301299"/>
  </r>
  <r>
    <n v="4"/>
    <x v="16"/>
    <x v="17"/>
    <n v="0"/>
    <n v="1000"/>
    <x v="12"/>
    <n v="0"/>
    <n v="1655.2299764930599"/>
  </r>
  <r>
    <n v="1"/>
    <x v="16"/>
    <x v="17"/>
    <n v="0"/>
    <n v="1009"/>
    <x v="0"/>
    <n v="8.2889047382422003"/>
    <n v="0"/>
  </r>
  <r>
    <n v="1"/>
    <x v="16"/>
    <x v="17"/>
    <n v="0"/>
    <n v="1009"/>
    <x v="16"/>
    <n v="0"/>
    <n v="0"/>
  </r>
  <r>
    <n v="1"/>
    <x v="16"/>
    <x v="17"/>
    <n v="0"/>
    <n v="1009"/>
    <x v="13"/>
    <n v="3.1126148466851702"/>
    <n v="0"/>
  </r>
  <r>
    <n v="4"/>
    <x v="16"/>
    <x v="18"/>
    <n v="0"/>
    <n v="1009"/>
    <x v="11"/>
    <n v="0"/>
    <n v="460.20827101422799"/>
  </r>
  <r>
    <n v="4"/>
    <x v="16"/>
    <x v="18"/>
    <n v="0"/>
    <n v="1000"/>
    <x v="12"/>
    <n v="0"/>
    <n v="1655.2299764930599"/>
  </r>
  <r>
    <n v="1"/>
    <x v="16"/>
    <x v="18"/>
    <n v="0"/>
    <n v="1009"/>
    <x v="0"/>
    <n v="8.0931353530171108"/>
    <n v="0"/>
  </r>
  <r>
    <n v="1"/>
    <x v="16"/>
    <x v="18"/>
    <n v="0"/>
    <n v="1009"/>
    <x v="16"/>
    <n v="0"/>
    <n v="0"/>
  </r>
  <r>
    <n v="1"/>
    <x v="16"/>
    <x v="18"/>
    <n v="0"/>
    <n v="1009"/>
    <x v="13"/>
    <n v="3.03910034576846"/>
    <n v="0"/>
  </r>
  <r>
    <n v="1"/>
    <x v="16"/>
    <x v="19"/>
    <n v="0"/>
    <n v="1009"/>
    <x v="11"/>
    <n v="0"/>
    <n v="460.20827101422799"/>
  </r>
  <r>
    <n v="3"/>
    <x v="16"/>
    <x v="16"/>
    <n v="0"/>
    <n v="1005"/>
    <x v="0"/>
    <n v="138.05309280789101"/>
    <n v="0"/>
  </r>
  <r>
    <n v="3"/>
    <x v="16"/>
    <x v="16"/>
    <n v="0"/>
    <n v="1005"/>
    <x v="13"/>
    <n v="2.07079949831762E-4"/>
    <n v="0"/>
  </r>
  <r>
    <n v="1"/>
    <x v="17"/>
    <x v="17"/>
    <n v="0"/>
    <n v="1000"/>
    <x v="11"/>
    <n v="453.52555242201998"/>
    <n v="0"/>
  </r>
  <r>
    <n v="4"/>
    <x v="17"/>
    <x v="17"/>
    <n v="0"/>
    <n v="1009"/>
    <x v="11"/>
    <n v="0"/>
    <n v="442.81407468336198"/>
  </r>
  <r>
    <n v="4"/>
    <x v="17"/>
    <x v="17"/>
    <n v="0"/>
    <n v="1000"/>
    <x v="12"/>
    <n v="0"/>
    <n v="1518.3246754997999"/>
  </r>
  <r>
    <n v="1"/>
    <x v="17"/>
    <x v="17"/>
    <n v="0"/>
    <n v="1009"/>
    <x v="0"/>
    <n v="7.7872443160037896"/>
    <n v="0"/>
  </r>
  <r>
    <n v="1"/>
    <x v="17"/>
    <x v="17"/>
    <n v="0"/>
    <n v="1009"/>
    <x v="16"/>
    <n v="0"/>
    <n v="0"/>
  </r>
  <r>
    <n v="1"/>
    <x v="17"/>
    <x v="17"/>
    <n v="0"/>
    <n v="1009"/>
    <x v="13"/>
    <n v="2.9242334226534199"/>
    <n v="0"/>
  </r>
  <r>
    <n v="4"/>
    <x v="17"/>
    <x v="18"/>
    <n v="0"/>
    <n v="1009"/>
    <x v="11"/>
    <n v="0"/>
    <n v="432.35558325326701"/>
  </r>
  <r>
    <n v="4"/>
    <x v="17"/>
    <x v="18"/>
    <n v="0"/>
    <n v="1000"/>
    <x v="12"/>
    <n v="0"/>
    <n v="1518.3246754997999"/>
  </r>
  <r>
    <n v="1"/>
    <x v="17"/>
    <x v="18"/>
    <n v="0"/>
    <n v="1009"/>
    <x v="0"/>
    <n v="7.6033232696792501"/>
    <n v="0"/>
  </r>
  <r>
    <n v="1"/>
    <x v="17"/>
    <x v="18"/>
    <n v="0"/>
    <n v="1009"/>
    <x v="16"/>
    <n v="0"/>
    <n v="0"/>
  </r>
  <r>
    <n v="1"/>
    <x v="17"/>
    <x v="18"/>
    <n v="0"/>
    <n v="1009"/>
    <x v="13"/>
    <n v="2.855168160416"/>
    <n v="0"/>
  </r>
  <r>
    <n v="1"/>
    <x v="17"/>
    <x v="19"/>
    <n v="0"/>
    <n v="1009"/>
    <x v="11"/>
    <n v="0"/>
    <n v="432.35558325326701"/>
  </r>
  <r>
    <n v="3"/>
    <x v="17"/>
    <x v="17"/>
    <n v="0"/>
    <n v="1005"/>
    <x v="0"/>
    <n v="122.321638354819"/>
    <n v="0"/>
  </r>
  <r>
    <n v="3"/>
    <x v="17"/>
    <x v="17"/>
    <n v="0"/>
    <n v="1005"/>
    <x v="13"/>
    <n v="1.83482732756328E-4"/>
    <n v="0"/>
  </r>
  <r>
    <n v="1"/>
    <x v="18"/>
    <x v="18"/>
    <n v="0"/>
    <n v="1000"/>
    <x v="11"/>
    <n v="422.74424836492602"/>
    <n v="0"/>
  </r>
  <r>
    <n v="4"/>
    <x v="18"/>
    <x v="18"/>
    <n v="0"/>
    <n v="1009"/>
    <x v="11"/>
    <n v="0"/>
    <n v="412.75977101558198"/>
  </r>
  <r>
    <n v="4"/>
    <x v="18"/>
    <x v="18"/>
    <n v="0"/>
    <n v="1000"/>
    <x v="12"/>
    <n v="0"/>
    <n v="1415.2742227869201"/>
  </r>
  <r>
    <n v="1"/>
    <x v="18"/>
    <x v="18"/>
    <n v="0"/>
    <n v="1009"/>
    <x v="0"/>
    <n v="7.25871503297292"/>
    <n v="0"/>
  </r>
  <r>
    <n v="1"/>
    <x v="18"/>
    <x v="18"/>
    <n v="0"/>
    <n v="1009"/>
    <x v="16"/>
    <n v="0"/>
    <n v="0"/>
  </r>
  <r>
    <n v="1"/>
    <x v="18"/>
    <x v="18"/>
    <n v="0"/>
    <n v="1009"/>
    <x v="13"/>
    <n v="2.72576231637085"/>
    <n v="0"/>
  </r>
  <r>
    <n v="1"/>
    <x v="18"/>
    <x v="19"/>
    <n v="0"/>
    <n v="1009"/>
    <x v="11"/>
    <n v="0"/>
    <n v="412.75977101558198"/>
  </r>
  <r>
    <n v="3"/>
    <x v="18"/>
    <x v="18"/>
    <n v="0"/>
    <n v="1005"/>
    <x v="0"/>
    <n v="110.99627709390499"/>
    <n v="0"/>
  </r>
  <r>
    <n v="3"/>
    <x v="18"/>
    <x v="18"/>
    <n v="0"/>
    <n v="1005"/>
    <x v="13"/>
    <n v="1.6649466538285501E-4"/>
    <n v="0"/>
  </r>
  <r>
    <n v="1"/>
    <x v="0"/>
    <x v="0"/>
    <n v="0"/>
    <n v="1009"/>
    <x v="16"/>
    <n v="0"/>
    <n v="0"/>
  </r>
  <r>
    <n v="1"/>
    <x v="0"/>
    <x v="0"/>
    <n v="0"/>
    <n v="1009"/>
    <x v="13"/>
    <n v="48.362585708241298"/>
    <n v="0"/>
  </r>
  <r>
    <n v="4"/>
    <x v="0"/>
    <x v="0"/>
    <n v="0"/>
    <n v="1010"/>
    <x v="17"/>
    <n v="0"/>
    <n v="3296.5298602072298"/>
  </r>
  <r>
    <n v="1"/>
    <x v="0"/>
    <x v="0"/>
    <n v="0"/>
    <n v="1010"/>
    <x v="0"/>
    <n v="121.642203369811"/>
    <n v="0"/>
  </r>
  <r>
    <n v="1"/>
    <x v="0"/>
    <x v="0"/>
    <n v="0"/>
    <n v="1010"/>
    <x v="16"/>
    <n v="0"/>
    <n v="0"/>
  </r>
  <r>
    <n v="1"/>
    <x v="0"/>
    <x v="0"/>
    <n v="0"/>
    <n v="1010"/>
    <x v="13"/>
    <n v="45.6785715542755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03531-5309-4B4B-A084-58B2FAB73AFB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6:C27" firstHeaderRow="1" firstDataRow="2" firstDataCol="1"/>
  <pivotFields count="2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4"/>
  </colFields>
  <colItems count="2">
    <i>
      <x/>
    </i>
    <i>
      <x v="1"/>
    </i>
  </colItems>
  <dataFields count="1">
    <dataField name="Sum of  SnagsToFP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CACB5-F42B-4ADD-BE2C-270CE1A9D6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:C13" firstHeaderRow="1" firstDataRow="2" firstDataCol="1"/>
  <pivotFields count="1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4"/>
  </colFields>
  <colItems count="2">
    <i>
      <x/>
    </i>
    <i>
      <x v="1"/>
    </i>
  </colItems>
  <dataFields count="1">
    <dataField name="Sum of  BioToFP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91752-EFBA-4975-B160-38C5FF6AC03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6:K149" firstHeaderRow="1" firstDataRow="1" firstDataCol="1" rowPageCount="2" colPageCount="1"/>
  <pivotFields count="8">
    <pivotField showAll="0"/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20">
        <item h="1" x="9"/>
        <item h="1" x="10"/>
        <item h="1" x="1"/>
        <item h="1" x="2"/>
        <item h="1" x="3"/>
        <item h="1" x="4"/>
        <item h="1" x="5"/>
        <item h="1" x="6"/>
        <item h="1" x="7"/>
        <item h="1" x="8"/>
        <item h="1" x="12"/>
        <item h="1" x="14"/>
        <item h="1" x="15"/>
        <item h="1" x="18"/>
        <item h="1" x="11"/>
        <item h="1" x="17"/>
        <item x="0"/>
        <item x="13"/>
        <item h="1" x="16"/>
        <item t="default"/>
      </items>
    </pivotField>
    <pivotField dataField="1" showAll="0"/>
    <pivotField showAll="0"/>
  </pivotFields>
  <rowFields count="1">
    <field x="5"/>
  </rowFields>
  <rowItems count="3">
    <i>
      <x v="16"/>
    </i>
    <i>
      <x v="17"/>
    </i>
    <i t="grand">
      <x/>
    </i>
  </rowItems>
  <colItems count="1">
    <i/>
  </colItems>
  <pageFields count="2">
    <pageField fld="1" item="0" hier="-1"/>
    <pageField fld="2" item="0" hier="-1"/>
  </pageFields>
  <dataFields count="1">
    <dataField name="Sum of  AmountEmitted" fld="6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D6638-6380-4F38-8EA2-976B3C35CDB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84:L89" firstHeaderRow="1" firstDataRow="1" firstDataCol="1"/>
  <pivotFields count="7"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10"/>
        <item x="9"/>
        <item t="default"/>
      </items>
    </pivotField>
    <pivotField showAll="0"/>
    <pivotField axis="axisRow" multipleItemSelectionAllowed="1" showAll="0">
      <items count="6">
        <item h="1" x="3"/>
        <item x="2"/>
        <item x="0"/>
        <item x="1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cted" fld="6" baseField="0" baseItem="0" numFmtId="2"/>
  </dataFields>
  <formats count="6">
    <format dxfId="6">
      <pivotArea type="all" dataOnly="0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2-07-26T19:17:34.78" personId="{2EE729EE-6A5F-4E2F-AD1D-E1C4E4DED025}" id="{9DE1E155-C56C-4FAD-9730-159085C911E2}">
    <text>Up to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58" dT="2022-10-31T21:12:20.07" personId="{2EE729EE-6A5F-4E2F-AD1D-E1C4E4DED025}" id="{16FE7D70-9292-480F-8B8E-DFE41141377F}">
    <text>Why is this here?</text>
  </threadedComment>
  <threadedComment ref="L71" dT="2022-10-31T21:12:20.07" personId="{2EE729EE-6A5F-4E2F-AD1D-E1C4E4DED025}" id="{869B8662-D927-4614-862D-DF8C93490660}">
    <text>Why is this here?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44" dT="2022-11-08T20:47:27.90" personId="{2EE729EE-6A5F-4E2F-AD1D-E1C4E4DED025}" id="{7B50A049-6D8F-4222-8D1B-44057B160CF9}">
    <text>Do I remember correctly that where there's yr 1 reported it's actually year 2?</text>
  </threadedComment>
  <threadedComment ref="D47" dT="2022-10-30T22:50:20.73" personId="{2EE729EE-6A5F-4E2F-AD1D-E1C4E4DED025}" id="{3493BE4B-DEB7-4AA5-80B2-80EB61046434}">
    <text>Should be special code DumpWood</text>
  </threadedComment>
  <threadedComment ref="L55" dT="2022-10-31T21:12:20.07" personId="{2EE729EE-6A5F-4E2F-AD1D-E1C4E4DED025}" id="{4FA21915-57EC-4D45-BDF5-5FC9916CAE1B}">
    <text>Why is this here?</text>
  </threadedComment>
  <threadedComment ref="D60" dT="2022-10-30T22:58:39.10" personId="{2EE729EE-6A5F-4E2F-AD1D-E1C4E4DED025}" id="{FC632399-9AFC-4976-81EB-DA053E01C1E9}">
    <text>1005 because outside forest sector</text>
  </threadedComment>
  <threadedComment ref="L68" dT="2022-10-31T21:12:20.07" personId="{2EE729EE-6A5F-4E2F-AD1D-E1C4E4DED025}" id="{07F19DCB-726E-410E-8659-1554C01DFB82}">
    <text>Why is this here?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AppData/Roaming/Microsoft/Excel/March%202023%20deliverables" TargetMode="External"/><Relationship Id="rId1" Type="http://schemas.openxmlformats.org/officeDocument/2006/relationships/hyperlink" Target="../../../../../AppData/Roaming/Microsoft/Excel/example%20Oct%2028%2020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numerics.mathdotnet.com/Probability" TargetMode="External"/><Relationship Id="rId1" Type="http://schemas.openxmlformats.org/officeDocument/2006/relationships/hyperlink" Target="https://en.wikipedia.org/wiki/Gamma_distribution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49"/>
  <sheetViews>
    <sheetView showOutlineSymbols="0" showWhiteSpace="0" topLeftCell="A25" workbookViewId="0">
      <selection activeCell="F57" sqref="F57"/>
    </sheetView>
  </sheetViews>
  <sheetFormatPr defaultRowHeight="14.4" x14ac:dyDescent="0.3"/>
  <cols>
    <col min="1" max="1" width="11.6640625" customWidth="1"/>
    <col min="2" max="2" width="41.5546875" customWidth="1"/>
    <col min="3" max="3" width="22.33203125" customWidth="1"/>
    <col min="4" max="4" width="12.5546875" customWidth="1"/>
    <col min="5" max="5" width="11.109375" customWidth="1"/>
    <col min="6" max="6" width="15.6640625" bestFit="1" customWidth="1"/>
    <col min="7" max="7" width="16.33203125" bestFit="1" customWidth="1"/>
    <col min="8" max="8" width="10.6640625" bestFit="1" customWidth="1"/>
    <col min="9" max="9" width="11.33203125" bestFit="1" customWidth="1"/>
  </cols>
  <sheetData>
    <row r="4" spans="1:3" x14ac:dyDescent="0.3">
      <c r="A4" s="1" t="s">
        <v>0</v>
      </c>
      <c r="B4" s="1" t="s">
        <v>1</v>
      </c>
      <c r="C4" s="1" t="s">
        <v>2</v>
      </c>
    </row>
    <row r="5" spans="1:3" x14ac:dyDescent="0.3">
      <c r="A5" t="s">
        <v>3</v>
      </c>
      <c r="B5" t="s">
        <v>4</v>
      </c>
      <c r="C5" s="14" t="s">
        <v>5</v>
      </c>
    </row>
    <row r="7" spans="1:3" x14ac:dyDescent="0.3">
      <c r="A7" t="s">
        <v>6</v>
      </c>
      <c r="B7" t="s">
        <v>4</v>
      </c>
    </row>
    <row r="9" spans="1:3" x14ac:dyDescent="0.3">
      <c r="A9" s="13">
        <v>44873</v>
      </c>
      <c r="B9" t="s">
        <v>7</v>
      </c>
    </row>
    <row r="10" spans="1:3" x14ac:dyDescent="0.3">
      <c r="C10" s="14"/>
    </row>
    <row r="11" spans="1:3" x14ac:dyDescent="0.3">
      <c r="A11" s="13">
        <v>44932</v>
      </c>
      <c r="B11" t="s">
        <v>8</v>
      </c>
      <c r="C11" t="s">
        <v>9</v>
      </c>
    </row>
    <row r="12" spans="1:3" x14ac:dyDescent="0.3">
      <c r="C12" t="s">
        <v>10</v>
      </c>
    </row>
    <row r="13" spans="1:3" x14ac:dyDescent="0.3">
      <c r="C13" t="s">
        <v>11</v>
      </c>
    </row>
    <row r="15" spans="1:3" x14ac:dyDescent="0.3">
      <c r="A15" s="13">
        <v>45028</v>
      </c>
      <c r="B15" t="s">
        <v>12</v>
      </c>
      <c r="C15" s="14" t="s">
        <v>13</v>
      </c>
    </row>
    <row r="17" spans="1:3" x14ac:dyDescent="0.3">
      <c r="A17" s="13">
        <v>45063</v>
      </c>
      <c r="B17" t="s">
        <v>14</v>
      </c>
      <c r="C17" t="s">
        <v>15</v>
      </c>
    </row>
    <row r="18" spans="1:3" x14ac:dyDescent="0.3">
      <c r="B18" t="s">
        <v>16</v>
      </c>
    </row>
    <row r="20" spans="1:3" x14ac:dyDescent="0.3">
      <c r="A20" s="13">
        <v>45069</v>
      </c>
      <c r="B20" t="s">
        <v>17</v>
      </c>
    </row>
    <row r="21" spans="1:3" x14ac:dyDescent="0.3">
      <c r="B21" t="s">
        <v>18</v>
      </c>
    </row>
    <row r="22" spans="1:3" x14ac:dyDescent="0.3">
      <c r="B22" t="s">
        <v>19</v>
      </c>
    </row>
    <row r="23" spans="1:3" x14ac:dyDescent="0.3">
      <c r="B23" t="s">
        <v>20</v>
      </c>
    </row>
    <row r="25" spans="1:3" x14ac:dyDescent="0.3">
      <c r="A25" s="13">
        <v>45089</v>
      </c>
      <c r="B25" t="s">
        <v>21</v>
      </c>
      <c r="C25" t="s">
        <v>22</v>
      </c>
    </row>
    <row r="26" spans="1:3" x14ac:dyDescent="0.3">
      <c r="B26" t="s">
        <v>23</v>
      </c>
      <c r="C26" t="s">
        <v>24</v>
      </c>
    </row>
    <row r="28" spans="1:3" x14ac:dyDescent="0.3">
      <c r="A28" s="13">
        <v>45090</v>
      </c>
      <c r="B28" t="s">
        <v>25</v>
      </c>
    </row>
    <row r="30" spans="1:3" x14ac:dyDescent="0.3">
      <c r="A30" t="s">
        <v>26</v>
      </c>
      <c r="B30" t="s">
        <v>27</v>
      </c>
      <c r="C30" t="s">
        <v>28</v>
      </c>
    </row>
    <row r="31" spans="1:3" x14ac:dyDescent="0.3">
      <c r="B31" t="s">
        <v>29</v>
      </c>
      <c r="C31" t="s">
        <v>30</v>
      </c>
    </row>
    <row r="33" spans="1:3" x14ac:dyDescent="0.3">
      <c r="C33" t="s">
        <v>31</v>
      </c>
    </row>
    <row r="34" spans="1:3" x14ac:dyDescent="0.3">
      <c r="C34" t="s">
        <v>32</v>
      </c>
    </row>
    <row r="35" spans="1:3" x14ac:dyDescent="0.3">
      <c r="C35" t="s">
        <v>33</v>
      </c>
    </row>
    <row r="36" spans="1:3" x14ac:dyDescent="0.3">
      <c r="C36" t="s">
        <v>34</v>
      </c>
    </row>
    <row r="38" spans="1:3" x14ac:dyDescent="0.3">
      <c r="B38" t="s">
        <v>35</v>
      </c>
    </row>
    <row r="39" spans="1:3" x14ac:dyDescent="0.3">
      <c r="B39" t="s">
        <v>36</v>
      </c>
    </row>
    <row r="41" spans="1:3" x14ac:dyDescent="0.3">
      <c r="A41" s="13">
        <v>45141</v>
      </c>
      <c r="B41" t="s">
        <v>37</v>
      </c>
    </row>
    <row r="42" spans="1:3" x14ac:dyDescent="0.3">
      <c r="B42" t="s">
        <v>38</v>
      </c>
      <c r="C42" t="s">
        <v>39</v>
      </c>
    </row>
    <row r="43" spans="1:3" x14ac:dyDescent="0.3">
      <c r="B43" t="s">
        <v>40</v>
      </c>
      <c r="C43" t="s">
        <v>41</v>
      </c>
    </row>
    <row r="45" spans="1:3" x14ac:dyDescent="0.3">
      <c r="B45" t="s">
        <v>42</v>
      </c>
    </row>
    <row r="48" spans="1:3" x14ac:dyDescent="0.3">
      <c r="A48" t="s">
        <v>43</v>
      </c>
      <c r="B48" t="s">
        <v>44</v>
      </c>
    </row>
    <row r="49" spans="2:2" x14ac:dyDescent="0.3">
      <c r="B49" t="s">
        <v>45</v>
      </c>
    </row>
  </sheetData>
  <hyperlinks>
    <hyperlink ref="C5" r:id="rId1" xr:uid="{4F1F7CF8-60C1-4AA3-AC83-CAE2872085E7}"/>
    <hyperlink ref="C15" r:id="rId2" xr:uid="{F8D82134-D863-4B15-8F71-68BF759C98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55F1-D2CE-4078-A03A-568581DA2DBA}">
  <dimension ref="A2:K27"/>
  <sheetViews>
    <sheetView showOutlineSymbols="0" showWhiteSpace="0" workbookViewId="0">
      <selection activeCell="A22" sqref="A22"/>
    </sheetView>
  </sheetViews>
  <sheetFormatPr defaultRowHeight="14.4" x14ac:dyDescent="0.3"/>
  <cols>
    <col min="1" max="1" width="18.5546875" bestFit="1" customWidth="1"/>
    <col min="2" max="2" width="16.33203125" bestFit="1" customWidth="1"/>
    <col min="3" max="3" width="9" bestFit="1" customWidth="1"/>
    <col min="4" max="4" width="18.109375" bestFit="1" customWidth="1"/>
    <col min="5" max="5" width="10" bestFit="1" customWidth="1"/>
    <col min="6" max="6" width="12.6640625" customWidth="1"/>
    <col min="7" max="9" width="9.33203125" customWidth="1"/>
  </cols>
  <sheetData>
    <row r="2" spans="1:10" x14ac:dyDescent="0.3">
      <c r="A2" s="2" t="s">
        <v>46</v>
      </c>
      <c r="B2" s="2" t="s">
        <v>47</v>
      </c>
      <c r="E2" t="s">
        <v>48</v>
      </c>
    </row>
    <row r="3" spans="1:10" x14ac:dyDescent="0.3">
      <c r="A3" s="2" t="s">
        <v>49</v>
      </c>
      <c r="B3" t="s">
        <v>50</v>
      </c>
      <c r="C3" t="s">
        <v>51</v>
      </c>
      <c r="E3" t="s">
        <v>52</v>
      </c>
      <c r="G3">
        <v>99</v>
      </c>
    </row>
    <row r="4" spans="1:10" x14ac:dyDescent="0.3">
      <c r="A4" s="3">
        <v>1</v>
      </c>
      <c r="C4">
        <v>33802633</v>
      </c>
    </row>
    <row r="5" spans="1:10" x14ac:dyDescent="0.3">
      <c r="A5" s="3">
        <v>2</v>
      </c>
      <c r="B5">
        <v>89764</v>
      </c>
      <c r="C5">
        <v>5680808</v>
      </c>
      <c r="E5" s="4" t="s">
        <v>53</v>
      </c>
      <c r="F5" s="4" t="s">
        <v>54</v>
      </c>
      <c r="G5" s="4" t="s">
        <v>55</v>
      </c>
    </row>
    <row r="6" spans="1:10" x14ac:dyDescent="0.3">
      <c r="A6" s="3">
        <v>3</v>
      </c>
      <c r="B6">
        <v>0</v>
      </c>
      <c r="C6">
        <v>8322573</v>
      </c>
      <c r="E6" t="s">
        <v>56</v>
      </c>
      <c r="F6">
        <v>90</v>
      </c>
      <c r="G6" t="s">
        <v>57</v>
      </c>
    </row>
    <row r="7" spans="1:10" x14ac:dyDescent="0.3">
      <c r="A7" s="3">
        <v>4</v>
      </c>
      <c r="B7">
        <v>0</v>
      </c>
      <c r="C7">
        <v>0</v>
      </c>
      <c r="E7" t="s">
        <v>51</v>
      </c>
      <c r="F7">
        <v>91</v>
      </c>
      <c r="G7" t="s">
        <v>58</v>
      </c>
    </row>
    <row r="8" spans="1:10" x14ac:dyDescent="0.3">
      <c r="A8" s="3">
        <v>5</v>
      </c>
      <c r="C8">
        <v>10471548</v>
      </c>
      <c r="E8" t="s">
        <v>59</v>
      </c>
      <c r="F8">
        <v>90</v>
      </c>
      <c r="G8" t="s">
        <v>57</v>
      </c>
    </row>
    <row r="9" spans="1:10" x14ac:dyDescent="0.3">
      <c r="A9" s="3">
        <v>6</v>
      </c>
      <c r="B9">
        <v>3396</v>
      </c>
    </row>
    <row r="10" spans="1:10" x14ac:dyDescent="0.3">
      <c r="A10" s="3">
        <v>7</v>
      </c>
      <c r="B10">
        <v>38006</v>
      </c>
      <c r="C10">
        <v>96139</v>
      </c>
    </row>
    <row r="11" spans="1:10" x14ac:dyDescent="0.3">
      <c r="A11" s="3">
        <v>8</v>
      </c>
      <c r="B11">
        <v>0</v>
      </c>
      <c r="C11">
        <v>0</v>
      </c>
    </row>
    <row r="12" spans="1:10" x14ac:dyDescent="0.3">
      <c r="A12" s="3">
        <v>9</v>
      </c>
      <c r="B12">
        <v>18334</v>
      </c>
      <c r="C12">
        <v>15576660</v>
      </c>
    </row>
    <row r="13" spans="1:10" x14ac:dyDescent="0.3">
      <c r="A13" s="3">
        <v>10</v>
      </c>
      <c r="B13">
        <v>134316</v>
      </c>
      <c r="C13">
        <v>82872</v>
      </c>
      <c r="F13" t="s">
        <v>60</v>
      </c>
      <c r="I13" t="s">
        <v>217</v>
      </c>
    </row>
    <row r="14" spans="1:10" x14ac:dyDescent="0.3">
      <c r="F14" s="1" t="s">
        <v>61</v>
      </c>
      <c r="G14" s="1"/>
      <c r="H14" s="1" t="s">
        <v>54</v>
      </c>
      <c r="I14" s="1" t="s">
        <v>62</v>
      </c>
      <c r="J14" s="1" t="s">
        <v>63</v>
      </c>
    </row>
    <row r="15" spans="1:10" x14ac:dyDescent="0.3">
      <c r="F15">
        <v>1</v>
      </c>
      <c r="H15">
        <v>90</v>
      </c>
      <c r="I15" s="17">
        <v>0</v>
      </c>
      <c r="J15" s="17">
        <v>0</v>
      </c>
    </row>
    <row r="16" spans="1:10" x14ac:dyDescent="0.3">
      <c r="A16" s="2" t="s">
        <v>64</v>
      </c>
      <c r="B16" s="2" t="s">
        <v>47</v>
      </c>
      <c r="F16">
        <v>1</v>
      </c>
      <c r="H16">
        <v>91</v>
      </c>
      <c r="I16" s="17">
        <f>C4</f>
        <v>33802633</v>
      </c>
      <c r="J16" s="17">
        <f>C18</f>
        <v>15388933</v>
      </c>
    </row>
    <row r="17" spans="1:11" x14ac:dyDescent="0.3">
      <c r="A17" s="2" t="s">
        <v>49</v>
      </c>
      <c r="B17" t="s">
        <v>50</v>
      </c>
      <c r="C17" t="s">
        <v>51</v>
      </c>
      <c r="I17" s="17"/>
      <c r="J17" s="17"/>
    </row>
    <row r="18" spans="1:11" x14ac:dyDescent="0.3">
      <c r="A18" s="3">
        <v>1</v>
      </c>
      <c r="C18">
        <v>15388933</v>
      </c>
      <c r="G18" t="s">
        <v>218</v>
      </c>
      <c r="H18">
        <v>100</v>
      </c>
      <c r="I18" s="17"/>
      <c r="J18" s="17"/>
    </row>
    <row r="19" spans="1:11" x14ac:dyDescent="0.3">
      <c r="A19" s="3">
        <v>2</v>
      </c>
      <c r="B19">
        <v>1054838</v>
      </c>
      <c r="C19">
        <v>2284590</v>
      </c>
      <c r="I19">
        <f>I16/H18</f>
        <v>338026.33</v>
      </c>
      <c r="J19">
        <f>J16/H18</f>
        <v>153889.32999999999</v>
      </c>
      <c r="K19" t="s">
        <v>219</v>
      </c>
    </row>
    <row r="20" spans="1:11" x14ac:dyDescent="0.3">
      <c r="A20" s="3">
        <v>3</v>
      </c>
      <c r="B20">
        <v>0</v>
      </c>
      <c r="C20">
        <v>7169250</v>
      </c>
    </row>
    <row r="21" spans="1:11" x14ac:dyDescent="0.3">
      <c r="A21" s="3">
        <v>4</v>
      </c>
      <c r="B21">
        <v>0</v>
      </c>
      <c r="C21">
        <v>619874</v>
      </c>
    </row>
    <row r="22" spans="1:11" x14ac:dyDescent="0.3">
      <c r="A22" s="3">
        <v>5</v>
      </c>
      <c r="C22">
        <v>8515680</v>
      </c>
    </row>
    <row r="23" spans="1:11" x14ac:dyDescent="0.3">
      <c r="A23" s="3">
        <v>6</v>
      </c>
      <c r="B23">
        <v>728192</v>
      </c>
    </row>
    <row r="24" spans="1:11" x14ac:dyDescent="0.3">
      <c r="A24" s="3">
        <v>7</v>
      </c>
      <c r="B24">
        <v>9994</v>
      </c>
      <c r="C24">
        <v>3101</v>
      </c>
    </row>
    <row r="25" spans="1:11" x14ac:dyDescent="0.3">
      <c r="A25" s="3">
        <v>8</v>
      </c>
      <c r="B25">
        <v>5458</v>
      </c>
      <c r="C25">
        <v>13806</v>
      </c>
    </row>
    <row r="26" spans="1:11" x14ac:dyDescent="0.3">
      <c r="A26" s="3">
        <v>9</v>
      </c>
      <c r="B26">
        <v>337056</v>
      </c>
      <c r="C26">
        <v>6131559</v>
      </c>
    </row>
    <row r="27" spans="1:11" x14ac:dyDescent="0.3">
      <c r="A27" s="3">
        <v>10</v>
      </c>
      <c r="B27">
        <v>1252666</v>
      </c>
      <c r="C27">
        <v>5548</v>
      </c>
    </row>
  </sheetData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5DD8-7DEE-4338-B6A3-865279134192}">
  <dimension ref="A1:W166"/>
  <sheetViews>
    <sheetView showOutlineSymbols="0" showWhiteSpace="0" zoomScale="70" zoomScaleNormal="70" workbookViewId="0">
      <selection activeCell="F75" sqref="F75"/>
    </sheetView>
  </sheetViews>
  <sheetFormatPr defaultColWidth="9.109375" defaultRowHeight="14.4" x14ac:dyDescent="0.3"/>
  <cols>
    <col min="1" max="1" width="11.33203125" style="36" customWidth="1"/>
    <col min="2" max="2" width="14.33203125" style="6" customWidth="1"/>
    <col min="3" max="3" width="19.33203125" style="36" customWidth="1"/>
    <col min="4" max="4" width="21" style="6" customWidth="1"/>
    <col min="5" max="5" width="21.33203125" style="6" customWidth="1"/>
    <col min="6" max="6" width="13.5546875" style="6" customWidth="1"/>
    <col min="7" max="7" width="18.33203125" style="6" customWidth="1"/>
    <col min="8" max="8" width="16.6640625" style="6" customWidth="1"/>
    <col min="9" max="9" width="12.5546875" style="6" bestFit="1" customWidth="1"/>
    <col min="10" max="10" width="13.6640625" style="6" bestFit="1" customWidth="1"/>
    <col min="11" max="11" width="22.5546875" style="6" bestFit="1" customWidth="1"/>
    <col min="12" max="12" width="15.88671875" style="6" customWidth="1"/>
    <col min="13" max="13" width="11.6640625" style="6" customWidth="1"/>
    <col min="14" max="14" width="16.33203125" style="6" customWidth="1"/>
    <col min="15" max="15" width="18.88671875" style="39" customWidth="1"/>
    <col min="16" max="16" width="18.33203125" style="6" customWidth="1"/>
    <col min="17" max="17" width="12.33203125" style="6" bestFit="1" customWidth="1"/>
    <col min="18" max="18" width="15.109375" style="6" customWidth="1"/>
    <col min="19" max="19" width="11.88671875" style="6" bestFit="1" customWidth="1"/>
    <col min="20" max="20" width="12.109375" style="6" customWidth="1"/>
    <col min="21" max="21" width="9.109375" style="6"/>
    <col min="22" max="22" width="11.109375" style="6" bestFit="1" customWidth="1"/>
    <col min="23" max="23" width="13.5546875" style="6" customWidth="1"/>
    <col min="24" max="16384" width="9.109375" style="6"/>
  </cols>
  <sheetData>
    <row r="1" spans="1:9" x14ac:dyDescent="0.3">
      <c r="A1" s="36" t="s">
        <v>215</v>
      </c>
    </row>
    <row r="2" spans="1:9" x14ac:dyDescent="0.3">
      <c r="A2" s="36" t="s">
        <v>216</v>
      </c>
    </row>
    <row r="3" spans="1:9" hidden="1" x14ac:dyDescent="0.3"/>
    <row r="4" spans="1:9" hidden="1" x14ac:dyDescent="0.3">
      <c r="A4" s="36" t="s">
        <v>146</v>
      </c>
    </row>
    <row r="5" spans="1:9" hidden="1" x14ac:dyDescent="0.3">
      <c r="A5" s="36" t="s">
        <v>147</v>
      </c>
      <c r="G5" s="6" t="s">
        <v>148</v>
      </c>
      <c r="H5" s="6" t="s">
        <v>149</v>
      </c>
      <c r="I5" s="43" t="s">
        <v>150</v>
      </c>
    </row>
    <row r="6" spans="1:9" hidden="1" x14ac:dyDescent="0.3">
      <c r="A6" s="37" t="s">
        <v>54</v>
      </c>
      <c r="B6" s="33" t="s">
        <v>151</v>
      </c>
      <c r="C6" s="37" t="s">
        <v>152</v>
      </c>
      <c r="D6" s="33" t="s">
        <v>153</v>
      </c>
      <c r="E6" s="33" t="s">
        <v>154</v>
      </c>
      <c r="F6" s="6" t="s">
        <v>148</v>
      </c>
      <c r="G6" s="6" t="s">
        <v>155</v>
      </c>
    </row>
    <row r="7" spans="1:9" hidden="1" x14ac:dyDescent="0.3">
      <c r="A7" s="36">
        <v>91</v>
      </c>
      <c r="B7" s="6" t="s">
        <v>62</v>
      </c>
      <c r="C7" s="36">
        <v>5</v>
      </c>
      <c r="D7" s="6" t="s">
        <v>156</v>
      </c>
      <c r="E7" s="6">
        <v>0.4</v>
      </c>
      <c r="F7" s="6">
        <f>input!$I$19*E7</f>
        <v>135210.53200000001</v>
      </c>
      <c r="G7" s="6">
        <f>F7+F10</f>
        <v>150599.465</v>
      </c>
      <c r="H7" s="6">
        <f>[1]FPS_test_out!$E$12</f>
        <v>150599.465</v>
      </c>
      <c r="I7" s="6">
        <f>H7/G7</f>
        <v>1</v>
      </c>
    </row>
    <row r="8" spans="1:9" hidden="1" x14ac:dyDescent="0.3">
      <c r="A8" s="36">
        <v>91</v>
      </c>
      <c r="B8" s="6" t="s">
        <v>62</v>
      </c>
      <c r="C8" s="36">
        <v>6</v>
      </c>
      <c r="D8" s="6" t="s">
        <v>157</v>
      </c>
      <c r="E8" s="6">
        <v>0.2</v>
      </c>
      <c r="F8" s="6">
        <f>input!$I$19*E8</f>
        <v>67605.266000000003</v>
      </c>
      <c r="G8" s="6">
        <f>F8</f>
        <v>67605.266000000003</v>
      </c>
      <c r="H8" s="6">
        <f>[1]FPS_test_out!$E$13</f>
        <v>67605.266000000003</v>
      </c>
      <c r="I8" s="6">
        <f>H8/G8</f>
        <v>1</v>
      </c>
    </row>
    <row r="9" spans="1:9" hidden="1" x14ac:dyDescent="0.3">
      <c r="A9" s="37">
        <v>91</v>
      </c>
      <c r="B9" s="33" t="s">
        <v>62</v>
      </c>
      <c r="C9" s="37">
        <v>1002</v>
      </c>
      <c r="D9" s="33" t="s">
        <v>70</v>
      </c>
      <c r="E9" s="33">
        <v>0.4</v>
      </c>
      <c r="F9" s="6">
        <f>input!$I$19*E9</f>
        <v>135210.53200000001</v>
      </c>
      <c r="G9" s="6">
        <f>F9+F13</f>
        <v>242933.06299999999</v>
      </c>
      <c r="H9" s="6">
        <f>[1]FPS_test_out!$E$2</f>
        <v>242933.06299999999</v>
      </c>
      <c r="I9" s="6">
        <f>H9/G9</f>
        <v>1</v>
      </c>
    </row>
    <row r="10" spans="1:9" hidden="1" x14ac:dyDescent="0.3">
      <c r="A10" s="36">
        <v>91</v>
      </c>
      <c r="B10" s="6" t="s">
        <v>158</v>
      </c>
      <c r="C10" s="36">
        <v>5</v>
      </c>
      <c r="D10" s="6" t="s">
        <v>156</v>
      </c>
      <c r="E10" s="6">
        <v>0.1</v>
      </c>
      <c r="F10" s="6">
        <f>input!$J$19*E10</f>
        <v>15388.932999999999</v>
      </c>
    </row>
    <row r="11" spans="1:9" hidden="1" x14ac:dyDescent="0.3">
      <c r="A11" s="36">
        <v>91</v>
      </c>
      <c r="B11" s="6" t="s">
        <v>158</v>
      </c>
      <c r="C11" s="36">
        <v>2</v>
      </c>
      <c r="D11" s="6" t="s">
        <v>159</v>
      </c>
      <c r="E11" s="6">
        <v>0.2</v>
      </c>
      <c r="F11" s="6">
        <f>input!$J$19*E11</f>
        <v>30777.865999999998</v>
      </c>
      <c r="G11" s="6">
        <f>F11</f>
        <v>30777.865999999998</v>
      </c>
      <c r="H11" s="6">
        <f>[1]FPS_test_out!$E$41</f>
        <v>30777.866000000002</v>
      </c>
      <c r="I11" s="6">
        <f>H11/G11</f>
        <v>1.0000000000000002</v>
      </c>
    </row>
    <row r="12" spans="1:9" hidden="1" x14ac:dyDescent="0.3">
      <c r="A12" s="36">
        <v>91</v>
      </c>
      <c r="B12" s="6" t="s">
        <v>158</v>
      </c>
      <c r="C12" s="36">
        <v>6</v>
      </c>
      <c r="D12" s="6" t="s">
        <v>157</v>
      </c>
      <c r="E12" s="6">
        <v>0</v>
      </c>
      <c r="F12" s="6">
        <f>input!$J$19*E12</f>
        <v>0</v>
      </c>
    </row>
    <row r="13" spans="1:9" hidden="1" x14ac:dyDescent="0.3">
      <c r="A13" s="36">
        <v>91</v>
      </c>
      <c r="B13" s="6" t="s">
        <v>158</v>
      </c>
      <c r="C13" s="36">
        <v>1002</v>
      </c>
      <c r="D13" s="6" t="s">
        <v>70</v>
      </c>
      <c r="E13" s="6">
        <v>0.7</v>
      </c>
      <c r="F13" s="6">
        <f>input!$J$19*E13</f>
        <v>107722.53099999999</v>
      </c>
    </row>
    <row r="14" spans="1:9" hidden="1" x14ac:dyDescent="0.3"/>
    <row r="15" spans="1:9" hidden="1" x14ac:dyDescent="0.3">
      <c r="F15" s="6" t="s">
        <v>222</v>
      </c>
      <c r="G15" s="6">
        <f>SUM(G7:G13)</f>
        <v>491915.66</v>
      </c>
      <c r="H15" s="6">
        <f>SUM(H7:H13)</f>
        <v>491915.66</v>
      </c>
    </row>
    <row r="16" spans="1:9" hidden="1" x14ac:dyDescent="0.3">
      <c r="A16" s="36" t="s">
        <v>160</v>
      </c>
      <c r="B16" s="6" t="s">
        <v>93</v>
      </c>
    </row>
    <row r="17" spans="1:9" hidden="1" x14ac:dyDescent="0.3">
      <c r="A17" s="37" t="s">
        <v>152</v>
      </c>
      <c r="B17" s="33" t="s">
        <v>153</v>
      </c>
      <c r="C17" s="36" t="s">
        <v>161</v>
      </c>
      <c r="E17" s="6" t="s">
        <v>162</v>
      </c>
      <c r="G17" s="6" t="s">
        <v>163</v>
      </c>
      <c r="H17" s="6" t="s">
        <v>149</v>
      </c>
      <c r="I17" s="43" t="s">
        <v>150</v>
      </c>
    </row>
    <row r="18" spans="1:9" hidden="1" x14ac:dyDescent="0.3">
      <c r="A18" s="38">
        <v>2</v>
      </c>
      <c r="B18" s="34" t="s">
        <v>164</v>
      </c>
      <c r="C18" s="38">
        <v>1001</v>
      </c>
      <c r="D18" s="34" t="s">
        <v>69</v>
      </c>
      <c r="E18" s="34">
        <v>0.1</v>
      </c>
      <c r="F18" s="6">
        <f>$F$11*E18</f>
        <v>3077.7865999999999</v>
      </c>
      <c r="G18" s="6">
        <f>F18+F21+F26</f>
        <v>24898.259700000002</v>
      </c>
      <c r="H18" s="6">
        <f>[1]FPS_test_out!$E$65</f>
        <v>24898.259699999999</v>
      </c>
      <c r="I18" s="6">
        <f>H18/G18</f>
        <v>0.99999999999999989</v>
      </c>
    </row>
    <row r="19" spans="1:9" hidden="1" x14ac:dyDescent="0.3">
      <c r="A19" s="36">
        <v>2</v>
      </c>
      <c r="B19" s="6" t="s">
        <v>164</v>
      </c>
      <c r="C19" s="36">
        <v>1002</v>
      </c>
      <c r="D19" s="6" t="s">
        <v>70</v>
      </c>
      <c r="E19" s="6">
        <v>0.2</v>
      </c>
      <c r="F19" s="6">
        <f>$F$11*E19</f>
        <v>6155.5731999999998</v>
      </c>
      <c r="G19" s="6">
        <f>F19+F22+F27+G9</f>
        <v>301029.00229999999</v>
      </c>
      <c r="H19" s="6">
        <f>[1]FPS_test_out!$E$54</f>
        <v>301029.00229999999</v>
      </c>
      <c r="I19" s="6">
        <f>H19/G19</f>
        <v>1</v>
      </c>
    </row>
    <row r="20" spans="1:9" hidden="1" x14ac:dyDescent="0.3">
      <c r="A20" s="37">
        <v>2</v>
      </c>
      <c r="B20" s="33" t="s">
        <v>164</v>
      </c>
      <c r="C20" s="37">
        <v>105</v>
      </c>
      <c r="D20" s="33" t="s">
        <v>165</v>
      </c>
      <c r="E20" s="6">
        <v>0.7</v>
      </c>
      <c r="F20" s="6">
        <f>$F$11*E20</f>
        <v>21544.506199999996</v>
      </c>
      <c r="G20" s="6">
        <f>F20+F24</f>
        <v>41826.085999999996</v>
      </c>
      <c r="H20" s="6">
        <f>[1]FPS_test_out!$E$86</f>
        <v>41826.086000000003</v>
      </c>
      <c r="I20" s="6">
        <f>H20/G20</f>
        <v>1.0000000000000002</v>
      </c>
    </row>
    <row r="21" spans="1:9" hidden="1" x14ac:dyDescent="0.3">
      <c r="A21" s="36">
        <v>6</v>
      </c>
      <c r="B21" s="6" t="s">
        <v>157</v>
      </c>
      <c r="C21" s="36">
        <v>1001</v>
      </c>
      <c r="D21" s="6" t="s">
        <v>69</v>
      </c>
      <c r="E21" s="34">
        <v>0.1</v>
      </c>
      <c r="F21" s="6">
        <f>$G$8*E21</f>
        <v>6760.5266000000011</v>
      </c>
    </row>
    <row r="22" spans="1:9" hidden="1" x14ac:dyDescent="0.3">
      <c r="A22" s="36">
        <v>6</v>
      </c>
      <c r="B22" s="6" t="s">
        <v>157</v>
      </c>
      <c r="C22" s="37">
        <v>1002</v>
      </c>
      <c r="D22" s="33" t="s">
        <v>70</v>
      </c>
      <c r="E22" s="6">
        <v>0.1</v>
      </c>
      <c r="F22" s="6">
        <f>$G$8*E22</f>
        <v>6760.5266000000011</v>
      </c>
    </row>
    <row r="23" spans="1:9" hidden="1" x14ac:dyDescent="0.3">
      <c r="A23" s="36">
        <v>6</v>
      </c>
      <c r="B23" s="6" t="s">
        <v>157</v>
      </c>
      <c r="C23" s="36">
        <v>106</v>
      </c>
      <c r="D23" s="6" t="s">
        <v>166</v>
      </c>
      <c r="E23" s="6">
        <v>0.5</v>
      </c>
      <c r="F23" s="6">
        <f>$G$8*E23</f>
        <v>33802.633000000002</v>
      </c>
      <c r="G23" s="6">
        <f>F23</f>
        <v>33802.633000000002</v>
      </c>
      <c r="H23" s="6">
        <f>[1]FPS_test_out!$E$85</f>
        <v>33802.633000000002</v>
      </c>
      <c r="I23" s="6">
        <f>H23/G23</f>
        <v>1</v>
      </c>
    </row>
    <row r="24" spans="1:9" hidden="1" x14ac:dyDescent="0.3">
      <c r="A24" s="36">
        <v>6</v>
      </c>
      <c r="B24" s="6" t="s">
        <v>157</v>
      </c>
      <c r="C24" s="36">
        <v>105</v>
      </c>
      <c r="D24" s="6" t="s">
        <v>165</v>
      </c>
      <c r="E24" s="6">
        <v>0.3</v>
      </c>
      <c r="F24" s="6">
        <f>$G$8*E24</f>
        <v>20281.5798</v>
      </c>
    </row>
    <row r="25" spans="1:9" hidden="1" x14ac:dyDescent="0.3">
      <c r="A25" s="36">
        <v>5</v>
      </c>
      <c r="B25" s="6" t="s">
        <v>156</v>
      </c>
      <c r="C25" s="38">
        <v>1000</v>
      </c>
      <c r="D25" s="34" t="s">
        <v>68</v>
      </c>
      <c r="E25" s="34">
        <v>0.1</v>
      </c>
      <c r="F25" s="6">
        <f>$G$7*E25</f>
        <v>15059.9465</v>
      </c>
      <c r="G25" s="6">
        <f>F25</f>
        <v>15059.9465</v>
      </c>
      <c r="H25" s="6">
        <f>[1]FPS_test_out!$E$64</f>
        <v>15059.9465</v>
      </c>
      <c r="I25" s="6">
        <f>H25/G25</f>
        <v>1</v>
      </c>
    </row>
    <row r="26" spans="1:9" hidden="1" x14ac:dyDescent="0.3">
      <c r="A26" s="36">
        <v>5</v>
      </c>
      <c r="B26" s="6" t="s">
        <v>156</v>
      </c>
      <c r="C26" s="36">
        <v>1001</v>
      </c>
      <c r="D26" s="6" t="s">
        <v>69</v>
      </c>
      <c r="E26" s="6">
        <v>0.1</v>
      </c>
      <c r="F26" s="6">
        <f>$G$7*E26</f>
        <v>15059.9465</v>
      </c>
    </row>
    <row r="27" spans="1:9" hidden="1" x14ac:dyDescent="0.3">
      <c r="A27" s="36">
        <v>5</v>
      </c>
      <c r="B27" s="6" t="s">
        <v>156</v>
      </c>
      <c r="C27" s="37">
        <v>1002</v>
      </c>
      <c r="D27" s="33" t="s">
        <v>70</v>
      </c>
      <c r="E27" s="6">
        <v>0.3</v>
      </c>
      <c r="F27" s="6">
        <f>$G$7*E27</f>
        <v>45179.839499999995</v>
      </c>
    </row>
    <row r="28" spans="1:9" hidden="1" x14ac:dyDescent="0.3">
      <c r="A28" s="37">
        <v>5</v>
      </c>
      <c r="B28" s="33" t="s">
        <v>156</v>
      </c>
      <c r="C28" s="36">
        <v>104</v>
      </c>
      <c r="D28" s="6" t="s">
        <v>168</v>
      </c>
      <c r="E28" s="6">
        <v>0.5</v>
      </c>
      <c r="F28" s="6">
        <f>$G$7*E28</f>
        <v>75299.732499999998</v>
      </c>
      <c r="G28" s="6">
        <f>F28</f>
        <v>75299.732499999998</v>
      </c>
      <c r="H28" s="6">
        <f>[1]FPS_test_out!$E$84</f>
        <v>75299.732499999998</v>
      </c>
      <c r="I28" s="6">
        <f>H28/G28</f>
        <v>1</v>
      </c>
    </row>
    <row r="29" spans="1:9" hidden="1" x14ac:dyDescent="0.3">
      <c r="F29" s="6">
        <f>SUM(F18:F28)</f>
        <v>248982.59700000001</v>
      </c>
      <c r="G29" s="6">
        <f>SUM(G18:G28)</f>
        <v>491915.66000000003</v>
      </c>
      <c r="H29" s="6">
        <f>SUM(H18:H28)</f>
        <v>491915.66000000003</v>
      </c>
      <c r="I29" s="6">
        <f>H29/G29</f>
        <v>1</v>
      </c>
    </row>
    <row r="30" spans="1:9" hidden="1" x14ac:dyDescent="0.3">
      <c r="G30" s="6" t="s">
        <v>220</v>
      </c>
    </row>
    <row r="31" spans="1:9" hidden="1" x14ac:dyDescent="0.3">
      <c r="A31" s="36" t="s">
        <v>170</v>
      </c>
      <c r="B31" s="6" t="s">
        <v>171</v>
      </c>
    </row>
    <row r="32" spans="1:9" hidden="1" x14ac:dyDescent="0.3">
      <c r="A32" s="36" t="s">
        <v>172</v>
      </c>
    </row>
    <row r="33" spans="1:22" hidden="1" x14ac:dyDescent="0.3">
      <c r="A33" s="36" t="s">
        <v>161</v>
      </c>
      <c r="C33" s="44" t="s">
        <v>173</v>
      </c>
      <c r="D33" s="45" t="s">
        <v>174</v>
      </c>
      <c r="E33" s="6" t="s">
        <v>162</v>
      </c>
      <c r="F33" s="6" t="s">
        <v>148</v>
      </c>
      <c r="G33" s="6" t="s">
        <v>149</v>
      </c>
      <c r="H33" s="43" t="s">
        <v>150</v>
      </c>
    </row>
    <row r="34" spans="1:22" hidden="1" x14ac:dyDescent="0.3">
      <c r="A34" s="36">
        <v>105</v>
      </c>
      <c r="B34" s="6" t="s">
        <v>165</v>
      </c>
      <c r="C34" s="36">
        <v>300</v>
      </c>
      <c r="D34" s="6" t="s">
        <v>175</v>
      </c>
      <c r="E34" s="6">
        <v>0.5</v>
      </c>
      <c r="F34" s="6">
        <f>$G$20*E34</f>
        <v>20913.042999999998</v>
      </c>
      <c r="G34" s="6">
        <f>[1]FPS_test_out!$E$151</f>
        <v>20913.043000000001</v>
      </c>
      <c r="H34" s="6">
        <f t="shared" ref="H34:H41" si="0">G34/F34</f>
        <v>1.0000000000000002</v>
      </c>
    </row>
    <row r="35" spans="1:22" hidden="1" x14ac:dyDescent="0.3">
      <c r="A35" s="36">
        <v>105</v>
      </c>
      <c r="B35" s="6" t="s">
        <v>165</v>
      </c>
      <c r="C35" s="36">
        <v>301</v>
      </c>
      <c r="D35" s="6" t="s">
        <v>176</v>
      </c>
      <c r="E35" s="6">
        <v>0.5</v>
      </c>
      <c r="F35" s="6">
        <f>$G$20*E35</f>
        <v>20913.042999999998</v>
      </c>
      <c r="G35" s="6">
        <f>[1]FPS_test_out!$E$152</f>
        <v>20913.043000000001</v>
      </c>
      <c r="H35" s="6">
        <f t="shared" si="0"/>
        <v>1.0000000000000002</v>
      </c>
    </row>
    <row r="36" spans="1:22" hidden="1" x14ac:dyDescent="0.3">
      <c r="A36" s="36">
        <v>104</v>
      </c>
      <c r="B36" s="6" t="s">
        <v>168</v>
      </c>
      <c r="C36" s="36">
        <v>300</v>
      </c>
      <c r="D36" s="6" t="s">
        <v>175</v>
      </c>
      <c r="E36" s="6">
        <v>0.2</v>
      </c>
      <c r="F36" s="6">
        <f>$G$28*E36</f>
        <v>15059.9465</v>
      </c>
      <c r="G36" s="6">
        <f>[1]FPS_test_out!$E$147</f>
        <v>15059.9465</v>
      </c>
      <c r="H36" s="6">
        <f t="shared" si="0"/>
        <v>1</v>
      </c>
    </row>
    <row r="37" spans="1:22" hidden="1" x14ac:dyDescent="0.3">
      <c r="A37" s="36">
        <v>104</v>
      </c>
      <c r="B37" s="6" t="s">
        <v>168</v>
      </c>
      <c r="C37" s="36">
        <v>301</v>
      </c>
      <c r="D37" s="6" t="s">
        <v>176</v>
      </c>
      <c r="E37" s="6">
        <v>0.8</v>
      </c>
      <c r="F37" s="6">
        <f>$G$28*E37</f>
        <v>60239.786</v>
      </c>
      <c r="G37" s="6">
        <f>[1]FPS_test_out!$E$148</f>
        <v>60239.786</v>
      </c>
      <c r="H37" s="6">
        <f t="shared" si="0"/>
        <v>1</v>
      </c>
    </row>
    <row r="38" spans="1:22" hidden="1" x14ac:dyDescent="0.3">
      <c r="A38" s="36">
        <v>107</v>
      </c>
      <c r="B38" s="6" t="s">
        <v>177</v>
      </c>
      <c r="C38" s="36">
        <v>300</v>
      </c>
      <c r="D38" s="6" t="s">
        <v>175</v>
      </c>
      <c r="E38" s="6">
        <v>0.2</v>
      </c>
      <c r="F38" s="6">
        <v>0</v>
      </c>
    </row>
    <row r="39" spans="1:22" hidden="1" x14ac:dyDescent="0.3">
      <c r="A39" s="36">
        <v>107</v>
      </c>
      <c r="B39" s="6" t="s">
        <v>177</v>
      </c>
      <c r="C39" s="36">
        <v>301</v>
      </c>
      <c r="D39" s="6" t="s">
        <v>176</v>
      </c>
      <c r="E39" s="6">
        <v>0.8</v>
      </c>
      <c r="F39" s="6">
        <v>0</v>
      </c>
    </row>
    <row r="40" spans="1:22" hidden="1" x14ac:dyDescent="0.3">
      <c r="A40" s="36">
        <v>106</v>
      </c>
      <c r="B40" s="6" t="s">
        <v>166</v>
      </c>
      <c r="C40" s="36">
        <v>300</v>
      </c>
      <c r="D40" s="6" t="s">
        <v>175</v>
      </c>
      <c r="E40" s="6">
        <v>0.2</v>
      </c>
      <c r="F40" s="6">
        <f>$G$23*E40</f>
        <v>6760.5266000000011</v>
      </c>
      <c r="G40" s="6">
        <f>[1]FPS_test_out!$E$149</f>
        <v>6760.5266000000001</v>
      </c>
      <c r="H40" s="6">
        <f t="shared" si="0"/>
        <v>0.99999999999999989</v>
      </c>
    </row>
    <row r="41" spans="1:22" hidden="1" x14ac:dyDescent="0.3">
      <c r="A41" s="36">
        <v>106</v>
      </c>
      <c r="B41" s="6" t="s">
        <v>166</v>
      </c>
      <c r="C41" s="36">
        <v>301</v>
      </c>
      <c r="D41" s="6" t="s">
        <v>176</v>
      </c>
      <c r="E41" s="6">
        <v>0.8</v>
      </c>
      <c r="F41" s="6">
        <f>$G$23*E41</f>
        <v>27042.106400000004</v>
      </c>
      <c r="G41" s="6">
        <f>[1]FPS_test_out!$E$150</f>
        <v>27042.106400000001</v>
      </c>
      <c r="H41" s="6">
        <f t="shared" si="0"/>
        <v>0.99999999999999989</v>
      </c>
    </row>
    <row r="42" spans="1:22" hidden="1" x14ac:dyDescent="0.3">
      <c r="A42" s="36" t="s">
        <v>223</v>
      </c>
      <c r="G42" s="6">
        <f>SUM(H19,H18,H25)</f>
        <v>340987.20850000001</v>
      </c>
    </row>
    <row r="43" spans="1:22" x14ac:dyDescent="0.3">
      <c r="E43" s="6" t="s">
        <v>222</v>
      </c>
      <c r="G43" s="6">
        <f>SUM(G34:G42)</f>
        <v>491915.66000000003</v>
      </c>
      <c r="P43" s="6" t="s">
        <v>182</v>
      </c>
    </row>
    <row r="45" spans="1:22" x14ac:dyDescent="0.3">
      <c r="P45" s="6" t="s">
        <v>180</v>
      </c>
      <c r="T45" s="6" t="s">
        <v>226</v>
      </c>
    </row>
    <row r="46" spans="1:22" x14ac:dyDescent="0.3">
      <c r="O46" s="40"/>
      <c r="P46" s="39">
        <v>1</v>
      </c>
      <c r="Q46" s="39">
        <v>2</v>
      </c>
      <c r="T46" s="32" t="s">
        <v>78</v>
      </c>
    </row>
    <row r="47" spans="1:22" x14ac:dyDescent="0.3">
      <c r="A47" s="36" t="s">
        <v>183</v>
      </c>
      <c r="B47" s="6" t="s">
        <v>184</v>
      </c>
      <c r="G47" s="6" t="s">
        <v>148</v>
      </c>
      <c r="H47" s="6" t="s">
        <v>185</v>
      </c>
      <c r="I47" s="6" t="s">
        <v>149</v>
      </c>
      <c r="J47" s="43" t="s">
        <v>150</v>
      </c>
      <c r="L47" s="6" t="s">
        <v>186</v>
      </c>
      <c r="M47" s="6" t="s">
        <v>187</v>
      </c>
      <c r="N47" s="6" t="s">
        <v>188</v>
      </c>
      <c r="O47" s="39" t="s">
        <v>189</v>
      </c>
      <c r="P47" s="6" t="s">
        <v>227</v>
      </c>
      <c r="R47" s="6" t="s">
        <v>191</v>
      </c>
      <c r="S47" s="43" t="s">
        <v>150</v>
      </c>
      <c r="T47" s="42">
        <v>2006</v>
      </c>
      <c r="V47" s="6" t="s">
        <v>228</v>
      </c>
    </row>
    <row r="48" spans="1:22" x14ac:dyDescent="0.3">
      <c r="A48" s="36">
        <v>300</v>
      </c>
      <c r="B48" s="36">
        <v>105</v>
      </c>
      <c r="C48" s="36" t="s">
        <v>165</v>
      </c>
      <c r="D48" s="36">
        <v>200</v>
      </c>
      <c r="E48" s="6" t="s">
        <v>194</v>
      </c>
      <c r="F48" s="6">
        <v>0.25</v>
      </c>
      <c r="G48" s="6">
        <f>F$34*F48</f>
        <v>5228.2607499999995</v>
      </c>
      <c r="I48" s="6">
        <f>[1]FPS_test_out!$E$309</f>
        <v>5228.2607500000004</v>
      </c>
      <c r="J48" s="6">
        <f>I48/G48</f>
        <v>1.0000000000000002</v>
      </c>
      <c r="L48" s="6" t="s">
        <v>195</v>
      </c>
      <c r="M48" s="6">
        <v>2</v>
      </c>
      <c r="O48" s="39">
        <v>1</v>
      </c>
      <c r="P48" s="6">
        <f>2^(-1*O48/M48)*I48</f>
        <v>3696.9386301364648</v>
      </c>
      <c r="R48" s="6">
        <f>[2]FPS_raw_out!$H$307</f>
        <v>3696.9386301364698</v>
      </c>
      <c r="S48" s="6">
        <f>R48/P48</f>
        <v>1.0000000000000013</v>
      </c>
      <c r="T48" s="32">
        <f>[2]FPS_raw_out!$G$306</f>
        <v>1531.3221198635399</v>
      </c>
      <c r="V48" s="6">
        <f>I48-R48</f>
        <v>1531.3221198635306</v>
      </c>
    </row>
    <row r="49" spans="1:22" x14ac:dyDescent="0.3">
      <c r="A49" s="36">
        <v>300</v>
      </c>
      <c r="B49" s="36">
        <v>105</v>
      </c>
      <c r="C49" s="36" t="s">
        <v>165</v>
      </c>
      <c r="D49" s="36">
        <v>202</v>
      </c>
      <c r="E49" s="6" t="s">
        <v>197</v>
      </c>
      <c r="F49" s="6">
        <v>0.45</v>
      </c>
      <c r="G49" s="6">
        <f>F$34*F49</f>
        <v>9410.869349999999</v>
      </c>
      <c r="I49" s="6">
        <f>[1]FPS_test_out!$E$310</f>
        <v>9410.8693500000008</v>
      </c>
      <c r="J49" s="6">
        <f>I49/G49</f>
        <v>1.0000000000000002</v>
      </c>
      <c r="L49" s="6" t="s">
        <v>195</v>
      </c>
      <c r="M49" s="6">
        <v>2</v>
      </c>
      <c r="O49" s="39">
        <v>1</v>
      </c>
      <c r="P49" s="6">
        <f t="shared" ref="P49:P70" si="1">2^(-1*O49/M49)*I49</f>
        <v>6654.4895342456366</v>
      </c>
      <c r="R49" s="6">
        <f>[2]FPS_raw_out!$H$345</f>
        <v>6654.4895342456402</v>
      </c>
      <c r="S49" s="6">
        <f t="shared" ref="S49:S57" si="2">R49/P49</f>
        <v>1.0000000000000004</v>
      </c>
      <c r="T49" s="32">
        <f>[2]FPS_raw_out!$G$344</f>
        <v>2756.3798157543602</v>
      </c>
      <c r="V49" s="6">
        <f t="shared" ref="V49:V70" si="3">I49-R49</f>
        <v>2756.3798157543606</v>
      </c>
    </row>
    <row r="50" spans="1:22" x14ac:dyDescent="0.3">
      <c r="A50" s="36">
        <v>300</v>
      </c>
      <c r="B50" s="36">
        <v>105</v>
      </c>
      <c r="C50" s="36" t="s">
        <v>165</v>
      </c>
      <c r="D50" s="36">
        <v>1003</v>
      </c>
      <c r="E50" s="6" t="s">
        <v>198</v>
      </c>
      <c r="F50" s="6">
        <v>0.3</v>
      </c>
      <c r="G50" s="6">
        <f>F$34*F50</f>
        <v>6273.9128999999994</v>
      </c>
      <c r="L50" s="6" t="s">
        <v>195</v>
      </c>
      <c r="M50" s="6">
        <v>2</v>
      </c>
      <c r="T50" s="6" t="s">
        <v>272</v>
      </c>
      <c r="V50" s="6">
        <f t="shared" si="3"/>
        <v>0</v>
      </c>
    </row>
    <row r="51" spans="1:22" x14ac:dyDescent="0.3">
      <c r="A51" s="38">
        <v>300</v>
      </c>
      <c r="B51" s="38">
        <v>104</v>
      </c>
      <c r="C51" s="38" t="s">
        <v>168</v>
      </c>
      <c r="D51" s="38">
        <v>204</v>
      </c>
      <c r="E51" s="34" t="s">
        <v>199</v>
      </c>
      <c r="F51" s="34">
        <v>0.25</v>
      </c>
      <c r="G51" s="6">
        <f t="shared" ref="G51:G58" si="4">$F$36*F51</f>
        <v>3764.986625</v>
      </c>
      <c r="I51" s="6">
        <f>[1]FPS_test_out!$E$259</f>
        <v>3764.986625</v>
      </c>
      <c r="J51" s="6">
        <f t="shared" ref="J51:J57" si="5">I51/G51</f>
        <v>1</v>
      </c>
      <c r="L51" s="6" t="s">
        <v>195</v>
      </c>
      <c r="M51" s="34">
        <v>90</v>
      </c>
      <c r="O51" s="39">
        <v>1</v>
      </c>
      <c r="P51" s="6">
        <f t="shared" si="1"/>
        <v>3736.1014452937011</v>
      </c>
      <c r="R51" s="6">
        <f>[2]FPS_raw_out!$H$383</f>
        <v>3736.1014452937002</v>
      </c>
      <c r="S51" s="6">
        <f t="shared" si="2"/>
        <v>0.99999999999999978</v>
      </c>
      <c r="T51" s="32">
        <f>[2]FPS_raw_out!$G$382</f>
        <v>28.885179706298899</v>
      </c>
      <c r="V51" s="6">
        <f t="shared" si="3"/>
        <v>28.885179706299823</v>
      </c>
    </row>
    <row r="52" spans="1:22" x14ac:dyDescent="0.3">
      <c r="A52" s="36">
        <v>300</v>
      </c>
      <c r="B52" s="36">
        <v>104</v>
      </c>
      <c r="C52" s="36" t="s">
        <v>168</v>
      </c>
      <c r="D52" s="36">
        <v>205</v>
      </c>
      <c r="E52" s="6" t="s">
        <v>200</v>
      </c>
      <c r="F52" s="6">
        <v>0.02</v>
      </c>
      <c r="G52" s="6">
        <f t="shared" si="4"/>
        <v>301.19893000000002</v>
      </c>
      <c r="I52" s="6">
        <f>[1]FPS_test_out!$E$269</f>
        <v>301.19893000000002</v>
      </c>
      <c r="J52" s="6">
        <f t="shared" si="5"/>
        <v>1</v>
      </c>
      <c r="L52" s="6" t="s">
        <v>195</v>
      </c>
      <c r="M52" s="6">
        <v>75</v>
      </c>
      <c r="O52" s="39">
        <v>1</v>
      </c>
      <c r="P52" s="6">
        <f t="shared" si="1"/>
        <v>298.4280845588309</v>
      </c>
      <c r="R52" s="6">
        <f>[2]FPS_raw_out!$H$421</f>
        <v>298.42808455883102</v>
      </c>
      <c r="S52" s="6">
        <f t="shared" si="2"/>
        <v>1.0000000000000004</v>
      </c>
      <c r="V52" s="6">
        <f t="shared" si="3"/>
        <v>2.7708454411690013</v>
      </c>
    </row>
    <row r="53" spans="1:22" x14ac:dyDescent="0.3">
      <c r="A53" s="36">
        <v>300</v>
      </c>
      <c r="B53" s="36">
        <v>104</v>
      </c>
      <c r="C53" s="36" t="s">
        <v>168</v>
      </c>
      <c r="D53" s="36">
        <v>206</v>
      </c>
      <c r="E53" s="6" t="s">
        <v>201</v>
      </c>
      <c r="F53" s="6">
        <v>0.1</v>
      </c>
      <c r="G53" s="6">
        <f t="shared" si="4"/>
        <v>1505.9946500000001</v>
      </c>
      <c r="I53" s="6">
        <f>[1]FPS_test_out!$E$270</f>
        <v>1505.9946500000001</v>
      </c>
      <c r="J53" s="6">
        <f t="shared" si="5"/>
        <v>1</v>
      </c>
      <c r="L53" s="6" t="s">
        <v>195</v>
      </c>
      <c r="M53" s="6">
        <v>38</v>
      </c>
      <c r="O53" s="39">
        <v>1</v>
      </c>
      <c r="P53" s="6">
        <f t="shared" si="1"/>
        <v>1478.773254008956</v>
      </c>
      <c r="R53" s="6">
        <f>[2]FPS_raw_out!$H$459</f>
        <v>1478.7732540089601</v>
      </c>
      <c r="S53" s="6">
        <f t="shared" si="2"/>
        <v>1.0000000000000027</v>
      </c>
      <c r="V53" s="6">
        <f t="shared" si="3"/>
        <v>27.221395991040026</v>
      </c>
    </row>
    <row r="54" spans="1:22" x14ac:dyDescent="0.3">
      <c r="A54" s="36">
        <v>300</v>
      </c>
      <c r="B54" s="36">
        <v>104</v>
      </c>
      <c r="C54" s="36" t="s">
        <v>168</v>
      </c>
      <c r="D54" s="36">
        <v>207</v>
      </c>
      <c r="E54" s="6" t="s">
        <v>202</v>
      </c>
      <c r="F54" s="6">
        <v>0.25</v>
      </c>
      <c r="G54" s="6">
        <f t="shared" si="4"/>
        <v>3764.986625</v>
      </c>
      <c r="I54" s="6">
        <f>[1]FPS_test_out!$E$289</f>
        <v>3764.986625</v>
      </c>
      <c r="J54" s="6">
        <f t="shared" si="5"/>
        <v>1</v>
      </c>
      <c r="L54" s="6" t="s">
        <v>195</v>
      </c>
      <c r="M54" s="6">
        <v>30</v>
      </c>
      <c r="O54" s="39">
        <v>1</v>
      </c>
      <c r="P54" s="6">
        <f t="shared" si="1"/>
        <v>3678.9942116403581</v>
      </c>
      <c r="R54" s="6">
        <f>[2]FPS_raw_out!$H$497</f>
        <v>3678.9942116403599</v>
      </c>
      <c r="S54" s="6">
        <f t="shared" si="2"/>
        <v>1.0000000000000004</v>
      </c>
      <c r="V54" s="6">
        <f t="shared" si="3"/>
        <v>85.992413359640068</v>
      </c>
    </row>
    <row r="55" spans="1:22" x14ac:dyDescent="0.3">
      <c r="A55" s="36">
        <v>300</v>
      </c>
      <c r="B55" s="36">
        <v>104</v>
      </c>
      <c r="C55" s="36" t="s">
        <v>168</v>
      </c>
      <c r="D55" s="36">
        <v>208</v>
      </c>
      <c r="E55" s="6" t="s">
        <v>203</v>
      </c>
      <c r="F55" s="6">
        <v>0.08</v>
      </c>
      <c r="G55" s="6">
        <f t="shared" si="4"/>
        <v>1204.7957200000001</v>
      </c>
      <c r="I55" s="6">
        <f>[1]FPS_test_out!$E$299</f>
        <v>1204.7957200000001</v>
      </c>
      <c r="J55" s="6">
        <f t="shared" si="5"/>
        <v>1</v>
      </c>
      <c r="L55" s="6" t="s">
        <v>195</v>
      </c>
      <c r="M55" s="6">
        <v>75</v>
      </c>
      <c r="O55" s="39">
        <v>1</v>
      </c>
      <c r="P55" s="6">
        <f t="shared" si="1"/>
        <v>1193.7123382353236</v>
      </c>
      <c r="R55" s="6">
        <f>[2]FPS_raw_out!$H$535</f>
        <v>1193.71233823532</v>
      </c>
      <c r="S55" s="6">
        <f t="shared" si="2"/>
        <v>0.999999999999997</v>
      </c>
      <c r="V55" s="6">
        <f t="shared" si="3"/>
        <v>11.083381764680098</v>
      </c>
    </row>
    <row r="56" spans="1:22" x14ac:dyDescent="0.3">
      <c r="A56" s="36">
        <v>300</v>
      </c>
      <c r="B56" s="36">
        <v>104</v>
      </c>
      <c r="C56" s="36" t="s">
        <v>168</v>
      </c>
      <c r="D56" s="36">
        <v>209</v>
      </c>
      <c r="E56" s="6" t="s">
        <v>204</v>
      </c>
      <c r="F56" s="6">
        <v>0.1</v>
      </c>
      <c r="G56" s="6">
        <f t="shared" si="4"/>
        <v>1505.9946500000001</v>
      </c>
      <c r="H56" s="6">
        <f>G56+G59</f>
        <v>8266.5212500000016</v>
      </c>
      <c r="I56" s="6">
        <f>[1]FPS_test_out!$E$300</f>
        <v>8266.5212499999998</v>
      </c>
      <c r="J56" s="6">
        <f>I56/H56</f>
        <v>0.99999999999999978</v>
      </c>
      <c r="L56" s="6" t="s">
        <v>195</v>
      </c>
      <c r="M56" s="6">
        <v>2</v>
      </c>
      <c r="O56" s="39">
        <v>1</v>
      </c>
      <c r="P56" s="6">
        <f t="shared" si="1"/>
        <v>5845.3132326976947</v>
      </c>
      <c r="R56" s="6">
        <f>[2]FPS_raw_out!$H$573</f>
        <v>5845.3132326977002</v>
      </c>
      <c r="S56" s="6">
        <f t="shared" si="2"/>
        <v>1.0000000000000009</v>
      </c>
      <c r="V56" s="6">
        <f t="shared" si="3"/>
        <v>2421.2080173022996</v>
      </c>
    </row>
    <row r="57" spans="1:22" x14ac:dyDescent="0.3">
      <c r="A57" s="36">
        <v>300</v>
      </c>
      <c r="B57" s="36">
        <v>104</v>
      </c>
      <c r="C57" s="36" t="s">
        <v>168</v>
      </c>
      <c r="D57" s="36">
        <v>210</v>
      </c>
      <c r="E57" s="6" t="s">
        <v>205</v>
      </c>
      <c r="F57" s="6">
        <v>0.14000000000000001</v>
      </c>
      <c r="G57" s="6">
        <f t="shared" si="4"/>
        <v>2108.3925100000001</v>
      </c>
      <c r="I57" s="6">
        <f>[1]FPS_test_out!$E$301</f>
        <v>2108.3925100000001</v>
      </c>
      <c r="J57" s="6">
        <f t="shared" si="5"/>
        <v>1</v>
      </c>
      <c r="L57" s="6" t="s">
        <v>195</v>
      </c>
      <c r="M57" s="6">
        <v>38</v>
      </c>
      <c r="O57" s="39">
        <v>1</v>
      </c>
      <c r="P57" s="6">
        <f t="shared" si="1"/>
        <v>2070.2825556125381</v>
      </c>
      <c r="R57" s="6">
        <f>[2]FPS_raw_out!$H$611</f>
        <v>2070.2825556125399</v>
      </c>
      <c r="S57" s="6">
        <f t="shared" si="2"/>
        <v>1.0000000000000009</v>
      </c>
      <c r="V57" s="6">
        <f t="shared" si="3"/>
        <v>38.10995438746022</v>
      </c>
    </row>
    <row r="58" spans="1:22" x14ac:dyDescent="0.3">
      <c r="A58" s="36">
        <v>300</v>
      </c>
      <c r="B58" s="36">
        <v>104</v>
      </c>
      <c r="C58" s="36" t="s">
        <v>168</v>
      </c>
      <c r="D58" s="36">
        <v>1000</v>
      </c>
      <c r="E58" s="6" t="s">
        <v>68</v>
      </c>
      <c r="F58" s="6">
        <v>0.06</v>
      </c>
      <c r="G58" s="6">
        <f t="shared" si="4"/>
        <v>903.59678999999994</v>
      </c>
      <c r="L58" s="32" t="s">
        <v>195</v>
      </c>
      <c r="M58" s="32">
        <v>20</v>
      </c>
      <c r="T58" s="6" t="s">
        <v>206</v>
      </c>
      <c r="V58" s="6">
        <f t="shared" si="3"/>
        <v>0</v>
      </c>
    </row>
    <row r="59" spans="1:22" x14ac:dyDescent="0.3">
      <c r="A59" s="36">
        <v>300</v>
      </c>
      <c r="B59" s="36">
        <v>106</v>
      </c>
      <c r="C59" s="36" t="s">
        <v>166</v>
      </c>
      <c r="D59" s="36">
        <v>209</v>
      </c>
      <c r="E59" s="6" t="s">
        <v>207</v>
      </c>
      <c r="F59" s="6">
        <v>1</v>
      </c>
      <c r="G59" s="6">
        <f>$F$40*F59</f>
        <v>6760.5266000000011</v>
      </c>
      <c r="L59" s="6" t="s">
        <v>195</v>
      </c>
      <c r="M59" s="6">
        <v>2</v>
      </c>
      <c r="O59" s="39">
        <v>1</v>
      </c>
      <c r="P59" s="6">
        <f t="shared" si="1"/>
        <v>0</v>
      </c>
      <c r="T59" s="6" t="s">
        <v>208</v>
      </c>
      <c r="V59" s="6">
        <f t="shared" si="3"/>
        <v>0</v>
      </c>
    </row>
    <row r="60" spans="1:22" x14ac:dyDescent="0.3">
      <c r="V60" s="6">
        <f t="shared" si="3"/>
        <v>0</v>
      </c>
    </row>
    <row r="61" spans="1:22" x14ac:dyDescent="0.3">
      <c r="A61" s="36">
        <v>301</v>
      </c>
      <c r="B61" s="36">
        <v>105</v>
      </c>
      <c r="C61" s="36" t="s">
        <v>165</v>
      </c>
      <c r="D61" s="36">
        <v>400</v>
      </c>
      <c r="E61" s="6" t="s">
        <v>194</v>
      </c>
      <c r="F61" s="6">
        <v>0.45</v>
      </c>
      <c r="G61" s="6">
        <f>$F$35*F61</f>
        <v>9410.869349999999</v>
      </c>
      <c r="I61" s="6">
        <f>[1]FPS_test_out!$E$311</f>
        <v>9410.8693500000008</v>
      </c>
      <c r="J61" s="6">
        <f t="shared" ref="J61:J70" si="6">I61/G61</f>
        <v>1.0000000000000002</v>
      </c>
      <c r="L61" s="6" t="s">
        <v>195</v>
      </c>
      <c r="M61" s="6">
        <v>2</v>
      </c>
      <c r="O61" s="39">
        <v>1</v>
      </c>
      <c r="P61" s="6">
        <f t="shared" si="1"/>
        <v>6654.4895342456366</v>
      </c>
      <c r="R61" s="6">
        <f>[2]FPS_raw_out!$H$269</f>
        <v>6654.4895342456402</v>
      </c>
      <c r="S61" s="6">
        <f t="shared" ref="S61" si="7">R61/P61</f>
        <v>1.0000000000000004</v>
      </c>
      <c r="V61" s="6">
        <f t="shared" si="3"/>
        <v>2756.3798157543606</v>
      </c>
    </row>
    <row r="62" spans="1:22" x14ac:dyDescent="0.3">
      <c r="A62" s="36">
        <v>301</v>
      </c>
      <c r="B62" s="36">
        <v>105</v>
      </c>
      <c r="C62" s="36" t="s">
        <v>165</v>
      </c>
      <c r="D62" s="36">
        <v>1003</v>
      </c>
      <c r="E62" s="6" t="s">
        <v>209</v>
      </c>
      <c r="F62" s="6">
        <v>0.05</v>
      </c>
      <c r="G62" s="6">
        <f>$F$35*F62</f>
        <v>1045.6521499999999</v>
      </c>
      <c r="L62" s="6" t="s">
        <v>195</v>
      </c>
      <c r="M62" s="6">
        <v>2</v>
      </c>
      <c r="S62" s="6">
        <f>R62/I74</f>
        <v>0</v>
      </c>
      <c r="V62" s="6">
        <f t="shared" si="3"/>
        <v>0</v>
      </c>
    </row>
    <row r="63" spans="1:22" x14ac:dyDescent="0.3">
      <c r="A63" s="36">
        <v>301</v>
      </c>
      <c r="B63" s="36">
        <v>105</v>
      </c>
      <c r="C63" s="36" t="s">
        <v>165</v>
      </c>
      <c r="D63" s="36">
        <v>1002</v>
      </c>
      <c r="E63" s="6" t="s">
        <v>70</v>
      </c>
      <c r="F63" s="6">
        <v>0.5</v>
      </c>
      <c r="G63" s="6">
        <f>$F$35*F63</f>
        <v>10456.521499999999</v>
      </c>
      <c r="L63" s="6" t="s">
        <v>210</v>
      </c>
      <c r="V63" s="6">
        <f t="shared" si="3"/>
        <v>0</v>
      </c>
    </row>
    <row r="64" spans="1:22" x14ac:dyDescent="0.3">
      <c r="A64" s="36">
        <v>301</v>
      </c>
      <c r="B64" s="38">
        <v>104</v>
      </c>
      <c r="C64" s="38" t="s">
        <v>168</v>
      </c>
      <c r="D64" s="38">
        <v>204</v>
      </c>
      <c r="E64" s="34" t="s">
        <v>199</v>
      </c>
      <c r="F64" s="34">
        <v>0.25</v>
      </c>
      <c r="G64" s="6">
        <f t="shared" ref="G64:G71" si="8">$F$37*F64</f>
        <v>15059.9465</v>
      </c>
      <c r="I64" s="6">
        <f>[1]FPS_test_out!$E$302</f>
        <v>15059.9465</v>
      </c>
      <c r="J64" s="6">
        <f t="shared" si="6"/>
        <v>1</v>
      </c>
      <c r="L64" s="6" t="s">
        <v>195</v>
      </c>
      <c r="M64" s="34">
        <v>90</v>
      </c>
      <c r="O64" s="39">
        <v>1</v>
      </c>
      <c r="P64" s="6">
        <f t="shared" si="1"/>
        <v>14944.405781174804</v>
      </c>
      <c r="R64" s="6">
        <f>[2]FPS_raw_out!$H$3</f>
        <v>14944.405781174801</v>
      </c>
      <c r="S64" s="6">
        <f t="shared" ref="S64:S70" si="9">R64/P64</f>
        <v>0.99999999999999978</v>
      </c>
      <c r="V64" s="6">
        <f t="shared" si="3"/>
        <v>115.54071882519929</v>
      </c>
    </row>
    <row r="65" spans="1:23" x14ac:dyDescent="0.3">
      <c r="A65" s="36">
        <v>301</v>
      </c>
      <c r="B65" s="36">
        <v>104</v>
      </c>
      <c r="C65" s="36" t="s">
        <v>168</v>
      </c>
      <c r="D65" s="36">
        <v>205</v>
      </c>
      <c r="E65" s="6" t="s">
        <v>200</v>
      </c>
      <c r="F65" s="6">
        <v>0.02</v>
      </c>
      <c r="G65" s="6">
        <f t="shared" si="8"/>
        <v>1204.7957200000001</v>
      </c>
      <c r="I65" s="6">
        <f>[1]FPS_test_out!$E$303</f>
        <v>1204.7957200000001</v>
      </c>
      <c r="J65" s="6">
        <f t="shared" si="6"/>
        <v>1</v>
      </c>
      <c r="L65" s="6" t="s">
        <v>195</v>
      </c>
      <c r="M65" s="6">
        <v>75</v>
      </c>
      <c r="O65" s="39">
        <v>1</v>
      </c>
      <c r="P65" s="6">
        <f t="shared" si="1"/>
        <v>1193.7123382353236</v>
      </c>
      <c r="R65" s="6">
        <f>[2]FPS_raw_out!$H$41</f>
        <v>1193.71233823532</v>
      </c>
      <c r="S65" s="6">
        <f t="shared" si="9"/>
        <v>0.999999999999997</v>
      </c>
      <c r="V65" s="6">
        <f t="shared" si="3"/>
        <v>11.083381764680098</v>
      </c>
    </row>
    <row r="66" spans="1:23" x14ac:dyDescent="0.3">
      <c r="A66" s="36">
        <v>301</v>
      </c>
      <c r="B66" s="36">
        <v>104</v>
      </c>
      <c r="C66" s="36" t="s">
        <v>168</v>
      </c>
      <c r="D66" s="36">
        <v>206</v>
      </c>
      <c r="E66" s="6" t="s">
        <v>201</v>
      </c>
      <c r="F66" s="6">
        <v>0.1</v>
      </c>
      <c r="G66" s="6">
        <f t="shared" si="8"/>
        <v>6023.9786000000004</v>
      </c>
      <c r="I66" s="6">
        <f>[1]FPS_test_out!$E$304</f>
        <v>6023.9786000000004</v>
      </c>
      <c r="J66" s="6">
        <f t="shared" si="6"/>
        <v>1</v>
      </c>
      <c r="L66" s="6" t="s">
        <v>195</v>
      </c>
      <c r="M66" s="6">
        <v>38</v>
      </c>
      <c r="O66" s="39">
        <v>1</v>
      </c>
      <c r="P66" s="6">
        <f t="shared" si="1"/>
        <v>5915.0930160358239</v>
      </c>
      <c r="R66" s="6">
        <f>[2]FPS_raw_out!$H$79</f>
        <v>5915.0930160358303</v>
      </c>
      <c r="S66" s="6">
        <f t="shared" si="9"/>
        <v>1.0000000000000011</v>
      </c>
      <c r="V66" s="6">
        <f t="shared" si="3"/>
        <v>108.88558396417011</v>
      </c>
    </row>
    <row r="67" spans="1:23" x14ac:dyDescent="0.3">
      <c r="A67" s="36">
        <v>301</v>
      </c>
      <c r="B67" s="36">
        <v>104</v>
      </c>
      <c r="C67" s="36" t="s">
        <v>168</v>
      </c>
      <c r="D67" s="36">
        <v>207</v>
      </c>
      <c r="E67" s="6" t="s">
        <v>202</v>
      </c>
      <c r="F67" s="6">
        <v>0.25</v>
      </c>
      <c r="G67" s="6">
        <f t="shared" si="8"/>
        <v>15059.9465</v>
      </c>
      <c r="I67" s="6">
        <f>[1]FPS_test_out!$E$305</f>
        <v>15059.9465</v>
      </c>
      <c r="J67" s="6">
        <f t="shared" si="6"/>
        <v>1</v>
      </c>
      <c r="L67" s="6" t="s">
        <v>195</v>
      </c>
      <c r="M67" s="6">
        <v>30</v>
      </c>
      <c r="O67" s="39">
        <v>1</v>
      </c>
      <c r="P67" s="6">
        <f t="shared" si="1"/>
        <v>14715.976846561432</v>
      </c>
      <c r="R67" s="6">
        <f>[2]FPS_raw_out!$H$117</f>
        <v>14715.9768465614</v>
      </c>
      <c r="S67" s="6">
        <f t="shared" si="9"/>
        <v>0.99999999999999778</v>
      </c>
      <c r="V67" s="6">
        <f t="shared" si="3"/>
        <v>343.96965343860029</v>
      </c>
    </row>
    <row r="68" spans="1:23" x14ac:dyDescent="0.3">
      <c r="A68" s="36">
        <v>301</v>
      </c>
      <c r="B68" s="36">
        <v>104</v>
      </c>
      <c r="C68" s="36" t="s">
        <v>168</v>
      </c>
      <c r="D68" s="36">
        <v>208</v>
      </c>
      <c r="E68" s="6" t="s">
        <v>203</v>
      </c>
      <c r="F68" s="6">
        <v>0.08</v>
      </c>
      <c r="G68" s="6">
        <f t="shared" si="8"/>
        <v>4819.1828800000003</v>
      </c>
      <c r="I68" s="6">
        <f>[1]FPS_test_out!$E$306</f>
        <v>4819.1828800000003</v>
      </c>
      <c r="J68" s="6">
        <f t="shared" si="6"/>
        <v>1</v>
      </c>
      <c r="L68" s="6" t="s">
        <v>195</v>
      </c>
      <c r="M68" s="6">
        <v>75</v>
      </c>
      <c r="O68" s="39">
        <v>1</v>
      </c>
      <c r="P68" s="6">
        <f t="shared" si="1"/>
        <v>4774.8493529412945</v>
      </c>
      <c r="R68" s="6">
        <f>[2]FPS_raw_out!$H$155</f>
        <v>4774.8493529412999</v>
      </c>
      <c r="S68" s="6">
        <f t="shared" si="9"/>
        <v>1.0000000000000011</v>
      </c>
      <c r="V68" s="6">
        <f t="shared" si="3"/>
        <v>44.333527058700383</v>
      </c>
    </row>
    <row r="69" spans="1:23" x14ac:dyDescent="0.3">
      <c r="A69" s="36">
        <v>301</v>
      </c>
      <c r="B69" s="36">
        <v>104</v>
      </c>
      <c r="C69" s="36" t="s">
        <v>168</v>
      </c>
      <c r="D69" s="36">
        <v>209</v>
      </c>
      <c r="E69" s="6" t="s">
        <v>204</v>
      </c>
      <c r="F69" s="6">
        <v>0.1</v>
      </c>
      <c r="G69" s="6">
        <f t="shared" si="8"/>
        <v>6023.9786000000004</v>
      </c>
      <c r="H69" s="6">
        <f>G69+G72</f>
        <v>33066.085000000006</v>
      </c>
      <c r="I69" s="6">
        <f>[1]FPS_test_out!$E$307</f>
        <v>33066.084999999999</v>
      </c>
      <c r="J69" s="6">
        <f>I69/H69</f>
        <v>0.99999999999999978</v>
      </c>
      <c r="L69" s="6" t="s">
        <v>195</v>
      </c>
      <c r="M69" s="6">
        <v>2</v>
      </c>
      <c r="O69" s="39">
        <v>1</v>
      </c>
      <c r="P69" s="6">
        <f t="shared" si="1"/>
        <v>23381.252930790779</v>
      </c>
      <c r="R69" s="6">
        <f>[2]FPS_raw_out!$H$193</f>
        <v>23381.252930790801</v>
      </c>
      <c r="S69" s="6">
        <f t="shared" si="9"/>
        <v>1.0000000000000009</v>
      </c>
      <c r="V69" s="6">
        <f t="shared" si="3"/>
        <v>9684.8320692091984</v>
      </c>
    </row>
    <row r="70" spans="1:23" x14ac:dyDescent="0.3">
      <c r="A70" s="36">
        <v>301</v>
      </c>
      <c r="B70" s="36">
        <v>104</v>
      </c>
      <c r="C70" s="36" t="s">
        <v>168</v>
      </c>
      <c r="D70" s="36">
        <v>210</v>
      </c>
      <c r="E70" s="6" t="s">
        <v>205</v>
      </c>
      <c r="F70" s="6">
        <v>0.14000000000000001</v>
      </c>
      <c r="G70" s="6">
        <f t="shared" si="8"/>
        <v>8433.5700400000005</v>
      </c>
      <c r="I70" s="6">
        <f>[1]FPS_test_out!$E$308</f>
        <v>8433.5700400000005</v>
      </c>
      <c r="J70" s="6">
        <f t="shared" si="6"/>
        <v>1</v>
      </c>
      <c r="L70" s="6" t="s">
        <v>195</v>
      </c>
      <c r="M70" s="6">
        <v>38</v>
      </c>
      <c r="O70" s="39">
        <v>1</v>
      </c>
      <c r="P70" s="6">
        <f t="shared" si="1"/>
        <v>8281.1302224501524</v>
      </c>
      <c r="R70" s="6">
        <f>[2]FPS_raw_out!$H$231</f>
        <v>8281.1302224501596</v>
      </c>
      <c r="S70" s="6">
        <f t="shared" si="9"/>
        <v>1.0000000000000009</v>
      </c>
      <c r="V70" s="6">
        <f t="shared" si="3"/>
        <v>152.43981754984088</v>
      </c>
    </row>
    <row r="71" spans="1:23" x14ac:dyDescent="0.3">
      <c r="A71" s="36">
        <v>301</v>
      </c>
      <c r="B71" s="36">
        <v>104</v>
      </c>
      <c r="C71" s="36" t="s">
        <v>168</v>
      </c>
      <c r="D71" s="36">
        <v>1000</v>
      </c>
      <c r="E71" s="6" t="s">
        <v>68</v>
      </c>
      <c r="F71" s="6">
        <v>0.06</v>
      </c>
      <c r="G71" s="6">
        <f t="shared" si="8"/>
        <v>3614.3871599999998</v>
      </c>
      <c r="L71" s="32" t="s">
        <v>195</v>
      </c>
      <c r="M71" s="32">
        <v>40</v>
      </c>
      <c r="T71" s="6" t="s">
        <v>206</v>
      </c>
    </row>
    <row r="72" spans="1:23" x14ac:dyDescent="0.3">
      <c r="A72" s="36">
        <v>301</v>
      </c>
      <c r="B72" s="36">
        <v>106</v>
      </c>
      <c r="C72" s="36" t="s">
        <v>166</v>
      </c>
      <c r="D72" s="36">
        <v>209</v>
      </c>
      <c r="E72" s="6" t="s">
        <v>207</v>
      </c>
      <c r="F72" s="6">
        <v>1</v>
      </c>
      <c r="G72" s="6">
        <f>$F$41*F72</f>
        <v>27042.106400000004</v>
      </c>
      <c r="L72" s="6" t="s">
        <v>195</v>
      </c>
      <c r="M72" s="6">
        <v>2</v>
      </c>
      <c r="T72" s="6" t="s">
        <v>208</v>
      </c>
    </row>
    <row r="74" spans="1:23" x14ac:dyDescent="0.3">
      <c r="A74" s="36" t="s">
        <v>221</v>
      </c>
      <c r="D74" s="36">
        <v>1003</v>
      </c>
      <c r="E74" s="6" t="s">
        <v>198</v>
      </c>
      <c r="H74" s="6">
        <f>SUM(G62,G50)</f>
        <v>7319.5650499999992</v>
      </c>
      <c r="I74" s="6">
        <f>[1]FPS_test_out!$E$156</f>
        <v>7319.5650500000002</v>
      </c>
      <c r="J74" s="6">
        <f>I74/H74</f>
        <v>1.0000000000000002</v>
      </c>
      <c r="O74" s="39" t="s">
        <v>225</v>
      </c>
      <c r="R74" s="6">
        <f>[2]FPS_raw_out!$H$5991</f>
        <v>0</v>
      </c>
    </row>
    <row r="75" spans="1:23" x14ac:dyDescent="0.3">
      <c r="D75" s="36">
        <v>1000</v>
      </c>
      <c r="E75" s="6" t="s">
        <v>68</v>
      </c>
      <c r="H75" s="6">
        <f>G71+G58</f>
        <v>4517.9839499999998</v>
      </c>
      <c r="I75" s="6">
        <f>[1]FPS_test_out!$E$154-(H25)</f>
        <v>4517.9839499999998</v>
      </c>
      <c r="J75" s="6">
        <f>I75/H75</f>
        <v>1</v>
      </c>
      <c r="R75" s="6">
        <f>SUM([2]FPS_raw_out!$H$4948)</f>
        <v>0</v>
      </c>
    </row>
    <row r="76" spans="1:23" x14ac:dyDescent="0.3">
      <c r="D76" s="36">
        <v>1002</v>
      </c>
      <c r="E76" s="6" t="s">
        <v>70</v>
      </c>
      <c r="H76" s="6">
        <f>G63</f>
        <v>10456.521499999999</v>
      </c>
      <c r="I76" s="6">
        <f>[1]FPS_test_out!$E$153-H19</f>
        <v>10456.521500000032</v>
      </c>
      <c r="J76" s="6">
        <f>I76/G63</f>
        <v>1.0000000000000031</v>
      </c>
      <c r="R76" s="6">
        <f>0</f>
        <v>0</v>
      </c>
    </row>
    <row r="78" spans="1:23" x14ac:dyDescent="0.3">
      <c r="F78" s="6" t="s">
        <v>229</v>
      </c>
      <c r="I78" s="6">
        <f>SUM(I48:I70)</f>
        <v>128634.38100000001</v>
      </c>
      <c r="V78" s="6">
        <f>SUM(V48:V72)</f>
        <v>20120.43769113523</v>
      </c>
      <c r="W78" s="6">
        <f>V78+R79</f>
        <v>128634.38099999999</v>
      </c>
    </row>
    <row r="79" spans="1:23" x14ac:dyDescent="0.3">
      <c r="F79" s="6" t="s">
        <v>224</v>
      </c>
      <c r="G79" s="6">
        <f>SUM(G48:G72)</f>
        <v>150928.45150000002</v>
      </c>
      <c r="I79" s="6">
        <f>SUM(I48:I76)</f>
        <v>150928.45150000002</v>
      </c>
      <c r="P79" s="6">
        <f>SUM(P48:P72)</f>
        <v>108513.94330886476</v>
      </c>
      <c r="R79" s="6">
        <f>SUM(R48:R72)</f>
        <v>108513.94330886476</v>
      </c>
    </row>
    <row r="80" spans="1:23" x14ac:dyDescent="0.3">
      <c r="F80" s="6" t="s">
        <v>222</v>
      </c>
      <c r="I80" s="6">
        <f>I79+G42</f>
        <v>491915.66000000003</v>
      </c>
    </row>
    <row r="82" spans="1:12" x14ac:dyDescent="0.3">
      <c r="A82" s="36" t="s">
        <v>212</v>
      </c>
    </row>
    <row r="83" spans="1:12" x14ac:dyDescent="0.3">
      <c r="A83" s="36" t="s">
        <v>213</v>
      </c>
      <c r="K83" s="36"/>
    </row>
    <row r="84" spans="1:12" x14ac:dyDescent="0.3">
      <c r="A84" s="36" t="s">
        <v>173</v>
      </c>
      <c r="B84" s="6" t="s">
        <v>246</v>
      </c>
      <c r="C84" s="36" t="s">
        <v>247</v>
      </c>
      <c r="D84" s="6" t="s">
        <v>248</v>
      </c>
      <c r="E84" s="6" t="s">
        <v>249</v>
      </c>
      <c r="F84" s="6" t="s">
        <v>236</v>
      </c>
      <c r="G84" s="6" t="s">
        <v>148</v>
      </c>
      <c r="H84" s="6" t="s">
        <v>230</v>
      </c>
      <c r="K84" s="2" t="s">
        <v>49</v>
      </c>
      <c r="L84" s="6" t="s">
        <v>250</v>
      </c>
    </row>
    <row r="85" spans="1:12" x14ac:dyDescent="0.3">
      <c r="A85" s="36">
        <v>300</v>
      </c>
      <c r="B85" s="36">
        <v>200</v>
      </c>
      <c r="C85" s="36" t="s">
        <v>194</v>
      </c>
      <c r="D85" s="36">
        <v>1004</v>
      </c>
      <c r="E85" s="6" t="s">
        <v>72</v>
      </c>
      <c r="F85" s="6">
        <v>0.75</v>
      </c>
      <c r="G85" s="6">
        <f>(I$48-P$48)*F85</f>
        <v>1148.4915898976517</v>
      </c>
      <c r="H85" s="6" t="s">
        <v>231</v>
      </c>
      <c r="K85" s="3">
        <v>1000</v>
      </c>
      <c r="L85" s="6">
        <v>13033.616532850845</v>
      </c>
    </row>
    <row r="86" spans="1:12" x14ac:dyDescent="0.3">
      <c r="A86" s="36">
        <v>300</v>
      </c>
      <c r="B86" s="36">
        <v>200</v>
      </c>
      <c r="C86" s="36" t="s">
        <v>194</v>
      </c>
      <c r="D86" s="36">
        <v>1005</v>
      </c>
      <c r="E86" s="6" t="s">
        <v>214</v>
      </c>
      <c r="F86" s="6">
        <v>0.25</v>
      </c>
      <c r="G86" s="6">
        <f>(I$48-P$48)*F86</f>
        <v>382.8305299658839</v>
      </c>
      <c r="K86" s="3">
        <v>1004</v>
      </c>
      <c r="L86" s="6">
        <v>5972.1562674677889</v>
      </c>
    </row>
    <row r="87" spans="1:12" x14ac:dyDescent="0.3">
      <c r="A87" s="36">
        <v>300</v>
      </c>
      <c r="B87" s="36">
        <v>202</v>
      </c>
      <c r="C87" s="36" t="s">
        <v>197</v>
      </c>
      <c r="D87" s="36">
        <v>1004</v>
      </c>
      <c r="E87" s="6" t="s">
        <v>72</v>
      </c>
      <c r="F87" s="6">
        <v>1</v>
      </c>
      <c r="G87" s="6">
        <f>(I$49-P$49)*F87</f>
        <v>2756.3798157543642</v>
      </c>
      <c r="K87" s="3">
        <v>1005</v>
      </c>
      <c r="L87" s="6">
        <v>1114.6648908166194</v>
      </c>
    </row>
    <row r="88" spans="1:12" x14ac:dyDescent="0.3">
      <c r="A88" s="36">
        <v>300</v>
      </c>
      <c r="B88" s="36">
        <v>204</v>
      </c>
      <c r="C88" s="36" t="s">
        <v>199</v>
      </c>
      <c r="D88" s="36">
        <v>1000</v>
      </c>
      <c r="E88" s="6" t="s">
        <v>68</v>
      </c>
      <c r="F88" s="6">
        <v>0.8</v>
      </c>
      <c r="G88" s="6">
        <f>(I$51-P$51)*F88</f>
        <v>23.108143765039131</v>
      </c>
      <c r="K88" s="3" t="s">
        <v>251</v>
      </c>
    </row>
    <row r="89" spans="1:12" x14ac:dyDescent="0.3">
      <c r="A89" s="36">
        <v>300</v>
      </c>
      <c r="B89" s="36">
        <v>204</v>
      </c>
      <c r="C89" s="36" t="s">
        <v>199</v>
      </c>
      <c r="D89" s="36">
        <v>1005</v>
      </c>
      <c r="E89" s="6" t="s">
        <v>214</v>
      </c>
      <c r="F89" s="6">
        <v>0.2</v>
      </c>
      <c r="G89" s="6">
        <f>(I$51-P$51)*F89</f>
        <v>5.7770359412597827</v>
      </c>
      <c r="K89" s="3" t="s">
        <v>252</v>
      </c>
      <c r="L89" s="6">
        <v>20120.437691135256</v>
      </c>
    </row>
    <row r="90" spans="1:12" x14ac:dyDescent="0.3">
      <c r="A90" s="36">
        <v>300</v>
      </c>
      <c r="B90" s="36">
        <v>205</v>
      </c>
      <c r="C90" s="36" t="s">
        <v>200</v>
      </c>
      <c r="D90" s="36">
        <v>1000</v>
      </c>
      <c r="E90" s="6" t="s">
        <v>68</v>
      </c>
      <c r="F90" s="6">
        <v>0.8</v>
      </c>
      <c r="G90" s="6">
        <f>(I$52-P$52)*F90</f>
        <v>2.2166763529352922</v>
      </c>
      <c r="K90"/>
    </row>
    <row r="91" spans="1:12" x14ac:dyDescent="0.3">
      <c r="A91" s="36">
        <v>300</v>
      </c>
      <c r="B91" s="36">
        <v>205</v>
      </c>
      <c r="C91" s="36" t="s">
        <v>200</v>
      </c>
      <c r="D91" s="36">
        <v>1005</v>
      </c>
      <c r="E91" s="6" t="s">
        <v>214</v>
      </c>
      <c r="F91" s="6">
        <v>0.2</v>
      </c>
      <c r="G91" s="6">
        <f>(I$52-P$52)*F91</f>
        <v>0.55416908823382305</v>
      </c>
      <c r="K91"/>
    </row>
    <row r="92" spans="1:12" x14ac:dyDescent="0.3">
      <c r="A92" s="36">
        <v>300</v>
      </c>
      <c r="B92" s="36">
        <v>206</v>
      </c>
      <c r="C92" s="36" t="s">
        <v>201</v>
      </c>
      <c r="D92" s="36">
        <v>1000</v>
      </c>
      <c r="E92" s="6" t="s">
        <v>68</v>
      </c>
      <c r="F92" s="6">
        <v>1</v>
      </c>
      <c r="G92" s="6">
        <f>(I$53-P$53)*F92</f>
        <v>27.221395991044119</v>
      </c>
      <c r="K92"/>
      <c r="L92"/>
    </row>
    <row r="93" spans="1:12" x14ac:dyDescent="0.3">
      <c r="A93" s="36">
        <v>300</v>
      </c>
      <c r="B93" s="36">
        <v>207</v>
      </c>
      <c r="C93" s="36" t="s">
        <v>202</v>
      </c>
      <c r="D93" s="36">
        <v>1000</v>
      </c>
      <c r="E93" s="6" t="s">
        <v>68</v>
      </c>
      <c r="F93" s="6">
        <v>1</v>
      </c>
      <c r="G93" s="6">
        <f>(I$54-P$54)*F93</f>
        <v>85.992413359641887</v>
      </c>
      <c r="K93"/>
      <c r="L93"/>
    </row>
    <row r="94" spans="1:12" x14ac:dyDescent="0.3">
      <c r="A94" s="36">
        <v>300</v>
      </c>
      <c r="B94" s="36">
        <v>208</v>
      </c>
      <c r="C94" s="36" t="s">
        <v>203</v>
      </c>
      <c r="D94" s="36">
        <v>210</v>
      </c>
      <c r="E94" s="6" t="s">
        <v>205</v>
      </c>
      <c r="F94" s="6">
        <v>0.1</v>
      </c>
      <c r="G94" s="6">
        <f>(I$55-P$55)*F94</f>
        <v>1.1083381764676461</v>
      </c>
      <c r="K94"/>
      <c r="L94"/>
    </row>
    <row r="95" spans="1:12" x14ac:dyDescent="0.3">
      <c r="A95" s="36">
        <v>300</v>
      </c>
      <c r="B95" s="36">
        <v>208</v>
      </c>
      <c r="C95" s="36" t="s">
        <v>203</v>
      </c>
      <c r="D95" s="36">
        <v>1000</v>
      </c>
      <c r="E95" s="6" t="s">
        <v>68</v>
      </c>
      <c r="F95" s="6">
        <v>0.8</v>
      </c>
      <c r="G95" s="6">
        <f>(I$55-P$55)*F95</f>
        <v>8.8667054117411688</v>
      </c>
      <c r="K95"/>
      <c r="L95"/>
    </row>
    <row r="96" spans="1:12" x14ac:dyDescent="0.3">
      <c r="A96" s="36">
        <v>300</v>
      </c>
      <c r="B96" s="36">
        <v>208</v>
      </c>
      <c r="C96" s="36" t="s">
        <v>203</v>
      </c>
      <c r="D96" s="36">
        <v>1005</v>
      </c>
      <c r="E96" s="6" t="s">
        <v>214</v>
      </c>
      <c r="F96" s="6">
        <v>0.2</v>
      </c>
      <c r="G96" s="6">
        <f>(I$55-P$55)*F96</f>
        <v>2.2166763529352922</v>
      </c>
      <c r="K96"/>
      <c r="L96"/>
    </row>
    <row r="97" spans="1:9" x14ac:dyDescent="0.3">
      <c r="A97" s="36">
        <v>300</v>
      </c>
      <c r="B97" s="36">
        <v>209</v>
      </c>
      <c r="C97" s="36" t="s">
        <v>204</v>
      </c>
      <c r="D97" s="36">
        <v>1000</v>
      </c>
      <c r="E97" s="6" t="s">
        <v>68</v>
      </c>
      <c r="F97" s="6">
        <v>1</v>
      </c>
      <c r="G97" s="6">
        <f>(I$56-P$56)*F97</f>
        <v>2421.2080173023051</v>
      </c>
    </row>
    <row r="98" spans="1:9" x14ac:dyDescent="0.3">
      <c r="A98" s="36">
        <v>300</v>
      </c>
      <c r="B98" s="36">
        <v>210</v>
      </c>
      <c r="C98" s="36" t="s">
        <v>205</v>
      </c>
      <c r="D98" s="36">
        <v>1000</v>
      </c>
      <c r="E98" s="6" t="s">
        <v>68</v>
      </c>
      <c r="F98" s="6">
        <v>1</v>
      </c>
      <c r="G98" s="6">
        <f>(I$57-P$57)*F98</f>
        <v>38.109954387462039</v>
      </c>
    </row>
    <row r="99" spans="1:9" x14ac:dyDescent="0.3">
      <c r="B99" s="36"/>
      <c r="D99" s="36"/>
      <c r="H99" s="6" t="s">
        <v>224</v>
      </c>
      <c r="I99" s="6">
        <f>SUM(G85:G98)</f>
        <v>6904.0814617469641</v>
      </c>
    </row>
    <row r="100" spans="1:9" x14ac:dyDescent="0.3">
      <c r="A100" s="36">
        <v>301</v>
      </c>
      <c r="B100" s="36">
        <v>400</v>
      </c>
      <c r="C100" s="36" t="s">
        <v>194</v>
      </c>
      <c r="D100" s="36">
        <v>1004</v>
      </c>
      <c r="E100" s="6" t="s">
        <v>72</v>
      </c>
      <c r="F100" s="6">
        <v>0.75</v>
      </c>
      <c r="G100" s="6">
        <f>(I$61-P$61)*F100</f>
        <v>2067.2848618157732</v>
      </c>
    </row>
    <row r="101" spans="1:9" x14ac:dyDescent="0.3">
      <c r="A101" s="36">
        <v>301</v>
      </c>
      <c r="B101" s="36">
        <v>400</v>
      </c>
      <c r="C101" s="36" t="s">
        <v>194</v>
      </c>
      <c r="D101" s="36">
        <v>1005</v>
      </c>
      <c r="E101" s="6" t="s">
        <v>214</v>
      </c>
      <c r="F101" s="6">
        <v>0.25</v>
      </c>
      <c r="G101" s="6">
        <f>(I$61-P$61)*F101</f>
        <v>689.09495393859106</v>
      </c>
    </row>
    <row r="102" spans="1:9" x14ac:dyDescent="0.3">
      <c r="A102" s="36">
        <v>301</v>
      </c>
      <c r="B102" s="36">
        <v>202</v>
      </c>
      <c r="C102" s="36" t="s">
        <v>197</v>
      </c>
      <c r="D102" s="36">
        <v>1004</v>
      </c>
      <c r="E102" s="6" t="s">
        <v>72</v>
      </c>
      <c r="F102" s="6">
        <v>1</v>
      </c>
      <c r="G102" s="6">
        <v>0</v>
      </c>
    </row>
    <row r="103" spans="1:9" x14ac:dyDescent="0.3">
      <c r="A103" s="36">
        <v>301</v>
      </c>
      <c r="B103" s="36">
        <v>204</v>
      </c>
      <c r="C103" s="36" t="s">
        <v>199</v>
      </c>
      <c r="D103" s="36">
        <v>1000</v>
      </c>
      <c r="E103" s="6" t="s">
        <v>68</v>
      </c>
      <c r="F103" s="6">
        <v>0.8</v>
      </c>
      <c r="G103" s="6">
        <f>(I$64-P$64)*F103</f>
        <v>92.432575060156523</v>
      </c>
    </row>
    <row r="104" spans="1:9" x14ac:dyDescent="0.3">
      <c r="A104" s="36">
        <v>301</v>
      </c>
      <c r="B104" s="36">
        <v>204</v>
      </c>
      <c r="C104" s="36" t="s">
        <v>199</v>
      </c>
      <c r="D104" s="36">
        <v>1005</v>
      </c>
      <c r="E104" s="6" t="s">
        <v>214</v>
      </c>
      <c r="F104" s="6">
        <v>0.2</v>
      </c>
      <c r="G104" s="6">
        <f>(I$64-P$64)*F104</f>
        <v>23.108143765039131</v>
      </c>
    </row>
    <row r="105" spans="1:9" x14ac:dyDescent="0.3">
      <c r="A105" s="36">
        <v>301</v>
      </c>
      <c r="B105" s="36">
        <v>205</v>
      </c>
      <c r="C105" s="36" t="s">
        <v>200</v>
      </c>
      <c r="D105" s="36">
        <v>1000</v>
      </c>
      <c r="E105" s="6" t="s">
        <v>68</v>
      </c>
      <c r="F105" s="6">
        <v>0.8</v>
      </c>
      <c r="G105" s="6">
        <f>(I$65-P$65)*F105</f>
        <v>8.8667054117411688</v>
      </c>
    </row>
    <row r="106" spans="1:9" x14ac:dyDescent="0.3">
      <c r="A106" s="36">
        <v>301</v>
      </c>
      <c r="B106" s="36">
        <v>205</v>
      </c>
      <c r="C106" s="36" t="s">
        <v>200</v>
      </c>
      <c r="D106" s="36">
        <v>1005</v>
      </c>
      <c r="E106" s="6" t="s">
        <v>214</v>
      </c>
      <c r="F106" s="6">
        <v>0.2</v>
      </c>
      <c r="G106" s="6">
        <f>(I$65-P$65)*F106</f>
        <v>2.2166763529352922</v>
      </c>
    </row>
    <row r="107" spans="1:9" x14ac:dyDescent="0.3">
      <c r="A107" s="36">
        <v>301</v>
      </c>
      <c r="B107" s="36">
        <v>206</v>
      </c>
      <c r="C107" s="36" t="s">
        <v>201</v>
      </c>
      <c r="D107" s="36">
        <v>1000</v>
      </c>
      <c r="E107" s="6" t="s">
        <v>68</v>
      </c>
      <c r="F107" s="6">
        <v>1</v>
      </c>
      <c r="G107" s="6">
        <f>(I$66-P$66)*F107</f>
        <v>108.88558396417648</v>
      </c>
    </row>
    <row r="108" spans="1:9" x14ac:dyDescent="0.3">
      <c r="A108" s="36">
        <v>301</v>
      </c>
      <c r="B108" s="36">
        <v>207</v>
      </c>
      <c r="C108" s="36" t="s">
        <v>202</v>
      </c>
      <c r="D108" s="36">
        <v>1000</v>
      </c>
      <c r="E108" s="6" t="s">
        <v>68</v>
      </c>
      <c r="F108" s="6">
        <v>1</v>
      </c>
      <c r="G108" s="6">
        <f>(I$67-P$67)*F108</f>
        <v>343.96965343856755</v>
      </c>
    </row>
    <row r="109" spans="1:9" x14ac:dyDescent="0.3">
      <c r="A109" s="36">
        <v>301</v>
      </c>
      <c r="B109" s="36">
        <v>208</v>
      </c>
      <c r="C109" s="36" t="s">
        <v>203</v>
      </c>
      <c r="D109" s="36">
        <v>210</v>
      </c>
      <c r="E109" s="6" t="s">
        <v>205</v>
      </c>
      <c r="F109" s="6">
        <v>0.1</v>
      </c>
      <c r="G109" s="6">
        <f>(I$68-P$68)*F109</f>
        <v>4.4333527058705844</v>
      </c>
    </row>
    <row r="110" spans="1:9" x14ac:dyDescent="0.3">
      <c r="A110" s="36">
        <v>301</v>
      </c>
      <c r="B110" s="36">
        <v>208</v>
      </c>
      <c r="C110" s="36" t="s">
        <v>203</v>
      </c>
      <c r="D110" s="36">
        <v>1000</v>
      </c>
      <c r="E110" s="6" t="s">
        <v>68</v>
      </c>
      <c r="F110" s="6">
        <v>0.8</v>
      </c>
      <c r="G110" s="6">
        <f>(I$68-P$68)*F110</f>
        <v>35.466821646964675</v>
      </c>
    </row>
    <row r="111" spans="1:9" x14ac:dyDescent="0.3">
      <c r="A111" s="36">
        <v>301</v>
      </c>
      <c r="B111" s="36">
        <v>208</v>
      </c>
      <c r="C111" s="36" t="s">
        <v>203</v>
      </c>
      <c r="D111" s="36">
        <v>1005</v>
      </c>
      <c r="E111" s="6" t="s">
        <v>214</v>
      </c>
      <c r="F111" s="6">
        <v>0.2</v>
      </c>
      <c r="G111" s="6">
        <f>(I$68-P$68)*F111</f>
        <v>8.8667054117411688</v>
      </c>
    </row>
    <row r="112" spans="1:9" x14ac:dyDescent="0.3">
      <c r="A112" s="36">
        <v>301</v>
      </c>
      <c r="B112" s="36">
        <v>209</v>
      </c>
      <c r="C112" s="36" t="s">
        <v>204</v>
      </c>
      <c r="D112" s="36">
        <v>1000</v>
      </c>
      <c r="E112" s="6" t="s">
        <v>68</v>
      </c>
      <c r="F112" s="6">
        <v>1</v>
      </c>
      <c r="G112" s="6">
        <f>(I$69-P$69)*F112</f>
        <v>9684.8320692092202</v>
      </c>
    </row>
    <row r="113" spans="1:17" x14ac:dyDescent="0.3">
      <c r="A113" s="36">
        <v>301</v>
      </c>
      <c r="B113" s="36">
        <v>210</v>
      </c>
      <c r="C113" s="36" t="s">
        <v>205</v>
      </c>
      <c r="D113" s="36">
        <v>1000</v>
      </c>
      <c r="E113" s="6" t="s">
        <v>68</v>
      </c>
      <c r="F113" s="6">
        <v>1</v>
      </c>
      <c r="G113" s="6">
        <f>(I$70-P$70)*F113</f>
        <v>152.43981754984816</v>
      </c>
      <c r="J113" s="43" t="s">
        <v>150</v>
      </c>
    </row>
    <row r="114" spans="1:17" x14ac:dyDescent="0.3">
      <c r="H114" s="6" t="s">
        <v>224</v>
      </c>
      <c r="I114" s="6">
        <f>SUM(G100:G113)</f>
        <v>13221.897920270625</v>
      </c>
    </row>
    <row r="115" spans="1:17" x14ac:dyDescent="0.3">
      <c r="C115" s="36" t="s">
        <v>277</v>
      </c>
      <c r="H115" s="6" t="s">
        <v>222</v>
      </c>
      <c r="I115" s="6">
        <f>SUM(I99:I114)</f>
        <v>20125.979382017591</v>
      </c>
      <c r="J115" s="6">
        <f>I115/L89</f>
        <v>1.0002754259607771</v>
      </c>
    </row>
    <row r="116" spans="1:17" x14ac:dyDescent="0.3">
      <c r="A116" s="36">
        <v>1000</v>
      </c>
      <c r="B116" s="6" t="s">
        <v>68</v>
      </c>
      <c r="C116" s="6">
        <f>SUM(G58,G71,L85)</f>
        <v>17551.600482850845</v>
      </c>
    </row>
    <row r="117" spans="1:17" x14ac:dyDescent="0.3">
      <c r="A117" s="36">
        <v>1004</v>
      </c>
      <c r="B117" s="6" t="s">
        <v>72</v>
      </c>
      <c r="C117" s="6">
        <f>SUM(L86)</f>
        <v>5972.1562674677889</v>
      </c>
    </row>
    <row r="118" spans="1:17" x14ac:dyDescent="0.3">
      <c r="A118" s="36">
        <v>1001</v>
      </c>
      <c r="B118" s="6" t="s">
        <v>69</v>
      </c>
      <c r="C118" s="6">
        <f>H18</f>
        <v>24898.259699999999</v>
      </c>
    </row>
    <row r="119" spans="1:17" x14ac:dyDescent="0.3">
      <c r="A119" s="36">
        <v>1003</v>
      </c>
      <c r="B119" s="6" t="s">
        <v>71</v>
      </c>
      <c r="C119" s="6">
        <f>SUM(I74)</f>
        <v>7319.5650500000002</v>
      </c>
    </row>
    <row r="120" spans="1:17" x14ac:dyDescent="0.3">
      <c r="A120" s="36">
        <v>1002</v>
      </c>
      <c r="B120" s="6" t="s">
        <v>70</v>
      </c>
      <c r="C120" s="6">
        <f>SUM(H76,F13,F9,F27,F22,F19)</f>
        <v>311485.52379999997</v>
      </c>
    </row>
    <row r="121" spans="1:17" x14ac:dyDescent="0.3">
      <c r="A121" s="36">
        <v>1005</v>
      </c>
      <c r="B121" s="6" t="s">
        <v>214</v>
      </c>
      <c r="C121" s="6">
        <f>L87</f>
        <v>1114.6648908166194</v>
      </c>
    </row>
    <row r="122" spans="1:17" x14ac:dyDescent="0.3">
      <c r="B122" s="6" t="s">
        <v>222</v>
      </c>
      <c r="C122" s="6">
        <f>SUM(C116:C121)</f>
        <v>368341.77019113518</v>
      </c>
    </row>
    <row r="125" spans="1:17" x14ac:dyDescent="0.3">
      <c r="A125" s="36" t="s">
        <v>232</v>
      </c>
    </row>
    <row r="126" spans="1:17" x14ac:dyDescent="0.3">
      <c r="J126" s="35" t="s">
        <v>148</v>
      </c>
      <c r="K126" s="35"/>
      <c r="L126" s="35"/>
      <c r="M126" s="35"/>
      <c r="N126" s="35"/>
      <c r="O126" s="41"/>
      <c r="P126" s="35"/>
    </row>
    <row r="127" spans="1:17" x14ac:dyDescent="0.3">
      <c r="A127" s="36" t="s">
        <v>233</v>
      </c>
      <c r="B127" s="6" t="s">
        <v>234</v>
      </c>
      <c r="C127" s="36" t="s">
        <v>234</v>
      </c>
      <c r="D127" s="6" t="s">
        <v>235</v>
      </c>
      <c r="E127" s="6" t="s">
        <v>235</v>
      </c>
      <c r="F127" s="6" t="s">
        <v>257</v>
      </c>
      <c r="G127" s="6" t="s">
        <v>245</v>
      </c>
      <c r="H127" s="6" t="s">
        <v>237</v>
      </c>
      <c r="I127" s="6" t="s">
        <v>237</v>
      </c>
      <c r="J127" s="6" t="s">
        <v>262</v>
      </c>
      <c r="L127" s="6" t="s">
        <v>260</v>
      </c>
      <c r="M127" s="6" t="s">
        <v>105</v>
      </c>
    </row>
    <row r="128" spans="1:17" x14ac:dyDescent="0.3">
      <c r="A128" s="36" t="s">
        <v>238</v>
      </c>
      <c r="B128" s="6" t="s">
        <v>239</v>
      </c>
      <c r="C128" s="36" t="s">
        <v>240</v>
      </c>
      <c r="D128" s="6" t="s">
        <v>241</v>
      </c>
      <c r="E128" s="6" t="s">
        <v>253</v>
      </c>
      <c r="F128" s="6" t="s">
        <v>258</v>
      </c>
      <c r="H128" s="6" t="s">
        <v>66</v>
      </c>
      <c r="I128" s="6" t="s">
        <v>242</v>
      </c>
      <c r="J128" s="6" t="s">
        <v>259</v>
      </c>
      <c r="L128" s="6" t="s">
        <v>261</v>
      </c>
      <c r="M128" s="6" t="s">
        <v>270</v>
      </c>
      <c r="N128" s="6" t="s">
        <v>254</v>
      </c>
      <c r="O128" s="39" t="s">
        <v>255</v>
      </c>
      <c r="P128" s="6" t="s">
        <v>256</v>
      </c>
      <c r="Q128" s="6" t="s">
        <v>191</v>
      </c>
    </row>
    <row r="129" spans="1:18" x14ac:dyDescent="0.3">
      <c r="A129" s="36" t="s">
        <v>243</v>
      </c>
      <c r="K129" s="6" t="s">
        <v>189</v>
      </c>
    </row>
    <row r="130" spans="1:18" x14ac:dyDescent="0.3">
      <c r="A130" s="36">
        <v>0</v>
      </c>
      <c r="B130" s="36">
        <v>1000</v>
      </c>
      <c r="C130" s="36" t="s">
        <v>68</v>
      </c>
      <c r="D130" s="36">
        <v>1009</v>
      </c>
      <c r="E130" s="6" t="s">
        <v>74</v>
      </c>
      <c r="F130" s="6">
        <v>0.23</v>
      </c>
      <c r="G130" s="36">
        <v>29</v>
      </c>
      <c r="H130" s="36">
        <v>1500</v>
      </c>
      <c r="I130" s="6" t="s">
        <v>77</v>
      </c>
      <c r="J130" s="6">
        <f>$C116*(1-$F130)</f>
        <v>13514.732371795151</v>
      </c>
      <c r="K130" s="6">
        <v>1</v>
      </c>
      <c r="L130" s="6">
        <f>$C116*$F130</f>
        <v>4036.8681110556945</v>
      </c>
      <c r="M130" s="6">
        <f>2^(-1*K130/G130)*L130</f>
        <v>3941.524369838593</v>
      </c>
      <c r="N130" s="36">
        <v>2006</v>
      </c>
      <c r="O130" s="39" t="s">
        <v>78</v>
      </c>
      <c r="P130" s="6">
        <f>(L130-M130)*0.5</f>
        <v>47.671870608550762</v>
      </c>
    </row>
    <row r="131" spans="1:18" x14ac:dyDescent="0.3">
      <c r="B131" s="36"/>
      <c r="D131" s="36"/>
      <c r="G131" s="36"/>
      <c r="H131" s="36"/>
      <c r="N131" s="36">
        <v>2008</v>
      </c>
      <c r="O131" s="39" t="s">
        <v>80</v>
      </c>
      <c r="P131" s="6">
        <f>(L130-M130)*0.5</f>
        <v>47.671870608550762</v>
      </c>
    </row>
    <row r="132" spans="1:18" x14ac:dyDescent="0.3">
      <c r="A132" s="36">
        <v>0</v>
      </c>
      <c r="B132" s="36">
        <v>1004</v>
      </c>
      <c r="C132" s="36" t="s">
        <v>72</v>
      </c>
      <c r="D132" s="36">
        <v>1010</v>
      </c>
      <c r="E132" s="6" t="s">
        <v>75</v>
      </c>
      <c r="F132" s="6">
        <v>0.57999999999999996</v>
      </c>
      <c r="G132" s="36">
        <v>14</v>
      </c>
      <c r="H132" s="36">
        <v>1500</v>
      </c>
      <c r="I132" s="6" t="s">
        <v>77</v>
      </c>
      <c r="J132" s="6">
        <f>$C117*(1-$F132)</f>
        <v>2508.3056323364717</v>
      </c>
      <c r="K132" s="6">
        <v>1</v>
      </c>
      <c r="L132" s="6">
        <f>$C117*$F132</f>
        <v>3463.8506351313172</v>
      </c>
      <c r="M132" s="6">
        <f>2^(-1*K132/G132)*L132</f>
        <v>3296.5298602072307</v>
      </c>
      <c r="N132" s="36">
        <v>2006</v>
      </c>
      <c r="O132" s="39" t="s">
        <v>78</v>
      </c>
      <c r="P132" s="6">
        <f>(L132-M132)*0.5</f>
        <v>83.660387462043218</v>
      </c>
    </row>
    <row r="133" spans="1:18" x14ac:dyDescent="0.3">
      <c r="B133" s="36"/>
      <c r="D133" s="36"/>
      <c r="G133" s="36"/>
      <c r="H133" s="36"/>
      <c r="N133" s="36">
        <v>2008</v>
      </c>
      <c r="O133" s="39" t="s">
        <v>80</v>
      </c>
      <c r="P133" s="6">
        <f>(L132-M132)*0.5</f>
        <v>83.660387462043218</v>
      </c>
      <c r="R133" s="43" t="s">
        <v>150</v>
      </c>
    </row>
    <row r="134" spans="1:18" x14ac:dyDescent="0.3">
      <c r="A134" s="36">
        <v>0</v>
      </c>
      <c r="B134" s="36">
        <v>1001</v>
      </c>
      <c r="C134" s="36" t="s">
        <v>69</v>
      </c>
      <c r="D134" s="36">
        <v>2999</v>
      </c>
      <c r="E134" s="6" t="s">
        <v>244</v>
      </c>
      <c r="F134" s="6">
        <v>1</v>
      </c>
      <c r="G134" s="36">
        <v>16</v>
      </c>
      <c r="H134" s="36">
        <v>1511</v>
      </c>
      <c r="I134" s="6" t="s">
        <v>76</v>
      </c>
      <c r="K134" s="6">
        <v>1</v>
      </c>
      <c r="L134" s="6">
        <f>C118</f>
        <v>24898.259699999999</v>
      </c>
      <c r="M134" s="6">
        <f>2^(-1*K134/G134)*L134</f>
        <v>23842.655172405084</v>
      </c>
      <c r="N134" s="36">
        <v>2006</v>
      </c>
      <c r="O134" s="39" t="s">
        <v>78</v>
      </c>
      <c r="P134" s="6">
        <f>L134-M134</f>
        <v>1055.6045275949145</v>
      </c>
      <c r="Q134" s="6">
        <f>[2]FPS_raw_out!$G$4953</f>
        <v>1055.60452759491</v>
      </c>
      <c r="R134" s="6">
        <f>P134/Q134</f>
        <v>1.0000000000000042</v>
      </c>
    </row>
    <row r="135" spans="1:18" x14ac:dyDescent="0.3">
      <c r="A135" s="36">
        <v>0</v>
      </c>
      <c r="B135" s="36">
        <v>1003</v>
      </c>
      <c r="C135" s="36" t="s">
        <v>71</v>
      </c>
      <c r="D135" s="36">
        <v>2999</v>
      </c>
      <c r="E135" s="6" t="s">
        <v>244</v>
      </c>
      <c r="F135" s="6">
        <v>1</v>
      </c>
      <c r="G135" s="36">
        <v>8</v>
      </c>
      <c r="H135" s="36">
        <v>1511</v>
      </c>
      <c r="I135" s="6" t="s">
        <v>76</v>
      </c>
      <c r="K135" s="6">
        <v>1</v>
      </c>
      <c r="L135" s="6">
        <f>C119</f>
        <v>7319.5650500000002</v>
      </c>
      <c r="M135" s="6">
        <f>2^(-1*K135/G135)*L135</f>
        <v>6712.0707453496016</v>
      </c>
      <c r="N135" s="36">
        <v>2006</v>
      </c>
      <c r="O135" s="39" t="s">
        <v>78</v>
      </c>
      <c r="P135" s="6">
        <f>L135-M135</f>
        <v>607.49430465039859</v>
      </c>
      <c r="Q135" s="6">
        <f>[2]FPS_raw_out!$G$4957</f>
        <v>607.49430465039904</v>
      </c>
      <c r="R135" s="6">
        <f t="shared" ref="R135:R139" si="10">P135/Q135</f>
        <v>0.99999999999999922</v>
      </c>
    </row>
    <row r="136" spans="1:18" x14ac:dyDescent="0.3">
      <c r="A136" s="36">
        <v>0</v>
      </c>
      <c r="B136" s="36">
        <v>1002</v>
      </c>
      <c r="C136" s="36" t="s">
        <v>70</v>
      </c>
      <c r="D136" s="36">
        <v>2006</v>
      </c>
      <c r="E136" s="6" t="s">
        <v>78</v>
      </c>
      <c r="F136" s="6">
        <v>0.99999850000000001</v>
      </c>
      <c r="G136" s="36">
        <v>-99</v>
      </c>
      <c r="H136" s="36">
        <v>-99</v>
      </c>
      <c r="N136" s="36">
        <v>2006</v>
      </c>
      <c r="O136" s="39" t="s">
        <v>78</v>
      </c>
      <c r="P136" s="6">
        <f>F136*$C$120</f>
        <v>311485.05657171429</v>
      </c>
      <c r="Q136" s="6">
        <f>[2]FPS_raw_out!$G$4954</f>
        <v>311485.056571714</v>
      </c>
      <c r="R136" s="6">
        <f t="shared" si="10"/>
        <v>1.0000000000000009</v>
      </c>
    </row>
    <row r="137" spans="1:18" x14ac:dyDescent="0.3">
      <c r="A137" s="36">
        <v>0</v>
      </c>
      <c r="B137" s="36">
        <v>1002</v>
      </c>
      <c r="C137" s="36" t="s">
        <v>70</v>
      </c>
      <c r="D137" s="36">
        <v>2007</v>
      </c>
      <c r="E137" s="6" t="s">
        <v>79</v>
      </c>
      <c r="F137" s="6">
        <v>1.5E-6</v>
      </c>
      <c r="G137" s="36">
        <v>-99</v>
      </c>
      <c r="H137" s="36">
        <v>-99</v>
      </c>
      <c r="N137" s="36">
        <v>2007</v>
      </c>
      <c r="O137" s="39" t="s">
        <v>79</v>
      </c>
      <c r="P137" s="6">
        <f>F137*$C$120</f>
        <v>0.46722828569999997</v>
      </c>
      <c r="Q137" s="6">
        <f>[2]FPS_raw_out!$G$4955</f>
        <v>0.46722828570000002</v>
      </c>
      <c r="R137" s="6">
        <f t="shared" si="10"/>
        <v>0.99999999999999989</v>
      </c>
    </row>
    <row r="138" spans="1:18" x14ac:dyDescent="0.3">
      <c r="A138" s="36">
        <v>0</v>
      </c>
      <c r="B138" s="36">
        <v>1005</v>
      </c>
      <c r="C138" s="36" t="s">
        <v>214</v>
      </c>
      <c r="D138" s="36">
        <v>2006</v>
      </c>
      <c r="E138" s="6" t="s">
        <v>78</v>
      </c>
      <c r="F138" s="6">
        <v>0.99999850000000001</v>
      </c>
      <c r="G138" s="36">
        <v>-99</v>
      </c>
      <c r="H138" s="36">
        <v>-99</v>
      </c>
      <c r="N138" s="36">
        <v>2006</v>
      </c>
      <c r="O138" s="39" t="s">
        <v>78</v>
      </c>
      <c r="P138" s="6">
        <f>F138*$C$121</f>
        <v>1114.6632188192832</v>
      </c>
      <c r="Q138" s="6">
        <f>[2]FPS_raw_out!$G$5997</f>
        <v>1114.66321881928</v>
      </c>
      <c r="R138" s="6">
        <f t="shared" si="10"/>
        <v>1.0000000000000029</v>
      </c>
    </row>
    <row r="139" spans="1:18" x14ac:dyDescent="0.3">
      <c r="A139" s="36">
        <v>0</v>
      </c>
      <c r="B139" s="36">
        <v>1005</v>
      </c>
      <c r="C139" s="36" t="s">
        <v>214</v>
      </c>
      <c r="D139" s="36">
        <v>2007</v>
      </c>
      <c r="E139" s="6" t="s">
        <v>79</v>
      </c>
      <c r="F139" s="6">
        <v>1.5E-6</v>
      </c>
      <c r="G139" s="36">
        <v>-99</v>
      </c>
      <c r="H139" s="36">
        <v>-99</v>
      </c>
      <c r="N139" s="36">
        <v>2007</v>
      </c>
      <c r="O139" s="39" t="s">
        <v>79</v>
      </c>
      <c r="P139" s="6">
        <f>F139*$C$121</f>
        <v>1.6719973362249291E-3</v>
      </c>
      <c r="Q139" s="6">
        <f>[2]FPS_raw_out!$G$5998</f>
        <v>1.67199733622493E-3</v>
      </c>
      <c r="R139" s="6">
        <f t="shared" si="10"/>
        <v>0.99999999999999944</v>
      </c>
    </row>
    <row r="141" spans="1:18" x14ac:dyDescent="0.3">
      <c r="I141" s="6" t="s">
        <v>269</v>
      </c>
      <c r="J141" s="6">
        <f>SUM(J130:J139)</f>
        <v>16023.038004131624</v>
      </c>
      <c r="L141" s="6">
        <f>SUM(L130:L139)</f>
        <v>39718.543496187012</v>
      </c>
      <c r="M141" s="6">
        <f>SUM(M130:M139)</f>
        <v>37792.780147800506</v>
      </c>
      <c r="P141" s="6">
        <f>SUM(P130:P139)</f>
        <v>314525.95203920314</v>
      </c>
    </row>
    <row r="142" spans="1:18" x14ac:dyDescent="0.3">
      <c r="K142" s="6" t="s">
        <v>191</v>
      </c>
    </row>
    <row r="143" spans="1:18" x14ac:dyDescent="0.3">
      <c r="A143" s="36" t="s">
        <v>263</v>
      </c>
      <c r="J143" s="2" t="s">
        <v>273</v>
      </c>
      <c r="K143" s="3">
        <v>1</v>
      </c>
      <c r="Q143" s="6">
        <f>P141+M141+J141</f>
        <v>368341.77019113529</v>
      </c>
    </row>
    <row r="144" spans="1:18" x14ac:dyDescent="0.3">
      <c r="A144" s="36" t="s">
        <v>264</v>
      </c>
      <c r="B144" s="6" t="s">
        <v>237</v>
      </c>
      <c r="C144" s="36" t="s">
        <v>265</v>
      </c>
      <c r="D144" s="6" t="s">
        <v>268</v>
      </c>
      <c r="E144" s="6" t="s">
        <v>266</v>
      </c>
      <c r="F144" s="6" t="s">
        <v>271</v>
      </c>
      <c r="J144" s="2" t="s">
        <v>274</v>
      </c>
      <c r="K144" s="3">
        <v>1</v>
      </c>
    </row>
    <row r="145" spans="1:14" x14ac:dyDescent="0.3">
      <c r="A145" s="36" t="s">
        <v>238</v>
      </c>
      <c r="B145" s="6" t="s">
        <v>66</v>
      </c>
      <c r="C145" s="36" t="s">
        <v>267</v>
      </c>
      <c r="G145" s="35"/>
      <c r="H145" s="35"/>
      <c r="I145" s="35" t="s">
        <v>148</v>
      </c>
    </row>
    <row r="146" spans="1:14" x14ac:dyDescent="0.3">
      <c r="A146" s="36" t="s">
        <v>243</v>
      </c>
      <c r="J146" s="2" t="s">
        <v>49</v>
      </c>
      <c r="K146" t="s">
        <v>275</v>
      </c>
      <c r="L146" s="8" t="s">
        <v>276</v>
      </c>
      <c r="M146" s="32" t="s">
        <v>279</v>
      </c>
      <c r="N146" s="6" t="s">
        <v>278</v>
      </c>
    </row>
    <row r="147" spans="1:14" x14ac:dyDescent="0.3">
      <c r="A147" s="36">
        <v>0</v>
      </c>
      <c r="B147" s="36">
        <v>1500</v>
      </c>
      <c r="C147" s="36">
        <v>0.4</v>
      </c>
      <c r="D147" s="6">
        <v>0.75</v>
      </c>
      <c r="E147" s="6">
        <v>0.22</v>
      </c>
      <c r="F147" s="6">
        <f>C147*D147</f>
        <v>0.30000000000000004</v>
      </c>
      <c r="G147" s="36">
        <v>2006</v>
      </c>
      <c r="H147" s="6" t="s">
        <v>78</v>
      </c>
      <c r="I147" s="6">
        <f>(SUM(P130,P132,P134:P136,P138))+SUM(P131,P133,)-I148</f>
        <v>314453.30682573054</v>
      </c>
      <c r="J147" s="3">
        <v>2006</v>
      </c>
      <c r="K147" s="7">
        <v>334633.68826017698</v>
      </c>
      <c r="L147" s="8">
        <f>K147/I147</f>
        <v>1.0641760827327866</v>
      </c>
      <c r="M147" s="32">
        <f>K147-I147</f>
        <v>20180.381434446434</v>
      </c>
      <c r="N147" s="6">
        <f>V78</f>
        <v>20120.43769113523</v>
      </c>
    </row>
    <row r="148" spans="1:14" x14ac:dyDescent="0.3">
      <c r="B148" s="6" t="s">
        <v>284</v>
      </c>
      <c r="E148" s="6">
        <f>(F150-F148)*E147</f>
        <v>20.225167742871474</v>
      </c>
      <c r="F148" s="6">
        <f>F150*F147</f>
        <v>39.399677421178197</v>
      </c>
      <c r="G148" s="36">
        <v>2007</v>
      </c>
      <c r="H148" s="6" t="s">
        <v>79</v>
      </c>
      <c r="I148" s="6">
        <f>I149+($P$139+$P$137)</f>
        <v>72.176313189580526</v>
      </c>
      <c r="J148" s="3">
        <v>2007</v>
      </c>
      <c r="K148" s="7">
        <v>94.510057545553124</v>
      </c>
      <c r="L148" s="8">
        <f>K148/I148</f>
        <v>1.3094331556851635</v>
      </c>
      <c r="M148" s="32">
        <f>K148-I148</f>
        <v>22.333744355972598</v>
      </c>
    </row>
    <row r="149" spans="1:14" x14ac:dyDescent="0.3">
      <c r="F149" s="6">
        <f>E148+F148</f>
        <v>59.624845164049674</v>
      </c>
      <c r="H149" s="6" t="s">
        <v>285</v>
      </c>
      <c r="I149" s="6">
        <f>F150-F149</f>
        <v>71.707412906544306</v>
      </c>
      <c r="J149" s="3" t="s">
        <v>252</v>
      </c>
      <c r="K149">
        <v>334728.19831772253</v>
      </c>
      <c r="L149"/>
    </row>
    <row r="150" spans="1:14" x14ac:dyDescent="0.3">
      <c r="E150" s="36">
        <v>2008</v>
      </c>
      <c r="F150" s="6">
        <f>P131+P133</f>
        <v>131.33225807059398</v>
      </c>
      <c r="J150"/>
      <c r="K150"/>
      <c r="L150"/>
    </row>
    <row r="151" spans="1:14" x14ac:dyDescent="0.3">
      <c r="G151" s="6" t="s">
        <v>281</v>
      </c>
      <c r="H151" s="6" t="s">
        <v>280</v>
      </c>
      <c r="I151" s="6">
        <f>F150*F147</f>
        <v>39.399677421178197</v>
      </c>
      <c r="J151"/>
      <c r="K151"/>
      <c r="L151"/>
    </row>
    <row r="152" spans="1:14" x14ac:dyDescent="0.3">
      <c r="G152" s="6" t="s">
        <v>281</v>
      </c>
      <c r="H152" s="6" t="s">
        <v>282</v>
      </c>
      <c r="I152" s="6">
        <f>F150-I151</f>
        <v>91.932580649415783</v>
      </c>
      <c r="J152"/>
      <c r="K152"/>
      <c r="L152"/>
    </row>
    <row r="153" spans="1:14" x14ac:dyDescent="0.3">
      <c r="G153" s="6" t="s">
        <v>281</v>
      </c>
      <c r="H153" s="6" t="s">
        <v>280</v>
      </c>
      <c r="I153" s="6">
        <f>I151+I152*E147</f>
        <v>59.624845164049674</v>
      </c>
      <c r="J153"/>
      <c r="K153"/>
      <c r="L153"/>
    </row>
    <row r="154" spans="1:14" x14ac:dyDescent="0.3">
      <c r="G154" s="6" t="s">
        <v>281</v>
      </c>
      <c r="H154" s="6" t="s">
        <v>283</v>
      </c>
      <c r="I154" s="6">
        <f>F150-I153</f>
        <v>71.707412906544306</v>
      </c>
      <c r="J154"/>
      <c r="K154"/>
      <c r="L154"/>
    </row>
    <row r="155" spans="1:14" x14ac:dyDescent="0.3">
      <c r="J155"/>
      <c r="K155"/>
      <c r="L155"/>
    </row>
    <row r="156" spans="1:14" x14ac:dyDescent="0.3">
      <c r="J156"/>
      <c r="K156"/>
      <c r="L156"/>
    </row>
    <row r="157" spans="1:14" x14ac:dyDescent="0.3">
      <c r="J157"/>
      <c r="K157"/>
      <c r="L157"/>
    </row>
    <row r="158" spans="1:14" x14ac:dyDescent="0.3">
      <c r="J158"/>
      <c r="K158"/>
      <c r="L158"/>
    </row>
    <row r="159" spans="1:14" x14ac:dyDescent="0.3">
      <c r="J159"/>
      <c r="K159"/>
      <c r="L159"/>
    </row>
    <row r="160" spans="1:14" x14ac:dyDescent="0.3">
      <c r="J160"/>
      <c r="K160"/>
      <c r="L160"/>
    </row>
    <row r="161" spans="10:12" x14ac:dyDescent="0.3">
      <c r="J161"/>
      <c r="K161"/>
      <c r="L161"/>
    </row>
    <row r="162" spans="10:12" x14ac:dyDescent="0.3">
      <c r="J162"/>
      <c r="K162"/>
      <c r="L162"/>
    </row>
    <row r="163" spans="10:12" x14ac:dyDescent="0.3">
      <c r="J163"/>
      <c r="K163"/>
      <c r="L163"/>
    </row>
    <row r="164" spans="10:12" x14ac:dyDescent="0.3">
      <c r="J164"/>
      <c r="K164"/>
    </row>
    <row r="165" spans="10:12" x14ac:dyDescent="0.3">
      <c r="J165"/>
      <c r="K165"/>
    </row>
    <row r="166" spans="10:12" x14ac:dyDescent="0.3">
      <c r="J166"/>
      <c r="K166"/>
    </row>
  </sheetData>
  <pageMargins left="0.7" right="0.7" top="0.75" bottom="0.75" header="0.3" footer="0.3"/>
  <pageSetup orientation="portrait" r:id="rId3"/>
  <ignoredErrors>
    <ignoredError sqref="P131:P132" formula="1"/>
  </ignoredErrors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B171-ACE8-4CBD-9974-B3674F80A2CD}">
  <dimension ref="A3:B17"/>
  <sheetViews>
    <sheetView tabSelected="1" showOutlineSymbols="0" showWhiteSpace="0" workbookViewId="0">
      <selection activeCell="C5" sqref="C5:G5"/>
    </sheetView>
  </sheetViews>
  <sheetFormatPr defaultRowHeight="14.4" x14ac:dyDescent="0.3"/>
  <cols>
    <col min="2" max="2" width="21.44140625" bestFit="1" customWidth="1"/>
  </cols>
  <sheetData>
    <row r="3" spans="1:2" x14ac:dyDescent="0.3">
      <c r="A3" t="s">
        <v>65</v>
      </c>
    </row>
    <row r="4" spans="1:2" x14ac:dyDescent="0.3">
      <c r="A4" t="s">
        <v>66</v>
      </c>
      <c r="B4" t="s">
        <v>67</v>
      </c>
    </row>
    <row r="5" spans="1:2" x14ac:dyDescent="0.3">
      <c r="A5">
        <v>1000</v>
      </c>
      <c r="B5" t="s">
        <v>68</v>
      </c>
    </row>
    <row r="6" spans="1:2" x14ac:dyDescent="0.3">
      <c r="A6">
        <v>1001</v>
      </c>
      <c r="B6" t="s">
        <v>69</v>
      </c>
    </row>
    <row r="7" spans="1:2" x14ac:dyDescent="0.3">
      <c r="A7">
        <v>1002</v>
      </c>
      <c r="B7" t="s">
        <v>70</v>
      </c>
    </row>
    <row r="8" spans="1:2" x14ac:dyDescent="0.3">
      <c r="A8">
        <v>1003</v>
      </c>
      <c r="B8" t="s">
        <v>71</v>
      </c>
    </row>
    <row r="9" spans="1:2" x14ac:dyDescent="0.3">
      <c r="A9">
        <v>1004</v>
      </c>
      <c r="B9" t="s">
        <v>72</v>
      </c>
    </row>
    <row r="10" spans="1:2" x14ac:dyDescent="0.3">
      <c r="A10">
        <v>1005</v>
      </c>
      <c r="B10" t="s">
        <v>73</v>
      </c>
    </row>
    <row r="11" spans="1:2" x14ac:dyDescent="0.3">
      <c r="A11">
        <v>1009</v>
      </c>
      <c r="B11" s="12" t="s">
        <v>74</v>
      </c>
    </row>
    <row r="12" spans="1:2" x14ac:dyDescent="0.3">
      <c r="A12">
        <v>1010</v>
      </c>
      <c r="B12" s="12" t="s">
        <v>75</v>
      </c>
    </row>
    <row r="13" spans="1:2" x14ac:dyDescent="0.3">
      <c r="A13">
        <v>1511</v>
      </c>
      <c r="B13" t="s">
        <v>76</v>
      </c>
    </row>
    <row r="14" spans="1:2" x14ac:dyDescent="0.3">
      <c r="A14">
        <v>1500</v>
      </c>
      <c r="B14" t="s">
        <v>77</v>
      </c>
    </row>
    <row r="15" spans="1:2" x14ac:dyDescent="0.3">
      <c r="A15">
        <v>2006</v>
      </c>
      <c r="B15" s="12" t="s">
        <v>78</v>
      </c>
    </row>
    <row r="16" spans="1:2" x14ac:dyDescent="0.3">
      <c r="A16">
        <v>2007</v>
      </c>
      <c r="B16" s="12" t="s">
        <v>79</v>
      </c>
    </row>
    <row r="17" spans="1:2" x14ac:dyDescent="0.3">
      <c r="A17">
        <v>2008</v>
      </c>
      <c r="B17" t="s">
        <v>80</v>
      </c>
    </row>
  </sheetData>
  <sortState xmlns:xlrd2="http://schemas.microsoft.com/office/spreadsheetml/2017/richdata2" ref="A5:B16">
    <sortCondition ref="A5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363C-6BE6-41B8-8E60-C8657E30C510}">
  <dimension ref="A3:D28"/>
  <sheetViews>
    <sheetView showOutlineSymbols="0" showWhiteSpace="0" workbookViewId="0">
      <selection activeCell="C14" sqref="C14"/>
    </sheetView>
  </sheetViews>
  <sheetFormatPr defaultRowHeight="14.4" x14ac:dyDescent="0.3"/>
  <cols>
    <col min="2" max="2" width="59.33203125" style="21" customWidth="1"/>
    <col min="3" max="3" width="15.33203125" bestFit="1" customWidth="1"/>
  </cols>
  <sheetData>
    <row r="3" spans="1:3" ht="18" x14ac:dyDescent="0.35">
      <c r="A3" s="24" t="s">
        <v>81</v>
      </c>
      <c r="C3" t="s">
        <v>82</v>
      </c>
    </row>
    <row r="4" spans="1:3" x14ac:dyDescent="0.3">
      <c r="A4" s="1"/>
      <c r="B4" s="20" t="s">
        <v>83</v>
      </c>
      <c r="C4" s="1"/>
    </row>
    <row r="5" spans="1:3" x14ac:dyDescent="0.3">
      <c r="B5" s="21" t="s">
        <v>84</v>
      </c>
    </row>
    <row r="6" spans="1:3" ht="28.8" x14ac:dyDescent="0.3">
      <c r="B6" s="21" t="s">
        <v>85</v>
      </c>
    </row>
    <row r="7" spans="1:3" ht="28.8" x14ac:dyDescent="0.3">
      <c r="B7" s="21" t="s">
        <v>86</v>
      </c>
    </row>
    <row r="8" spans="1:3" x14ac:dyDescent="0.3">
      <c r="B8" s="21" t="s">
        <v>87</v>
      </c>
    </row>
    <row r="18" spans="1:4" ht="18" x14ac:dyDescent="0.35">
      <c r="A18" s="24" t="s">
        <v>88</v>
      </c>
    </row>
    <row r="19" spans="1:4" x14ac:dyDescent="0.3">
      <c r="A19" s="1" t="s">
        <v>89</v>
      </c>
      <c r="B19" s="20" t="s">
        <v>67</v>
      </c>
      <c r="C19" s="1" t="s">
        <v>90</v>
      </c>
    </row>
    <row r="20" spans="1:4" x14ac:dyDescent="0.3">
      <c r="A20">
        <v>1</v>
      </c>
      <c r="B20" s="21" t="s">
        <v>91</v>
      </c>
      <c r="C20" t="s">
        <v>92</v>
      </c>
    </row>
    <row r="21" spans="1:4" x14ac:dyDescent="0.3">
      <c r="A21">
        <v>2</v>
      </c>
      <c r="B21" s="21" t="s">
        <v>93</v>
      </c>
      <c r="C21" t="s">
        <v>92</v>
      </c>
    </row>
    <row r="22" spans="1:4" x14ac:dyDescent="0.3">
      <c r="A22">
        <v>3</v>
      </c>
      <c r="B22" s="22" t="s">
        <v>94</v>
      </c>
      <c r="C22" t="s">
        <v>92</v>
      </c>
    </row>
    <row r="23" spans="1:4" x14ac:dyDescent="0.3">
      <c r="A23">
        <v>4</v>
      </c>
      <c r="B23" s="21" t="s">
        <v>95</v>
      </c>
      <c r="C23" t="s">
        <v>92</v>
      </c>
    </row>
    <row r="24" spans="1:4" x14ac:dyDescent="0.3">
      <c r="A24">
        <v>5</v>
      </c>
      <c r="B24" s="23" t="s">
        <v>96</v>
      </c>
      <c r="C24" t="s">
        <v>92</v>
      </c>
      <c r="D24" t="s">
        <v>97</v>
      </c>
    </row>
    <row r="25" spans="1:4" x14ac:dyDescent="0.3">
      <c r="A25">
        <v>6</v>
      </c>
      <c r="B25" s="21" t="s">
        <v>98</v>
      </c>
      <c r="C25" t="s">
        <v>92</v>
      </c>
    </row>
    <row r="26" spans="1:4" x14ac:dyDescent="0.3">
      <c r="A26">
        <v>7</v>
      </c>
      <c r="C26" s="8" t="s">
        <v>82</v>
      </c>
    </row>
    <row r="27" spans="1:4" x14ac:dyDescent="0.3">
      <c r="A27">
        <v>8</v>
      </c>
      <c r="B27" s="21" t="s">
        <v>99</v>
      </c>
      <c r="C27" t="s">
        <v>92</v>
      </c>
    </row>
    <row r="28" spans="1:4" x14ac:dyDescent="0.3">
      <c r="A28">
        <v>9</v>
      </c>
      <c r="B28" s="21" t="s">
        <v>100</v>
      </c>
      <c r="C28" t="s">
        <v>92</v>
      </c>
      <c r="D28" t="s">
        <v>101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8733-FC32-499A-8742-B9CF635EB910}">
  <dimension ref="A2:K32"/>
  <sheetViews>
    <sheetView showOutlineSymbols="0" showWhiteSpace="0" workbookViewId="0">
      <selection activeCell="K14" sqref="K14"/>
    </sheetView>
  </sheetViews>
  <sheetFormatPr defaultRowHeight="14.4" x14ac:dyDescent="0.3"/>
  <cols>
    <col min="2" max="2" width="22.5546875" bestFit="1" customWidth="1"/>
    <col min="8" max="8" width="31.5546875" bestFit="1" customWidth="1"/>
    <col min="9" max="9" width="27.33203125" bestFit="1" customWidth="1"/>
    <col min="11" max="11" width="9.109375" style="5"/>
  </cols>
  <sheetData>
    <row r="2" spans="1:11" x14ac:dyDescent="0.3">
      <c r="A2" t="s">
        <v>102</v>
      </c>
      <c r="H2" t="s">
        <v>103</v>
      </c>
      <c r="I2" t="s">
        <v>104</v>
      </c>
      <c r="J2" t="s">
        <v>103</v>
      </c>
      <c r="K2" s="5" t="s">
        <v>104</v>
      </c>
    </row>
    <row r="3" spans="1:11" x14ac:dyDescent="0.3">
      <c r="E3" t="s">
        <v>61</v>
      </c>
      <c r="F3" t="s">
        <v>105</v>
      </c>
    </row>
    <row r="4" spans="1:11" x14ac:dyDescent="0.3">
      <c r="A4" t="s">
        <v>106</v>
      </c>
      <c r="B4" t="s">
        <v>107</v>
      </c>
      <c r="C4">
        <v>522</v>
      </c>
      <c r="E4">
        <v>1</v>
      </c>
      <c r="F4" s="17">
        <f>$C$4*EXP($C$13*$E4)</f>
        <v>369.10973977937783</v>
      </c>
      <c r="G4" s="17"/>
      <c r="H4" s="5">
        <f>EXP(-E4/C$5)</f>
        <v>0.60653065971263342</v>
      </c>
      <c r="I4" s="5">
        <f>2^(-1*E4/$C$5)</f>
        <v>0.70710678118654746</v>
      </c>
      <c r="J4" s="17">
        <f>$C$4*H4</f>
        <v>316.60900436999464</v>
      </c>
      <c r="K4" s="5">
        <f>$C$4*I4</f>
        <v>369.10973977937778</v>
      </c>
    </row>
    <row r="5" spans="1:11" x14ac:dyDescent="0.3">
      <c r="A5" t="s">
        <v>108</v>
      </c>
      <c r="B5" t="s">
        <v>109</v>
      </c>
      <c r="C5">
        <v>2</v>
      </c>
      <c r="E5">
        <v>2</v>
      </c>
      <c r="F5" s="17">
        <f>$C$4*EXP($C$13*$E5)</f>
        <v>261</v>
      </c>
      <c r="G5" s="17"/>
      <c r="H5" s="5">
        <f>EXP(-E5/C$5)</f>
        <v>0.36787944117144233</v>
      </c>
      <c r="I5" s="5">
        <f t="shared" ref="I5:I18" si="0">2^(-1*E5/$C$5)</f>
        <v>0.5</v>
      </c>
      <c r="J5" s="17">
        <f t="shared" ref="J5:J18" si="1">$C$4*H5</f>
        <v>192.0330682914929</v>
      </c>
      <c r="K5" s="5">
        <f t="shared" ref="K5:K32" si="2">$C$4*I5</f>
        <v>261</v>
      </c>
    </row>
    <row r="6" spans="1:11" x14ac:dyDescent="0.3">
      <c r="A6" t="s">
        <v>110</v>
      </c>
      <c r="B6" t="s">
        <v>111</v>
      </c>
      <c r="C6">
        <f>C4/2</f>
        <v>261</v>
      </c>
      <c r="E6">
        <v>3</v>
      </c>
      <c r="F6" s="17">
        <f>$C$4*EXP($C$13*$E6)</f>
        <v>184.55486988968892</v>
      </c>
      <c r="G6" s="17"/>
      <c r="H6" s="5">
        <f t="shared" ref="H6:H18" si="3">EXP(-E6/C$5)</f>
        <v>0.22313016014842982</v>
      </c>
      <c r="I6" s="5">
        <f>2^(-1*E6/$C$5)</f>
        <v>0.35355339059327379</v>
      </c>
      <c r="J6" s="17">
        <f t="shared" si="1"/>
        <v>116.47394359748037</v>
      </c>
      <c r="K6" s="5">
        <f t="shared" si="2"/>
        <v>184.55486988968892</v>
      </c>
    </row>
    <row r="7" spans="1:11" x14ac:dyDescent="0.3">
      <c r="C7" s="7"/>
      <c r="E7">
        <v>4</v>
      </c>
      <c r="F7" s="17">
        <f t="shared" ref="F7:F32" si="4">$C$4*EXP($C$13*$E7)</f>
        <v>130.5</v>
      </c>
      <c r="G7" s="17"/>
      <c r="H7" s="5">
        <f>EXP(-E7/C$5)</f>
        <v>0.1353352832366127</v>
      </c>
      <c r="I7" s="5">
        <f t="shared" si="0"/>
        <v>0.25</v>
      </c>
      <c r="J7" s="17">
        <f t="shared" si="1"/>
        <v>70.645017849511831</v>
      </c>
      <c r="K7" s="5">
        <f t="shared" si="2"/>
        <v>130.5</v>
      </c>
    </row>
    <row r="8" spans="1:11" x14ac:dyDescent="0.3">
      <c r="E8">
        <v>5</v>
      </c>
      <c r="F8" s="17">
        <f t="shared" si="4"/>
        <v>92.277434944844458</v>
      </c>
      <c r="G8" s="17"/>
      <c r="H8" s="5">
        <f t="shared" si="3"/>
        <v>8.20849986238988E-2</v>
      </c>
      <c r="I8" s="5">
        <f t="shared" si="0"/>
        <v>0.17677669529663687</v>
      </c>
      <c r="J8" s="17">
        <f t="shared" si="1"/>
        <v>42.848369281675176</v>
      </c>
      <c r="K8" s="5">
        <f t="shared" si="2"/>
        <v>92.277434944844444</v>
      </c>
    </row>
    <row r="9" spans="1:11" x14ac:dyDescent="0.3">
      <c r="A9" t="s">
        <v>112</v>
      </c>
      <c r="B9" s="19" t="s">
        <v>113</v>
      </c>
      <c r="E9">
        <v>6</v>
      </c>
      <c r="F9" s="17">
        <f t="shared" si="4"/>
        <v>65.250000000000014</v>
      </c>
      <c r="G9" s="17"/>
      <c r="H9" s="5">
        <f t="shared" si="3"/>
        <v>4.9787068367863944E-2</v>
      </c>
      <c r="I9" s="5">
        <f t="shared" si="0"/>
        <v>0.125</v>
      </c>
      <c r="J9" s="17">
        <f t="shared" si="1"/>
        <v>25.988849688024978</v>
      </c>
      <c r="K9" s="5">
        <f t="shared" si="2"/>
        <v>65.25</v>
      </c>
    </row>
    <row r="10" spans="1:11" x14ac:dyDescent="0.3">
      <c r="B10" s="19" t="s">
        <v>114</v>
      </c>
      <c r="E10">
        <v>7</v>
      </c>
      <c r="F10" s="17">
        <f t="shared" si="4"/>
        <v>46.138717472422229</v>
      </c>
      <c r="G10" s="17"/>
      <c r="H10" s="5">
        <f t="shared" si="3"/>
        <v>3.0197383422318501E-2</v>
      </c>
      <c r="I10" s="5">
        <f t="shared" si="0"/>
        <v>8.8388347648318447E-2</v>
      </c>
      <c r="J10" s="17">
        <f t="shared" si="1"/>
        <v>15.763034146450257</v>
      </c>
      <c r="K10" s="5">
        <f t="shared" si="2"/>
        <v>46.138717472422229</v>
      </c>
    </row>
    <row r="11" spans="1:11" x14ac:dyDescent="0.3">
      <c r="B11" s="19" t="s">
        <v>115</v>
      </c>
      <c r="E11">
        <v>8</v>
      </c>
      <c r="F11" s="17">
        <f t="shared" si="4"/>
        <v>32.625</v>
      </c>
      <c r="G11" s="17"/>
      <c r="H11" s="5">
        <f t="shared" si="3"/>
        <v>1.8315638888734179E-2</v>
      </c>
      <c r="I11" s="5">
        <f t="shared" si="0"/>
        <v>6.25E-2</v>
      </c>
      <c r="J11" s="17">
        <f t="shared" si="1"/>
        <v>9.5607634999192417</v>
      </c>
      <c r="K11" s="5">
        <f t="shared" si="2"/>
        <v>32.625</v>
      </c>
    </row>
    <row r="12" spans="1:11" x14ac:dyDescent="0.3">
      <c r="E12">
        <v>9</v>
      </c>
      <c r="F12" s="17">
        <f t="shared" si="4"/>
        <v>23.069358736211115</v>
      </c>
      <c r="G12" s="17"/>
      <c r="H12" s="5">
        <f t="shared" si="3"/>
        <v>1.1108996538242306E-2</v>
      </c>
      <c r="I12" s="5">
        <f t="shared" si="0"/>
        <v>4.4194173824159223E-2</v>
      </c>
      <c r="J12" s="17">
        <f t="shared" si="1"/>
        <v>5.7988961929624834</v>
      </c>
      <c r="K12" s="5">
        <f t="shared" si="2"/>
        <v>23.069358736211115</v>
      </c>
    </row>
    <row r="13" spans="1:11" x14ac:dyDescent="0.3">
      <c r="B13" t="s">
        <v>116</v>
      </c>
      <c r="C13">
        <f>LN(0.5)/C5</f>
        <v>-0.34657359027997264</v>
      </c>
      <c r="E13">
        <v>10</v>
      </c>
      <c r="F13" s="17">
        <f t="shared" si="4"/>
        <v>16.3125</v>
      </c>
      <c r="G13" s="17"/>
      <c r="H13" s="5">
        <f t="shared" si="3"/>
        <v>6.737946999085467E-3</v>
      </c>
      <c r="I13" s="5">
        <f>2^(-1*E13/$C$5)</f>
        <v>3.125E-2</v>
      </c>
      <c r="J13" s="17">
        <f t="shared" si="1"/>
        <v>3.5172083335226136</v>
      </c>
      <c r="K13" s="5">
        <f>$C$4*I13</f>
        <v>16.3125</v>
      </c>
    </row>
    <row r="14" spans="1:11" x14ac:dyDescent="0.3">
      <c r="E14">
        <v>11</v>
      </c>
      <c r="F14" s="17">
        <f t="shared" si="4"/>
        <v>11.534679368105555</v>
      </c>
      <c r="G14" s="17"/>
      <c r="H14" s="5">
        <f t="shared" si="3"/>
        <v>4.0867714384640666E-3</v>
      </c>
      <c r="I14" s="5">
        <f t="shared" si="0"/>
        <v>2.2097086912079608E-2</v>
      </c>
      <c r="J14" s="17">
        <f t="shared" si="1"/>
        <v>2.1332946908782429</v>
      </c>
      <c r="K14" s="5">
        <f t="shared" si="2"/>
        <v>11.534679368105555</v>
      </c>
    </row>
    <row r="15" spans="1:11" x14ac:dyDescent="0.3">
      <c r="B15" t="s">
        <v>117</v>
      </c>
      <c r="C15">
        <f>$C$4*EXP($C$13*50)</f>
        <v>1.5556812286376946E-5</v>
      </c>
      <c r="D15" t="s">
        <v>118</v>
      </c>
      <c r="E15">
        <v>12</v>
      </c>
      <c r="F15" s="17">
        <f t="shared" si="4"/>
        <v>8.1562500000000036</v>
      </c>
      <c r="G15" s="17"/>
      <c r="H15" s="5">
        <f t="shared" si="3"/>
        <v>2.4787521766663585E-3</v>
      </c>
      <c r="I15" s="5">
        <f t="shared" si="0"/>
        <v>1.5625E-2</v>
      </c>
      <c r="J15" s="17">
        <f t="shared" si="1"/>
        <v>1.2939086362198391</v>
      </c>
      <c r="K15" s="5">
        <f t="shared" si="2"/>
        <v>8.15625</v>
      </c>
    </row>
    <row r="16" spans="1:11" x14ac:dyDescent="0.3">
      <c r="E16">
        <v>13</v>
      </c>
      <c r="F16" s="17">
        <f t="shared" si="4"/>
        <v>5.7673396840527804</v>
      </c>
      <c r="G16" s="17"/>
      <c r="H16" s="5">
        <f t="shared" si="3"/>
        <v>1.5034391929775724E-3</v>
      </c>
      <c r="I16" s="5">
        <f t="shared" si="0"/>
        <v>1.1048543456039808E-2</v>
      </c>
      <c r="J16" s="17">
        <f t="shared" si="1"/>
        <v>0.78479525873429279</v>
      </c>
      <c r="K16" s="5">
        <f t="shared" si="2"/>
        <v>5.7673396840527795</v>
      </c>
    </row>
    <row r="17" spans="5:11" x14ac:dyDescent="0.3">
      <c r="E17">
        <v>14</v>
      </c>
      <c r="F17" s="17">
        <f t="shared" si="4"/>
        <v>4.0781250000000009</v>
      </c>
      <c r="G17" s="17"/>
      <c r="H17" s="5">
        <f>EXP(-E17/C$5)</f>
        <v>9.1188196555451624E-4</v>
      </c>
      <c r="I17" s="5">
        <f t="shared" si="0"/>
        <v>7.8125E-3</v>
      </c>
      <c r="J17" s="17">
        <f t="shared" si="1"/>
        <v>0.47600238601945749</v>
      </c>
      <c r="K17" s="5">
        <f t="shared" si="2"/>
        <v>4.078125</v>
      </c>
    </row>
    <row r="18" spans="5:11" x14ac:dyDescent="0.3">
      <c r="E18">
        <v>15</v>
      </c>
      <c r="F18" s="17">
        <f t="shared" si="4"/>
        <v>2.8836698420263898</v>
      </c>
      <c r="G18" s="17"/>
      <c r="H18" s="5">
        <f t="shared" si="3"/>
        <v>5.5308437014783363E-4</v>
      </c>
      <c r="I18" s="5">
        <f t="shared" si="0"/>
        <v>5.5242717280199038E-3</v>
      </c>
      <c r="J18" s="17">
        <f t="shared" si="1"/>
        <v>0.28871004121716914</v>
      </c>
      <c r="K18" s="5">
        <f t="shared" si="2"/>
        <v>2.8836698420263898</v>
      </c>
    </row>
    <row r="19" spans="5:11" x14ac:dyDescent="0.3">
      <c r="E19">
        <v>16</v>
      </c>
      <c r="F19" s="17">
        <f t="shared" si="4"/>
        <v>2.0390625000000004</v>
      </c>
      <c r="G19" s="17"/>
      <c r="H19" s="5">
        <f t="shared" ref="H19:H26" si="5">EXP(-E19/C$5)</f>
        <v>3.3546262790251185E-4</v>
      </c>
      <c r="I19" s="5">
        <f t="shared" ref="I19:I26" si="6">2^(-1*E19/$C$5)</f>
        <v>3.90625E-3</v>
      </c>
      <c r="J19" s="17">
        <f t="shared" ref="J19:J26" si="7">$C$4*H19</f>
        <v>0.17511149176511118</v>
      </c>
      <c r="K19" s="5">
        <f t="shared" si="2"/>
        <v>2.0390625</v>
      </c>
    </row>
    <row r="20" spans="5:11" x14ac:dyDescent="0.3">
      <c r="E20">
        <v>17</v>
      </c>
      <c r="F20" s="17">
        <f t="shared" si="4"/>
        <v>1.4418349210131947</v>
      </c>
      <c r="G20" s="17"/>
      <c r="H20" s="5">
        <f t="shared" si="5"/>
        <v>2.0346836901064417E-4</v>
      </c>
      <c r="I20" s="5">
        <f t="shared" si="6"/>
        <v>2.7621358640099515E-3</v>
      </c>
      <c r="J20" s="17">
        <f t="shared" si="7"/>
        <v>0.10621048862355625</v>
      </c>
      <c r="K20" s="5">
        <f t="shared" si="2"/>
        <v>1.4418349210131947</v>
      </c>
    </row>
    <row r="21" spans="5:11" x14ac:dyDescent="0.3">
      <c r="E21">
        <v>18</v>
      </c>
      <c r="F21" s="17">
        <f t="shared" si="4"/>
        <v>1.01953125</v>
      </c>
      <c r="G21" s="17"/>
      <c r="H21" s="5">
        <f t="shared" si="5"/>
        <v>1.2340980408667956E-4</v>
      </c>
      <c r="I21" s="5">
        <f t="shared" si="6"/>
        <v>1.953125E-3</v>
      </c>
      <c r="J21" s="17">
        <f t="shared" si="7"/>
        <v>6.4419917733246734E-2</v>
      </c>
      <c r="K21" s="5">
        <f t="shared" si="2"/>
        <v>1.01953125</v>
      </c>
    </row>
    <row r="22" spans="5:11" x14ac:dyDescent="0.3">
      <c r="E22">
        <v>19</v>
      </c>
      <c r="F22" s="17">
        <f t="shared" si="4"/>
        <v>0.72091746050659733</v>
      </c>
      <c r="G22" s="17"/>
      <c r="H22" s="5">
        <f t="shared" si="5"/>
        <v>7.4851829887700598E-5</v>
      </c>
      <c r="I22" s="5">
        <f t="shared" si="6"/>
        <v>1.3810679320049757E-3</v>
      </c>
      <c r="J22" s="17">
        <f t="shared" si="7"/>
        <v>3.9072655201379709E-2</v>
      </c>
      <c r="K22" s="5">
        <f t="shared" si="2"/>
        <v>0.72091746050659733</v>
      </c>
    </row>
    <row r="23" spans="5:11" x14ac:dyDescent="0.3">
      <c r="E23">
        <v>20</v>
      </c>
      <c r="F23" s="17">
        <f t="shared" si="4"/>
        <v>0.509765625</v>
      </c>
      <c r="G23" s="17"/>
      <c r="H23" s="5">
        <f t="shared" si="5"/>
        <v>4.5399929762484854E-5</v>
      </c>
      <c r="I23" s="5">
        <f t="shared" si="6"/>
        <v>9.765625E-4</v>
      </c>
      <c r="J23" s="17">
        <f t="shared" si="7"/>
        <v>2.3698763336017094E-2</v>
      </c>
      <c r="K23" s="5">
        <f t="shared" si="2"/>
        <v>0.509765625</v>
      </c>
    </row>
    <row r="24" spans="5:11" x14ac:dyDescent="0.3">
      <c r="E24">
        <v>21</v>
      </c>
      <c r="F24" s="17">
        <f t="shared" si="4"/>
        <v>0.36045873025329861</v>
      </c>
      <c r="G24" s="17"/>
      <c r="H24" s="5">
        <f t="shared" si="5"/>
        <v>2.7536449349747158E-5</v>
      </c>
      <c r="I24" s="5">
        <f t="shared" si="6"/>
        <v>6.9053396600248776E-4</v>
      </c>
      <c r="J24" s="17">
        <f t="shared" si="7"/>
        <v>1.4374026560568017E-2</v>
      </c>
      <c r="K24" s="5">
        <f t="shared" si="2"/>
        <v>0.36045873025329861</v>
      </c>
    </row>
    <row r="25" spans="5:11" x14ac:dyDescent="0.3">
      <c r="E25">
        <v>22</v>
      </c>
      <c r="F25" s="17">
        <f t="shared" si="4"/>
        <v>0.25488281249999994</v>
      </c>
      <c r="G25" s="17"/>
      <c r="H25" s="5">
        <f t="shared" si="5"/>
        <v>1.6701700790245659E-5</v>
      </c>
      <c r="I25" s="5">
        <f t="shared" si="6"/>
        <v>4.8828125E-4</v>
      </c>
      <c r="J25" s="17">
        <f t="shared" si="7"/>
        <v>8.7182878125082342E-3</v>
      </c>
      <c r="K25" s="5">
        <f t="shared" si="2"/>
        <v>0.2548828125</v>
      </c>
    </row>
    <row r="26" spans="5:11" x14ac:dyDescent="0.3">
      <c r="E26">
        <v>23</v>
      </c>
      <c r="F26" s="17">
        <f t="shared" si="4"/>
        <v>0.1802293651266493</v>
      </c>
      <c r="G26" s="17"/>
      <c r="H26" s="5">
        <f t="shared" si="5"/>
        <v>1.0130093598630711E-5</v>
      </c>
      <c r="I26" s="5">
        <f t="shared" si="6"/>
        <v>3.4526698300124388E-4</v>
      </c>
      <c r="J26" s="17">
        <f t="shared" si="7"/>
        <v>5.2879088584852308E-3</v>
      </c>
      <c r="K26" s="5">
        <f t="shared" si="2"/>
        <v>0.1802293651266493</v>
      </c>
    </row>
    <row r="27" spans="5:11" x14ac:dyDescent="0.3">
      <c r="E27">
        <v>24</v>
      </c>
      <c r="F27" s="17">
        <f t="shared" si="4"/>
        <v>0.12744140625000008</v>
      </c>
      <c r="H27" s="5">
        <f t="shared" ref="H27:H32" si="8">EXP(-E27/C$5)</f>
        <v>6.1442123533282098E-6</v>
      </c>
      <c r="I27" s="5">
        <f t="shared" ref="I27:I32" si="9">2^(-1*E27/$C$5)</f>
        <v>2.44140625E-4</v>
      </c>
      <c r="J27" s="17">
        <f t="shared" ref="J27:J32" si="10">$C$4*H27</f>
        <v>3.2072788484373256E-3</v>
      </c>
      <c r="K27" s="5">
        <f t="shared" si="2"/>
        <v>0.12744140625</v>
      </c>
    </row>
    <row r="28" spans="5:11" x14ac:dyDescent="0.3">
      <c r="E28">
        <v>25</v>
      </c>
      <c r="F28" s="17">
        <f t="shared" si="4"/>
        <v>9.0114682563324638E-2</v>
      </c>
      <c r="H28" s="5">
        <f t="shared" si="8"/>
        <v>3.7266531720786709E-6</v>
      </c>
      <c r="I28" s="5">
        <f t="shared" si="9"/>
        <v>1.7263349150062191E-4</v>
      </c>
      <c r="J28" s="17">
        <f t="shared" si="10"/>
        <v>1.9453129558250663E-3</v>
      </c>
      <c r="K28" s="5">
        <f t="shared" si="2"/>
        <v>9.0114682563324638E-2</v>
      </c>
    </row>
    <row r="29" spans="5:11" x14ac:dyDescent="0.3">
      <c r="E29">
        <v>26</v>
      </c>
      <c r="F29" s="17">
        <f t="shared" si="4"/>
        <v>6.3720703125000042E-2</v>
      </c>
      <c r="H29" s="5">
        <f t="shared" si="8"/>
        <v>2.2603294069810542E-6</v>
      </c>
      <c r="I29" s="5">
        <f t="shared" si="9"/>
        <v>1.220703125E-4</v>
      </c>
      <c r="J29" s="17">
        <f t="shared" si="10"/>
        <v>1.1798919504441103E-3</v>
      </c>
      <c r="K29" s="5">
        <f t="shared" si="2"/>
        <v>6.3720703125E-2</v>
      </c>
    </row>
    <row r="30" spans="5:11" x14ac:dyDescent="0.3">
      <c r="E30">
        <v>27</v>
      </c>
      <c r="F30" s="17">
        <f t="shared" si="4"/>
        <v>4.5057341281662319E-2</v>
      </c>
      <c r="H30" s="5">
        <f t="shared" si="8"/>
        <v>1.3709590863840845E-6</v>
      </c>
      <c r="I30" s="5">
        <f t="shared" si="9"/>
        <v>8.6316745750310956E-5</v>
      </c>
      <c r="J30" s="17">
        <f t="shared" si="10"/>
        <v>7.1564064309249205E-4</v>
      </c>
      <c r="K30" s="5">
        <f t="shared" si="2"/>
        <v>4.5057341281662319E-2</v>
      </c>
    </row>
    <row r="31" spans="5:11" x14ac:dyDescent="0.3">
      <c r="E31">
        <v>28</v>
      </c>
      <c r="F31" s="17">
        <f t="shared" si="4"/>
        <v>3.1860351562500014E-2</v>
      </c>
      <c r="H31" s="5">
        <f t="shared" si="8"/>
        <v>8.3152871910356788E-7</v>
      </c>
      <c r="I31" s="5">
        <f t="shared" si="9"/>
        <v>6.103515625E-5</v>
      </c>
      <c r="J31" s="17">
        <f t="shared" si="10"/>
        <v>4.3405799137206241E-4</v>
      </c>
      <c r="K31" s="5">
        <f t="shared" si="2"/>
        <v>3.18603515625E-2</v>
      </c>
    </row>
    <row r="32" spans="5:11" x14ac:dyDescent="0.3">
      <c r="E32">
        <v>29</v>
      </c>
      <c r="F32" s="17">
        <f t="shared" si="4"/>
        <v>2.2528670640831156E-2</v>
      </c>
      <c r="H32" s="5">
        <f t="shared" si="8"/>
        <v>5.0434766256788803E-7</v>
      </c>
      <c r="I32" s="5">
        <f t="shared" si="9"/>
        <v>4.3158372875155471E-5</v>
      </c>
      <c r="J32" s="17">
        <f t="shared" si="10"/>
        <v>2.6326947986043758E-4</v>
      </c>
      <c r="K32" s="5">
        <f t="shared" si="2"/>
        <v>2.2528670640831156E-2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E6F3-E20A-410E-822D-02A72C3E9E77}">
  <dimension ref="A1:R12"/>
  <sheetViews>
    <sheetView showOutlineSymbols="0" showWhiteSpace="0" workbookViewId="0"/>
  </sheetViews>
  <sheetFormatPr defaultRowHeight="14.4" x14ac:dyDescent="0.3"/>
  <cols>
    <col min="11" max="11" width="20.44140625" customWidth="1"/>
    <col min="15" max="15" width="10.44140625" customWidth="1"/>
  </cols>
  <sheetData>
    <row r="1" spans="1:18" x14ac:dyDescent="0.3">
      <c r="A1" t="s">
        <v>119</v>
      </c>
      <c r="K1" s="46" t="s">
        <v>120</v>
      </c>
      <c r="L1" s="47"/>
      <c r="M1" s="47"/>
      <c r="N1" s="47"/>
      <c r="O1" s="48"/>
      <c r="P1" s="25"/>
    </row>
    <row r="2" spans="1:18" x14ac:dyDescent="0.3">
      <c r="K2" s="26" t="s">
        <v>121</v>
      </c>
      <c r="O2" s="27"/>
    </row>
    <row r="3" spans="1:18" x14ac:dyDescent="0.3">
      <c r="A3" s="14" t="s">
        <v>122</v>
      </c>
      <c r="K3" s="26"/>
      <c r="O3" s="27"/>
    </row>
    <row r="4" spans="1:18" x14ac:dyDescent="0.3">
      <c r="A4" s="14" t="s">
        <v>123</v>
      </c>
      <c r="K4" s="26" t="s">
        <v>124</v>
      </c>
      <c r="L4" t="s">
        <v>125</v>
      </c>
      <c r="M4" s="28" t="s">
        <v>126</v>
      </c>
      <c r="N4" t="s">
        <v>119</v>
      </c>
      <c r="O4" s="27" t="s">
        <v>127</v>
      </c>
    </row>
    <row r="5" spans="1:18" x14ac:dyDescent="0.3">
      <c r="K5" s="26" t="s">
        <v>128</v>
      </c>
      <c r="L5" t="s">
        <v>129</v>
      </c>
      <c r="M5" t="s">
        <v>130</v>
      </c>
      <c r="N5" t="s">
        <v>131</v>
      </c>
      <c r="O5" s="27" t="s">
        <v>132</v>
      </c>
      <c r="P5" t="s">
        <v>133</v>
      </c>
      <c r="Q5" t="s">
        <v>134</v>
      </c>
      <c r="R5" s="19" t="s">
        <v>135</v>
      </c>
    </row>
    <row r="6" spans="1:18" x14ac:dyDescent="0.3">
      <c r="K6" s="26" t="s">
        <v>136</v>
      </c>
      <c r="L6">
        <v>2</v>
      </c>
      <c r="M6">
        <v>18</v>
      </c>
      <c r="N6">
        <v>1.3049999999999999</v>
      </c>
      <c r="O6" s="27">
        <v>4.9180000000000001</v>
      </c>
      <c r="Q6">
        <f>1/O6</f>
        <v>0.20333468889792597</v>
      </c>
    </row>
    <row r="7" spans="1:18" x14ac:dyDescent="0.3">
      <c r="K7" s="26" t="s">
        <v>137</v>
      </c>
      <c r="L7">
        <v>1</v>
      </c>
      <c r="M7">
        <v>5</v>
      </c>
      <c r="N7">
        <v>1.4179999999999999</v>
      </c>
      <c r="O7" s="27">
        <v>1.196</v>
      </c>
      <c r="Q7">
        <f t="shared" ref="Q7:Q12" si="0">1/O7</f>
        <v>0.83612040133779264</v>
      </c>
    </row>
    <row r="8" spans="1:18" x14ac:dyDescent="0.3">
      <c r="K8" s="26" t="s">
        <v>138</v>
      </c>
      <c r="L8">
        <v>15</v>
      </c>
      <c r="M8">
        <v>40</v>
      </c>
      <c r="N8">
        <v>3.6760000000000002</v>
      </c>
      <c r="O8" s="27">
        <v>5.4189999999999996</v>
      </c>
      <c r="Q8">
        <f t="shared" si="0"/>
        <v>0.18453589223103894</v>
      </c>
    </row>
    <row r="9" spans="1:18" x14ac:dyDescent="0.3">
      <c r="K9" s="26" t="s">
        <v>139</v>
      </c>
      <c r="L9">
        <v>2</v>
      </c>
      <c r="M9">
        <v>5</v>
      </c>
      <c r="N9">
        <v>3.1960000000000002</v>
      </c>
      <c r="O9" s="27">
        <v>0.68300000000000005</v>
      </c>
      <c r="Q9">
        <f t="shared" si="0"/>
        <v>1.4641288433382136</v>
      </c>
    </row>
    <row r="10" spans="1:18" x14ac:dyDescent="0.3">
      <c r="A10" t="s">
        <v>140</v>
      </c>
      <c r="K10" s="26" t="s">
        <v>141</v>
      </c>
      <c r="L10">
        <v>40</v>
      </c>
      <c r="M10">
        <v>80</v>
      </c>
      <c r="N10">
        <v>6.6619999999999999</v>
      </c>
      <c r="O10" s="27">
        <v>6.976</v>
      </c>
      <c r="Q10">
        <f t="shared" si="0"/>
        <v>0.14334862385321101</v>
      </c>
    </row>
    <row r="11" spans="1:18" x14ac:dyDescent="0.3">
      <c r="K11" s="26" t="s">
        <v>142</v>
      </c>
      <c r="L11">
        <v>150</v>
      </c>
      <c r="M11">
        <v>300</v>
      </c>
      <c r="N11">
        <v>6.74</v>
      </c>
      <c r="O11" s="27">
        <v>26.045000000000002</v>
      </c>
      <c r="Q11">
        <f t="shared" si="0"/>
        <v>3.8395085429065078E-2</v>
      </c>
    </row>
    <row r="12" spans="1:18" x14ac:dyDescent="0.3">
      <c r="K12" s="29" t="s">
        <v>143</v>
      </c>
      <c r="L12" s="1">
        <v>40</v>
      </c>
      <c r="M12" s="1">
        <v>1000</v>
      </c>
      <c r="N12" s="1">
        <v>1.1279999999999999</v>
      </c>
      <c r="O12" s="30">
        <v>308.59399999999999</v>
      </c>
      <c r="Q12">
        <f t="shared" si="0"/>
        <v>3.2405037038957334E-3</v>
      </c>
    </row>
  </sheetData>
  <mergeCells count="1">
    <mergeCell ref="K1:O1"/>
  </mergeCells>
  <hyperlinks>
    <hyperlink ref="A3" r:id="rId1" xr:uid="{5007DA44-2205-45C5-AA1F-3DFC9BD24F6D}"/>
    <hyperlink ref="A4" r:id="rId2" xr:uid="{F8201998-F602-4642-98AC-534E9CF2EE60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B9E0-046E-4751-99E0-8DFFDE8D53A4}">
  <dimension ref="A1:Y108"/>
  <sheetViews>
    <sheetView showOutlineSymbols="0" showWhiteSpace="0" topLeftCell="E1" workbookViewId="0">
      <selection activeCell="O21" sqref="O21"/>
    </sheetView>
  </sheetViews>
  <sheetFormatPr defaultRowHeight="14.4" x14ac:dyDescent="0.3"/>
  <cols>
    <col min="1" max="1" width="9" customWidth="1"/>
    <col min="2" max="2" width="10.88671875" customWidth="1"/>
    <col min="3" max="3" width="9.88671875" customWidth="1"/>
    <col min="4" max="4" width="20.6640625" bestFit="1" customWidth="1"/>
    <col min="5" max="5" width="15" customWidth="1"/>
    <col min="6" max="6" width="10.33203125" customWidth="1"/>
    <col min="7" max="7" width="14.88671875" customWidth="1"/>
    <col min="8" max="8" width="10.6640625" customWidth="1"/>
    <col min="9" max="11" width="8.88671875" customWidth="1"/>
    <col min="12" max="12" width="11.6640625" customWidth="1"/>
    <col min="13" max="14" width="11.6640625" bestFit="1" customWidth="1"/>
    <col min="15" max="15" width="13.6640625" customWidth="1"/>
    <col min="16" max="16" width="18.33203125" customWidth="1"/>
    <col min="19" max="19" width="11.5546875" bestFit="1" customWidth="1"/>
    <col min="23" max="23" width="10.44140625" customWidth="1"/>
  </cols>
  <sheetData>
    <row r="1" spans="1:9" x14ac:dyDescent="0.3">
      <c r="A1" t="s">
        <v>144</v>
      </c>
    </row>
    <row r="2" spans="1:9" x14ac:dyDescent="0.3">
      <c r="A2" t="s">
        <v>145</v>
      </c>
    </row>
    <row r="4" spans="1:9" x14ac:dyDescent="0.3">
      <c r="A4" t="s">
        <v>146</v>
      </c>
    </row>
    <row r="5" spans="1:9" x14ac:dyDescent="0.3">
      <c r="A5" t="s">
        <v>147</v>
      </c>
      <c r="F5" s="5"/>
      <c r="G5" t="s">
        <v>148</v>
      </c>
      <c r="H5" t="s">
        <v>149</v>
      </c>
      <c r="I5" s="8" t="s">
        <v>150</v>
      </c>
    </row>
    <row r="6" spans="1:9" x14ac:dyDescent="0.3">
      <c r="A6" s="1" t="s">
        <v>54</v>
      </c>
      <c r="B6" s="1" t="s">
        <v>151</v>
      </c>
      <c r="C6" s="1" t="s">
        <v>152</v>
      </c>
      <c r="D6" s="1" t="s">
        <v>153</v>
      </c>
      <c r="E6" s="1" t="s">
        <v>154</v>
      </c>
      <c r="F6" s="5"/>
      <c r="G6" t="s">
        <v>155</v>
      </c>
    </row>
    <row r="7" spans="1:9" x14ac:dyDescent="0.3">
      <c r="A7">
        <v>91</v>
      </c>
      <c r="B7" t="s">
        <v>62</v>
      </c>
      <c r="C7">
        <v>5</v>
      </c>
      <c r="D7" t="s">
        <v>156</v>
      </c>
      <c r="E7">
        <v>0.4</v>
      </c>
      <c r="F7" s="6">
        <f>input!$I$16*E7</f>
        <v>13521053.200000001</v>
      </c>
      <c r="G7" s="7">
        <f>F7+F10</f>
        <v>15059946.500000002</v>
      </c>
      <c r="H7">
        <f>[3]FPS_test_out!$E$12</f>
        <v>204</v>
      </c>
      <c r="I7" s="7">
        <f>H7/G7</f>
        <v>1.3545864854167973E-5</v>
      </c>
    </row>
    <row r="8" spans="1:9" x14ac:dyDescent="0.3">
      <c r="A8">
        <v>91</v>
      </c>
      <c r="B8" t="s">
        <v>62</v>
      </c>
      <c r="C8">
        <v>6</v>
      </c>
      <c r="D8" t="s">
        <v>157</v>
      </c>
      <c r="E8">
        <v>0.2</v>
      </c>
      <c r="F8" s="6">
        <f>input!$I$16*E8</f>
        <v>6760526.6000000006</v>
      </c>
      <c r="G8" s="7">
        <f>F8</f>
        <v>6760526.6000000006</v>
      </c>
      <c r="H8">
        <f>[3]FPS_test_out!$E$13</f>
        <v>204</v>
      </c>
      <c r="I8" s="7">
        <f>H8/G8</f>
        <v>3.0175164165466043E-5</v>
      </c>
    </row>
    <row r="9" spans="1:9" x14ac:dyDescent="0.3">
      <c r="A9" s="1">
        <v>91</v>
      </c>
      <c r="B9" s="1" t="s">
        <v>62</v>
      </c>
      <c r="C9">
        <v>1002</v>
      </c>
      <c r="D9" t="s">
        <v>70</v>
      </c>
      <c r="E9" s="1">
        <v>0.4</v>
      </c>
      <c r="F9" s="6">
        <f>input!$I$16*E9</f>
        <v>13521053.200000001</v>
      </c>
      <c r="G9" s="7">
        <f>F9+F13</f>
        <v>24293306.300000001</v>
      </c>
      <c r="H9">
        <f>[3]FPS_test_out!$E$54</f>
        <v>204</v>
      </c>
      <c r="I9" s="7">
        <f>H9/G9</f>
        <v>8.3973748768812084E-6</v>
      </c>
    </row>
    <row r="10" spans="1:9" x14ac:dyDescent="0.3">
      <c r="A10">
        <v>91</v>
      </c>
      <c r="B10" t="s">
        <v>158</v>
      </c>
      <c r="C10">
        <v>5</v>
      </c>
      <c r="D10" t="s">
        <v>156</v>
      </c>
      <c r="E10">
        <v>0.1</v>
      </c>
      <c r="F10" s="6">
        <f>input!$J$16*E10</f>
        <v>1538893.3</v>
      </c>
      <c r="I10" s="7"/>
    </row>
    <row r="11" spans="1:9" x14ac:dyDescent="0.3">
      <c r="A11">
        <v>91</v>
      </c>
      <c r="B11" t="s">
        <v>158</v>
      </c>
      <c r="C11">
        <v>2</v>
      </c>
      <c r="D11" t="s">
        <v>159</v>
      </c>
      <c r="E11">
        <v>0.2</v>
      </c>
      <c r="F11" s="6">
        <f>input!$J$16*E11</f>
        <v>3077786.6</v>
      </c>
      <c r="G11" s="7">
        <f>F11</f>
        <v>3077786.6</v>
      </c>
      <c r="H11">
        <f>[3]FPS_test_out!$E$41</f>
        <v>204</v>
      </c>
      <c r="I11" s="7">
        <f>H11/G11</f>
        <v>6.6281398456930046E-5</v>
      </c>
    </row>
    <row r="12" spans="1:9" x14ac:dyDescent="0.3">
      <c r="A12">
        <v>91</v>
      </c>
      <c r="B12" t="s">
        <v>158</v>
      </c>
      <c r="C12">
        <v>6</v>
      </c>
      <c r="D12" t="s">
        <v>157</v>
      </c>
      <c r="E12">
        <v>0</v>
      </c>
      <c r="F12" s="6">
        <f>input!$J$16*E12</f>
        <v>0</v>
      </c>
    </row>
    <row r="13" spans="1:9" x14ac:dyDescent="0.3">
      <c r="A13">
        <v>91</v>
      </c>
      <c r="B13" t="s">
        <v>158</v>
      </c>
      <c r="C13">
        <v>1002</v>
      </c>
      <c r="D13" t="s">
        <v>70</v>
      </c>
      <c r="E13">
        <v>0.7</v>
      </c>
      <c r="F13" s="6">
        <f>input!$J$16*E13</f>
        <v>10772253.1</v>
      </c>
    </row>
    <row r="16" spans="1:9" x14ac:dyDescent="0.3">
      <c r="A16" t="s">
        <v>160</v>
      </c>
      <c r="B16" t="s">
        <v>93</v>
      </c>
    </row>
    <row r="17" spans="1:9" x14ac:dyDescent="0.3">
      <c r="A17" s="1" t="s">
        <v>152</v>
      </c>
      <c r="B17" s="1" t="s">
        <v>153</v>
      </c>
      <c r="C17" t="s">
        <v>161</v>
      </c>
      <c r="E17" t="s">
        <v>162</v>
      </c>
      <c r="G17" t="s">
        <v>163</v>
      </c>
      <c r="H17" t="s">
        <v>149</v>
      </c>
      <c r="I17" s="8" t="s">
        <v>150</v>
      </c>
    </row>
    <row r="18" spans="1:9" x14ac:dyDescent="0.3">
      <c r="A18" s="9">
        <v>2</v>
      </c>
      <c r="B18" s="9" t="s">
        <v>164</v>
      </c>
      <c r="C18">
        <v>1001</v>
      </c>
      <c r="D18" t="s">
        <v>69</v>
      </c>
      <c r="E18" s="9">
        <v>0.1</v>
      </c>
      <c r="F18" s="7">
        <f>$F$11*E18</f>
        <v>307778.66000000003</v>
      </c>
      <c r="G18" s="7">
        <f>F18+F21+F26</f>
        <v>2489825.9700000007</v>
      </c>
      <c r="H18">
        <f>[4]FPS_test_out!$E$65</f>
        <v>2489.8259699999999</v>
      </c>
      <c r="I18" s="7">
        <f>H18/G18</f>
        <v>9.9999999999999959E-4</v>
      </c>
    </row>
    <row r="19" spans="1:9" x14ac:dyDescent="0.3">
      <c r="A19">
        <v>2</v>
      </c>
      <c r="B19" t="s">
        <v>164</v>
      </c>
      <c r="C19" s="1">
        <v>1002</v>
      </c>
      <c r="D19" s="1" t="s">
        <v>70</v>
      </c>
      <c r="E19">
        <v>0.2</v>
      </c>
      <c r="F19" s="7">
        <f>$F$11*E19</f>
        <v>615557.32000000007</v>
      </c>
      <c r="G19" s="7">
        <f>F19+F22+F27+G9</f>
        <v>30102900.23</v>
      </c>
      <c r="H19">
        <f>[4]FPS_test_out!$E$54</f>
        <v>30102.900229999999</v>
      </c>
      <c r="I19" s="7">
        <f>H19/G19</f>
        <v>1E-3</v>
      </c>
    </row>
    <row r="20" spans="1:9" x14ac:dyDescent="0.3">
      <c r="A20" s="1">
        <v>2</v>
      </c>
      <c r="B20" s="1" t="s">
        <v>164</v>
      </c>
      <c r="C20">
        <v>105</v>
      </c>
      <c r="D20" t="s">
        <v>165</v>
      </c>
      <c r="E20">
        <v>0.7</v>
      </c>
      <c r="F20" s="7">
        <f>$F$11*E20</f>
        <v>2154450.62</v>
      </c>
      <c r="G20" s="7">
        <f>F20+F24</f>
        <v>4182608.6</v>
      </c>
      <c r="H20">
        <f>[4]FPS_test_out!$E$86</f>
        <v>4182.6085999999996</v>
      </c>
      <c r="I20" s="7">
        <f>H20/G20</f>
        <v>9.999999999999998E-4</v>
      </c>
    </row>
    <row r="21" spans="1:9" x14ac:dyDescent="0.3">
      <c r="A21">
        <v>6</v>
      </c>
      <c r="B21" t="s">
        <v>157</v>
      </c>
      <c r="C21">
        <v>1001</v>
      </c>
      <c r="D21" t="s">
        <v>69</v>
      </c>
      <c r="E21" s="9">
        <v>0.1</v>
      </c>
      <c r="F21" s="7">
        <f>$G$8*E21</f>
        <v>676052.66000000015</v>
      </c>
    </row>
    <row r="22" spans="1:9" x14ac:dyDescent="0.3">
      <c r="A22">
        <v>6</v>
      </c>
      <c r="B22" t="s">
        <v>157</v>
      </c>
      <c r="C22" s="1">
        <v>1002</v>
      </c>
      <c r="D22" s="1" t="s">
        <v>70</v>
      </c>
      <c r="E22">
        <v>0.1</v>
      </c>
      <c r="F22" s="7">
        <f>$G$8*E22</f>
        <v>676052.66000000015</v>
      </c>
    </row>
    <row r="23" spans="1:9" x14ac:dyDescent="0.3">
      <c r="A23">
        <v>6</v>
      </c>
      <c r="B23" t="s">
        <v>157</v>
      </c>
      <c r="C23">
        <v>106</v>
      </c>
      <c r="D23" t="s">
        <v>166</v>
      </c>
      <c r="E23">
        <v>0.5</v>
      </c>
      <c r="F23" s="7">
        <f>$G$8*E23</f>
        <v>3380263.3000000003</v>
      </c>
      <c r="G23" s="7">
        <f>F23</f>
        <v>3380263.3000000003</v>
      </c>
      <c r="H23">
        <f>[4]FPS_test_out!$E$85</f>
        <v>3380.2633000000001</v>
      </c>
      <c r="I23" s="7">
        <f>H23/G23</f>
        <v>1E-3</v>
      </c>
    </row>
    <row r="24" spans="1:9" x14ac:dyDescent="0.3">
      <c r="A24">
        <v>6</v>
      </c>
      <c r="B24" t="s">
        <v>157</v>
      </c>
      <c r="C24">
        <v>105</v>
      </c>
      <c r="D24" t="s">
        <v>165</v>
      </c>
      <c r="E24">
        <v>0.3</v>
      </c>
      <c r="F24" s="7">
        <f>$G$8*E24</f>
        <v>2028157.98</v>
      </c>
    </row>
    <row r="25" spans="1:9" x14ac:dyDescent="0.3">
      <c r="A25">
        <v>5</v>
      </c>
      <c r="B25" t="s">
        <v>156</v>
      </c>
      <c r="C25" s="9">
        <v>1000</v>
      </c>
      <c r="D25" s="9" t="s">
        <v>167</v>
      </c>
      <c r="E25" s="9">
        <v>0.1</v>
      </c>
      <c r="F25" s="7">
        <f>$G$7*E25</f>
        <v>1505994.6500000004</v>
      </c>
      <c r="G25" s="7">
        <f>F25</f>
        <v>1505994.6500000004</v>
      </c>
      <c r="H25">
        <f>[4]FPS_test_out!$E$64</f>
        <v>1505.9946500000001</v>
      </c>
      <c r="I25" s="7">
        <f>H25/G25</f>
        <v>9.999999999999998E-4</v>
      </c>
    </row>
    <row r="26" spans="1:9" x14ac:dyDescent="0.3">
      <c r="A26">
        <v>5</v>
      </c>
      <c r="B26" t="s">
        <v>156</v>
      </c>
      <c r="C26">
        <v>1001</v>
      </c>
      <c r="D26" t="s">
        <v>69</v>
      </c>
      <c r="E26">
        <v>0.1</v>
      </c>
      <c r="F26" s="7">
        <f>$G$7*E26</f>
        <v>1505994.6500000004</v>
      </c>
    </row>
    <row r="27" spans="1:9" x14ac:dyDescent="0.3">
      <c r="A27">
        <v>5</v>
      </c>
      <c r="B27" t="s">
        <v>156</v>
      </c>
      <c r="C27" s="1">
        <v>1002</v>
      </c>
      <c r="D27" s="1" t="s">
        <v>70</v>
      </c>
      <c r="E27">
        <v>0.3</v>
      </c>
      <c r="F27" s="7">
        <f>$G$7*E27</f>
        <v>4517983.95</v>
      </c>
    </row>
    <row r="28" spans="1:9" x14ac:dyDescent="0.3">
      <c r="A28" s="1">
        <v>5</v>
      </c>
      <c r="B28" s="1" t="s">
        <v>156</v>
      </c>
      <c r="C28">
        <v>104</v>
      </c>
      <c r="D28" t="s">
        <v>168</v>
      </c>
      <c r="E28">
        <v>0.5</v>
      </c>
      <c r="F28" s="7">
        <f>$G$7*E28</f>
        <v>7529973.2500000009</v>
      </c>
      <c r="G28" s="7">
        <f>F28</f>
        <v>7529973.2500000009</v>
      </c>
      <c r="H28">
        <f>[4]FPS_test_out!$E$84</f>
        <v>7529.97325</v>
      </c>
      <c r="I28" s="7">
        <f>H28/G28</f>
        <v>9.999999999999998E-4</v>
      </c>
    </row>
    <row r="29" spans="1:9" x14ac:dyDescent="0.3">
      <c r="F29" s="7">
        <f>SUM(F18:F28)</f>
        <v>24898259.700000003</v>
      </c>
      <c r="G29" s="7">
        <f>SUM(G18:G28)</f>
        <v>49191566</v>
      </c>
      <c r="H29" s="7">
        <f>SUM(H18:H28)</f>
        <v>49191.565999999999</v>
      </c>
      <c r="I29" s="7">
        <f>H29/G29</f>
        <v>1E-3</v>
      </c>
    </row>
    <row r="30" spans="1:9" x14ac:dyDescent="0.3">
      <c r="G30" t="s">
        <v>169</v>
      </c>
    </row>
    <row r="31" spans="1:9" x14ac:dyDescent="0.3">
      <c r="A31" t="s">
        <v>170</v>
      </c>
      <c r="B31" t="s">
        <v>171</v>
      </c>
    </row>
    <row r="32" spans="1:9" x14ac:dyDescent="0.3">
      <c r="A32" t="s">
        <v>172</v>
      </c>
    </row>
    <row r="33" spans="1:25" x14ac:dyDescent="0.3">
      <c r="A33" t="s">
        <v>161</v>
      </c>
      <c r="C33" s="4" t="s">
        <v>173</v>
      </c>
      <c r="D33" s="4" t="s">
        <v>174</v>
      </c>
      <c r="E33" t="s">
        <v>162</v>
      </c>
      <c r="F33" t="s">
        <v>148</v>
      </c>
      <c r="G33" t="s">
        <v>149</v>
      </c>
      <c r="H33" s="8" t="s">
        <v>150</v>
      </c>
    </row>
    <row r="34" spans="1:25" x14ac:dyDescent="0.3">
      <c r="A34">
        <v>105</v>
      </c>
      <c r="B34" t="s">
        <v>165</v>
      </c>
      <c r="C34">
        <v>300</v>
      </c>
      <c r="D34" t="s">
        <v>175</v>
      </c>
      <c r="E34">
        <v>0.5</v>
      </c>
      <c r="F34" s="7">
        <f>$G$20*E34</f>
        <v>2091304.3</v>
      </c>
      <c r="G34">
        <f>[4]FPS_test_out!$E$155</f>
        <v>2091.3042999999998</v>
      </c>
      <c r="H34" s="7">
        <f t="shared" ref="H34:H41" si="0">G34/F34</f>
        <v>9.999999999999998E-4</v>
      </c>
    </row>
    <row r="35" spans="1:25" x14ac:dyDescent="0.3">
      <c r="A35">
        <v>105</v>
      </c>
      <c r="B35" t="s">
        <v>165</v>
      </c>
      <c r="C35">
        <v>301</v>
      </c>
      <c r="D35" t="s">
        <v>176</v>
      </c>
      <c r="E35">
        <v>0.5</v>
      </c>
      <c r="F35" s="7">
        <f>$G$20*E35</f>
        <v>2091304.3</v>
      </c>
      <c r="G35">
        <f>[4]FPS_test_out!$E$156</f>
        <v>2091.3042999999998</v>
      </c>
      <c r="H35" s="7">
        <f t="shared" si="0"/>
        <v>9.999999999999998E-4</v>
      </c>
    </row>
    <row r="36" spans="1:25" x14ac:dyDescent="0.3">
      <c r="A36">
        <v>104</v>
      </c>
      <c r="B36" t="s">
        <v>168</v>
      </c>
      <c r="C36">
        <v>300</v>
      </c>
      <c r="D36" t="s">
        <v>175</v>
      </c>
      <c r="E36">
        <v>0.2</v>
      </c>
      <c r="F36" s="7">
        <f>$G$28*E36</f>
        <v>1505994.6500000004</v>
      </c>
      <c r="G36">
        <f>[3]FPS_test_out!$E$960</f>
        <v>1505.9946500000001</v>
      </c>
      <c r="H36" s="7">
        <f t="shared" si="0"/>
        <v>9.999999999999998E-4</v>
      </c>
    </row>
    <row r="37" spans="1:25" x14ac:dyDescent="0.3">
      <c r="A37">
        <v>104</v>
      </c>
      <c r="B37" t="s">
        <v>168</v>
      </c>
      <c r="C37">
        <v>301</v>
      </c>
      <c r="D37" t="s">
        <v>176</v>
      </c>
      <c r="E37">
        <v>0.8</v>
      </c>
      <c r="F37" s="7">
        <f>$G$28*E37</f>
        <v>6023978.6000000015</v>
      </c>
      <c r="G37">
        <f>[4]FPS_test_out!$E$149</f>
        <v>6023.9786000000004</v>
      </c>
      <c r="H37" s="7">
        <f t="shared" si="0"/>
        <v>9.999999999999998E-4</v>
      </c>
    </row>
    <row r="38" spans="1:25" x14ac:dyDescent="0.3">
      <c r="A38">
        <v>107</v>
      </c>
      <c r="B38" t="s">
        <v>177</v>
      </c>
      <c r="C38">
        <v>300</v>
      </c>
      <c r="D38" t="s">
        <v>175</v>
      </c>
      <c r="E38">
        <v>0.2</v>
      </c>
      <c r="F38" s="7">
        <v>0</v>
      </c>
      <c r="H38" s="7"/>
    </row>
    <row r="39" spans="1:25" x14ac:dyDescent="0.3">
      <c r="A39">
        <v>107</v>
      </c>
      <c r="B39" t="s">
        <v>177</v>
      </c>
      <c r="C39">
        <v>301</v>
      </c>
      <c r="D39" t="s">
        <v>176</v>
      </c>
      <c r="E39">
        <v>0.8</v>
      </c>
      <c r="F39">
        <v>0</v>
      </c>
      <c r="H39" s="7"/>
    </row>
    <row r="40" spans="1:25" x14ac:dyDescent="0.3">
      <c r="A40">
        <v>106</v>
      </c>
      <c r="B40" t="s">
        <v>166</v>
      </c>
      <c r="C40">
        <v>300</v>
      </c>
      <c r="D40" t="s">
        <v>175</v>
      </c>
      <c r="E40">
        <v>0.2</v>
      </c>
      <c r="F40" s="7">
        <f>$G$23*E40</f>
        <v>676052.66000000015</v>
      </c>
      <c r="G40">
        <f>[4]FPS_test_out!$E$151</f>
        <v>676.05265999999995</v>
      </c>
      <c r="H40" s="7">
        <f t="shared" si="0"/>
        <v>9.999999999999998E-4</v>
      </c>
      <c r="W40" t="s">
        <v>178</v>
      </c>
    </row>
    <row r="41" spans="1:25" x14ac:dyDescent="0.3">
      <c r="A41">
        <v>106</v>
      </c>
      <c r="B41" t="s">
        <v>166</v>
      </c>
      <c r="C41">
        <v>301</v>
      </c>
      <c r="D41" t="s">
        <v>176</v>
      </c>
      <c r="E41">
        <v>0.8</v>
      </c>
      <c r="F41" s="7">
        <f>$G$23*E41</f>
        <v>2704210.6400000006</v>
      </c>
      <c r="G41">
        <f>[4]FPS_test_out!$E$153</f>
        <v>2704.2106399999998</v>
      </c>
      <c r="H41" s="7">
        <f t="shared" si="0"/>
        <v>9.999999999999998E-4</v>
      </c>
      <c r="W41" t="s">
        <v>179</v>
      </c>
    </row>
    <row r="42" spans="1:25" x14ac:dyDescent="0.3">
      <c r="P42" t="s">
        <v>180</v>
      </c>
      <c r="R42" t="s">
        <v>181</v>
      </c>
      <c r="W42" t="s">
        <v>182</v>
      </c>
    </row>
    <row r="43" spans="1:25" x14ac:dyDescent="0.3">
      <c r="O43" s="11"/>
      <c r="P43">
        <v>1</v>
      </c>
      <c r="Q43">
        <v>2</v>
      </c>
    </row>
    <row r="44" spans="1:25" x14ac:dyDescent="0.3">
      <c r="A44" t="s">
        <v>183</v>
      </c>
      <c r="B44" t="s">
        <v>184</v>
      </c>
      <c r="G44" t="s">
        <v>148</v>
      </c>
      <c r="H44" t="s">
        <v>185</v>
      </c>
      <c r="I44" t="s">
        <v>149</v>
      </c>
      <c r="L44" t="s">
        <v>186</v>
      </c>
      <c r="M44" t="s">
        <v>187</v>
      </c>
      <c r="N44" t="s">
        <v>188</v>
      </c>
      <c r="O44" t="s">
        <v>189</v>
      </c>
      <c r="P44" t="s">
        <v>190</v>
      </c>
      <c r="R44" t="s">
        <v>191</v>
      </c>
      <c r="W44" s="8" t="s">
        <v>192</v>
      </c>
      <c r="X44" s="8" t="s">
        <v>193</v>
      </c>
      <c r="Y44" s="8"/>
    </row>
    <row r="45" spans="1:25" x14ac:dyDescent="0.3">
      <c r="A45">
        <v>300</v>
      </c>
      <c r="B45">
        <v>105</v>
      </c>
      <c r="C45" t="s">
        <v>165</v>
      </c>
      <c r="D45">
        <v>200</v>
      </c>
      <c r="E45" t="s">
        <v>194</v>
      </c>
      <c r="F45">
        <v>0.25</v>
      </c>
      <c r="G45" s="7">
        <f>F$34*F45</f>
        <v>522826.07500000001</v>
      </c>
      <c r="I45">
        <f>[4]FPS_test_out!$E$313</f>
        <v>522.82607499999995</v>
      </c>
      <c r="J45" s="7">
        <f>I45/G45</f>
        <v>9.999999999999998E-4</v>
      </c>
      <c r="L45" t="s">
        <v>195</v>
      </c>
      <c r="M45">
        <v>2</v>
      </c>
      <c r="O45">
        <v>1</v>
      </c>
      <c r="P45" s="31">
        <f>2^(-1*O45/M45)*I45</f>
        <v>369.69386301364642</v>
      </c>
      <c r="Q45" s="31">
        <f>2^(-1*O45/M45)*P45</f>
        <v>261.41303749999992</v>
      </c>
      <c r="R45">
        <v>522.82607499999995</v>
      </c>
      <c r="S45" s="10">
        <f>R45/I45</f>
        <v>1</v>
      </c>
      <c r="T45" s="15" t="s">
        <v>196</v>
      </c>
      <c r="U45" s="15"/>
      <c r="V45" s="15"/>
      <c r="W45" s="16">
        <f>[5]FPS_raw_out!$H$268</f>
        <v>369.69386301364602</v>
      </c>
      <c r="X45" s="16"/>
      <c r="Y45" s="8" t="b">
        <f>W45=P45</f>
        <v>1</v>
      </c>
    </row>
    <row r="46" spans="1:25" x14ac:dyDescent="0.3">
      <c r="A46">
        <v>300</v>
      </c>
      <c r="B46">
        <v>105</v>
      </c>
      <c r="C46" t="s">
        <v>165</v>
      </c>
      <c r="D46">
        <v>202</v>
      </c>
      <c r="E46" t="s">
        <v>197</v>
      </c>
      <c r="F46">
        <v>0.45</v>
      </c>
      <c r="G46" s="7">
        <f>F$34*F46</f>
        <v>941086.93500000006</v>
      </c>
      <c r="I46">
        <f>[4]FPS_test_out!$E$314</f>
        <v>941.08693500000004</v>
      </c>
      <c r="J46" s="7">
        <f t="shared" ref="J46:J54" si="1">I46/G46</f>
        <v>1E-3</v>
      </c>
      <c r="L46" t="s">
        <v>195</v>
      </c>
      <c r="M46">
        <v>2</v>
      </c>
      <c r="O46">
        <v>1</v>
      </c>
      <c r="P46" s="5">
        <f t="shared" ref="P46:P69" si="2">2^(-1*O46/M46)*I46</f>
        <v>665.44895342456368</v>
      </c>
      <c r="R46" s="17">
        <f>[3]FPS_test_out!$E$977</f>
        <v>941.08693500000004</v>
      </c>
      <c r="S46" s="10">
        <f t="shared" ref="S46:S54" si="3">R46/I46</f>
        <v>1</v>
      </c>
      <c r="W46" s="16">
        <f>[5]FPS_raw_out!$H$287</f>
        <v>665.44895342456402</v>
      </c>
      <c r="X46" s="16"/>
      <c r="Y46" s="8" t="b">
        <f>W46=P46</f>
        <v>1</v>
      </c>
    </row>
    <row r="47" spans="1:25" x14ac:dyDescent="0.3">
      <c r="A47">
        <v>300</v>
      </c>
      <c r="B47">
        <v>105</v>
      </c>
      <c r="C47" t="s">
        <v>165</v>
      </c>
      <c r="D47" s="8">
        <v>201</v>
      </c>
      <c r="E47" s="8" t="s">
        <v>198</v>
      </c>
      <c r="F47">
        <v>0.3</v>
      </c>
      <c r="G47" s="7">
        <f>F$34*F47</f>
        <v>627391.29</v>
      </c>
      <c r="I47">
        <f>[4]FPS_test_out!$E$315</f>
        <v>627.39129000000003</v>
      </c>
      <c r="J47" s="7">
        <f t="shared" si="1"/>
        <v>1E-3</v>
      </c>
      <c r="L47" t="s">
        <v>195</v>
      </c>
      <c r="M47">
        <v>2</v>
      </c>
      <c r="O47">
        <v>1</v>
      </c>
      <c r="P47" s="5">
        <f t="shared" si="2"/>
        <v>443.63263561637575</v>
      </c>
      <c r="R47" s="17">
        <f>[3]FPS_test_out!$E$978</f>
        <v>627.39129000000003</v>
      </c>
      <c r="S47" s="10">
        <f t="shared" si="3"/>
        <v>1</v>
      </c>
    </row>
    <row r="48" spans="1:25" x14ac:dyDescent="0.3">
      <c r="A48" s="9">
        <v>300</v>
      </c>
      <c r="B48" s="9">
        <v>104</v>
      </c>
      <c r="C48" s="9" t="s">
        <v>168</v>
      </c>
      <c r="D48" s="9">
        <v>204</v>
      </c>
      <c r="E48" s="9" t="s">
        <v>199</v>
      </c>
      <c r="F48" s="9">
        <v>0.25</v>
      </c>
      <c r="G48" s="7">
        <f>$F$36*F48</f>
        <v>376498.66250000009</v>
      </c>
      <c r="I48">
        <f>[3]FPS_test_out!$E$969</f>
        <v>376.49866250000002</v>
      </c>
      <c r="J48" s="7">
        <f t="shared" si="1"/>
        <v>9.999999999999998E-4</v>
      </c>
      <c r="L48" t="s">
        <v>195</v>
      </c>
      <c r="M48" s="9">
        <v>90</v>
      </c>
      <c r="O48">
        <v>1</v>
      </c>
      <c r="P48" s="5">
        <f t="shared" si="2"/>
        <v>373.61014452937013</v>
      </c>
      <c r="R48" s="17">
        <f>[3]FPS_test_out!$E$969</f>
        <v>376.49866250000002</v>
      </c>
      <c r="S48" s="10">
        <f t="shared" si="3"/>
        <v>1</v>
      </c>
    </row>
    <row r="49" spans="1:25" x14ac:dyDescent="0.3">
      <c r="A49">
        <v>300</v>
      </c>
      <c r="B49">
        <v>104</v>
      </c>
      <c r="C49" t="s">
        <v>168</v>
      </c>
      <c r="D49">
        <v>205</v>
      </c>
      <c r="E49" t="s">
        <v>200</v>
      </c>
      <c r="F49">
        <v>0.02</v>
      </c>
      <c r="G49" s="7">
        <f>$F$36*F49</f>
        <v>30119.893000000007</v>
      </c>
      <c r="I49">
        <f>[3]FPS_test_out!$E$970</f>
        <v>30.119893000000001</v>
      </c>
      <c r="J49" s="7">
        <f t="shared" si="1"/>
        <v>9.999999999999998E-4</v>
      </c>
      <c r="L49" t="s">
        <v>195</v>
      </c>
      <c r="M49">
        <v>75</v>
      </c>
      <c r="O49">
        <v>1</v>
      </c>
      <c r="P49" s="5">
        <f t="shared" si="2"/>
        <v>29.842808455883088</v>
      </c>
      <c r="R49" s="17">
        <f>[3]FPS_test_out!$E$970</f>
        <v>30.119893000000001</v>
      </c>
      <c r="S49" s="10">
        <f t="shared" si="3"/>
        <v>1</v>
      </c>
    </row>
    <row r="50" spans="1:25" x14ac:dyDescent="0.3">
      <c r="A50">
        <v>300</v>
      </c>
      <c r="B50">
        <v>104</v>
      </c>
      <c r="C50" t="s">
        <v>168</v>
      </c>
      <c r="D50">
        <v>206</v>
      </c>
      <c r="E50" t="s">
        <v>201</v>
      </c>
      <c r="F50">
        <v>0.1</v>
      </c>
      <c r="G50" s="7">
        <f t="shared" ref="G50:G55" si="4">$F$36*F50</f>
        <v>150599.46500000005</v>
      </c>
      <c r="I50">
        <f>[3]FPS_test_out!$E$971</f>
        <v>150.59946500000001</v>
      </c>
      <c r="J50" s="7">
        <f t="shared" si="1"/>
        <v>9.999999999999998E-4</v>
      </c>
      <c r="L50" t="s">
        <v>195</v>
      </c>
      <c r="M50">
        <v>38</v>
      </c>
      <c r="O50">
        <v>1</v>
      </c>
      <c r="P50" s="5">
        <f t="shared" si="2"/>
        <v>147.87732540089559</v>
      </c>
      <c r="R50" s="17">
        <f>[3]FPS_test_out!$E$971</f>
        <v>150.59946500000001</v>
      </c>
      <c r="S50" s="10">
        <f t="shared" si="3"/>
        <v>1</v>
      </c>
    </row>
    <row r="51" spans="1:25" x14ac:dyDescent="0.3">
      <c r="A51">
        <v>300</v>
      </c>
      <c r="B51">
        <v>104</v>
      </c>
      <c r="C51" t="s">
        <v>168</v>
      </c>
      <c r="D51">
        <v>207</v>
      </c>
      <c r="E51" t="s">
        <v>202</v>
      </c>
      <c r="F51">
        <v>0.25</v>
      </c>
      <c r="G51" s="7">
        <f t="shared" si="4"/>
        <v>376498.66250000009</v>
      </c>
      <c r="I51">
        <f>[4]FPS_test_out!$E$302</f>
        <v>376.49866250000002</v>
      </c>
      <c r="J51" s="7">
        <f t="shared" si="1"/>
        <v>9.999999999999998E-4</v>
      </c>
      <c r="L51" t="s">
        <v>195</v>
      </c>
      <c r="M51">
        <v>30</v>
      </c>
      <c r="O51">
        <v>1</v>
      </c>
      <c r="P51" s="5">
        <f t="shared" si="2"/>
        <v>367.8994211640358</v>
      </c>
      <c r="R51" s="17">
        <f>[3]FPS_test_out!$E$972</f>
        <v>376.49866250000002</v>
      </c>
      <c r="S51" s="10">
        <f t="shared" si="3"/>
        <v>1</v>
      </c>
      <c r="W51" s="18">
        <f>[5]FPS_raw_out!$H$59</f>
        <v>367.89942116403603</v>
      </c>
      <c r="X51" s="8"/>
      <c r="Y51" s="8" t="b">
        <f>W51=P51</f>
        <v>1</v>
      </c>
    </row>
    <row r="52" spans="1:25" x14ac:dyDescent="0.3">
      <c r="A52">
        <v>300</v>
      </c>
      <c r="B52">
        <v>104</v>
      </c>
      <c r="C52" t="s">
        <v>168</v>
      </c>
      <c r="D52">
        <v>208</v>
      </c>
      <c r="E52" t="s">
        <v>203</v>
      </c>
      <c r="F52">
        <v>0.08</v>
      </c>
      <c r="G52" s="7">
        <f t="shared" si="4"/>
        <v>120479.57200000003</v>
      </c>
      <c r="I52">
        <f>[4]FPS_test_out!$E$303</f>
        <v>120.479572</v>
      </c>
      <c r="J52" s="7">
        <f t="shared" si="1"/>
        <v>9.999999999999998E-4</v>
      </c>
      <c r="L52" t="s">
        <v>195</v>
      </c>
      <c r="M52">
        <v>75</v>
      </c>
      <c r="O52">
        <v>1</v>
      </c>
      <c r="P52" s="5">
        <f t="shared" si="2"/>
        <v>119.37123382353235</v>
      </c>
      <c r="R52" s="17">
        <f>[3]FPS_test_out!$E$973</f>
        <v>120.479572</v>
      </c>
      <c r="S52" s="10">
        <f t="shared" si="3"/>
        <v>1</v>
      </c>
    </row>
    <row r="53" spans="1:25" x14ac:dyDescent="0.3">
      <c r="A53">
        <v>300</v>
      </c>
      <c r="B53">
        <v>104</v>
      </c>
      <c r="C53" t="s">
        <v>168</v>
      </c>
      <c r="D53">
        <v>209</v>
      </c>
      <c r="E53" t="s">
        <v>204</v>
      </c>
      <c r="F53">
        <v>0.1</v>
      </c>
      <c r="G53" s="7">
        <f t="shared" si="4"/>
        <v>150599.46500000005</v>
      </c>
      <c r="H53" s="7">
        <f>G53+G56</f>
        <v>826652.12500000023</v>
      </c>
      <c r="I53">
        <f>[4]FPS_test_out!$E$304</f>
        <v>826.65212499999996</v>
      </c>
      <c r="J53" s="7">
        <f>I53/H53</f>
        <v>9.9999999999999959E-4</v>
      </c>
      <c r="L53" t="s">
        <v>195</v>
      </c>
      <c r="M53">
        <v>2</v>
      </c>
      <c r="O53">
        <v>1</v>
      </c>
      <c r="P53" s="5">
        <f t="shared" si="2"/>
        <v>584.53132326976947</v>
      </c>
      <c r="R53" s="17">
        <f>[3]FPS_test_out!$E$974</f>
        <v>826.65212499999996</v>
      </c>
      <c r="S53" s="10">
        <f t="shared" si="3"/>
        <v>1</v>
      </c>
    </row>
    <row r="54" spans="1:25" x14ac:dyDescent="0.3">
      <c r="A54">
        <v>300</v>
      </c>
      <c r="B54">
        <v>104</v>
      </c>
      <c r="C54" t="s">
        <v>168</v>
      </c>
      <c r="D54">
        <v>210</v>
      </c>
      <c r="E54" t="s">
        <v>205</v>
      </c>
      <c r="F54">
        <v>0.14000000000000001</v>
      </c>
      <c r="G54" s="7">
        <f t="shared" si="4"/>
        <v>210839.25100000008</v>
      </c>
      <c r="I54">
        <f>[4]FPS_test_out!$E$305</f>
        <v>210.83925099999999</v>
      </c>
      <c r="J54" s="7">
        <f t="shared" si="1"/>
        <v>9.9999999999999959E-4</v>
      </c>
      <c r="L54" t="s">
        <v>195</v>
      </c>
      <c r="M54">
        <v>38</v>
      </c>
      <c r="O54">
        <v>1</v>
      </c>
      <c r="P54" s="5">
        <f t="shared" si="2"/>
        <v>207.02825556125381</v>
      </c>
      <c r="R54" s="17">
        <f>[3]FPS_test_out!$E$975</f>
        <v>210.83925099999999</v>
      </c>
      <c r="S54" s="10">
        <f t="shared" si="3"/>
        <v>1</v>
      </c>
    </row>
    <row r="55" spans="1:25" x14ac:dyDescent="0.3">
      <c r="A55">
        <v>300</v>
      </c>
      <c r="B55">
        <v>104</v>
      </c>
      <c r="C55" t="s">
        <v>168</v>
      </c>
      <c r="D55">
        <v>1000</v>
      </c>
      <c r="E55" t="s">
        <v>68</v>
      </c>
      <c r="F55">
        <v>0.06</v>
      </c>
      <c r="G55" s="7">
        <f t="shared" si="4"/>
        <v>90359.679000000018</v>
      </c>
      <c r="L55" s="8" t="s">
        <v>195</v>
      </c>
      <c r="M55" s="8">
        <v>20</v>
      </c>
      <c r="P55" s="5"/>
      <c r="T55" t="s">
        <v>206</v>
      </c>
    </row>
    <row r="56" spans="1:25" x14ac:dyDescent="0.3">
      <c r="A56">
        <v>300</v>
      </c>
      <c r="B56">
        <v>106</v>
      </c>
      <c r="C56" t="s">
        <v>166</v>
      </c>
      <c r="D56">
        <v>209</v>
      </c>
      <c r="E56" t="s">
        <v>207</v>
      </c>
      <c r="F56">
        <v>1</v>
      </c>
      <c r="G56" s="7">
        <f>$F$40*F56</f>
        <v>676052.66000000015</v>
      </c>
      <c r="L56" t="s">
        <v>195</v>
      </c>
      <c r="M56">
        <v>2</v>
      </c>
      <c r="O56">
        <v>1</v>
      </c>
      <c r="P56" s="5">
        <f t="shared" si="2"/>
        <v>0</v>
      </c>
      <c r="R56">
        <f>[3]FPS_test_out!$E$974</f>
        <v>826.65212499999996</v>
      </c>
      <c r="T56" t="s">
        <v>208</v>
      </c>
    </row>
    <row r="57" spans="1:25" x14ac:dyDescent="0.3">
      <c r="P57" s="5"/>
    </row>
    <row r="58" spans="1:25" x14ac:dyDescent="0.3">
      <c r="A58">
        <v>301</v>
      </c>
      <c r="B58">
        <v>105</v>
      </c>
      <c r="C58" t="s">
        <v>165</v>
      </c>
      <c r="D58">
        <v>400</v>
      </c>
      <c r="E58" t="s">
        <v>194</v>
      </c>
      <c r="F58">
        <v>0.45</v>
      </c>
      <c r="G58" s="7">
        <f>$F$35*F58</f>
        <v>941086.93500000006</v>
      </c>
      <c r="I58">
        <f>[3]FPS_test_out!$E$977</f>
        <v>941.08693500000004</v>
      </c>
      <c r="J58" s="7">
        <f t="shared" ref="J58:J67" si="5">I58/G58</f>
        <v>1E-3</v>
      </c>
      <c r="L58" t="s">
        <v>195</v>
      </c>
      <c r="M58">
        <v>2</v>
      </c>
      <c r="O58">
        <v>1</v>
      </c>
      <c r="P58" s="5">
        <f t="shared" si="2"/>
        <v>665.44895342456368</v>
      </c>
      <c r="S58">
        <f t="shared" ref="S58:S67" si="6">R58/I58</f>
        <v>0</v>
      </c>
    </row>
    <row r="59" spans="1:25" x14ac:dyDescent="0.3">
      <c r="A59">
        <v>301</v>
      </c>
      <c r="B59">
        <v>105</v>
      </c>
      <c r="C59" t="s">
        <v>165</v>
      </c>
      <c r="D59">
        <v>401</v>
      </c>
      <c r="E59" t="s">
        <v>209</v>
      </c>
      <c r="F59">
        <v>0.05</v>
      </c>
      <c r="G59" s="7">
        <f>$F$35*F59</f>
        <v>104565.21500000001</v>
      </c>
      <c r="I59">
        <f>[4]FPS_test_out!$E$317</f>
        <v>104.56521499999999</v>
      </c>
      <c r="J59" s="7">
        <f t="shared" si="5"/>
        <v>9.999999999999998E-4</v>
      </c>
      <c r="L59" t="s">
        <v>195</v>
      </c>
      <c r="M59">
        <v>2</v>
      </c>
      <c r="O59">
        <v>1</v>
      </c>
      <c r="P59" s="5">
        <f t="shared" si="2"/>
        <v>73.938772602729287</v>
      </c>
      <c r="S59">
        <f t="shared" si="6"/>
        <v>0</v>
      </c>
    </row>
    <row r="60" spans="1:25" x14ac:dyDescent="0.3">
      <c r="A60">
        <v>301</v>
      </c>
      <c r="B60">
        <v>105</v>
      </c>
      <c r="C60" t="s">
        <v>165</v>
      </c>
      <c r="D60">
        <v>1005</v>
      </c>
      <c r="E60" t="s">
        <v>70</v>
      </c>
      <c r="F60">
        <v>0.5</v>
      </c>
      <c r="G60" s="7">
        <f>$F$35*F60</f>
        <v>1045652.15</v>
      </c>
      <c r="J60" s="7">
        <f t="shared" si="5"/>
        <v>0</v>
      </c>
      <c r="L60" t="s">
        <v>210</v>
      </c>
      <c r="P60" s="5"/>
      <c r="T60" t="s">
        <v>211</v>
      </c>
    </row>
    <row r="61" spans="1:25" x14ac:dyDescent="0.3">
      <c r="A61">
        <v>301</v>
      </c>
      <c r="B61" s="9">
        <v>104</v>
      </c>
      <c r="C61" s="9" t="s">
        <v>168</v>
      </c>
      <c r="D61" s="9">
        <v>204</v>
      </c>
      <c r="E61" s="9" t="s">
        <v>199</v>
      </c>
      <c r="F61" s="9">
        <v>0.25</v>
      </c>
      <c r="G61" s="7">
        <f>$F$37*F61</f>
        <v>1505994.6500000004</v>
      </c>
      <c r="I61">
        <f>[4]FPS_test_out!$E$306</f>
        <v>1505.9946500000001</v>
      </c>
      <c r="J61" s="7">
        <f t="shared" si="5"/>
        <v>9.999999999999998E-4</v>
      </c>
      <c r="L61" t="s">
        <v>195</v>
      </c>
      <c r="M61" s="9">
        <v>90</v>
      </c>
      <c r="O61">
        <v>1</v>
      </c>
      <c r="P61" s="5">
        <f t="shared" si="2"/>
        <v>1494.4405781174805</v>
      </c>
      <c r="S61">
        <f t="shared" si="6"/>
        <v>0</v>
      </c>
    </row>
    <row r="62" spans="1:25" x14ac:dyDescent="0.3">
      <c r="A62">
        <v>301</v>
      </c>
      <c r="B62">
        <v>104</v>
      </c>
      <c r="C62" t="s">
        <v>168</v>
      </c>
      <c r="D62">
        <v>205</v>
      </c>
      <c r="E62" t="s">
        <v>200</v>
      </c>
      <c r="F62">
        <v>0.02</v>
      </c>
      <c r="G62" s="7">
        <f t="shared" ref="G62:G68" si="7">$F$37*F62</f>
        <v>120479.57200000003</v>
      </c>
      <c r="I62">
        <f>[4]FPS_test_out!$E$307</f>
        <v>120.479572</v>
      </c>
      <c r="J62" s="7">
        <f t="shared" si="5"/>
        <v>9.999999999999998E-4</v>
      </c>
      <c r="L62" t="s">
        <v>195</v>
      </c>
      <c r="M62">
        <v>75</v>
      </c>
      <c r="O62">
        <v>1</v>
      </c>
      <c r="P62" s="5">
        <f t="shared" si="2"/>
        <v>119.37123382353235</v>
      </c>
      <c r="S62">
        <f t="shared" si="6"/>
        <v>0</v>
      </c>
    </row>
    <row r="63" spans="1:25" x14ac:dyDescent="0.3">
      <c r="A63">
        <v>301</v>
      </c>
      <c r="B63">
        <v>104</v>
      </c>
      <c r="C63" t="s">
        <v>168</v>
      </c>
      <c r="D63">
        <v>206</v>
      </c>
      <c r="E63" t="s">
        <v>201</v>
      </c>
      <c r="F63">
        <v>0.1</v>
      </c>
      <c r="G63" s="7">
        <f t="shared" si="7"/>
        <v>602397.86000000022</v>
      </c>
      <c r="I63">
        <f>[4]FPS_test_out!$E$308</f>
        <v>602.39786000000004</v>
      </c>
      <c r="J63" s="7">
        <f t="shared" si="5"/>
        <v>9.999999999999998E-4</v>
      </c>
      <c r="L63" t="s">
        <v>195</v>
      </c>
      <c r="M63">
        <v>38</v>
      </c>
      <c r="O63">
        <v>1</v>
      </c>
      <c r="P63" s="5">
        <f t="shared" si="2"/>
        <v>591.50930160358234</v>
      </c>
      <c r="S63">
        <f t="shared" si="6"/>
        <v>0</v>
      </c>
    </row>
    <row r="64" spans="1:25" x14ac:dyDescent="0.3">
      <c r="A64">
        <v>301</v>
      </c>
      <c r="B64">
        <v>104</v>
      </c>
      <c r="C64" t="s">
        <v>168</v>
      </c>
      <c r="D64">
        <v>207</v>
      </c>
      <c r="E64" t="s">
        <v>202</v>
      </c>
      <c r="F64">
        <v>0.25</v>
      </c>
      <c r="G64" s="7">
        <f t="shared" si="7"/>
        <v>1505994.6500000004</v>
      </c>
      <c r="I64">
        <f>[4]FPS_test_out!$E$309</f>
        <v>1505.9946500000001</v>
      </c>
      <c r="J64" s="7">
        <f t="shared" si="5"/>
        <v>9.999999999999998E-4</v>
      </c>
      <c r="L64" t="s">
        <v>195</v>
      </c>
      <c r="M64">
        <v>30</v>
      </c>
      <c r="O64">
        <v>1</v>
      </c>
      <c r="P64" s="5">
        <f t="shared" si="2"/>
        <v>1471.5976846561432</v>
      </c>
      <c r="S64">
        <f t="shared" si="6"/>
        <v>0</v>
      </c>
    </row>
    <row r="65" spans="1:20" x14ac:dyDescent="0.3">
      <c r="A65">
        <v>301</v>
      </c>
      <c r="B65">
        <v>104</v>
      </c>
      <c r="C65" t="s">
        <v>168</v>
      </c>
      <c r="D65">
        <v>208</v>
      </c>
      <c r="E65" t="s">
        <v>203</v>
      </c>
      <c r="F65">
        <v>0.08</v>
      </c>
      <c r="G65" s="7">
        <f t="shared" si="7"/>
        <v>481918.28800000012</v>
      </c>
      <c r="I65">
        <f>[4]FPS_test_out!$E$310</f>
        <v>481.91828800000002</v>
      </c>
      <c r="J65" s="7">
        <f t="shared" si="5"/>
        <v>9.999999999999998E-4</v>
      </c>
      <c r="L65" t="s">
        <v>195</v>
      </c>
      <c r="M65">
        <v>75</v>
      </c>
      <c r="O65">
        <v>1</v>
      </c>
      <c r="P65" s="5">
        <f t="shared" si="2"/>
        <v>477.4849352941294</v>
      </c>
      <c r="S65">
        <f t="shared" si="6"/>
        <v>0</v>
      </c>
    </row>
    <row r="66" spans="1:20" x14ac:dyDescent="0.3">
      <c r="A66">
        <v>301</v>
      </c>
      <c r="B66">
        <v>104</v>
      </c>
      <c r="C66" t="s">
        <v>168</v>
      </c>
      <c r="D66">
        <v>209</v>
      </c>
      <c r="E66" t="s">
        <v>204</v>
      </c>
      <c r="F66">
        <v>0.1</v>
      </c>
      <c r="G66" s="7">
        <f t="shared" si="7"/>
        <v>602397.86000000022</v>
      </c>
      <c r="H66" s="7">
        <f>G66+G69</f>
        <v>3306608.5000000009</v>
      </c>
      <c r="I66">
        <f>[4]FPS_test_out!$E$311</f>
        <v>3306.6084999999998</v>
      </c>
      <c r="J66" s="7">
        <f>I66/H66</f>
        <v>9.9999999999999959E-4</v>
      </c>
      <c r="L66" t="s">
        <v>195</v>
      </c>
      <c r="M66">
        <v>2</v>
      </c>
      <c r="O66">
        <v>1</v>
      </c>
      <c r="P66" s="5">
        <f t="shared" si="2"/>
        <v>2338.1252930790779</v>
      </c>
      <c r="S66">
        <f t="shared" si="6"/>
        <v>0</v>
      </c>
    </row>
    <row r="67" spans="1:20" x14ac:dyDescent="0.3">
      <c r="A67">
        <v>301</v>
      </c>
      <c r="B67">
        <v>104</v>
      </c>
      <c r="C67" t="s">
        <v>168</v>
      </c>
      <c r="D67">
        <v>210</v>
      </c>
      <c r="E67" t="s">
        <v>205</v>
      </c>
      <c r="F67">
        <v>0.14000000000000001</v>
      </c>
      <c r="G67" s="7">
        <f t="shared" si="7"/>
        <v>843357.00400000031</v>
      </c>
      <c r="I67">
        <f>[4]FPS_test_out!$E$312</f>
        <v>843.35700399999996</v>
      </c>
      <c r="J67" s="7">
        <f t="shared" si="5"/>
        <v>9.9999999999999959E-4</v>
      </c>
      <c r="L67" t="s">
        <v>195</v>
      </c>
      <c r="M67">
        <v>38</v>
      </c>
      <c r="O67">
        <v>1</v>
      </c>
      <c r="P67" s="5">
        <f t="shared" si="2"/>
        <v>828.11302224501526</v>
      </c>
      <c r="S67">
        <f t="shared" si="6"/>
        <v>0</v>
      </c>
    </row>
    <row r="68" spans="1:20" x14ac:dyDescent="0.3">
      <c r="A68">
        <v>301</v>
      </c>
      <c r="B68">
        <v>104</v>
      </c>
      <c r="C68" t="s">
        <v>168</v>
      </c>
      <c r="D68">
        <v>1000</v>
      </c>
      <c r="E68" t="s">
        <v>68</v>
      </c>
      <c r="F68">
        <v>0.06</v>
      </c>
      <c r="G68" s="7">
        <f t="shared" si="7"/>
        <v>361438.71600000007</v>
      </c>
      <c r="L68" s="8" t="s">
        <v>195</v>
      </c>
      <c r="M68" s="8">
        <v>40</v>
      </c>
      <c r="O68">
        <v>1</v>
      </c>
      <c r="P68" s="5">
        <f t="shared" si="2"/>
        <v>0</v>
      </c>
      <c r="T68" t="s">
        <v>206</v>
      </c>
    </row>
    <row r="69" spans="1:20" x14ac:dyDescent="0.3">
      <c r="A69">
        <v>301</v>
      </c>
      <c r="B69">
        <v>106</v>
      </c>
      <c r="C69" t="s">
        <v>166</v>
      </c>
      <c r="D69">
        <v>209</v>
      </c>
      <c r="E69" t="s">
        <v>207</v>
      </c>
      <c r="F69">
        <v>1</v>
      </c>
      <c r="G69" s="7">
        <f>$F$41*F69</f>
        <v>2704210.6400000006</v>
      </c>
      <c r="L69" t="s">
        <v>195</v>
      </c>
      <c r="M69">
        <v>2</v>
      </c>
      <c r="O69">
        <v>1</v>
      </c>
      <c r="P69" s="5">
        <f t="shared" si="2"/>
        <v>0</v>
      </c>
      <c r="T69" t="s">
        <v>208</v>
      </c>
    </row>
    <row r="71" spans="1:20" x14ac:dyDescent="0.3">
      <c r="G71" s="7"/>
      <c r="J71" s="7"/>
    </row>
    <row r="72" spans="1:20" x14ac:dyDescent="0.3">
      <c r="G72" s="7"/>
      <c r="J72" s="7"/>
    </row>
    <row r="73" spans="1:20" x14ac:dyDescent="0.3">
      <c r="G73" s="7"/>
      <c r="J73" s="7"/>
    </row>
    <row r="74" spans="1:20" x14ac:dyDescent="0.3">
      <c r="G74" s="7"/>
      <c r="J74" s="7"/>
    </row>
    <row r="75" spans="1:20" x14ac:dyDescent="0.3">
      <c r="A75" t="s">
        <v>212</v>
      </c>
    </row>
    <row r="76" spans="1:20" x14ac:dyDescent="0.3">
      <c r="A76" t="s">
        <v>213</v>
      </c>
    </row>
    <row r="77" spans="1:20" x14ac:dyDescent="0.3">
      <c r="H77" t="s">
        <v>148</v>
      </c>
    </row>
    <row r="78" spans="1:20" x14ac:dyDescent="0.3">
      <c r="A78">
        <v>300</v>
      </c>
      <c r="B78">
        <v>200</v>
      </c>
      <c r="C78" t="s">
        <v>194</v>
      </c>
      <c r="D78">
        <v>1004</v>
      </c>
      <c r="E78" t="s">
        <v>72</v>
      </c>
      <c r="F78">
        <v>0.75</v>
      </c>
      <c r="H78" s="7">
        <f>(G$45-P$45)*F78</f>
        <v>391842.28585273976</v>
      </c>
    </row>
    <row r="79" spans="1:20" x14ac:dyDescent="0.3">
      <c r="A79">
        <v>300</v>
      </c>
      <c r="B79">
        <v>200</v>
      </c>
      <c r="C79" t="s">
        <v>194</v>
      </c>
      <c r="D79">
        <v>1005</v>
      </c>
      <c r="E79" t="s">
        <v>214</v>
      </c>
      <c r="F79">
        <v>0.25</v>
      </c>
      <c r="H79" s="7">
        <f>(G$45-P$45)*F79</f>
        <v>130614.09528424659</v>
      </c>
    </row>
    <row r="80" spans="1:20" x14ac:dyDescent="0.3">
      <c r="A80">
        <v>300</v>
      </c>
      <c r="B80">
        <v>201</v>
      </c>
      <c r="C80" t="s">
        <v>198</v>
      </c>
      <c r="D80">
        <v>1004</v>
      </c>
      <c r="E80" t="s">
        <v>72</v>
      </c>
      <c r="F80">
        <v>1</v>
      </c>
    </row>
    <row r="81" spans="1:6" x14ac:dyDescent="0.3">
      <c r="A81">
        <v>300</v>
      </c>
      <c r="B81">
        <v>202</v>
      </c>
      <c r="C81" t="s">
        <v>197</v>
      </c>
      <c r="D81">
        <v>1004</v>
      </c>
      <c r="E81" t="s">
        <v>72</v>
      </c>
      <c r="F81">
        <v>1</v>
      </c>
    </row>
    <row r="82" spans="1:6" x14ac:dyDescent="0.3">
      <c r="A82">
        <v>300</v>
      </c>
      <c r="B82">
        <v>204</v>
      </c>
      <c r="C82" t="s">
        <v>199</v>
      </c>
      <c r="D82">
        <v>1000</v>
      </c>
      <c r="E82" t="s">
        <v>68</v>
      </c>
      <c r="F82">
        <v>0.8</v>
      </c>
    </row>
    <row r="83" spans="1:6" x14ac:dyDescent="0.3">
      <c r="A83">
        <v>300</v>
      </c>
      <c r="B83">
        <v>204</v>
      </c>
      <c r="C83" t="s">
        <v>199</v>
      </c>
      <c r="D83">
        <v>1005</v>
      </c>
      <c r="E83" t="s">
        <v>214</v>
      </c>
      <c r="F83">
        <v>0.2</v>
      </c>
    </row>
    <row r="84" spans="1:6" x14ac:dyDescent="0.3">
      <c r="A84">
        <v>300</v>
      </c>
      <c r="B84">
        <v>205</v>
      </c>
      <c r="C84" t="s">
        <v>200</v>
      </c>
      <c r="D84">
        <v>1000</v>
      </c>
      <c r="E84" t="s">
        <v>68</v>
      </c>
      <c r="F84">
        <v>0.8</v>
      </c>
    </row>
    <row r="85" spans="1:6" x14ac:dyDescent="0.3">
      <c r="A85">
        <v>300</v>
      </c>
      <c r="B85">
        <v>205</v>
      </c>
      <c r="C85" t="s">
        <v>200</v>
      </c>
      <c r="D85">
        <v>1005</v>
      </c>
      <c r="E85" t="s">
        <v>214</v>
      </c>
      <c r="F85">
        <v>0.2</v>
      </c>
    </row>
    <row r="86" spans="1:6" x14ac:dyDescent="0.3">
      <c r="A86">
        <v>300</v>
      </c>
      <c r="B86">
        <v>206</v>
      </c>
      <c r="C86" t="s">
        <v>201</v>
      </c>
      <c r="D86">
        <v>1000</v>
      </c>
      <c r="E86" t="s">
        <v>68</v>
      </c>
      <c r="F86">
        <v>1</v>
      </c>
    </row>
    <row r="87" spans="1:6" x14ac:dyDescent="0.3">
      <c r="A87">
        <v>300</v>
      </c>
      <c r="B87">
        <v>207</v>
      </c>
      <c r="C87" t="s">
        <v>202</v>
      </c>
      <c r="D87">
        <v>1000</v>
      </c>
      <c r="E87" t="s">
        <v>68</v>
      </c>
      <c r="F87">
        <v>1</v>
      </c>
    </row>
    <row r="88" spans="1:6" x14ac:dyDescent="0.3">
      <c r="A88">
        <v>300</v>
      </c>
      <c r="B88">
        <v>208</v>
      </c>
      <c r="C88" t="s">
        <v>203</v>
      </c>
      <c r="D88">
        <v>210</v>
      </c>
      <c r="E88" t="s">
        <v>205</v>
      </c>
      <c r="F88">
        <v>0.1</v>
      </c>
    </row>
    <row r="89" spans="1:6" x14ac:dyDescent="0.3">
      <c r="A89">
        <v>300</v>
      </c>
      <c r="B89">
        <v>208</v>
      </c>
      <c r="C89" t="s">
        <v>203</v>
      </c>
      <c r="D89">
        <v>1000</v>
      </c>
      <c r="E89" t="s">
        <v>68</v>
      </c>
      <c r="F89">
        <v>0.8</v>
      </c>
    </row>
    <row r="90" spans="1:6" x14ac:dyDescent="0.3">
      <c r="A90">
        <v>300</v>
      </c>
      <c r="B90">
        <v>208</v>
      </c>
      <c r="C90" t="s">
        <v>203</v>
      </c>
      <c r="D90">
        <v>1005</v>
      </c>
      <c r="E90" t="s">
        <v>214</v>
      </c>
      <c r="F90">
        <v>0.2</v>
      </c>
    </row>
    <row r="91" spans="1:6" x14ac:dyDescent="0.3">
      <c r="A91">
        <v>300</v>
      </c>
      <c r="B91">
        <v>209</v>
      </c>
      <c r="C91" t="s">
        <v>204</v>
      </c>
      <c r="D91">
        <v>1000</v>
      </c>
      <c r="E91" t="s">
        <v>68</v>
      </c>
      <c r="F91">
        <v>1</v>
      </c>
    </row>
    <row r="92" spans="1:6" x14ac:dyDescent="0.3">
      <c r="A92">
        <v>300</v>
      </c>
      <c r="B92">
        <v>210</v>
      </c>
      <c r="C92" t="s">
        <v>205</v>
      </c>
      <c r="D92">
        <v>1000</v>
      </c>
      <c r="E92" t="s">
        <v>68</v>
      </c>
      <c r="F92">
        <v>1</v>
      </c>
    </row>
    <row r="94" spans="1:6" x14ac:dyDescent="0.3">
      <c r="A94">
        <v>301</v>
      </c>
      <c r="B94">
        <v>400</v>
      </c>
      <c r="C94" t="s">
        <v>194</v>
      </c>
      <c r="D94">
        <v>1004</v>
      </c>
      <c r="E94" t="s">
        <v>72</v>
      </c>
      <c r="F94">
        <v>0.75</v>
      </c>
    </row>
    <row r="95" spans="1:6" x14ac:dyDescent="0.3">
      <c r="A95">
        <v>301</v>
      </c>
      <c r="B95">
        <v>400</v>
      </c>
      <c r="C95" t="s">
        <v>194</v>
      </c>
      <c r="D95">
        <v>1005</v>
      </c>
      <c r="E95" t="s">
        <v>214</v>
      </c>
      <c r="F95">
        <v>0.25</v>
      </c>
    </row>
    <row r="96" spans="1:6" x14ac:dyDescent="0.3">
      <c r="A96">
        <v>301</v>
      </c>
      <c r="B96">
        <v>401</v>
      </c>
      <c r="C96" t="s">
        <v>209</v>
      </c>
      <c r="D96">
        <v>1003</v>
      </c>
      <c r="E96" t="s">
        <v>71</v>
      </c>
      <c r="F96">
        <v>1</v>
      </c>
    </row>
    <row r="97" spans="1:6" x14ac:dyDescent="0.3">
      <c r="A97">
        <v>301</v>
      </c>
      <c r="B97">
        <v>202</v>
      </c>
      <c r="C97" t="s">
        <v>197</v>
      </c>
      <c r="D97">
        <v>1004</v>
      </c>
      <c r="E97" t="s">
        <v>72</v>
      </c>
      <c r="F97">
        <v>1</v>
      </c>
    </row>
    <row r="98" spans="1:6" x14ac:dyDescent="0.3">
      <c r="A98">
        <v>301</v>
      </c>
      <c r="B98">
        <v>204</v>
      </c>
      <c r="C98" t="s">
        <v>199</v>
      </c>
      <c r="D98">
        <v>1000</v>
      </c>
      <c r="E98" t="s">
        <v>68</v>
      </c>
      <c r="F98">
        <v>0.8</v>
      </c>
    </row>
    <row r="99" spans="1:6" x14ac:dyDescent="0.3">
      <c r="A99">
        <v>301</v>
      </c>
      <c r="B99">
        <v>204</v>
      </c>
      <c r="C99" t="s">
        <v>199</v>
      </c>
      <c r="D99">
        <v>1005</v>
      </c>
      <c r="E99" t="s">
        <v>214</v>
      </c>
      <c r="F99">
        <v>0.2</v>
      </c>
    </row>
    <row r="100" spans="1:6" x14ac:dyDescent="0.3">
      <c r="A100">
        <v>301</v>
      </c>
      <c r="B100">
        <v>205</v>
      </c>
      <c r="C100" t="s">
        <v>200</v>
      </c>
      <c r="D100">
        <v>1000</v>
      </c>
      <c r="E100" t="s">
        <v>68</v>
      </c>
      <c r="F100">
        <v>0.8</v>
      </c>
    </row>
    <row r="101" spans="1:6" x14ac:dyDescent="0.3">
      <c r="A101">
        <v>301</v>
      </c>
      <c r="B101">
        <v>205</v>
      </c>
      <c r="C101" t="s">
        <v>200</v>
      </c>
      <c r="D101">
        <v>1005</v>
      </c>
      <c r="E101" t="s">
        <v>214</v>
      </c>
      <c r="F101">
        <v>0.2</v>
      </c>
    </row>
    <row r="102" spans="1:6" x14ac:dyDescent="0.3">
      <c r="A102">
        <v>301</v>
      </c>
      <c r="B102">
        <v>206</v>
      </c>
      <c r="C102" t="s">
        <v>201</v>
      </c>
      <c r="D102">
        <v>1000</v>
      </c>
      <c r="E102" t="s">
        <v>68</v>
      </c>
      <c r="F102">
        <v>1</v>
      </c>
    </row>
    <row r="103" spans="1:6" x14ac:dyDescent="0.3">
      <c r="A103">
        <v>301</v>
      </c>
      <c r="B103">
        <v>207</v>
      </c>
      <c r="C103" t="s">
        <v>202</v>
      </c>
      <c r="D103">
        <v>1000</v>
      </c>
      <c r="E103" t="s">
        <v>68</v>
      </c>
      <c r="F103">
        <v>1</v>
      </c>
    </row>
    <row r="104" spans="1:6" x14ac:dyDescent="0.3">
      <c r="A104">
        <v>301</v>
      </c>
      <c r="B104">
        <v>208</v>
      </c>
      <c r="C104" t="s">
        <v>203</v>
      </c>
      <c r="D104">
        <v>210</v>
      </c>
      <c r="E104" t="s">
        <v>205</v>
      </c>
      <c r="F104">
        <v>0.1</v>
      </c>
    </row>
    <row r="105" spans="1:6" x14ac:dyDescent="0.3">
      <c r="A105">
        <v>301</v>
      </c>
      <c r="B105">
        <v>208</v>
      </c>
      <c r="C105" t="s">
        <v>203</v>
      </c>
      <c r="D105">
        <v>1000</v>
      </c>
      <c r="E105" t="s">
        <v>68</v>
      </c>
      <c r="F105">
        <v>0.8</v>
      </c>
    </row>
    <row r="106" spans="1:6" x14ac:dyDescent="0.3">
      <c r="A106">
        <v>301</v>
      </c>
      <c r="B106">
        <v>208</v>
      </c>
      <c r="C106" t="s">
        <v>203</v>
      </c>
      <c r="D106">
        <v>1005</v>
      </c>
      <c r="E106" t="s">
        <v>214</v>
      </c>
      <c r="F106">
        <v>0.2</v>
      </c>
    </row>
    <row r="107" spans="1:6" x14ac:dyDescent="0.3">
      <c r="A107">
        <v>301</v>
      </c>
      <c r="B107">
        <v>209</v>
      </c>
      <c r="C107" t="s">
        <v>204</v>
      </c>
      <c r="D107">
        <v>1000</v>
      </c>
      <c r="E107" t="s">
        <v>68</v>
      </c>
      <c r="F107">
        <v>1</v>
      </c>
    </row>
    <row r="108" spans="1:6" x14ac:dyDescent="0.3">
      <c r="A108">
        <v>301</v>
      </c>
      <c r="B108">
        <v>210</v>
      </c>
      <c r="C108" t="s">
        <v>205</v>
      </c>
      <c r="D108">
        <v>1000</v>
      </c>
      <c r="E108" t="s">
        <v>68</v>
      </c>
      <c r="F108"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input</vt:lpstr>
      <vt:lpstr>Apr '24 Steps</vt:lpstr>
      <vt:lpstr>special codes</vt:lpstr>
      <vt:lpstr>Types and Steps</vt:lpstr>
      <vt:lpstr>exponential decay</vt:lpstr>
      <vt:lpstr>gamma</vt:lpstr>
      <vt:lpstr>Jan'24 Steps1-6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Dymond, Caren FOR:EX</dc:creator>
  <cp:keywords/>
  <dc:description/>
  <cp:lastModifiedBy>Caren Dymond</cp:lastModifiedBy>
  <cp:revision/>
  <dcterms:created xsi:type="dcterms:W3CDTF">2015-06-05T18:17:20Z</dcterms:created>
  <dcterms:modified xsi:type="dcterms:W3CDTF">2024-05-02T20:58:52Z</dcterms:modified>
  <cp:category/>
  <cp:contentStatus/>
</cp:coreProperties>
</file>