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174E21F3-74D3-4BEC-8442-C0F0BDE9BD0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<sst xmlns="http://schemas.openxmlformats.org/spreadsheetml/2006/main" count="895" uniqueCount="67">
  <si>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</si>
  <si>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</si>
  <si>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</si>
  <si>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</si>
  <si>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</si>
  <si>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</si>
  <si>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</si>
  <si>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</si>
  <si>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</si>
  <si>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</si>
  <si>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</si>
  <si>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</si>
  <si>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</si>
  <si>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</si>
  <si>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</si>
  <si>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</si>
  <si>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</si>
  <si>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</si>
  <si>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</si>
  <si>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</si>
  <si>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</si>
  <si>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</si>
  <si>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</si>
  <si>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</si>
  <si>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</si>
  <si>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</si>
  <si>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</si>
  <si>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</si>
  <si>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</si>
  <si>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</si>
  <si>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</si>
  <si>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</si>
  <si>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air new batch</t>
  </si>
  <si>
    <t>yellow</t>
  </si>
  <si>
    <t>spiked air</t>
  </si>
  <si>
    <t>BRN01aug23_001.gcd</t>
  </si>
  <si>
    <t>BRN01aug23_002.gcd</t>
  </si>
  <si>
    <t>BRN01aug23_003.gcd</t>
  </si>
  <si>
    <t>BRN01aug23_004.gcd</t>
  </si>
  <si>
    <t>081 compromised by leak</t>
  </si>
  <si>
    <t>BRN01aug23_005.gcd</t>
  </si>
  <si>
    <t>BRN01aug23_006.gcd</t>
  </si>
  <si>
    <t>BRN01aug23_007.gcd</t>
  </si>
  <si>
    <t>BRN01aug23_008.gcd</t>
  </si>
  <si>
    <t>BRN01aug23_009.gcd</t>
  </si>
  <si>
    <t>BRN01aug23_010.gcd</t>
  </si>
  <si>
    <t>BRN01aug23_011.gcd</t>
  </si>
  <si>
    <t>BRN01aug23_012.gcd</t>
  </si>
  <si>
    <t>BRN01aug23_013.gcd</t>
  </si>
  <si>
    <t>BRN01aug23_014.gcd</t>
  </si>
  <si>
    <t>BRN01aug23_015.gcd</t>
  </si>
  <si>
    <t>BRN01aug23_016.gcd</t>
  </si>
  <si>
    <t>BRN01aug23_017.gcd</t>
  </si>
  <si>
    <t>BRN01aug23_018.gcd</t>
  </si>
  <si>
    <t>BRN01aug23_019.gcd</t>
  </si>
  <si>
    <t>BRN01aug23_020.gcd</t>
  </si>
  <si>
    <t>BRN01aug23_021.gcd</t>
  </si>
  <si>
    <t>BRN01aug23_022.gcd</t>
  </si>
  <si>
    <t>BRN01aug23_023.gcd</t>
  </si>
  <si>
    <t>BRN01aug23_024.gcd</t>
  </si>
  <si>
    <t>BRN01aug23_025.gcd</t>
  </si>
  <si>
    <t>BRN01aug23_026.gcd</t>
  </si>
  <si>
    <t>BRN01aug23_027.gcd</t>
  </si>
  <si>
    <t>BRN01aug23_028.gcd</t>
  </si>
  <si>
    <t>BRN01aug23_029.gcd</t>
  </si>
  <si>
    <t>BRN01aug23_030.gcd</t>
  </si>
  <si>
    <t>BRN01aug23_031.gcd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</si>
</sst>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A11" sqref="A11:XFD11"/>
    </sheetView>
  </sheetViews>
  <sheetFormatPr defaultRowHeight="14.5" x14ac:dyDescent="0.35"/>
  <cols>
    <col min="2" max="2" width="23.54296875" customWidth="1"/>
    <col min="3" max="3" width="17.81640625" customWidth="1"/>
    <col min="8" max="8" width="11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45139.42083333333</v>
      </c>
      <c r="D9" t="s">
        <v>32</v>
      </c>
      <c r="E9" t="s">
        <v>13</v>
      </c>
      <c r="F9">
        <v>0</v>
      </c>
      <c r="G9">
        <v>6.0620000000000003</v>
      </c>
      <c r="H9" s="3">
        <v>2289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45139.42083333333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45139.42083333333</v>
      </c>
      <c r="AF9" t="s">
        <v>32</v>
      </c>
      <c r="AG9" t="s">
        <v>13</v>
      </c>
      <c r="AH9">
        <v>0</v>
      </c>
      <c r="AI9">
        <v>12.221</v>
      </c>
      <c r="AJ9" s="3">
        <v>2651</v>
      </c>
      <c r="AK9">
        <v>0.48699999999999999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4.6422563400000012</v>
      </c>
      <c r="AU9" s="13">
        <f t="shared" ref="AU9:AU37" si="1">IF(AJ9&lt;45000,((-0.0000004561*AJ9^2)+(0.244*AJ9)+(-21.72)),((-0.0000000409*AJ9^2)+(0.2477*AJ9)+(-1777)))</f>
        <v>621.91861996389991</v>
      </c>
      <c r="AW9" s="6">
        <f t="shared" ref="AW9:AW37" si="2">IF(H9&lt;15000,((0.00000002125*H9^2)+(0.002705*H9)+(-4.371)),(IF(H9&lt;700000,((-0.0000000008162*H9^2)+(0.003141*H9)+(0.4702)), ((0.000000003285*V9^2)+(0.1899*V9)+(559.5)))))</f>
        <v>1.9320848212499993</v>
      </c>
      <c r="AX9" s="15">
        <f t="shared" ref="AX9:AX37" si="3">((-0.00000006277*AJ9^2)+(0.1854*AJ9)+(34.83))</f>
        <v>525.88426493123006</v>
      </c>
      <c r="AZ9" s="14">
        <f t="shared" ref="AZ9:AZ37" si="4">IF(H9&lt;10000,((-0.00000005795*H9^2)+(0.003823*H9)+(-6.715)),(IF(H9&lt;700000,((-0.0000000001209*H9^2)+(0.002635*H9)+(-0.4111)), ((-0.00000002007*V9^2)+(0.2564*V9)+(286.1)))))</f>
        <v>1.7322167580500007</v>
      </c>
      <c r="BA9" s="16">
        <f t="shared" ref="BA9:BA37" si="5">(-0.00000001626*AJ9^2)+(0.1912*AJ9)+(-3.858)</f>
        <v>502.89892795574002</v>
      </c>
      <c r="BC9" s="7">
        <f t="shared" ref="BC9:BC37" si="6">IF(H9&lt;10000,((0.0000001453*H9^2)+(0.0008349*H9)+(-1.805)),(IF(H9&lt;700000,((-0.00000000008054*H9^2)+(0.002348*H9)+(-2.47)), ((-0.00000001938*V9^2)+(0.2471*V9)+(226.8)))))</f>
        <v>0.8673885013</v>
      </c>
      <c r="BD9" s="8">
        <f t="shared" ref="BD9:BD37" si="7">(-0.00000002552*AJ9^2)+(0.2067*AJ9)+(-103.7)</f>
        <v>444.08235051847993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4.6422563400000012</v>
      </c>
      <c r="BG9" s="13">
        <f t="shared" ref="BG9:BG37" si="9">IF(AJ9&lt;45000,((-0.0000004561*AJ9^2)+(0.244*AJ9)+(-21.72)),((-0.0000000409*AJ9^2)+(0.2477*AJ9)+(-1777)))</f>
        <v>621.91861996389991</v>
      </c>
      <c r="BI9">
        <v>49</v>
      </c>
      <c r="BJ9" t="s">
        <v>35</v>
      </c>
      <c r="BK9" s="2">
        <v>45139.42083333333</v>
      </c>
      <c r="BL9" t="s">
        <v>32</v>
      </c>
      <c r="BM9" t="s">
        <v>13</v>
      </c>
      <c r="BN9">
        <v>0</v>
      </c>
      <c r="BO9">
        <v>2.7010000000000001</v>
      </c>
      <c r="BP9" s="3">
        <v>5396698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45139.442106481481</v>
      </c>
      <c r="D10" t="s">
        <v>34</v>
      </c>
      <c r="E10" t="s">
        <v>13</v>
      </c>
      <c r="F10">
        <v>0</v>
      </c>
      <c r="G10">
        <v>5.992</v>
      </c>
      <c r="H10" s="3">
        <v>599982</v>
      </c>
      <c r="I10">
        <v>1.2809999999999999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45139.442106481481</v>
      </c>
      <c r="R10" t="s">
        <v>34</v>
      </c>
      <c r="S10" t="s">
        <v>13</v>
      </c>
      <c r="T10">
        <v>0</v>
      </c>
      <c r="U10">
        <v>5.9409999999999998</v>
      </c>
      <c r="V10" s="3">
        <v>5007</v>
      </c>
      <c r="W10">
        <v>1.2549999999999999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45139.442106481481</v>
      </c>
      <c r="AF10" t="s">
        <v>34</v>
      </c>
      <c r="AG10" t="s">
        <v>13</v>
      </c>
      <c r="AH10">
        <v>0</v>
      </c>
      <c r="AI10">
        <v>12.166</v>
      </c>
      <c r="AJ10" s="3">
        <v>6218</v>
      </c>
      <c r="AK10">
        <v>1.48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1311.3694817539738</v>
      </c>
      <c r="AU10" s="13">
        <f t="shared" si="1"/>
        <v>1477.8375667036</v>
      </c>
      <c r="AW10" s="6">
        <f t="shared" si="2"/>
        <v>1591.1992916555512</v>
      </c>
      <c r="AX10" s="15">
        <f t="shared" si="3"/>
        <v>1185.2202905985198</v>
      </c>
      <c r="AZ10" s="14">
        <f t="shared" si="4"/>
        <v>1537.0200814008285</v>
      </c>
      <c r="BA10" s="16">
        <f t="shared" si="5"/>
        <v>1184.3949310997602</v>
      </c>
      <c r="BC10" s="7">
        <f t="shared" si="6"/>
        <v>1377.2950756379048</v>
      </c>
      <c r="BD10" s="8">
        <f t="shared" si="7"/>
        <v>1180.57390686752</v>
      </c>
      <c r="BF10" s="12">
        <f t="shared" si="8"/>
        <v>1311.3694817539738</v>
      </c>
      <c r="BG10" s="13">
        <f t="shared" si="9"/>
        <v>1477.8375667036</v>
      </c>
      <c r="BI10">
        <v>50</v>
      </c>
      <c r="BJ10" t="s">
        <v>36</v>
      </c>
      <c r="BK10" s="2">
        <v>45139.442106481481</v>
      </c>
      <c r="BL10" t="s">
        <v>34</v>
      </c>
      <c r="BM10" t="s">
        <v>13</v>
      </c>
      <c r="BN10">
        <v>0</v>
      </c>
      <c r="BO10">
        <v>2.6949999999999998</v>
      </c>
      <c r="BP10" s="3">
        <v>5275985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45139.463391203702</v>
      </c>
      <c r="D11" t="s">
        <v>33</v>
      </c>
      <c r="E11" t="s">
        <v>13</v>
      </c>
      <c r="F11">
        <v>0</v>
      </c>
      <c r="G11">
        <v>6.0970000000000004</v>
      </c>
      <c r="H11" s="3">
        <v>2364</v>
      </c>
      <c r="I11">
        <v>-2E-3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45139.463391203702</v>
      </c>
      <c r="R11" t="s">
        <v>33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45139.463391203702</v>
      </c>
      <c r="AF11" t="s">
        <v>33</v>
      </c>
      <c r="AG11" t="s">
        <v>13</v>
      </c>
      <c r="AH11">
        <v>0</v>
      </c>
      <c r="AI11">
        <v>12.191000000000001</v>
      </c>
      <c r="AJ11" s="3">
        <v>1842</v>
      </c>
      <c r="AK11">
        <v>0.26200000000000001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4.4733278400000014</v>
      </c>
      <c r="AU11" s="13">
        <f t="shared" si="1"/>
        <v>426.18046911959993</v>
      </c>
      <c r="AW11" s="6">
        <f t="shared" si="2"/>
        <v>2.1423755399999997</v>
      </c>
      <c r="AX11" s="15">
        <f t="shared" si="3"/>
        <v>376.12382364972001</v>
      </c>
      <c r="AZ11" s="14">
        <f t="shared" si="4"/>
        <v>1.9987186568000013</v>
      </c>
      <c r="BA11" s="16">
        <f t="shared" si="5"/>
        <v>348.27723040536</v>
      </c>
      <c r="BC11" s="7">
        <f t="shared" si="6"/>
        <v>0.98071206880000017</v>
      </c>
      <c r="BD11" s="8">
        <f t="shared" si="7"/>
        <v>276.95481155872</v>
      </c>
      <c r="BF11" s="12">
        <f t="shared" si="8"/>
        <v>4.4733278400000014</v>
      </c>
      <c r="BG11" s="13">
        <f t="shared" si="9"/>
        <v>426.18046911959993</v>
      </c>
      <c r="BI11">
        <v>51</v>
      </c>
      <c r="BJ11" t="s">
        <v>37</v>
      </c>
      <c r="BK11" s="2">
        <v>45139.463391203702</v>
      </c>
      <c r="BL11" t="s">
        <v>33</v>
      </c>
      <c r="BM11" t="s">
        <v>13</v>
      </c>
      <c r="BN11">
        <v>0</v>
      </c>
      <c r="BO11">
        <v>2.7189999999999999</v>
      </c>
      <c r="BP11" s="3">
        <v>5047773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45139.484664351854</v>
      </c>
      <c r="D12" t="s">
        <v>39</v>
      </c>
      <c r="E12" t="s">
        <v>13</v>
      </c>
      <c r="F12">
        <v>0</v>
      </c>
      <c r="G12">
        <v>6.0140000000000002</v>
      </c>
      <c r="H12" s="3">
        <v>39357</v>
      </c>
      <c r="I12">
        <v>7.6999999999999999E-2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45139.484664351854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45139.484664351854</v>
      </c>
      <c r="AF12" t="s">
        <v>39</v>
      </c>
      <c r="AG12" t="s">
        <v>13</v>
      </c>
      <c r="AH12">
        <v>0</v>
      </c>
      <c r="AI12">
        <v>12.179</v>
      </c>
      <c r="AJ12" s="3">
        <v>1197</v>
      </c>
      <c r="AK12">
        <v>8.1000000000000003E-2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106.900619870927</v>
      </c>
      <c r="AU12" s="13">
        <f t="shared" si="1"/>
        <v>269.69449581510003</v>
      </c>
      <c r="AW12" s="6">
        <f t="shared" si="2"/>
        <v>122.82626487092621</v>
      </c>
      <c r="AX12" s="15">
        <f t="shared" si="3"/>
        <v>256.66386257906998</v>
      </c>
      <c r="AZ12" s="14">
        <f t="shared" si="4"/>
        <v>103.1073241100159</v>
      </c>
      <c r="BA12" s="16">
        <f t="shared" si="5"/>
        <v>224.98510252565998</v>
      </c>
      <c r="BC12" s="7">
        <f t="shared" si="6"/>
        <v>89.815481678417541</v>
      </c>
      <c r="BD12" s="8">
        <f t="shared" si="7"/>
        <v>143.68333471431998</v>
      </c>
      <c r="BF12" s="12">
        <f t="shared" si="8"/>
        <v>106.900619870927</v>
      </c>
      <c r="BG12" s="13">
        <f t="shared" si="9"/>
        <v>269.69449581510003</v>
      </c>
      <c r="BI12">
        <v>52</v>
      </c>
      <c r="BJ12" t="s">
        <v>38</v>
      </c>
      <c r="BK12" s="2">
        <v>45139.484664351854</v>
      </c>
      <c r="BL12" t="s">
        <v>39</v>
      </c>
      <c r="BM12" t="s">
        <v>13</v>
      </c>
      <c r="BN12">
        <v>0</v>
      </c>
      <c r="BO12">
        <v>2.782</v>
      </c>
      <c r="BP12" s="3">
        <v>2914042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40</v>
      </c>
      <c r="C13" s="2">
        <v>45139.505960648145</v>
      </c>
      <c r="D13">
        <v>132</v>
      </c>
      <c r="E13" t="s">
        <v>13</v>
      </c>
      <c r="F13">
        <v>0</v>
      </c>
      <c r="G13">
        <v>6</v>
      </c>
      <c r="H13" s="3">
        <v>20781</v>
      </c>
      <c r="I13">
        <v>3.6999999999999998E-2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45139.505960648145</v>
      </c>
      <c r="R13">
        <v>132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45139.505960648145</v>
      </c>
      <c r="AF13">
        <v>132</v>
      </c>
      <c r="AG13" t="s">
        <v>13</v>
      </c>
      <c r="AH13">
        <v>0</v>
      </c>
      <c r="AI13">
        <v>12.135</v>
      </c>
      <c r="AJ13" s="3">
        <v>1690</v>
      </c>
      <c r="AK13">
        <v>0.219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52.135555611503001</v>
      </c>
      <c r="AU13" s="13">
        <f t="shared" si="1"/>
        <v>389.33733279</v>
      </c>
      <c r="AW13" s="6">
        <f t="shared" si="2"/>
        <v>65.390845061831811</v>
      </c>
      <c r="AX13" s="15">
        <f t="shared" si="3"/>
        <v>347.97672260299998</v>
      </c>
      <c r="AZ13" s="14">
        <f t="shared" si="4"/>
        <v>54.294624339715106</v>
      </c>
      <c r="BA13" s="16">
        <f t="shared" si="5"/>
        <v>319.22355981400005</v>
      </c>
      <c r="BC13" s="7">
        <f t="shared" si="6"/>
        <v>46.28900680414106</v>
      </c>
      <c r="BD13" s="8">
        <f t="shared" si="7"/>
        <v>245.55011232800001</v>
      </c>
      <c r="BF13" s="12">
        <f t="shared" si="8"/>
        <v>52.135555611503001</v>
      </c>
      <c r="BG13" s="13">
        <f t="shared" si="9"/>
        <v>389.33733279</v>
      </c>
      <c r="BI13">
        <v>53</v>
      </c>
      <c r="BJ13" t="s">
        <v>40</v>
      </c>
      <c r="BK13" s="2">
        <v>45139.505960648145</v>
      </c>
      <c r="BL13">
        <v>132</v>
      </c>
      <c r="BM13" t="s">
        <v>13</v>
      </c>
      <c r="BN13">
        <v>0</v>
      </c>
      <c r="BO13">
        <v>2.835</v>
      </c>
      <c r="BP13" s="3">
        <v>1167797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41</v>
      </c>
      <c r="C14" s="2">
        <v>45139.52721064815</v>
      </c>
      <c r="D14">
        <v>183</v>
      </c>
      <c r="E14" t="s">
        <v>13</v>
      </c>
      <c r="F14">
        <v>0</v>
      </c>
      <c r="G14">
        <v>6.01</v>
      </c>
      <c r="H14" s="3">
        <v>391827</v>
      </c>
      <c r="I14">
        <v>0.83299999999999996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41</v>
      </c>
      <c r="Q14" s="2">
        <v>45139.52721064815</v>
      </c>
      <c r="R14">
        <v>183</v>
      </c>
      <c r="S14" t="s">
        <v>13</v>
      </c>
      <c r="T14">
        <v>0</v>
      </c>
      <c r="U14">
        <v>5.9690000000000003</v>
      </c>
      <c r="V14" s="3">
        <v>3183</v>
      </c>
      <c r="W14">
        <v>0.78600000000000003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41</v>
      </c>
      <c r="AE14" s="2">
        <v>45139.52721064815</v>
      </c>
      <c r="AF14">
        <v>183</v>
      </c>
      <c r="AG14" t="s">
        <v>13</v>
      </c>
      <c r="AH14">
        <v>0</v>
      </c>
      <c r="AI14">
        <v>12.175000000000001</v>
      </c>
      <c r="AJ14" s="3">
        <v>2728</v>
      </c>
      <c r="AK14">
        <v>0.50900000000000001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911.38875179852073</v>
      </c>
      <c r="AU14" s="13">
        <f t="shared" si="1"/>
        <v>640.51771109759989</v>
      </c>
      <c r="AW14" s="6">
        <f t="shared" si="2"/>
        <v>1105.8889286103501</v>
      </c>
      <c r="AX14" s="15">
        <f t="shared" si="3"/>
        <v>540.13406666432002</v>
      </c>
      <c r="AZ14" s="14">
        <f t="shared" si="4"/>
        <v>1013.491461690384</v>
      </c>
      <c r="BA14" s="16">
        <f t="shared" si="5"/>
        <v>517.61459334016013</v>
      </c>
      <c r="BC14" s="7">
        <f t="shared" si="6"/>
        <v>905.17461883079829</v>
      </c>
      <c r="BD14" s="8">
        <f t="shared" si="7"/>
        <v>459.98768056832006</v>
      </c>
      <c r="BF14" s="12">
        <f t="shared" si="8"/>
        <v>911.38875179852073</v>
      </c>
      <c r="BG14" s="13">
        <f t="shared" si="9"/>
        <v>640.51771109759989</v>
      </c>
      <c r="BI14">
        <v>54</v>
      </c>
      <c r="BJ14" t="s">
        <v>41</v>
      </c>
      <c r="BK14" s="2">
        <v>45139.52721064815</v>
      </c>
      <c r="BL14">
        <v>183</v>
      </c>
      <c r="BM14" t="s">
        <v>13</v>
      </c>
      <c r="BN14">
        <v>0</v>
      </c>
      <c r="BO14">
        <v>2.8660000000000001</v>
      </c>
      <c r="BP14" s="3">
        <v>894587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42</v>
      </c>
      <c r="C15" s="2">
        <v>45139.548564814817</v>
      </c>
      <c r="D15">
        <v>74</v>
      </c>
      <c r="E15" t="s">
        <v>13</v>
      </c>
      <c r="F15">
        <v>0</v>
      </c>
      <c r="G15">
        <v>5.9950000000000001</v>
      </c>
      <c r="H15" s="3">
        <v>127271</v>
      </c>
      <c r="I15">
        <v>0.26600000000000001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42</v>
      </c>
      <c r="Q15" s="2">
        <v>45139.548564814817</v>
      </c>
      <c r="R15">
        <v>74</v>
      </c>
      <c r="S15" t="s">
        <v>13</v>
      </c>
      <c r="T15">
        <v>0</v>
      </c>
      <c r="U15">
        <v>5.9329999999999998</v>
      </c>
      <c r="V15" s="3">
        <v>835</v>
      </c>
      <c r="W15">
        <v>0.182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42</v>
      </c>
      <c r="AE15" s="2">
        <v>45139.548564814817</v>
      </c>
      <c r="AF15">
        <v>74</v>
      </c>
      <c r="AG15" t="s">
        <v>13</v>
      </c>
      <c r="AH15">
        <v>0</v>
      </c>
      <c r="AI15">
        <v>12.065</v>
      </c>
      <c r="AJ15" s="3">
        <v>85950</v>
      </c>
      <c r="AK15">
        <v>22.640999999999998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351.32155296554299</v>
      </c>
      <c r="AU15" s="13">
        <f t="shared" si="1"/>
        <v>19210.670237749997</v>
      </c>
      <c r="AW15" s="6">
        <f t="shared" si="2"/>
        <v>387.0076789466558</v>
      </c>
      <c r="AX15" s="15">
        <f t="shared" si="3"/>
        <v>15506.252745075</v>
      </c>
      <c r="AZ15" s="14">
        <f t="shared" si="4"/>
        <v>332.98965799038319</v>
      </c>
      <c r="BA15" s="16">
        <f t="shared" si="5"/>
        <v>16309.66283535</v>
      </c>
      <c r="BC15" s="7">
        <f t="shared" si="6"/>
        <v>295.05772853470177</v>
      </c>
      <c r="BD15" s="8">
        <f t="shared" si="7"/>
        <v>17473.638488199998</v>
      </c>
      <c r="BF15" s="12">
        <f t="shared" si="8"/>
        <v>351.32155296554299</v>
      </c>
      <c r="BG15" s="13">
        <f t="shared" si="9"/>
        <v>19210.670237749997</v>
      </c>
      <c r="BI15">
        <v>55</v>
      </c>
      <c r="BJ15" t="s">
        <v>42</v>
      </c>
      <c r="BK15" s="2">
        <v>45139.548564814817</v>
      </c>
      <c r="BL15">
        <v>74</v>
      </c>
      <c r="BM15" t="s">
        <v>13</v>
      </c>
      <c r="BN15">
        <v>0</v>
      </c>
      <c r="BO15">
        <v>2.8359999999999999</v>
      </c>
      <c r="BP15" s="3">
        <v>1156739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43</v>
      </c>
      <c r="C16" s="2">
        <v>45139.569872685184</v>
      </c>
      <c r="D16">
        <v>308</v>
      </c>
      <c r="E16" t="s">
        <v>13</v>
      </c>
      <c r="F16">
        <v>0</v>
      </c>
      <c r="G16">
        <v>5.9980000000000002</v>
      </c>
      <c r="H16" s="3">
        <v>21313</v>
      </c>
      <c r="I16">
        <v>3.7999999999999999E-2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43</v>
      </c>
      <c r="Q16" s="2">
        <v>45139.569872685184</v>
      </c>
      <c r="R16">
        <v>308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43</v>
      </c>
      <c r="AE16" s="2">
        <v>45139.569872685184</v>
      </c>
      <c r="AF16">
        <v>308</v>
      </c>
      <c r="AG16" t="s">
        <v>13</v>
      </c>
      <c r="AH16">
        <v>0</v>
      </c>
      <c r="AI16">
        <v>12.029</v>
      </c>
      <c r="AJ16" s="3">
        <v>121214</v>
      </c>
      <c r="AK16">
        <v>31.45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53.719116260886992</v>
      </c>
      <c r="AU16" s="13">
        <f t="shared" si="1"/>
        <v>27646.770897743601</v>
      </c>
      <c r="AW16" s="6">
        <f t="shared" si="2"/>
        <v>67.043579072502212</v>
      </c>
      <c r="AX16" s="15">
        <f t="shared" si="3"/>
        <v>21585.636422625081</v>
      </c>
      <c r="AZ16" s="14">
        <f t="shared" si="4"/>
        <v>55.693736904147904</v>
      </c>
      <c r="BA16" s="16">
        <f t="shared" si="5"/>
        <v>22933.35332247704</v>
      </c>
      <c r="BC16" s="7">
        <f t="shared" si="6"/>
        <v>47.53633919073674</v>
      </c>
      <c r="BD16" s="8">
        <f t="shared" si="7"/>
        <v>24576.272681526079</v>
      </c>
      <c r="BF16" s="12">
        <f t="shared" si="8"/>
        <v>53.719116260886992</v>
      </c>
      <c r="BG16" s="13">
        <f t="shared" si="9"/>
        <v>27646.770897743601</v>
      </c>
      <c r="BI16">
        <v>56</v>
      </c>
      <c r="BJ16" t="s">
        <v>43</v>
      </c>
      <c r="BK16" s="2">
        <v>45139.569872685184</v>
      </c>
      <c r="BL16">
        <v>308</v>
      </c>
      <c r="BM16" t="s">
        <v>13</v>
      </c>
      <c r="BN16">
        <v>0</v>
      </c>
      <c r="BO16">
        <v>2.8559999999999999</v>
      </c>
      <c r="BP16" s="3">
        <v>752123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44</v>
      </c>
      <c r="C17" s="2">
        <v>45139.591180555559</v>
      </c>
      <c r="D17">
        <v>16</v>
      </c>
      <c r="E17" t="s">
        <v>13</v>
      </c>
      <c r="F17">
        <v>0</v>
      </c>
      <c r="G17">
        <v>5.931</v>
      </c>
      <c r="H17" s="3">
        <v>21561637</v>
      </c>
      <c r="I17">
        <v>48.274000000000001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44</v>
      </c>
      <c r="Q17" s="2">
        <v>45139.591180555559</v>
      </c>
      <c r="R17">
        <v>16</v>
      </c>
      <c r="S17" t="s">
        <v>13</v>
      </c>
      <c r="T17">
        <v>0</v>
      </c>
      <c r="U17">
        <v>5.899</v>
      </c>
      <c r="V17" s="3">
        <v>189750</v>
      </c>
      <c r="W17">
        <v>47.826000000000001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44</v>
      </c>
      <c r="AE17" s="2">
        <v>45139.591180555559</v>
      </c>
      <c r="AF17">
        <v>16</v>
      </c>
      <c r="AG17" t="s">
        <v>13</v>
      </c>
      <c r="AH17">
        <v>0</v>
      </c>
      <c r="AI17">
        <v>12.077999999999999</v>
      </c>
      <c r="AJ17" s="3">
        <v>89928</v>
      </c>
      <c r="AK17">
        <v>23.65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46918.77375</v>
      </c>
      <c r="AU17" s="13">
        <f t="shared" si="1"/>
        <v>20167.405451974399</v>
      </c>
      <c r="AW17" s="6">
        <f t="shared" si="2"/>
        <v>36711.301630312504</v>
      </c>
      <c r="AX17" s="15">
        <f t="shared" si="3"/>
        <v>16199.85737380032</v>
      </c>
      <c r="AZ17" s="14">
        <f t="shared" si="4"/>
        <v>48215.378395624997</v>
      </c>
      <c r="BA17" s="16">
        <f t="shared" si="5"/>
        <v>17058.880245308159</v>
      </c>
      <c r="BC17" s="7">
        <f t="shared" si="6"/>
        <v>46416.24688875</v>
      </c>
      <c r="BD17" s="8">
        <f t="shared" si="7"/>
        <v>18278.036206904319</v>
      </c>
      <c r="BF17" s="12">
        <f t="shared" si="8"/>
        <v>46918.77375</v>
      </c>
      <c r="BG17" s="13">
        <f t="shared" si="9"/>
        <v>20167.405451974399</v>
      </c>
      <c r="BI17">
        <v>57</v>
      </c>
      <c r="BJ17" t="s">
        <v>44</v>
      </c>
      <c r="BK17" s="2">
        <v>45139.591180555559</v>
      </c>
      <c r="BL17">
        <v>16</v>
      </c>
      <c r="BM17" t="s">
        <v>13</v>
      </c>
      <c r="BN17">
        <v>0</v>
      </c>
      <c r="BO17">
        <v>2.875</v>
      </c>
      <c r="BP17" s="3">
        <v>676162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45</v>
      </c>
      <c r="C18" s="2">
        <v>45139.612442129626</v>
      </c>
      <c r="D18">
        <v>250</v>
      </c>
      <c r="E18" t="s">
        <v>13</v>
      </c>
      <c r="F18">
        <v>0</v>
      </c>
      <c r="G18">
        <v>6.01</v>
      </c>
      <c r="H18" s="3">
        <v>7893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45</v>
      </c>
      <c r="Q18" s="2">
        <v>45139.612442129626</v>
      </c>
      <c r="R18">
        <v>250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45</v>
      </c>
      <c r="AE18" s="2">
        <v>45139.612442129626</v>
      </c>
      <c r="AF18">
        <v>250</v>
      </c>
      <c r="AG18" t="s">
        <v>13</v>
      </c>
      <c r="AH18">
        <v>0</v>
      </c>
      <c r="AI18">
        <v>12.039</v>
      </c>
      <c r="AJ18" s="3">
        <v>112795</v>
      </c>
      <c r="AK18">
        <v>29.373999999999999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8.7515574599999955</v>
      </c>
      <c r="AU18" s="13">
        <f t="shared" si="1"/>
        <v>25641.962578177503</v>
      </c>
      <c r="AW18" s="6">
        <f t="shared" si="2"/>
        <v>18.30342829125</v>
      </c>
      <c r="AX18" s="15">
        <f t="shared" si="3"/>
        <v>20148.418366190752</v>
      </c>
      <c r="AZ18" s="14">
        <f t="shared" si="4"/>
        <v>19.849685930449997</v>
      </c>
      <c r="BA18" s="16">
        <f t="shared" si="5"/>
        <v>21355.674702473501</v>
      </c>
      <c r="BC18" s="7">
        <f t="shared" si="6"/>
        <v>13.8369756397</v>
      </c>
      <c r="BD18" s="8">
        <f t="shared" si="7"/>
        <v>22886.342889121999</v>
      </c>
      <c r="BF18" s="12">
        <f t="shared" si="8"/>
        <v>8.7515574599999955</v>
      </c>
      <c r="BG18" s="13">
        <f t="shared" si="9"/>
        <v>25641.962578177503</v>
      </c>
      <c r="BI18">
        <v>58</v>
      </c>
      <c r="BJ18" t="s">
        <v>45</v>
      </c>
      <c r="BK18" s="2">
        <v>45139.612442129626</v>
      </c>
      <c r="BL18">
        <v>250</v>
      </c>
      <c r="BM18" t="s">
        <v>13</v>
      </c>
      <c r="BN18">
        <v>0</v>
      </c>
      <c r="BO18">
        <v>2.8530000000000002</v>
      </c>
      <c r="BP18" s="3">
        <v>814952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46</v>
      </c>
      <c r="C19" s="2">
        <v>45139.63380787037</v>
      </c>
      <c r="D19">
        <v>254</v>
      </c>
      <c r="E19" t="s">
        <v>13</v>
      </c>
      <c r="F19">
        <v>0</v>
      </c>
      <c r="G19">
        <v>6.0209999999999999</v>
      </c>
      <c r="H19" s="3">
        <v>4375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46</v>
      </c>
      <c r="Q19" s="2">
        <v>45139.63380787037</v>
      </c>
      <c r="R19">
        <v>254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46</v>
      </c>
      <c r="AE19" s="2">
        <v>45139.63380787037</v>
      </c>
      <c r="AF19">
        <v>254</v>
      </c>
      <c r="AG19" t="s">
        <v>13</v>
      </c>
      <c r="AH19">
        <v>0</v>
      </c>
      <c r="AI19">
        <v>12.010999999999999</v>
      </c>
      <c r="AJ19" s="3">
        <v>140809</v>
      </c>
      <c r="AK19">
        <v>36.218000000000004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2.2090624999999999</v>
      </c>
      <c r="AU19" s="13">
        <f t="shared" si="1"/>
        <v>32290.457863727104</v>
      </c>
      <c r="AW19" s="6">
        <f t="shared" si="2"/>
        <v>7.8701132812499992</v>
      </c>
      <c r="AX19" s="15">
        <f t="shared" si="3"/>
        <v>24896.266857827632</v>
      </c>
      <c r="AZ19" s="14">
        <f t="shared" si="4"/>
        <v>8.9014257812500013</v>
      </c>
      <c r="BA19" s="16">
        <f t="shared" si="5"/>
        <v>26596.43294293894</v>
      </c>
      <c r="BC19" s="7">
        <f t="shared" si="6"/>
        <v>4.6288203125000003</v>
      </c>
      <c r="BD19" s="8">
        <f t="shared" si="7"/>
        <v>28495.530807244879</v>
      </c>
      <c r="BF19" s="12">
        <f t="shared" si="8"/>
        <v>2.2090624999999999</v>
      </c>
      <c r="BG19" s="13">
        <f t="shared" si="9"/>
        <v>32290.457863727104</v>
      </c>
      <c r="BI19">
        <v>59</v>
      </c>
      <c r="BJ19" t="s">
        <v>46</v>
      </c>
      <c r="BK19" s="2">
        <v>45139.63380787037</v>
      </c>
      <c r="BL19">
        <v>254</v>
      </c>
      <c r="BM19" t="s">
        <v>13</v>
      </c>
      <c r="BN19">
        <v>0</v>
      </c>
      <c r="BO19">
        <v>2.859</v>
      </c>
      <c r="BP19" s="3">
        <v>714077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47</v>
      </c>
      <c r="C20" s="2">
        <v>45139.655115740738</v>
      </c>
      <c r="D20">
        <v>406</v>
      </c>
      <c r="E20" t="s">
        <v>13</v>
      </c>
      <c r="F20">
        <v>0</v>
      </c>
      <c r="G20">
        <v>5.9950000000000001</v>
      </c>
      <c r="H20" s="3">
        <v>80932</v>
      </c>
      <c r="I20">
        <v>0.16600000000000001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47</v>
      </c>
      <c r="Q20" s="2">
        <v>45139.655115740738</v>
      </c>
      <c r="R20">
        <v>406</v>
      </c>
      <c r="S20" t="s">
        <v>13</v>
      </c>
      <c r="T20">
        <v>0</v>
      </c>
      <c r="U20">
        <v>5.9480000000000004</v>
      </c>
      <c r="V20" s="3">
        <v>486</v>
      </c>
      <c r="W20">
        <v>9.1999999999999998E-2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47</v>
      </c>
      <c r="AE20" s="2">
        <v>45139.655115740738</v>
      </c>
      <c r="AF20">
        <v>406</v>
      </c>
      <c r="AG20" t="s">
        <v>13</v>
      </c>
      <c r="AH20">
        <v>0</v>
      </c>
      <c r="AI20">
        <v>12.188000000000001</v>
      </c>
      <c r="AJ20" s="3">
        <v>680</v>
      </c>
      <c r="AK20">
        <v>-6.3E-2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225.52674393995204</v>
      </c>
      <c r="AU20" s="13">
        <f t="shared" si="1"/>
        <v>143.98909935999998</v>
      </c>
      <c r="AW20" s="6">
        <f t="shared" si="2"/>
        <v>249.33151128509121</v>
      </c>
      <c r="AX20" s="15">
        <f t="shared" si="3"/>
        <v>160.87297515199998</v>
      </c>
      <c r="AZ20" s="14">
        <f t="shared" si="4"/>
        <v>212.05282637535842</v>
      </c>
      <c r="BA20" s="16">
        <f t="shared" si="5"/>
        <v>126.15048137600002</v>
      </c>
      <c r="BC20" s="7">
        <f t="shared" si="6"/>
        <v>187.03079991622303</v>
      </c>
      <c r="BD20" s="8">
        <f t="shared" si="7"/>
        <v>36.844199551999978</v>
      </c>
      <c r="BF20" s="12">
        <f t="shared" si="8"/>
        <v>225.52674393995204</v>
      </c>
      <c r="BG20" s="13">
        <f t="shared" si="9"/>
        <v>143.98909935999998</v>
      </c>
      <c r="BI20">
        <v>60</v>
      </c>
      <c r="BJ20" t="s">
        <v>47</v>
      </c>
      <c r="BK20" s="2">
        <v>45139.655115740738</v>
      </c>
      <c r="BL20">
        <v>406</v>
      </c>
      <c r="BM20" t="s">
        <v>13</v>
      </c>
      <c r="BN20">
        <v>0</v>
      </c>
      <c r="BO20">
        <v>2.8519999999999999</v>
      </c>
      <c r="BP20" s="3">
        <v>849117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48</v>
      </c>
      <c r="C21" s="2">
        <v>45139.676388888889</v>
      </c>
      <c r="D21">
        <v>350</v>
      </c>
      <c r="E21" t="s">
        <v>13</v>
      </c>
      <c r="F21">
        <v>0</v>
      </c>
      <c r="G21">
        <v>6.0170000000000003</v>
      </c>
      <c r="H21" s="3">
        <v>23001</v>
      </c>
      <c r="I21">
        <v>4.2000000000000003E-2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48</v>
      </c>
      <c r="Q21" s="2">
        <v>45139.676388888889</v>
      </c>
      <c r="R21">
        <v>350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48</v>
      </c>
      <c r="AE21" s="2">
        <v>45139.676388888889</v>
      </c>
      <c r="AF21">
        <v>350</v>
      </c>
      <c r="AG21" t="s">
        <v>13</v>
      </c>
      <c r="AH21">
        <v>0</v>
      </c>
      <c r="AI21">
        <v>12.166</v>
      </c>
      <c r="AJ21" s="3">
        <v>622</v>
      </c>
      <c r="AK21">
        <v>-7.9000000000000001E-2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58.737737456423005</v>
      </c>
      <c r="AU21" s="13">
        <f t="shared" si="1"/>
        <v>129.87154220760002</v>
      </c>
      <c r="AW21" s="6">
        <f t="shared" si="2"/>
        <v>72.284533653983814</v>
      </c>
      <c r="AX21" s="15">
        <f t="shared" si="3"/>
        <v>150.12451529131999</v>
      </c>
      <c r="AZ21" s="14">
        <f t="shared" si="4"/>
        <v>60.132573338479105</v>
      </c>
      <c r="BA21" s="16">
        <f t="shared" si="5"/>
        <v>115.06210926615999</v>
      </c>
      <c r="BC21" s="7">
        <f t="shared" si="6"/>
        <v>51.49373863507946</v>
      </c>
      <c r="BD21" s="8">
        <f t="shared" si="7"/>
        <v>24.857526720319996</v>
      </c>
      <c r="BF21" s="12">
        <f t="shared" si="8"/>
        <v>58.737737456423005</v>
      </c>
      <c r="BG21" s="13">
        <f t="shared" si="9"/>
        <v>129.87154220760002</v>
      </c>
      <c r="BI21">
        <v>61</v>
      </c>
      <c r="BJ21" t="s">
        <v>48</v>
      </c>
      <c r="BK21" s="2">
        <v>45139.676388888889</v>
      </c>
      <c r="BL21">
        <v>350</v>
      </c>
      <c r="BM21" t="s">
        <v>13</v>
      </c>
      <c r="BN21">
        <v>0</v>
      </c>
      <c r="BO21">
        <v>2.8730000000000002</v>
      </c>
      <c r="BP21" s="3">
        <v>797193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49</v>
      </c>
      <c r="C22" s="2">
        <v>45139.697696759256</v>
      </c>
      <c r="D22">
        <v>77</v>
      </c>
      <c r="E22" t="s">
        <v>13</v>
      </c>
      <c r="F22">
        <v>0</v>
      </c>
      <c r="G22">
        <v>6.0149999999999997</v>
      </c>
      <c r="H22" s="3">
        <v>80725</v>
      </c>
      <c r="I22">
        <v>0.16600000000000001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49</v>
      </c>
      <c r="Q22" s="2">
        <v>45139.697696759256</v>
      </c>
      <c r="R22">
        <v>77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49</v>
      </c>
      <c r="AE22" s="2">
        <v>45139.697696759256</v>
      </c>
      <c r="AF22">
        <v>77</v>
      </c>
      <c r="AG22" t="s">
        <v>13</v>
      </c>
      <c r="AH22">
        <v>0</v>
      </c>
      <c r="AI22">
        <v>12.19</v>
      </c>
      <c r="AJ22" s="3">
        <v>810</v>
      </c>
      <c r="AK22">
        <v>-2.5999999999999999E-2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224.94961408937502</v>
      </c>
      <c r="AU22" s="13">
        <f t="shared" si="1"/>
        <v>175.62075278999998</v>
      </c>
      <c r="AW22" s="6">
        <f t="shared" si="2"/>
        <v>248.70863678487501</v>
      </c>
      <c r="AX22" s="15">
        <f t="shared" si="3"/>
        <v>184.96281660300002</v>
      </c>
      <c r="AZ22" s="14">
        <f t="shared" si="4"/>
        <v>211.51142705193752</v>
      </c>
      <c r="BA22" s="16">
        <f t="shared" si="5"/>
        <v>151.00333181400001</v>
      </c>
      <c r="BC22" s="7">
        <f t="shared" si="6"/>
        <v>186.54745902616247</v>
      </c>
      <c r="BD22" s="8">
        <f t="shared" si="7"/>
        <v>63.710256328</v>
      </c>
      <c r="BF22" s="12">
        <f t="shared" si="8"/>
        <v>224.94961408937502</v>
      </c>
      <c r="BG22" s="13">
        <f t="shared" si="9"/>
        <v>175.62075278999998</v>
      </c>
      <c r="BI22">
        <v>62</v>
      </c>
      <c r="BJ22" t="s">
        <v>49</v>
      </c>
      <c r="BK22" s="2">
        <v>45139.697696759256</v>
      </c>
      <c r="BL22">
        <v>77</v>
      </c>
      <c r="BM22" t="s">
        <v>13</v>
      </c>
      <c r="BN22">
        <v>0</v>
      </c>
      <c r="BO22">
        <v>2.8639999999999999</v>
      </c>
      <c r="BP22" s="3">
        <v>985444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50</v>
      </c>
      <c r="C23" s="2">
        <v>45139.718993055554</v>
      </c>
      <c r="D23">
        <v>131</v>
      </c>
      <c r="E23" t="s">
        <v>13</v>
      </c>
      <c r="F23">
        <v>0</v>
      </c>
      <c r="G23">
        <v>5.9279999999999999</v>
      </c>
      <c r="H23" s="3">
        <v>22823779</v>
      </c>
      <c r="I23">
        <v>51.24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50</v>
      </c>
      <c r="Q23" s="2">
        <v>45139.718993055554</v>
      </c>
      <c r="R23">
        <v>131</v>
      </c>
      <c r="S23" t="s">
        <v>13</v>
      </c>
      <c r="T23">
        <v>0</v>
      </c>
      <c r="U23">
        <v>5.8959999999999999</v>
      </c>
      <c r="V23" s="3">
        <v>208597</v>
      </c>
      <c r="W23">
        <v>52.475000000000001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50</v>
      </c>
      <c r="AE23" s="2">
        <v>45139.718993055554</v>
      </c>
      <c r="AF23">
        <v>131</v>
      </c>
      <c r="AG23" t="s">
        <v>13</v>
      </c>
      <c r="AH23">
        <v>0</v>
      </c>
      <c r="AI23">
        <v>12.111000000000001</v>
      </c>
      <c r="AJ23" s="3">
        <v>61418</v>
      </c>
      <c r="AK23">
        <v>16.324999999999999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51602.87633182</v>
      </c>
      <c r="AU23" s="13">
        <f t="shared" si="1"/>
        <v>13281.9568173884</v>
      </c>
      <c r="AW23" s="6">
        <f t="shared" si="2"/>
        <v>40315.009547123562</v>
      </c>
      <c r="AX23" s="15">
        <f t="shared" si="3"/>
        <v>11184.948043654522</v>
      </c>
      <c r="AZ23" s="14">
        <f t="shared" si="4"/>
        <v>52897.070742231372</v>
      </c>
      <c r="BA23" s="16">
        <f t="shared" si="5"/>
        <v>11677.92810402776</v>
      </c>
      <c r="BC23" s="7">
        <f t="shared" si="6"/>
        <v>50927.842411033576</v>
      </c>
      <c r="BD23" s="8">
        <f t="shared" si="7"/>
        <v>12495.134803123519</v>
      </c>
      <c r="BF23" s="12">
        <f t="shared" si="8"/>
        <v>51602.87633182</v>
      </c>
      <c r="BG23" s="13">
        <f t="shared" si="9"/>
        <v>13281.9568173884</v>
      </c>
      <c r="BI23">
        <v>63</v>
      </c>
      <c r="BJ23" t="s">
        <v>50</v>
      </c>
      <c r="BK23" s="2">
        <v>45139.718993055554</v>
      </c>
      <c r="BL23">
        <v>131</v>
      </c>
      <c r="BM23" t="s">
        <v>13</v>
      </c>
      <c r="BN23">
        <v>0</v>
      </c>
      <c r="BO23">
        <v>2.8809999999999998</v>
      </c>
      <c r="BP23" s="3">
        <v>612399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51</v>
      </c>
      <c r="C24" s="2">
        <v>45139.740277777775</v>
      </c>
      <c r="D24">
        <v>44</v>
      </c>
      <c r="E24" t="s">
        <v>13</v>
      </c>
      <c r="F24">
        <v>0</v>
      </c>
      <c r="G24">
        <v>6.03</v>
      </c>
      <c r="H24" s="3">
        <v>5453</v>
      </c>
      <c r="I24">
        <v>4.0000000000000001E-3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51</v>
      </c>
      <c r="Q24" s="2">
        <v>45139.740277777775</v>
      </c>
      <c r="R24">
        <v>44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51</v>
      </c>
      <c r="AE24" s="2">
        <v>45139.740277777775</v>
      </c>
      <c r="AF24">
        <v>44</v>
      </c>
      <c r="AG24" t="s">
        <v>13</v>
      </c>
      <c r="AH24">
        <v>0</v>
      </c>
      <c r="AI24">
        <v>12.048</v>
      </c>
      <c r="AJ24" s="3">
        <v>129494</v>
      </c>
      <c r="AK24">
        <v>33.475999999999999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2.7934678600000016</v>
      </c>
      <c r="AU24" s="13">
        <f t="shared" si="1"/>
        <v>29612.824132127604</v>
      </c>
      <c r="AW24" s="6">
        <f t="shared" si="2"/>
        <v>11.011238191249999</v>
      </c>
      <c r="AX24" s="15">
        <f t="shared" si="3"/>
        <v>22990.446549820284</v>
      </c>
      <c r="AZ24" s="14">
        <f t="shared" si="4"/>
        <v>12.408663638450001</v>
      </c>
      <c r="BA24" s="16">
        <f t="shared" si="5"/>
        <v>24482.735802454641</v>
      </c>
      <c r="BC24" s="7">
        <f t="shared" si="6"/>
        <v>7.0682355677000004</v>
      </c>
      <c r="BD24" s="8">
        <f t="shared" si="7"/>
        <v>26234.772677161276</v>
      </c>
      <c r="BF24" s="12">
        <f t="shared" si="8"/>
        <v>2.7934678600000016</v>
      </c>
      <c r="BG24" s="13">
        <f t="shared" si="9"/>
        <v>29612.824132127604</v>
      </c>
      <c r="BI24">
        <v>64</v>
      </c>
      <c r="BJ24" t="s">
        <v>51</v>
      </c>
      <c r="BK24" s="2">
        <v>45139.740277777775</v>
      </c>
      <c r="BL24">
        <v>44</v>
      </c>
      <c r="BM24" t="s">
        <v>13</v>
      </c>
      <c r="BN24">
        <v>0</v>
      </c>
      <c r="BO24">
        <v>2.8580000000000001</v>
      </c>
      <c r="BP24" s="3">
        <v>1109651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52</v>
      </c>
      <c r="C25" s="2">
        <v>45139.761655092596</v>
      </c>
      <c r="D25">
        <v>38</v>
      </c>
      <c r="E25" t="s">
        <v>13</v>
      </c>
      <c r="F25">
        <v>0</v>
      </c>
      <c r="G25">
        <v>5.9939999999999998</v>
      </c>
      <c r="H25" s="3">
        <v>477208</v>
      </c>
      <c r="I25">
        <v>1.0169999999999999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52</v>
      </c>
      <c r="Q25" s="2">
        <v>45139.761655092596</v>
      </c>
      <c r="R25">
        <v>38</v>
      </c>
      <c r="S25" t="s">
        <v>13</v>
      </c>
      <c r="T25">
        <v>0</v>
      </c>
      <c r="U25">
        <v>5.9509999999999996</v>
      </c>
      <c r="V25" s="3">
        <v>4382</v>
      </c>
      <c r="W25">
        <v>1.095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52</v>
      </c>
      <c r="AE25" s="2">
        <v>45139.761655092596</v>
      </c>
      <c r="AF25">
        <v>38</v>
      </c>
      <c r="AG25" t="s">
        <v>13</v>
      </c>
      <c r="AH25">
        <v>0</v>
      </c>
      <c r="AI25">
        <v>12.16</v>
      </c>
      <c r="AJ25" s="3">
        <v>3567</v>
      </c>
      <c r="AK25">
        <v>0.74299999999999999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1075.6477889600897</v>
      </c>
      <c r="AU25" s="13">
        <f t="shared" si="1"/>
        <v>842.82481666709998</v>
      </c>
      <c r="AW25" s="6">
        <f t="shared" si="2"/>
        <v>1313.5093626895234</v>
      </c>
      <c r="AX25" s="15">
        <f t="shared" si="3"/>
        <v>695.35314659547009</v>
      </c>
      <c r="AZ25" s="14">
        <f t="shared" si="4"/>
        <v>1229.4997282405823</v>
      </c>
      <c r="BA25" s="16">
        <f t="shared" si="5"/>
        <v>677.94551606886</v>
      </c>
      <c r="BC25" s="7">
        <f t="shared" si="6"/>
        <v>1099.6732131422373</v>
      </c>
      <c r="BD25" s="8">
        <f t="shared" si="7"/>
        <v>633.27419656071993</v>
      </c>
      <c r="BF25" s="12">
        <f t="shared" si="8"/>
        <v>1075.6477889600897</v>
      </c>
      <c r="BG25" s="13">
        <f t="shared" si="9"/>
        <v>842.82481666709998</v>
      </c>
      <c r="BI25">
        <v>65</v>
      </c>
      <c r="BJ25" t="s">
        <v>52</v>
      </c>
      <c r="BK25" s="2">
        <v>45139.761655092596</v>
      </c>
      <c r="BL25">
        <v>38</v>
      </c>
      <c r="BM25" t="s">
        <v>13</v>
      </c>
      <c r="BN25">
        <v>0</v>
      </c>
      <c r="BO25">
        <v>2.8149999999999999</v>
      </c>
      <c r="BP25" s="3">
        <v>1613713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53</v>
      </c>
      <c r="C26" s="2">
        <v>45139.78297453704</v>
      </c>
      <c r="D26">
        <v>239</v>
      </c>
      <c r="E26" t="s">
        <v>13</v>
      </c>
      <c r="F26">
        <v>0</v>
      </c>
      <c r="G26">
        <v>6.0049999999999999</v>
      </c>
      <c r="H26" s="3">
        <v>9783</v>
      </c>
      <c r="I26">
        <v>1.4E-2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53</v>
      </c>
      <c r="Q26" s="2">
        <v>45139.78297453704</v>
      </c>
      <c r="R26">
        <v>239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53</v>
      </c>
      <c r="AE26" s="2">
        <v>45139.78297453704</v>
      </c>
      <c r="AF26">
        <v>239</v>
      </c>
      <c r="AG26" t="s">
        <v>13</v>
      </c>
      <c r="AH26">
        <v>0</v>
      </c>
      <c r="AI26">
        <v>12.047000000000001</v>
      </c>
      <c r="AJ26" s="3">
        <v>106804</v>
      </c>
      <c r="AK26">
        <v>27.887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17.785833060000002</v>
      </c>
      <c r="AU26" s="13">
        <f t="shared" si="1"/>
        <v>24211.800638385601</v>
      </c>
      <c r="AW26" s="6">
        <f t="shared" si="2"/>
        <v>24.125790641249999</v>
      </c>
      <c r="AX26" s="15">
        <f t="shared" si="3"/>
        <v>19120.268283507685</v>
      </c>
      <c r="AZ26" s="14">
        <f t="shared" si="4"/>
        <v>25.139183192450002</v>
      </c>
      <c r="BA26" s="16">
        <f t="shared" si="5"/>
        <v>20231.587444795841</v>
      </c>
      <c r="BC26" s="7">
        <f t="shared" si="6"/>
        <v>20.269066731700001</v>
      </c>
      <c r="BD26" s="8">
        <f t="shared" si="7"/>
        <v>21681.577750503679</v>
      </c>
      <c r="BF26" s="12">
        <f t="shared" si="8"/>
        <v>17.785833060000002</v>
      </c>
      <c r="BG26" s="13">
        <f t="shared" si="9"/>
        <v>24211.800638385601</v>
      </c>
      <c r="BI26">
        <v>66</v>
      </c>
      <c r="BJ26" t="s">
        <v>53</v>
      </c>
      <c r="BK26" s="2">
        <v>45139.78297453704</v>
      </c>
      <c r="BL26">
        <v>239</v>
      </c>
      <c r="BM26" t="s">
        <v>13</v>
      </c>
      <c r="BN26">
        <v>0</v>
      </c>
      <c r="BO26">
        <v>2.8479999999999999</v>
      </c>
      <c r="BP26" s="3">
        <v>964371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54</v>
      </c>
      <c r="C27" s="2">
        <v>45139.804270833331</v>
      </c>
      <c r="D27">
        <v>309</v>
      </c>
      <c r="E27" t="s">
        <v>13</v>
      </c>
      <c r="F27">
        <v>0</v>
      </c>
      <c r="G27">
        <v>5.9969999999999999</v>
      </c>
      <c r="H27" s="3">
        <v>86231</v>
      </c>
      <c r="I27">
        <v>0.17699999999999999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54</v>
      </c>
      <c r="Q27" s="2">
        <v>45139.804270833331</v>
      </c>
      <c r="R27">
        <v>309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54</v>
      </c>
      <c r="AE27" s="2">
        <v>45139.804270833331</v>
      </c>
      <c r="AF27">
        <v>309</v>
      </c>
      <c r="AG27" t="s">
        <v>13</v>
      </c>
      <c r="AH27">
        <v>0</v>
      </c>
      <c r="AI27">
        <v>12.112</v>
      </c>
      <c r="AJ27" s="3">
        <v>43557</v>
      </c>
      <c r="AK27">
        <v>11.622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240.25469948570301</v>
      </c>
      <c r="AU27" s="13">
        <f t="shared" si="1"/>
        <v>9740.8694932310991</v>
      </c>
      <c r="AW27" s="6">
        <f t="shared" si="2"/>
        <v>265.25268298835181</v>
      </c>
      <c r="AX27" s="15">
        <f t="shared" si="3"/>
        <v>7991.2097871302703</v>
      </c>
      <c r="AZ27" s="14">
        <f t="shared" si="4"/>
        <v>225.90859854985513</v>
      </c>
      <c r="BA27" s="16">
        <f t="shared" si="5"/>
        <v>8293.3917288312605</v>
      </c>
      <c r="BC27" s="7">
        <f t="shared" si="6"/>
        <v>199.40150984702504</v>
      </c>
      <c r="BD27" s="8">
        <f t="shared" si="7"/>
        <v>8851.1150434055198</v>
      </c>
      <c r="BF27" s="12">
        <f t="shared" si="8"/>
        <v>240.25469948570301</v>
      </c>
      <c r="BG27" s="13">
        <f t="shared" si="9"/>
        <v>9740.8694932310991</v>
      </c>
      <c r="BI27">
        <v>67</v>
      </c>
      <c r="BJ27" t="s">
        <v>54</v>
      </c>
      <c r="BK27" s="2">
        <v>45139.804270833331</v>
      </c>
      <c r="BL27">
        <v>309</v>
      </c>
      <c r="BM27" t="s">
        <v>13</v>
      </c>
      <c r="BN27">
        <v>0</v>
      </c>
      <c r="BO27">
        <v>2.8540000000000001</v>
      </c>
      <c r="BP27" s="3">
        <v>818202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55</v>
      </c>
      <c r="C28" s="2">
        <v>45139.825578703705</v>
      </c>
      <c r="D28">
        <v>365</v>
      </c>
      <c r="E28" t="s">
        <v>13</v>
      </c>
      <c r="F28">
        <v>0</v>
      </c>
      <c r="G28">
        <v>6.02</v>
      </c>
      <c r="H28" s="3">
        <v>3646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55</v>
      </c>
      <c r="Q28" s="2">
        <v>45139.825578703705</v>
      </c>
      <c r="R28">
        <v>365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55</v>
      </c>
      <c r="AE28" s="2">
        <v>45139.825578703705</v>
      </c>
      <c r="AF28">
        <v>365</v>
      </c>
      <c r="AG28" t="s">
        <v>13</v>
      </c>
      <c r="AH28">
        <v>0</v>
      </c>
      <c r="AI28">
        <v>12.031000000000001</v>
      </c>
      <c r="AJ28" s="3">
        <v>132477</v>
      </c>
      <c r="AK28">
        <v>34.201000000000001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2.5252006399999996</v>
      </c>
      <c r="AU28" s="13">
        <f t="shared" si="1"/>
        <v>30319.751538863904</v>
      </c>
      <c r="AW28" s="6">
        <f t="shared" si="2"/>
        <v>5.7739129649999992</v>
      </c>
      <c r="AX28" s="15">
        <f t="shared" si="3"/>
        <v>23494.442537444673</v>
      </c>
      <c r="AZ28" s="14">
        <f t="shared" si="4"/>
        <v>6.4533103377999996</v>
      </c>
      <c r="BA28" s="16">
        <f t="shared" si="5"/>
        <v>25040.378871098459</v>
      </c>
      <c r="BC28" s="7">
        <f t="shared" si="6"/>
        <v>3.1705642148000006</v>
      </c>
      <c r="BD28" s="8">
        <f t="shared" si="7"/>
        <v>26831.415930899919</v>
      </c>
      <c r="BF28" s="12">
        <f t="shared" si="8"/>
        <v>2.5252006399999996</v>
      </c>
      <c r="BG28" s="13">
        <f t="shared" si="9"/>
        <v>30319.751538863904</v>
      </c>
      <c r="BI28">
        <v>68</v>
      </c>
      <c r="BJ28" t="s">
        <v>55</v>
      </c>
      <c r="BK28" s="2">
        <v>45139.825578703705</v>
      </c>
      <c r="BL28">
        <v>365</v>
      </c>
      <c r="BM28" t="s">
        <v>13</v>
      </c>
      <c r="BN28">
        <v>0</v>
      </c>
      <c r="BO28">
        <v>2.8620000000000001</v>
      </c>
      <c r="BP28" s="3">
        <v>738026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56</v>
      </c>
      <c r="C29" s="2">
        <v>45139.846863425926</v>
      </c>
      <c r="D29">
        <v>280</v>
      </c>
      <c r="E29" t="s">
        <v>13</v>
      </c>
      <c r="F29">
        <v>0</v>
      </c>
      <c r="G29">
        <v>6.024</v>
      </c>
      <c r="H29" s="3">
        <v>4538</v>
      </c>
      <c r="I29">
        <v>2E-3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56</v>
      </c>
      <c r="Q29" s="2">
        <v>45139.846863425926</v>
      </c>
      <c r="R29">
        <v>280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56</v>
      </c>
      <c r="AE29" s="2">
        <v>45139.846863425926</v>
      </c>
      <c r="AF29">
        <v>280</v>
      </c>
      <c r="AG29" t="s">
        <v>13</v>
      </c>
      <c r="AH29">
        <v>0</v>
      </c>
      <c r="AI29">
        <v>12.11</v>
      </c>
      <c r="AJ29" s="3">
        <v>44268</v>
      </c>
      <c r="AK29">
        <v>11.811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2.2168897600000008</v>
      </c>
      <c r="AU29" s="13">
        <f t="shared" si="1"/>
        <v>9885.8729786736003</v>
      </c>
      <c r="AW29" s="6">
        <f t="shared" si="2"/>
        <v>8.3419006849999988</v>
      </c>
      <c r="AX29" s="15">
        <f t="shared" si="3"/>
        <v>8119.1096039275208</v>
      </c>
      <c r="AZ29" s="14">
        <f t="shared" si="4"/>
        <v>9.4403839201999986</v>
      </c>
      <c r="BA29" s="16">
        <f t="shared" si="5"/>
        <v>8428.3195963017606</v>
      </c>
      <c r="BC29" s="7">
        <f t="shared" si="6"/>
        <v>4.9760036132000005</v>
      </c>
      <c r="BD29" s="8">
        <f t="shared" si="7"/>
        <v>8996.4851833715184</v>
      </c>
      <c r="BF29" s="12">
        <f t="shared" si="8"/>
        <v>2.2168897600000008</v>
      </c>
      <c r="BG29" s="13">
        <f t="shared" si="9"/>
        <v>9885.8729786736003</v>
      </c>
      <c r="BI29">
        <v>69</v>
      </c>
      <c r="BJ29" t="s">
        <v>56</v>
      </c>
      <c r="BK29" s="2">
        <v>45139.846863425926</v>
      </c>
      <c r="BL29">
        <v>280</v>
      </c>
      <c r="BM29" t="s">
        <v>13</v>
      </c>
      <c r="BN29">
        <v>0</v>
      </c>
      <c r="BO29">
        <v>2.855</v>
      </c>
      <c r="BP29" s="3">
        <v>786641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45139.868171296293</v>
      </c>
      <c r="D30">
        <v>241</v>
      </c>
      <c r="E30" t="s">
        <v>13</v>
      </c>
      <c r="F30">
        <v>0</v>
      </c>
      <c r="G30">
        <v>6.0090000000000003</v>
      </c>
      <c r="H30" s="3">
        <v>8501</v>
      </c>
      <c r="I30">
        <v>1.0999999999999999E-2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45139.868171296293</v>
      </c>
      <c r="R30">
        <v>241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45139.868171296293</v>
      </c>
      <c r="AF30">
        <v>241</v>
      </c>
      <c r="AG30" t="s">
        <v>13</v>
      </c>
      <c r="AH30">
        <v>0</v>
      </c>
      <c r="AI30">
        <v>12.029</v>
      </c>
      <c r="AJ30" s="3">
        <v>124482</v>
      </c>
      <c r="AK30">
        <v>32.250999999999998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11.23691554</v>
      </c>
      <c r="AU30" s="13">
        <f t="shared" si="1"/>
        <v>28423.414475548401</v>
      </c>
      <c r="AW30" s="6">
        <f t="shared" si="2"/>
        <v>20.15987877125</v>
      </c>
      <c r="AX30" s="15">
        <f t="shared" si="3"/>
        <v>22141.123422302524</v>
      </c>
      <c r="AZ30" s="14">
        <f t="shared" si="4"/>
        <v>21.596450292049997</v>
      </c>
      <c r="BA30" s="16">
        <f t="shared" si="5"/>
        <v>23545.139207051758</v>
      </c>
      <c r="BC30" s="7">
        <f t="shared" si="6"/>
        <v>15.7928801453</v>
      </c>
      <c r="BD30" s="8">
        <f t="shared" si="7"/>
        <v>25231.277392371521</v>
      </c>
      <c r="BF30" s="12">
        <f t="shared" si="8"/>
        <v>11.23691554</v>
      </c>
      <c r="BG30" s="13">
        <f t="shared" si="9"/>
        <v>28423.414475548401</v>
      </c>
      <c r="BI30">
        <v>70</v>
      </c>
      <c r="BJ30" t="s">
        <v>57</v>
      </c>
      <c r="BK30" s="2">
        <v>45139.868171296293</v>
      </c>
      <c r="BL30">
        <v>241</v>
      </c>
      <c r="BM30" t="s">
        <v>13</v>
      </c>
      <c r="BN30">
        <v>0</v>
      </c>
      <c r="BO30">
        <v>2.8540000000000001</v>
      </c>
      <c r="BP30" s="3">
        <v>814057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45139.889444444445</v>
      </c>
      <c r="D31">
        <v>390</v>
      </c>
      <c r="E31" t="s">
        <v>13</v>
      </c>
      <c r="F31">
        <v>0</v>
      </c>
      <c r="G31">
        <v>6.0170000000000003</v>
      </c>
      <c r="H31" s="3">
        <v>44466</v>
      </c>
      <c r="I31">
        <v>8.7999999999999995E-2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45139.889444444445</v>
      </c>
      <c r="R31">
        <v>390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45139.889444444445</v>
      </c>
      <c r="AF31">
        <v>390</v>
      </c>
      <c r="AG31" t="s">
        <v>13</v>
      </c>
      <c r="AH31">
        <v>0</v>
      </c>
      <c r="AI31">
        <v>12.173999999999999</v>
      </c>
      <c r="AJ31" s="3">
        <v>10338</v>
      </c>
      <c r="AK31">
        <v>2.621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121.77195392898803</v>
      </c>
      <c r="AU31" s="13">
        <f t="shared" si="1"/>
        <v>2452.0066573116001</v>
      </c>
      <c r="AW31" s="6">
        <f t="shared" si="2"/>
        <v>138.52409482767283</v>
      </c>
      <c r="AX31" s="15">
        <f t="shared" si="3"/>
        <v>1944.7867037041201</v>
      </c>
      <c r="AZ31" s="14">
        <f t="shared" si="4"/>
        <v>116.51776347863961</v>
      </c>
      <c r="BA31" s="16">
        <f t="shared" si="5"/>
        <v>1971.02982479256</v>
      </c>
      <c r="BC31" s="7">
        <f t="shared" si="6"/>
        <v>101.77692228593575</v>
      </c>
      <c r="BD31" s="8">
        <f t="shared" si="7"/>
        <v>2030.4371692931197</v>
      </c>
      <c r="BF31" s="12">
        <f t="shared" si="8"/>
        <v>121.77195392898803</v>
      </c>
      <c r="BG31" s="13">
        <f t="shared" si="9"/>
        <v>2452.0066573116001</v>
      </c>
      <c r="BI31">
        <v>71</v>
      </c>
      <c r="BJ31" t="s">
        <v>58</v>
      </c>
      <c r="BK31" s="2">
        <v>45139.889444444445</v>
      </c>
      <c r="BL31">
        <v>390</v>
      </c>
      <c r="BM31" t="s">
        <v>13</v>
      </c>
      <c r="BN31">
        <v>0</v>
      </c>
      <c r="BO31">
        <v>2.863</v>
      </c>
      <c r="BP31" s="3">
        <v>1015476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45139.910717592589</v>
      </c>
      <c r="D32">
        <v>158</v>
      </c>
      <c r="E32" t="s">
        <v>13</v>
      </c>
      <c r="F32">
        <v>0</v>
      </c>
      <c r="G32">
        <v>6.0149999999999997</v>
      </c>
      <c r="H32" s="3">
        <v>133289</v>
      </c>
      <c r="I32">
        <v>0.27800000000000002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45139.910717592589</v>
      </c>
      <c r="R32">
        <v>158</v>
      </c>
      <c r="S32" t="s">
        <v>13</v>
      </c>
      <c r="T32">
        <v>0</v>
      </c>
      <c r="U32">
        <v>5.9640000000000004</v>
      </c>
      <c r="V32" s="3">
        <v>1049</v>
      </c>
      <c r="W32">
        <v>0.23699999999999999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45139.910717592589</v>
      </c>
      <c r="AF32">
        <v>158</v>
      </c>
      <c r="AG32" t="s">
        <v>13</v>
      </c>
      <c r="AH32">
        <v>0</v>
      </c>
      <c r="AI32">
        <v>12.096</v>
      </c>
      <c r="AJ32" s="3">
        <v>77853</v>
      </c>
      <c r="AK32">
        <v>20.574000000000002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367.16151198938297</v>
      </c>
      <c r="AU32" s="13">
        <f t="shared" si="1"/>
        <v>17259.289534991898</v>
      </c>
      <c r="AW32" s="6">
        <f t="shared" si="2"/>
        <v>404.6303744713598</v>
      </c>
      <c r="AX32" s="15">
        <f t="shared" si="3"/>
        <v>14088.321605243071</v>
      </c>
      <c r="AZ32" s="14">
        <f t="shared" si="4"/>
        <v>348.65751073571113</v>
      </c>
      <c r="BA32" s="16">
        <f t="shared" si="5"/>
        <v>14783.082282957659</v>
      </c>
      <c r="BC32" s="7">
        <f t="shared" si="6"/>
        <v>309.06170178125859</v>
      </c>
      <c r="BD32" s="8">
        <f t="shared" si="7"/>
        <v>15833.836093178319</v>
      </c>
      <c r="BF32" s="12">
        <f t="shared" si="8"/>
        <v>367.16151198938297</v>
      </c>
      <c r="BG32" s="13">
        <f t="shared" si="9"/>
        <v>17259.289534991898</v>
      </c>
      <c r="BI32">
        <v>72</v>
      </c>
      <c r="BJ32" t="s">
        <v>59</v>
      </c>
      <c r="BK32" s="2">
        <v>45139.910717592589</v>
      </c>
      <c r="BL32">
        <v>158</v>
      </c>
      <c r="BM32" t="s">
        <v>13</v>
      </c>
      <c r="BN32">
        <v>0</v>
      </c>
      <c r="BO32">
        <v>2.8679999999999999</v>
      </c>
      <c r="BP32" s="3">
        <v>897519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45139.931990740741</v>
      </c>
      <c r="D33">
        <v>235</v>
      </c>
      <c r="E33" t="s">
        <v>13</v>
      </c>
      <c r="F33">
        <v>0</v>
      </c>
      <c r="G33">
        <v>6.0590000000000002</v>
      </c>
      <c r="H33" s="3">
        <v>3163</v>
      </c>
      <c r="I33">
        <v>-1E-3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45139.931990740741</v>
      </c>
      <c r="R33">
        <v>235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45139.931990740741</v>
      </c>
      <c r="AF33">
        <v>235</v>
      </c>
      <c r="AG33" t="s">
        <v>13</v>
      </c>
      <c r="AH33">
        <v>0</v>
      </c>
      <c r="AI33">
        <v>12.048999999999999</v>
      </c>
      <c r="AJ33" s="3">
        <v>128041</v>
      </c>
      <c r="AK33">
        <v>33.121000000000002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3.0507722600000005</v>
      </c>
      <c r="AU33" s="13">
        <f t="shared" si="1"/>
        <v>29268.220744847102</v>
      </c>
      <c r="AW33" s="6">
        <f t="shared" si="2"/>
        <v>4.3975120912500003</v>
      </c>
      <c r="AX33" s="15">
        <f t="shared" si="3"/>
        <v>22744.548780563633</v>
      </c>
      <c r="AZ33" s="14">
        <f t="shared" si="4"/>
        <v>4.7973842264499993</v>
      </c>
      <c r="BA33" s="16">
        <f t="shared" si="5"/>
        <v>24211.006667706941</v>
      </c>
      <c r="BC33" s="7">
        <f t="shared" si="6"/>
        <v>2.2894525757000004</v>
      </c>
      <c r="BD33" s="8">
        <f t="shared" si="7"/>
        <v>25943.987119180882</v>
      </c>
      <c r="BF33" s="12">
        <f t="shared" si="8"/>
        <v>3.0507722600000005</v>
      </c>
      <c r="BG33" s="13">
        <f t="shared" si="9"/>
        <v>29268.220744847102</v>
      </c>
      <c r="BI33">
        <v>73</v>
      </c>
      <c r="BJ33" t="s">
        <v>60</v>
      </c>
      <c r="BK33" s="2">
        <v>45139.931990740741</v>
      </c>
      <c r="BL33">
        <v>235</v>
      </c>
      <c r="BM33" t="s">
        <v>13</v>
      </c>
      <c r="BN33">
        <v>0</v>
      </c>
      <c r="BO33">
        <v>2.87</v>
      </c>
      <c r="BP33" s="3">
        <v>902392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45139.953275462962</v>
      </c>
      <c r="D34">
        <v>87</v>
      </c>
      <c r="E34" t="s">
        <v>13</v>
      </c>
      <c r="F34">
        <v>0</v>
      </c>
      <c r="G34">
        <v>6.0380000000000003</v>
      </c>
      <c r="H34" s="3">
        <v>4457</v>
      </c>
      <c r="I34">
        <v>2E-3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45139.953275462962</v>
      </c>
      <c r="R34">
        <v>87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45139.953275462962</v>
      </c>
      <c r="AF34">
        <v>87</v>
      </c>
      <c r="AG34" t="s">
        <v>13</v>
      </c>
      <c r="AH34">
        <v>0</v>
      </c>
      <c r="AI34">
        <v>12.135999999999999</v>
      </c>
      <c r="AJ34" s="3">
        <v>40008</v>
      </c>
      <c r="AK34">
        <v>10.677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2.2094134599999986</v>
      </c>
      <c r="AU34" s="13">
        <f t="shared" si="1"/>
        <v>9010.1800668096002</v>
      </c>
      <c r="AW34" s="6">
        <f t="shared" si="2"/>
        <v>8.1073130412499985</v>
      </c>
      <c r="AX34" s="15">
        <f t="shared" si="3"/>
        <v>7351.8410231827202</v>
      </c>
      <c r="AZ34" s="14">
        <f t="shared" si="4"/>
        <v>9.1729430004499992</v>
      </c>
      <c r="BA34" s="16">
        <f t="shared" si="5"/>
        <v>7619.645192559361</v>
      </c>
      <c r="BC34" s="7">
        <f t="shared" si="6"/>
        <v>4.8025118597000009</v>
      </c>
      <c r="BD34" s="8">
        <f t="shared" si="7"/>
        <v>8125.1052655667199</v>
      </c>
      <c r="BF34" s="12">
        <f t="shared" si="8"/>
        <v>2.2094134599999986</v>
      </c>
      <c r="BG34" s="13">
        <f t="shared" si="9"/>
        <v>9010.1800668096002</v>
      </c>
      <c r="BI34">
        <v>74</v>
      </c>
      <c r="BJ34" t="s">
        <v>61</v>
      </c>
      <c r="BK34" s="2">
        <v>45139.953275462962</v>
      </c>
      <c r="BL34">
        <v>87</v>
      </c>
      <c r="BM34" t="s">
        <v>13</v>
      </c>
      <c r="BN34">
        <v>0</v>
      </c>
      <c r="BO34">
        <v>2.8660000000000001</v>
      </c>
      <c r="BP34" s="3">
        <v>931814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45139.974583333336</v>
      </c>
      <c r="D35">
        <v>268</v>
      </c>
      <c r="E35" t="s">
        <v>13</v>
      </c>
      <c r="F35">
        <v>0</v>
      </c>
      <c r="G35">
        <v>6</v>
      </c>
      <c r="H35" s="3">
        <v>26675</v>
      </c>
      <c r="I35">
        <v>0.05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45139.974583333336</v>
      </c>
      <c r="R35">
        <v>268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45139.974583333336</v>
      </c>
      <c r="AF35">
        <v>268</v>
      </c>
      <c r="AG35" t="s">
        <v>13</v>
      </c>
      <c r="AH35">
        <v>0</v>
      </c>
      <c r="AI35">
        <v>12.148999999999999</v>
      </c>
      <c r="AJ35" s="3">
        <v>1308</v>
      </c>
      <c r="AK35">
        <v>0.113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69.629901779375004</v>
      </c>
      <c r="AU35" s="13">
        <f t="shared" si="1"/>
        <v>296.65167492959995</v>
      </c>
      <c r="AW35" s="6">
        <f t="shared" si="2"/>
        <v>83.675603298875004</v>
      </c>
      <c r="AX35" s="15">
        <f t="shared" si="3"/>
        <v>277.22580906672005</v>
      </c>
      <c r="AZ35" s="14">
        <f t="shared" si="4"/>
        <v>69.791497924937502</v>
      </c>
      <c r="BA35" s="16">
        <f t="shared" si="5"/>
        <v>246.20378135136002</v>
      </c>
      <c r="BC35" s="7">
        <f t="shared" si="6"/>
        <v>60.105591309962492</v>
      </c>
      <c r="BD35" s="8">
        <f t="shared" si="7"/>
        <v>166.61993875072005</v>
      </c>
      <c r="BF35" s="12">
        <f t="shared" si="8"/>
        <v>69.629901779375004</v>
      </c>
      <c r="BG35" s="13">
        <f t="shared" si="9"/>
        <v>296.65167492959995</v>
      </c>
      <c r="BI35">
        <v>75</v>
      </c>
      <c r="BJ35" t="s">
        <v>62</v>
      </c>
      <c r="BK35" s="2">
        <v>45139.974583333336</v>
      </c>
      <c r="BL35">
        <v>268</v>
      </c>
      <c r="BM35" t="s">
        <v>13</v>
      </c>
      <c r="BN35">
        <v>0</v>
      </c>
      <c r="BO35">
        <v>2.8439999999999999</v>
      </c>
      <c r="BP35" s="3">
        <v>1049569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45139.995844907404</v>
      </c>
      <c r="D36">
        <v>211</v>
      </c>
      <c r="E36" t="s">
        <v>13</v>
      </c>
      <c r="F36">
        <v>0</v>
      </c>
      <c r="G36">
        <v>5.9989999999999997</v>
      </c>
      <c r="H36" s="3">
        <v>46397</v>
      </c>
      <c r="I36">
        <v>9.1999999999999998E-2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45139.995844907404</v>
      </c>
      <c r="R36">
        <v>211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45139.995844907404</v>
      </c>
      <c r="AF36">
        <v>211</v>
      </c>
      <c r="AG36" t="s">
        <v>13</v>
      </c>
      <c r="AH36">
        <v>0</v>
      </c>
      <c r="AI36">
        <v>12.148999999999999</v>
      </c>
      <c r="AJ36" s="3">
        <v>9362</v>
      </c>
      <c r="AK36">
        <v>2.351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127.371292102607</v>
      </c>
      <c r="AU36" s="13">
        <f t="shared" si="1"/>
        <v>2222.6321832316003</v>
      </c>
      <c r="AW36" s="6">
        <f t="shared" si="2"/>
        <v>144.4461582707342</v>
      </c>
      <c r="AX36" s="15">
        <f t="shared" si="3"/>
        <v>1765.0431950481202</v>
      </c>
      <c r="AZ36" s="14">
        <f t="shared" si="4"/>
        <v>121.58473579347189</v>
      </c>
      <c r="BA36" s="16">
        <f t="shared" si="5"/>
        <v>1784.7312590645602</v>
      </c>
      <c r="BC36" s="7">
        <f t="shared" si="6"/>
        <v>106.29677902321113</v>
      </c>
      <c r="BD36" s="8">
        <f t="shared" si="7"/>
        <v>1829.1886474371199</v>
      </c>
      <c r="BF36" s="12">
        <f t="shared" si="8"/>
        <v>127.371292102607</v>
      </c>
      <c r="BG36" s="13">
        <f t="shared" si="9"/>
        <v>2222.6321832316003</v>
      </c>
      <c r="BI36">
        <v>76</v>
      </c>
      <c r="BJ36" t="s">
        <v>63</v>
      </c>
      <c r="BK36" s="2">
        <v>45139.995844907404</v>
      </c>
      <c r="BL36">
        <v>211</v>
      </c>
      <c r="BM36" t="s">
        <v>13</v>
      </c>
      <c r="BN36">
        <v>0</v>
      </c>
      <c r="BO36">
        <v>2.8460000000000001</v>
      </c>
      <c r="BP36" s="3">
        <v>999528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45140.017164351855</v>
      </c>
      <c r="D37">
        <v>225</v>
      </c>
      <c r="E37" t="s">
        <v>13</v>
      </c>
      <c r="F37">
        <v>0</v>
      </c>
      <c r="G37">
        <v>5.9980000000000002</v>
      </c>
      <c r="H37" s="3">
        <v>95614</v>
      </c>
      <c r="I37">
        <v>0.19800000000000001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45140.017164351855</v>
      </c>
      <c r="R37">
        <v>225</v>
      </c>
      <c r="S37" t="s">
        <v>13</v>
      </c>
      <c r="T37">
        <v>0</v>
      </c>
      <c r="U37">
        <v>5.9720000000000004</v>
      </c>
      <c r="V37">
        <v>852</v>
      </c>
      <c r="W37">
        <v>0.186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45140.017164351855</v>
      </c>
      <c r="AF37">
        <v>225</v>
      </c>
      <c r="AG37" t="s">
        <v>13</v>
      </c>
      <c r="AH37">
        <v>0</v>
      </c>
      <c r="AI37">
        <v>12.157999999999999</v>
      </c>
      <c r="AJ37" s="3">
        <v>908</v>
      </c>
      <c r="AK37">
        <v>1E-3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266.116409657308</v>
      </c>
      <c r="AU37" s="13">
        <f t="shared" si="1"/>
        <v>199.4559619696</v>
      </c>
      <c r="AW37" s="6">
        <f t="shared" si="2"/>
        <v>293.33204340386476</v>
      </c>
      <c r="AX37" s="15">
        <f t="shared" si="3"/>
        <v>203.12144839472001</v>
      </c>
      <c r="AZ37" s="14">
        <f t="shared" si="4"/>
        <v>250.42651772718361</v>
      </c>
      <c r="BA37" s="16">
        <f t="shared" si="5"/>
        <v>169.73819421535998</v>
      </c>
      <c r="BC37" s="7">
        <f t="shared" si="6"/>
        <v>221.29537234034214</v>
      </c>
      <c r="BD37" s="8">
        <f t="shared" si="7"/>
        <v>83.962559678719984</v>
      </c>
      <c r="BF37" s="12">
        <f t="shared" si="8"/>
        <v>266.116409657308</v>
      </c>
      <c r="BG37" s="13">
        <f t="shared" si="9"/>
        <v>199.4559619696</v>
      </c>
      <c r="BI37">
        <v>77</v>
      </c>
      <c r="BJ37" t="s">
        <v>64</v>
      </c>
      <c r="BK37" s="2">
        <v>45140.017164351855</v>
      </c>
      <c r="BL37">
        <v>225</v>
      </c>
      <c r="BM37" t="s">
        <v>13</v>
      </c>
      <c r="BN37">
        <v>0</v>
      </c>
      <c r="BO37">
        <v>2.8479999999999999</v>
      </c>
      <c r="BP37" s="3">
        <v>989704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65</v>
      </c>
      <c r="C38" s="2">
        <v>45140.038402777776</v>
      </c>
      <c r="D38">
        <v>175</v>
      </c>
      <c r="E38" t="s">
        <v>13</v>
      </c>
      <c r="F38">
        <v>0</v>
      </c>
      <c r="G38">
        <v>6.02</v>
      </c>
      <c r="H38" s="3">
        <v>61462</v>
      </c>
      <c r="I38">
        <v>0.124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65</v>
      </c>
      <c r="Q38" s="2">
        <v>45140.038402777776</v>
      </c>
      <c r="R38">
        <v>175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65</v>
      </c>
      <c r="AE38" s="2">
        <v>45140.038402777776</v>
      </c>
      <c r="AF38">
        <v>175</v>
      </c>
      <c r="AG38" t="s">
        <v>13</v>
      </c>
      <c r="AH38">
        <v>0</v>
      </c>
      <c r="AI38">
        <v>12.127000000000001</v>
      </c>
      <c r="AJ38" s="3">
        <v>54967</v>
      </c>
      <c r="AK38">
        <v>14.637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0">IF(H38&lt;10000,((H38^2*0.00000054)+(H38*-0.004765)+(12.72)),(IF(H38&lt;200000,((H38^2*-0.000000001577)+(H38*0.003043)+(-10.42)),(IF(H38&lt;8000000,((H38^2*-0.0000000000186)+(H38*0.00194)+(154.1)),((V38^2*-0.00000002)+(V38*0.2565)+(-1032)))))))</f>
        <v>170.65162637081204</v>
      </c>
      <c r="AU38" s="13">
        <f t="shared" ref="AU38:AU39" si="11">IF(AJ38&lt;45000,((-0.0000004561*AJ38^2)+(0.244*AJ38)+(-21.72)),((-0.0000000409*AJ38^2)+(0.2477*AJ38)+(-1777)))</f>
        <v>11714.751822459901</v>
      </c>
      <c r="AW38" s="6">
        <f t="shared" ref="AW38:AW39" si="12">IF(H38&lt;15000,((0.00000002125*H38^2)+(0.002705*H38)+(-4.371)),(IF(H38&lt;700000,((-0.0000000008162*H38^2)+(0.003141*H38)+(0.4702)), ((0.000000003285*V38^2)+(0.1899*V38)+(559.5)))))</f>
        <v>190.43908329020721</v>
      </c>
      <c r="AX38" s="15">
        <f t="shared" ref="AX38:AX39" si="13">((-0.00000006277*AJ38^2)+(0.1854*AJ38)+(34.83))</f>
        <v>10036.060336743471</v>
      </c>
      <c r="AZ38" s="14">
        <f t="shared" ref="AZ38:AZ39" si="14">IF(H38&lt;10000,((-0.00000005795*H38^2)+(0.003823*H38)+(-6.715)),(IF(H38&lt;700000,((-0.0000000001209*H38^2)+(0.002635*H38)+(-0.4111)), ((-0.00000002007*V38^2)+(0.2564*V38)+(286.1)))))</f>
        <v>161.08456088702039</v>
      </c>
      <c r="BA38" s="16">
        <f t="shared" ref="BA38:BA39" si="15">(-0.00000001626*AJ38^2)+(0.1912*AJ38)+(-3.858)</f>
        <v>10456.70490609286</v>
      </c>
      <c r="BC38" s="7">
        <f t="shared" ref="BC38:BC39" si="16">IF(H38&lt;10000,((0.0000001453*H38^2)+(0.0008349*H38)+(-1.805)),(IF(H38&lt;700000,((-0.00000000008054*H38^2)+(0.002348*H38)+(-2.47)), ((-0.00000001938*V38^2)+(0.2471*V38)+(226.8)))))</f>
        <v>141.53852991266024</v>
      </c>
      <c r="BD38" s="8">
        <f t="shared" ref="BD38:BD39" si="17">(-0.00000002552*AJ38^2)+(0.2067*AJ38)+(-103.7)</f>
        <v>11180.873509808718</v>
      </c>
      <c r="BF38" s="12">
        <f t="shared" ref="BF38:BF39" si="18">IF(H38&lt;10000,((H38^2*0.00000054)+(H38*-0.004765)+(12.72)),(IF(H38&lt;200000,((H38^2*-0.000000001577)+(H38*0.003043)+(-10.42)),(IF(H38&lt;8000000,((H38^2*-0.0000000000186)+(H38*0.00194)+(154.1)),((V38^2*-0.00000002)+(V38*0.2565)+(-1032)))))))</f>
        <v>170.65162637081204</v>
      </c>
      <c r="BG38" s="13">
        <f t="shared" ref="BG38:BG39" si="19">IF(AJ38&lt;45000,((-0.0000004561*AJ38^2)+(0.244*AJ38)+(-21.72)),((-0.0000000409*AJ38^2)+(0.2477*AJ38)+(-1777)))</f>
        <v>11714.751822459901</v>
      </c>
      <c r="BI38">
        <v>78</v>
      </c>
      <c r="BJ38" t="s">
        <v>65</v>
      </c>
      <c r="BK38" s="2">
        <v>45140.038402777776</v>
      </c>
      <c r="BL38">
        <v>175</v>
      </c>
      <c r="BM38" t="s">
        <v>13</v>
      </c>
      <c r="BN38">
        <v>0</v>
      </c>
      <c r="BO38">
        <v>2.863</v>
      </c>
      <c r="BP38" s="3">
        <v>1093706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45140.05972222222</v>
      </c>
      <c r="D39">
        <v>278</v>
      </c>
      <c r="E39" t="s">
        <v>13</v>
      </c>
      <c r="F39">
        <v>0</v>
      </c>
      <c r="G39">
        <v>6</v>
      </c>
      <c r="H39" s="3">
        <v>25356</v>
      </c>
      <c r="I39">
        <v>4.7E-2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45140.05972222222</v>
      </c>
      <c r="R39">
        <v>278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45140.05972222222</v>
      </c>
      <c r="AF39">
        <v>278</v>
      </c>
      <c r="AG39" t="s">
        <v>13</v>
      </c>
      <c r="AH39">
        <v>0</v>
      </c>
      <c r="AI39">
        <v>12.159000000000001</v>
      </c>
      <c r="AJ39" s="3">
        <v>1623</v>
      </c>
      <c r="AK39">
        <v>0.2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0"/>
        <v>65.724412537328007</v>
      </c>
      <c r="AU39" s="13">
        <f t="shared" si="11"/>
        <v>373.0905737631</v>
      </c>
      <c r="AW39" s="6">
        <f t="shared" si="12"/>
        <v>79.588639198076805</v>
      </c>
      <c r="AX39" s="15">
        <f t="shared" si="13"/>
        <v>335.56885572266998</v>
      </c>
      <c r="AZ39" s="14">
        <f t="shared" si="14"/>
        <v>66.324230157617606</v>
      </c>
      <c r="BA39" s="16">
        <f t="shared" si="15"/>
        <v>306.41676906246005</v>
      </c>
      <c r="BC39" s="7">
        <f t="shared" si="16"/>
        <v>57.014106680682552</v>
      </c>
      <c r="BD39" s="8">
        <f t="shared" si="17"/>
        <v>231.70687702791997</v>
      </c>
      <c r="BF39" s="12">
        <f t="shared" si="18"/>
        <v>65.724412537328007</v>
      </c>
      <c r="BG39" s="13">
        <f t="shared" si="19"/>
        <v>373.0905737631</v>
      </c>
      <c r="BI39">
        <v>79</v>
      </c>
      <c r="BJ39" t="s">
        <v>66</v>
      </c>
      <c r="BK39" s="2">
        <v>45140.05972222222</v>
      </c>
      <c r="BL39">
        <v>278</v>
      </c>
      <c r="BM39" t="s">
        <v>13</v>
      </c>
      <c r="BN39">
        <v>0</v>
      </c>
      <c r="BO39">
        <v>2.8410000000000002</v>
      </c>
      <c r="BP39" s="3">
        <v>1090878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2023-08-02T16:56:06Z</dcterms:modified>
</cp:coreProperties>
</file>